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unications\website\live files\"/>
    </mc:Choice>
  </mc:AlternateContent>
  <bookViews>
    <workbookView xWindow="240" yWindow="4512" windowWidth="15540" windowHeight="7212" activeTab="1"/>
  </bookViews>
  <sheets>
    <sheet name="Import" sheetId="1" r:id="rId1"/>
    <sheet name="Export" sheetId="4" r:id="rId2"/>
    <sheet name="Sheet2" sheetId="2" r:id="rId3"/>
    <sheet name="Import Summary" sheetId="3" r:id="rId4"/>
    <sheet name="Export Summary" sheetId="5" r:id="rId5"/>
  </sheets>
  <calcPr calcId="162913"/>
</workbook>
</file>

<file path=xl/calcChain.xml><?xml version="1.0" encoding="utf-8"?>
<calcChain xmlns="http://schemas.openxmlformats.org/spreadsheetml/2006/main">
  <c r="P4514" i="4" l="1"/>
  <c r="Q4514" i="4"/>
  <c r="P4515" i="4"/>
  <c r="Q4515" i="4"/>
  <c r="P4516" i="4"/>
  <c r="Q4516" i="4"/>
  <c r="P4517" i="4"/>
  <c r="Q4517" i="4"/>
  <c r="P4518" i="4"/>
  <c r="Q4518" i="4"/>
  <c r="P4519" i="4"/>
  <c r="Q4519" i="4"/>
  <c r="P4520" i="4"/>
  <c r="Q4520" i="4"/>
  <c r="P4521" i="4"/>
  <c r="Q4521" i="4"/>
  <c r="P4522" i="4"/>
  <c r="Q4522" i="4"/>
  <c r="P4523" i="4"/>
  <c r="Q4523" i="4"/>
  <c r="P4524" i="4"/>
  <c r="Q4524" i="4"/>
  <c r="P4525" i="4"/>
  <c r="Q4525" i="4"/>
  <c r="P4526" i="4"/>
  <c r="Q4526" i="4"/>
  <c r="P4527" i="4"/>
  <c r="Q4527" i="4"/>
  <c r="P4528" i="4"/>
  <c r="Q4528" i="4"/>
  <c r="P4529" i="4"/>
  <c r="Q4529" i="4"/>
  <c r="P4530" i="4"/>
  <c r="Q4530" i="4"/>
  <c r="P4531" i="4"/>
  <c r="Q4531" i="4"/>
  <c r="P4532" i="4"/>
  <c r="Q4532" i="4"/>
  <c r="P4533" i="4"/>
  <c r="Q4533" i="4"/>
  <c r="P4534" i="4"/>
  <c r="Q4534" i="4"/>
  <c r="P4535" i="4"/>
  <c r="Q4535" i="4"/>
  <c r="P4536" i="4"/>
  <c r="Q4536" i="4"/>
  <c r="P4537" i="4"/>
  <c r="Q4537" i="4"/>
  <c r="P4538" i="4"/>
  <c r="Q4538" i="4"/>
  <c r="P4539" i="4"/>
  <c r="Q4539" i="4"/>
  <c r="P4540" i="4"/>
  <c r="Q4540" i="4"/>
  <c r="P4541" i="4"/>
  <c r="Q4541" i="4"/>
  <c r="P4542" i="4"/>
  <c r="Q4542" i="4"/>
  <c r="P4543" i="4"/>
  <c r="Q4543" i="4"/>
  <c r="Q4513" i="4"/>
  <c r="P4513" i="4"/>
  <c r="H4514" i="1"/>
  <c r="I4514" i="1"/>
  <c r="K4514" i="1"/>
  <c r="H4515" i="1"/>
  <c r="I4515" i="1"/>
  <c r="K4515" i="1"/>
  <c r="H4516" i="1"/>
  <c r="I4516" i="1"/>
  <c r="K4516" i="1"/>
  <c r="H4517" i="1"/>
  <c r="I4517" i="1"/>
  <c r="K4517" i="1"/>
  <c r="H4518" i="1"/>
  <c r="I4518" i="1"/>
  <c r="K4518" i="1"/>
  <c r="H4519" i="1"/>
  <c r="I4519" i="1"/>
  <c r="K4519" i="1"/>
  <c r="H4520" i="1"/>
  <c r="I4520" i="1"/>
  <c r="K4520" i="1"/>
  <c r="H4521" i="1"/>
  <c r="I4521" i="1"/>
  <c r="K4521" i="1"/>
  <c r="H4522" i="1"/>
  <c r="I4522" i="1"/>
  <c r="K4522" i="1"/>
  <c r="H4523" i="1"/>
  <c r="I4523" i="1"/>
  <c r="K4523" i="1"/>
  <c r="H4524" i="1"/>
  <c r="I4524" i="1"/>
  <c r="K4524" i="1"/>
  <c r="H4525" i="1"/>
  <c r="I4525" i="1"/>
  <c r="K4525" i="1"/>
  <c r="H4526" i="1"/>
  <c r="I4526" i="1"/>
  <c r="K4526" i="1"/>
  <c r="H4527" i="1"/>
  <c r="I4527" i="1"/>
  <c r="K4527" i="1"/>
  <c r="H4528" i="1"/>
  <c r="I4528" i="1"/>
  <c r="K4528" i="1"/>
  <c r="H4529" i="1"/>
  <c r="I4529" i="1"/>
  <c r="K4529" i="1"/>
  <c r="H4530" i="1"/>
  <c r="I4530" i="1"/>
  <c r="K4530" i="1"/>
  <c r="H4531" i="1"/>
  <c r="I4531" i="1"/>
  <c r="K4531" i="1"/>
  <c r="H4532" i="1"/>
  <c r="I4532" i="1"/>
  <c r="K4532" i="1"/>
  <c r="H4533" i="1"/>
  <c r="I4533" i="1"/>
  <c r="K4533" i="1"/>
  <c r="H4534" i="1"/>
  <c r="I4534" i="1"/>
  <c r="K4534" i="1"/>
  <c r="H4535" i="1"/>
  <c r="I4535" i="1"/>
  <c r="K4535" i="1"/>
  <c r="H4536" i="1"/>
  <c r="I4536" i="1"/>
  <c r="K4536" i="1"/>
  <c r="H4537" i="1"/>
  <c r="I4537" i="1"/>
  <c r="K4537" i="1"/>
  <c r="H4538" i="1"/>
  <c r="I4538" i="1"/>
  <c r="K4538" i="1"/>
  <c r="H4539" i="1"/>
  <c r="I4539" i="1"/>
  <c r="K4539" i="1"/>
  <c r="H4540" i="1"/>
  <c r="I4540" i="1"/>
  <c r="K4540" i="1"/>
  <c r="H4541" i="1"/>
  <c r="I4541" i="1"/>
  <c r="K4541" i="1"/>
  <c r="H4542" i="1"/>
  <c r="I4542" i="1"/>
  <c r="K4542" i="1"/>
  <c r="H4543" i="1"/>
  <c r="I4543" i="1"/>
  <c r="K4543" i="1"/>
  <c r="H4513" i="1"/>
  <c r="K4513" i="1"/>
  <c r="I4513" i="1"/>
  <c r="P4483" i="4" l="1"/>
  <c r="Q4483" i="4"/>
  <c r="T4483" i="4"/>
  <c r="P4484" i="4"/>
  <c r="Q4484" i="4"/>
  <c r="T4484" i="4"/>
  <c r="P4485" i="4"/>
  <c r="Q4485" i="4"/>
  <c r="T4485" i="4"/>
  <c r="P4486" i="4"/>
  <c r="Q4486" i="4"/>
  <c r="T4486" i="4"/>
  <c r="P4487" i="4"/>
  <c r="Q4487" i="4"/>
  <c r="T4487" i="4"/>
  <c r="P4488" i="4"/>
  <c r="Q4488" i="4"/>
  <c r="T4488" i="4"/>
  <c r="P4489" i="4"/>
  <c r="Q4489" i="4"/>
  <c r="T4489" i="4"/>
  <c r="P4490" i="4"/>
  <c r="Q4490" i="4"/>
  <c r="T4490" i="4"/>
  <c r="P4491" i="4"/>
  <c r="Q4491" i="4"/>
  <c r="T4491" i="4"/>
  <c r="P4492" i="4"/>
  <c r="Q4492" i="4"/>
  <c r="T4492" i="4"/>
  <c r="P4493" i="4"/>
  <c r="Q4493" i="4"/>
  <c r="T4493" i="4"/>
  <c r="P4494" i="4"/>
  <c r="Q4494" i="4"/>
  <c r="T4494" i="4"/>
  <c r="P4495" i="4"/>
  <c r="Q4495" i="4"/>
  <c r="T4495" i="4"/>
  <c r="P4496" i="4"/>
  <c r="Q4496" i="4"/>
  <c r="T4496" i="4"/>
  <c r="P4497" i="4"/>
  <c r="Q4497" i="4"/>
  <c r="T4497" i="4"/>
  <c r="P4498" i="4"/>
  <c r="Q4498" i="4"/>
  <c r="T4498" i="4"/>
  <c r="P4499" i="4"/>
  <c r="Q4499" i="4"/>
  <c r="T4499" i="4"/>
  <c r="P4500" i="4"/>
  <c r="Q4500" i="4"/>
  <c r="T4500" i="4"/>
  <c r="P4501" i="4"/>
  <c r="Q4501" i="4"/>
  <c r="T4501" i="4"/>
  <c r="P4502" i="4"/>
  <c r="Q4502" i="4"/>
  <c r="T4502" i="4"/>
  <c r="P4503" i="4"/>
  <c r="Q4503" i="4"/>
  <c r="T4503" i="4"/>
  <c r="P4504" i="4"/>
  <c r="Q4504" i="4"/>
  <c r="T4504" i="4"/>
  <c r="P4505" i="4"/>
  <c r="Q4505" i="4"/>
  <c r="T4505" i="4"/>
  <c r="P4506" i="4"/>
  <c r="Q4506" i="4"/>
  <c r="T4506" i="4"/>
  <c r="P4507" i="4"/>
  <c r="Q4507" i="4"/>
  <c r="T4507" i="4"/>
  <c r="P4508" i="4"/>
  <c r="Q4508" i="4"/>
  <c r="T4508" i="4"/>
  <c r="P4509" i="4"/>
  <c r="Q4509" i="4"/>
  <c r="T4509" i="4"/>
  <c r="P4510" i="4"/>
  <c r="Q4510" i="4"/>
  <c r="T4510" i="4"/>
  <c r="P4511" i="4"/>
  <c r="Q4511" i="4"/>
  <c r="T4511" i="4"/>
  <c r="P4512" i="4"/>
  <c r="Q4512" i="4"/>
  <c r="T4512" i="4"/>
  <c r="P4482" i="4"/>
  <c r="T4482" i="4"/>
  <c r="H4483" i="1"/>
  <c r="I4483" i="1"/>
  <c r="H4484" i="1"/>
  <c r="I4484" i="1"/>
  <c r="H4485" i="1"/>
  <c r="I4485" i="1"/>
  <c r="H4486" i="1"/>
  <c r="I4486" i="1"/>
  <c r="H4487" i="1"/>
  <c r="I4487" i="1"/>
  <c r="H4488" i="1"/>
  <c r="I4488" i="1"/>
  <c r="H4489" i="1"/>
  <c r="I4489" i="1"/>
  <c r="H4490" i="1"/>
  <c r="I4490" i="1"/>
  <c r="H4491" i="1"/>
  <c r="I4491" i="1"/>
  <c r="H4492" i="1"/>
  <c r="I4492" i="1"/>
  <c r="H4493" i="1"/>
  <c r="I4493" i="1"/>
  <c r="H4494" i="1"/>
  <c r="I4494" i="1"/>
  <c r="H4495" i="1"/>
  <c r="I4495" i="1"/>
  <c r="H4496" i="1"/>
  <c r="I4496" i="1"/>
  <c r="H4497" i="1"/>
  <c r="I4497" i="1"/>
  <c r="H4498" i="1"/>
  <c r="I4498" i="1"/>
  <c r="H4499" i="1"/>
  <c r="I4499" i="1"/>
  <c r="H4500" i="1"/>
  <c r="I4500" i="1"/>
  <c r="H4501" i="1"/>
  <c r="I4501" i="1"/>
  <c r="H4502" i="1"/>
  <c r="I4502" i="1"/>
  <c r="H4503" i="1"/>
  <c r="I4503" i="1"/>
  <c r="H4504" i="1"/>
  <c r="I4504" i="1"/>
  <c r="H4505" i="1"/>
  <c r="I4505" i="1"/>
  <c r="H4506" i="1"/>
  <c r="I4506" i="1"/>
  <c r="H4507" i="1"/>
  <c r="I4507" i="1"/>
  <c r="H4508" i="1"/>
  <c r="I4508" i="1"/>
  <c r="H4509" i="1"/>
  <c r="I4509" i="1"/>
  <c r="H4510" i="1"/>
  <c r="I4510" i="1"/>
  <c r="H4511" i="1"/>
  <c r="I4511" i="1"/>
  <c r="H4512" i="1"/>
  <c r="I4512" i="1"/>
  <c r="I4482" i="1"/>
  <c r="H4482" i="1"/>
  <c r="Q4482" i="4" l="1"/>
  <c r="I4453" i="1" l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52" i="1"/>
  <c r="P4453" i="4"/>
  <c r="P4454" i="4"/>
  <c r="P4455" i="4"/>
  <c r="P4456" i="4"/>
  <c r="P4457" i="4"/>
  <c r="P4458" i="4"/>
  <c r="P4459" i="4"/>
  <c r="P4460" i="4"/>
  <c r="P4461" i="4"/>
  <c r="P4462" i="4"/>
  <c r="P4463" i="4"/>
  <c r="P4464" i="4"/>
  <c r="P4465" i="4"/>
  <c r="P4466" i="4"/>
  <c r="P4467" i="4"/>
  <c r="P4468" i="4"/>
  <c r="P4469" i="4"/>
  <c r="P4470" i="4"/>
  <c r="P4471" i="4"/>
  <c r="P4472" i="4"/>
  <c r="P4473" i="4"/>
  <c r="P4474" i="4"/>
  <c r="P4475" i="4"/>
  <c r="P4476" i="4"/>
  <c r="P4477" i="4"/>
  <c r="P4478" i="4"/>
  <c r="P4479" i="4"/>
  <c r="P4480" i="4"/>
  <c r="P4481" i="4"/>
  <c r="P4452" i="4"/>
  <c r="T4453" i="4" l="1"/>
  <c r="T4454" i="4"/>
  <c r="T4455" i="4"/>
  <c r="T4456" i="4"/>
  <c r="T4457" i="4"/>
  <c r="T4458" i="4"/>
  <c r="T4459" i="4"/>
  <c r="T4460" i="4"/>
  <c r="T4461" i="4"/>
  <c r="T4462" i="4"/>
  <c r="T4463" i="4"/>
  <c r="T4464" i="4"/>
  <c r="T4465" i="4"/>
  <c r="T4466" i="4"/>
  <c r="T4467" i="4"/>
  <c r="T4468" i="4"/>
  <c r="T4469" i="4"/>
  <c r="T4470" i="4"/>
  <c r="T4471" i="4"/>
  <c r="T4472" i="4"/>
  <c r="T4473" i="4"/>
  <c r="T4474" i="4"/>
  <c r="T4475" i="4"/>
  <c r="T4476" i="4"/>
  <c r="T4477" i="4"/>
  <c r="T4478" i="4"/>
  <c r="T4479" i="4"/>
  <c r="T4480" i="4"/>
  <c r="T4481" i="4"/>
  <c r="T4452" i="4"/>
  <c r="D4452" i="4" s="1"/>
  <c r="D4455" i="1"/>
  <c r="D4456" i="1"/>
  <c r="D4459" i="1"/>
  <c r="D4460" i="1"/>
  <c r="D4463" i="1"/>
  <c r="D4464" i="1"/>
  <c r="D4467" i="1"/>
  <c r="D4468" i="1"/>
  <c r="D4471" i="1"/>
  <c r="D4472" i="1"/>
  <c r="D4475" i="1"/>
  <c r="D4476" i="1"/>
  <c r="D4479" i="1"/>
  <c r="D4480" i="1"/>
  <c r="D4453" i="1"/>
  <c r="D4454" i="1"/>
  <c r="D4457" i="1"/>
  <c r="D4458" i="1"/>
  <c r="D4461" i="1"/>
  <c r="D4462" i="1"/>
  <c r="D4465" i="1"/>
  <c r="D4466" i="1"/>
  <c r="D4469" i="1"/>
  <c r="D4470" i="1"/>
  <c r="D4473" i="1"/>
  <c r="D4474" i="1"/>
  <c r="D4477" i="1"/>
  <c r="D4478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452" i="1"/>
  <c r="E4546" i="4" l="1"/>
  <c r="E4550" i="4"/>
  <c r="E4554" i="4"/>
  <c r="E4558" i="4"/>
  <c r="E4562" i="4"/>
  <c r="E4566" i="4"/>
  <c r="E4570" i="4"/>
  <c r="D4455" i="4"/>
  <c r="E4455" i="4" s="1"/>
  <c r="D4456" i="4"/>
  <c r="E4456" i="4" s="1"/>
  <c r="D4457" i="4"/>
  <c r="E4457" i="4" s="1"/>
  <c r="D4458" i="4"/>
  <c r="E4458" i="4" s="1"/>
  <c r="D4459" i="4"/>
  <c r="E4459" i="4" s="1"/>
  <c r="D4460" i="4"/>
  <c r="E4460" i="4" s="1"/>
  <c r="D4461" i="4"/>
  <c r="E4461" i="4" s="1"/>
  <c r="D4462" i="4"/>
  <c r="E4462" i="4" s="1"/>
  <c r="D4463" i="4"/>
  <c r="E4463" i="4" s="1"/>
  <c r="D4464" i="4"/>
  <c r="E4464" i="4" s="1"/>
  <c r="D4465" i="4"/>
  <c r="E4465" i="4" s="1"/>
  <c r="D4466" i="4"/>
  <c r="E4466" i="4" s="1"/>
  <c r="D4467" i="4"/>
  <c r="E4467" i="4" s="1"/>
  <c r="D4468" i="4"/>
  <c r="E4468" i="4" s="1"/>
  <c r="D4469" i="4"/>
  <c r="E4469" i="4" s="1"/>
  <c r="D4470" i="4"/>
  <c r="E4470" i="4" s="1"/>
  <c r="D4471" i="4"/>
  <c r="E4471" i="4" s="1"/>
  <c r="D4472" i="4"/>
  <c r="E4472" i="4" s="1"/>
  <c r="D4473" i="4"/>
  <c r="E4473" i="4" s="1"/>
  <c r="D4474" i="4"/>
  <c r="E4474" i="4" s="1"/>
  <c r="D4475" i="4"/>
  <c r="E4475" i="4" s="1"/>
  <c r="D4476" i="4"/>
  <c r="E4476" i="4" s="1"/>
  <c r="D4477" i="4"/>
  <c r="E4477" i="4" s="1"/>
  <c r="D4478" i="4"/>
  <c r="E4478" i="4" s="1"/>
  <c r="D4479" i="4"/>
  <c r="E4479" i="4" s="1"/>
  <c r="D4480" i="4"/>
  <c r="E4480" i="4" s="1"/>
  <c r="D4481" i="4"/>
  <c r="E4481" i="4" s="1"/>
  <c r="D4482" i="4"/>
  <c r="E4482" i="4" s="1"/>
  <c r="D4483" i="4"/>
  <c r="E4483" i="4" s="1"/>
  <c r="D4484" i="4"/>
  <c r="E4484" i="4" s="1"/>
  <c r="D4485" i="4"/>
  <c r="E4485" i="4" s="1"/>
  <c r="D4486" i="4"/>
  <c r="E4486" i="4" s="1"/>
  <c r="D4487" i="4"/>
  <c r="E4487" i="4" s="1"/>
  <c r="D4488" i="4"/>
  <c r="E4488" i="4" s="1"/>
  <c r="D4489" i="4"/>
  <c r="E4489" i="4" s="1"/>
  <c r="D4490" i="4"/>
  <c r="E4490" i="4" s="1"/>
  <c r="D4491" i="4"/>
  <c r="E4491" i="4" s="1"/>
  <c r="D4492" i="4"/>
  <c r="E4492" i="4" s="1"/>
  <c r="D4493" i="4"/>
  <c r="E4493" i="4" s="1"/>
  <c r="D4494" i="4"/>
  <c r="E4494" i="4" s="1"/>
  <c r="D4495" i="4"/>
  <c r="E4495" i="4" s="1"/>
  <c r="D4496" i="4"/>
  <c r="E4496" i="4" s="1"/>
  <c r="D4497" i="4"/>
  <c r="E4497" i="4" s="1"/>
  <c r="D4498" i="4"/>
  <c r="E4498" i="4" s="1"/>
  <c r="D4499" i="4"/>
  <c r="E4499" i="4" s="1"/>
  <c r="D4500" i="4"/>
  <c r="E4500" i="4" s="1"/>
  <c r="D4501" i="4"/>
  <c r="E4501" i="4" s="1"/>
  <c r="D4502" i="4"/>
  <c r="E4502" i="4" s="1"/>
  <c r="D4503" i="4"/>
  <c r="E4503" i="4" s="1"/>
  <c r="D4504" i="4"/>
  <c r="E4504" i="4" s="1"/>
  <c r="D4505" i="4"/>
  <c r="E4505" i="4" s="1"/>
  <c r="D4506" i="4"/>
  <c r="E4506" i="4" s="1"/>
  <c r="D4507" i="4"/>
  <c r="E4507" i="4" s="1"/>
  <c r="D4508" i="4"/>
  <c r="E4508" i="4" s="1"/>
  <c r="D4509" i="4"/>
  <c r="E4509" i="4" s="1"/>
  <c r="D4510" i="4"/>
  <c r="E4510" i="4" s="1"/>
  <c r="D4511" i="4"/>
  <c r="E4511" i="4" s="1"/>
  <c r="D4512" i="4"/>
  <c r="E4512" i="4" s="1"/>
  <c r="D4513" i="4"/>
  <c r="E4513" i="4" s="1"/>
  <c r="D4514" i="4"/>
  <c r="E4514" i="4" s="1"/>
  <c r="D4515" i="4"/>
  <c r="E4515" i="4" s="1"/>
  <c r="D4516" i="4"/>
  <c r="E4516" i="4" s="1"/>
  <c r="D4517" i="4"/>
  <c r="E4517" i="4" s="1"/>
  <c r="D4518" i="4"/>
  <c r="E4518" i="4" s="1"/>
  <c r="D4519" i="4"/>
  <c r="E4519" i="4" s="1"/>
  <c r="D4520" i="4"/>
  <c r="E4520" i="4" s="1"/>
  <c r="D4521" i="4"/>
  <c r="E4521" i="4" s="1"/>
  <c r="D4522" i="4"/>
  <c r="E4522" i="4" s="1"/>
  <c r="D4523" i="4"/>
  <c r="E4523" i="4" s="1"/>
  <c r="D4524" i="4"/>
  <c r="E4524" i="4" s="1"/>
  <c r="D4525" i="4"/>
  <c r="E4525" i="4" s="1"/>
  <c r="D4526" i="4"/>
  <c r="E4526" i="4" s="1"/>
  <c r="D4527" i="4"/>
  <c r="E4527" i="4" s="1"/>
  <c r="D4528" i="4"/>
  <c r="E4528" i="4" s="1"/>
  <c r="D4529" i="4"/>
  <c r="E4529" i="4" s="1"/>
  <c r="D4530" i="4"/>
  <c r="E4530" i="4" s="1"/>
  <c r="D4531" i="4"/>
  <c r="E4531" i="4" s="1"/>
  <c r="D4532" i="4"/>
  <c r="E4532" i="4" s="1"/>
  <c r="D4533" i="4"/>
  <c r="E4533" i="4" s="1"/>
  <c r="D4534" i="4"/>
  <c r="E4534" i="4" s="1"/>
  <c r="D4535" i="4"/>
  <c r="E4535" i="4" s="1"/>
  <c r="D4536" i="4"/>
  <c r="E4536" i="4" s="1"/>
  <c r="D4537" i="4"/>
  <c r="E4537" i="4" s="1"/>
  <c r="D4538" i="4"/>
  <c r="E4538" i="4" s="1"/>
  <c r="D4539" i="4"/>
  <c r="E4539" i="4" s="1"/>
  <c r="D4540" i="4"/>
  <c r="E4540" i="4" s="1"/>
  <c r="D4541" i="4"/>
  <c r="E4541" i="4" s="1"/>
  <c r="D4542" i="4"/>
  <c r="E4542" i="4" s="1"/>
  <c r="D4543" i="4"/>
  <c r="E4543" i="4" s="1"/>
  <c r="D4544" i="4"/>
  <c r="E4544" i="4" s="1"/>
  <c r="D4545" i="4"/>
  <c r="E4545" i="4" s="1"/>
  <c r="D4546" i="4"/>
  <c r="D4547" i="4"/>
  <c r="E4547" i="4" s="1"/>
  <c r="D4548" i="4"/>
  <c r="E4548" i="4" s="1"/>
  <c r="D4549" i="4"/>
  <c r="E4549" i="4" s="1"/>
  <c r="D4550" i="4"/>
  <c r="D4551" i="4"/>
  <c r="E4551" i="4" s="1"/>
  <c r="D4552" i="4"/>
  <c r="E4552" i="4" s="1"/>
  <c r="D4553" i="4"/>
  <c r="E4553" i="4" s="1"/>
  <c r="D4554" i="4"/>
  <c r="D4555" i="4"/>
  <c r="E4555" i="4" s="1"/>
  <c r="D4556" i="4"/>
  <c r="E4556" i="4" s="1"/>
  <c r="D4557" i="4"/>
  <c r="E4557" i="4" s="1"/>
  <c r="D4558" i="4"/>
  <c r="D4559" i="4"/>
  <c r="E4559" i="4" s="1"/>
  <c r="D4560" i="4"/>
  <c r="E4560" i="4" s="1"/>
  <c r="D4561" i="4"/>
  <c r="E4561" i="4" s="1"/>
  <c r="D4562" i="4"/>
  <c r="D4563" i="4"/>
  <c r="E4563" i="4" s="1"/>
  <c r="D4564" i="4"/>
  <c r="E4564" i="4" s="1"/>
  <c r="D4565" i="4"/>
  <c r="E4565" i="4" s="1"/>
  <c r="D4566" i="4"/>
  <c r="D4567" i="4"/>
  <c r="E4567" i="4" s="1"/>
  <c r="D4568" i="4"/>
  <c r="E4568" i="4" s="1"/>
  <c r="D4569" i="4"/>
  <c r="E4569" i="4" s="1"/>
  <c r="D4570" i="4"/>
  <c r="D4571" i="4"/>
  <c r="E4571" i="4" s="1"/>
  <c r="D4572" i="4"/>
  <c r="E4572" i="4" s="1"/>
  <c r="D4573" i="4"/>
  <c r="E4573" i="4" s="1"/>
  <c r="C4455" i="4"/>
  <c r="C4456" i="4" s="1"/>
  <c r="C4457" i="4" s="1"/>
  <c r="C4458" i="4" s="1"/>
  <c r="C4459" i="4" s="1"/>
  <c r="C4460" i="4" s="1"/>
  <c r="C4461" i="4" s="1"/>
  <c r="C4462" i="4" s="1"/>
  <c r="C4463" i="4" s="1"/>
  <c r="C4464" i="4" s="1"/>
  <c r="C4465" i="4" s="1"/>
  <c r="C4466" i="4" s="1"/>
  <c r="C4467" i="4" s="1"/>
  <c r="C4468" i="4" s="1"/>
  <c r="C4469" i="4" s="1"/>
  <c r="C4470" i="4" s="1"/>
  <c r="C4471" i="4" s="1"/>
  <c r="C4472" i="4" s="1"/>
  <c r="C4473" i="4" s="1"/>
  <c r="C4474" i="4" s="1"/>
  <c r="C4475" i="4" s="1"/>
  <c r="C4476" i="4" s="1"/>
  <c r="C4477" i="4" s="1"/>
  <c r="C4478" i="4" s="1"/>
  <c r="C4479" i="4" s="1"/>
  <c r="C4480" i="4" s="1"/>
  <c r="C4481" i="4" s="1"/>
  <c r="C4482" i="4" s="1"/>
  <c r="C4483" i="4" s="1"/>
  <c r="C4484" i="4" s="1"/>
  <c r="C4485" i="4" s="1"/>
  <c r="C4486" i="4" s="1"/>
  <c r="C4487" i="4" s="1"/>
  <c r="C4488" i="4" s="1"/>
  <c r="C4489" i="4" s="1"/>
  <c r="C4490" i="4" s="1"/>
  <c r="C4491" i="4" s="1"/>
  <c r="C4492" i="4" s="1"/>
  <c r="C4493" i="4" s="1"/>
  <c r="C4494" i="4" s="1"/>
  <c r="C4495" i="4" s="1"/>
  <c r="C4496" i="4" s="1"/>
  <c r="C4497" i="4" s="1"/>
  <c r="C4498" i="4" s="1"/>
  <c r="C4499" i="4" s="1"/>
  <c r="C4500" i="4" s="1"/>
  <c r="C4501" i="4" s="1"/>
  <c r="C4502" i="4" s="1"/>
  <c r="C4503" i="4" s="1"/>
  <c r="C4504" i="4" s="1"/>
  <c r="C4505" i="4" s="1"/>
  <c r="C4506" i="4" s="1"/>
  <c r="C4507" i="4" s="1"/>
  <c r="C4508" i="4" s="1"/>
  <c r="C4509" i="4" s="1"/>
  <c r="C4510" i="4" s="1"/>
  <c r="C4511" i="4" s="1"/>
  <c r="C4512" i="4" s="1"/>
  <c r="C4513" i="4" s="1"/>
  <c r="C4514" i="4" s="1"/>
  <c r="C4515" i="4" s="1"/>
  <c r="C4516" i="4" s="1"/>
  <c r="C4517" i="4" s="1"/>
  <c r="C4518" i="4" s="1"/>
  <c r="C4519" i="4" s="1"/>
  <c r="C4520" i="4" s="1"/>
  <c r="C4521" i="4" s="1"/>
  <c r="C4522" i="4" s="1"/>
  <c r="C4523" i="4" s="1"/>
  <c r="C4524" i="4" s="1"/>
  <c r="C4525" i="4" s="1"/>
  <c r="C4526" i="4" s="1"/>
  <c r="C4527" i="4" s="1"/>
  <c r="C4528" i="4" s="1"/>
  <c r="C4529" i="4" s="1"/>
  <c r="C4530" i="4" s="1"/>
  <c r="C4531" i="4" s="1"/>
  <c r="C4532" i="4" s="1"/>
  <c r="C4533" i="4" s="1"/>
  <c r="C4534" i="4" s="1"/>
  <c r="C4535" i="4" s="1"/>
  <c r="C4536" i="4" s="1"/>
  <c r="C4537" i="4" s="1"/>
  <c r="C4538" i="4" s="1"/>
  <c r="C4539" i="4" s="1"/>
  <c r="C4540" i="4" s="1"/>
  <c r="C4541" i="4" s="1"/>
  <c r="C4542" i="4" s="1"/>
  <c r="C4543" i="4" s="1"/>
  <c r="C4544" i="4" s="1"/>
  <c r="C4545" i="4" s="1"/>
  <c r="C4546" i="4" s="1"/>
  <c r="C4547" i="4" s="1"/>
  <c r="C4548" i="4" s="1"/>
  <c r="C4549" i="4" s="1"/>
  <c r="C4550" i="4" s="1"/>
  <c r="C4551" i="4" s="1"/>
  <c r="C4552" i="4" s="1"/>
  <c r="C4553" i="4" s="1"/>
  <c r="C4554" i="4" s="1"/>
  <c r="C4555" i="4" s="1"/>
  <c r="C4556" i="4" s="1"/>
  <c r="C4557" i="4" s="1"/>
  <c r="C4558" i="4" s="1"/>
  <c r="C4559" i="4" s="1"/>
  <c r="C4560" i="4" s="1"/>
  <c r="C4561" i="4" s="1"/>
  <c r="C4562" i="4" s="1"/>
  <c r="C4563" i="4" s="1"/>
  <c r="C4564" i="4" s="1"/>
  <c r="C4565" i="4" s="1"/>
  <c r="C4566" i="4" s="1"/>
  <c r="C4567" i="4" s="1"/>
  <c r="C4568" i="4" s="1"/>
  <c r="C4569" i="4" s="1"/>
  <c r="C4570" i="4" s="1"/>
  <c r="C4571" i="4" s="1"/>
  <c r="C4572" i="4" s="1"/>
  <c r="C4573" i="4" s="1"/>
  <c r="B4568" i="4"/>
  <c r="B4569" i="4"/>
  <c r="B4570" i="4" s="1"/>
  <c r="B4571" i="4" s="1"/>
  <c r="B4572" i="4" s="1"/>
  <c r="B4573" i="4" s="1"/>
  <c r="B4564" i="4"/>
  <c r="B4565" i="4" s="1"/>
  <c r="B4566" i="4" s="1"/>
  <c r="B4567" i="4" s="1"/>
  <c r="B4455" i="4"/>
  <c r="B4456" i="4"/>
  <c r="B4457" i="4" s="1"/>
  <c r="B4458" i="4" s="1"/>
  <c r="B4459" i="4" s="1"/>
  <c r="B4460" i="4" s="1"/>
  <c r="B4461" i="4" s="1"/>
  <c r="B4462" i="4" s="1"/>
  <c r="B4463" i="4" s="1"/>
  <c r="B4464" i="4" s="1"/>
  <c r="B4465" i="4" s="1"/>
  <c r="B4466" i="4" s="1"/>
  <c r="B4467" i="4" s="1"/>
  <c r="B4468" i="4" s="1"/>
  <c r="B4469" i="4" s="1"/>
  <c r="B4470" i="4" s="1"/>
  <c r="B4471" i="4" s="1"/>
  <c r="B4472" i="4" s="1"/>
  <c r="B4473" i="4" s="1"/>
  <c r="B4474" i="4" s="1"/>
  <c r="B4475" i="4" s="1"/>
  <c r="B4476" i="4" s="1"/>
  <c r="B4477" i="4" s="1"/>
  <c r="B4478" i="4" s="1"/>
  <c r="B4479" i="4" s="1"/>
  <c r="B4480" i="4" s="1"/>
  <c r="B4481" i="4" s="1"/>
  <c r="B4482" i="4" s="1"/>
  <c r="B4483" i="4" s="1"/>
  <c r="B4484" i="4" s="1"/>
  <c r="B4485" i="4" s="1"/>
  <c r="B4486" i="4" s="1"/>
  <c r="B4487" i="4" s="1"/>
  <c r="B4488" i="4" s="1"/>
  <c r="B4489" i="4" s="1"/>
  <c r="B4490" i="4" s="1"/>
  <c r="B4491" i="4" s="1"/>
  <c r="B4492" i="4" s="1"/>
  <c r="B4493" i="4" s="1"/>
  <c r="B4494" i="4" s="1"/>
  <c r="B4495" i="4" s="1"/>
  <c r="B4496" i="4" s="1"/>
  <c r="B4497" i="4" s="1"/>
  <c r="B4498" i="4" s="1"/>
  <c r="B4499" i="4" s="1"/>
  <c r="B4500" i="4" s="1"/>
  <c r="B4501" i="4" s="1"/>
  <c r="B4502" i="4" s="1"/>
  <c r="B4503" i="4" s="1"/>
  <c r="B4504" i="4" s="1"/>
  <c r="B4505" i="4" s="1"/>
  <c r="B4506" i="4" s="1"/>
  <c r="B4507" i="4" s="1"/>
  <c r="B4508" i="4" s="1"/>
  <c r="B4509" i="4" s="1"/>
  <c r="B4510" i="4" s="1"/>
  <c r="B4511" i="4" s="1"/>
  <c r="B4512" i="4" s="1"/>
  <c r="B4513" i="4" s="1"/>
  <c r="B4514" i="4" s="1"/>
  <c r="B4515" i="4" s="1"/>
  <c r="B4516" i="4" s="1"/>
  <c r="B4517" i="4" s="1"/>
  <c r="B4518" i="4" s="1"/>
  <c r="B4519" i="4" s="1"/>
  <c r="B4520" i="4" s="1"/>
  <c r="B4521" i="4" s="1"/>
  <c r="B4522" i="4" s="1"/>
  <c r="B4523" i="4" s="1"/>
  <c r="B4524" i="4" s="1"/>
  <c r="B4525" i="4" s="1"/>
  <c r="B4526" i="4" s="1"/>
  <c r="B4527" i="4" s="1"/>
  <c r="B4528" i="4" s="1"/>
  <c r="B4529" i="4" s="1"/>
  <c r="B4530" i="4" s="1"/>
  <c r="B4531" i="4" s="1"/>
  <c r="B4532" i="4" s="1"/>
  <c r="B4533" i="4" s="1"/>
  <c r="B4534" i="4" s="1"/>
  <c r="B4535" i="4" s="1"/>
  <c r="B4536" i="4" s="1"/>
  <c r="B4537" i="4" s="1"/>
  <c r="B4538" i="4" s="1"/>
  <c r="B4539" i="4" s="1"/>
  <c r="B4540" i="4" s="1"/>
  <c r="B4541" i="4" s="1"/>
  <c r="B4542" i="4" s="1"/>
  <c r="B4543" i="4" s="1"/>
  <c r="B4544" i="4" s="1"/>
  <c r="B4545" i="4" s="1"/>
  <c r="B4546" i="4" s="1"/>
  <c r="B4547" i="4" s="1"/>
  <c r="B4548" i="4" s="1"/>
  <c r="B4549" i="4" s="1"/>
  <c r="B4550" i="4" s="1"/>
  <c r="B4551" i="4" s="1"/>
  <c r="B4552" i="4" s="1"/>
  <c r="B4553" i="4" s="1"/>
  <c r="B4554" i="4" s="1"/>
  <c r="B4555" i="4" s="1"/>
  <c r="B4556" i="4" s="1"/>
  <c r="B4557" i="4" s="1"/>
  <c r="B4558" i="4" s="1"/>
  <c r="B4559" i="4" s="1"/>
  <c r="B4560" i="4" s="1"/>
  <c r="B4561" i="4" s="1"/>
  <c r="B4562" i="4" s="1"/>
  <c r="B4563" i="4" s="1"/>
  <c r="E4443" i="4"/>
  <c r="E4444" i="4"/>
  <c r="E4445" i="4"/>
  <c r="E4446" i="4"/>
  <c r="E4447" i="4"/>
  <c r="E4448" i="4"/>
  <c r="E4449" i="4"/>
  <c r="E4450" i="4"/>
  <c r="E4451" i="4"/>
  <c r="D4443" i="4"/>
  <c r="D4444" i="4"/>
  <c r="D4445" i="4"/>
  <c r="D4446" i="4"/>
  <c r="D4447" i="4"/>
  <c r="D4448" i="4"/>
  <c r="D4449" i="4"/>
  <c r="D4450" i="4"/>
  <c r="D4451" i="4"/>
  <c r="E4452" i="4"/>
  <c r="D4453" i="4"/>
  <c r="E4453" i="4" s="1"/>
  <c r="D4454" i="4"/>
  <c r="E4454" i="4" s="1"/>
  <c r="C4443" i="4"/>
  <c r="C4444" i="4"/>
  <c r="C4445" i="4" s="1"/>
  <c r="C4446" i="4" s="1"/>
  <c r="C4447" i="4" s="1"/>
  <c r="C4448" i="4" s="1"/>
  <c r="C4449" i="4" s="1"/>
  <c r="C4450" i="4" s="1"/>
  <c r="C4451" i="4" s="1"/>
  <c r="C4452" i="4" s="1"/>
  <c r="C4453" i="4" s="1"/>
  <c r="C4454" i="4" s="1"/>
  <c r="B4443" i="4"/>
  <c r="B4444" i="4" s="1"/>
  <c r="B4445" i="4" s="1"/>
  <c r="B4446" i="4" s="1"/>
  <c r="B4447" i="4" s="1"/>
  <c r="B4448" i="4" s="1"/>
  <c r="B4449" i="4" s="1"/>
  <c r="B4450" i="4" s="1"/>
  <c r="B4451" i="4" s="1"/>
  <c r="B4452" i="4" s="1"/>
  <c r="B4453" i="4" s="1"/>
  <c r="B4454" i="4" s="1"/>
  <c r="E4443" i="1" l="1"/>
  <c r="E4444" i="1"/>
  <c r="E4445" i="1"/>
  <c r="E4446" i="1"/>
  <c r="E4447" i="1"/>
  <c r="E4448" i="1"/>
  <c r="E4449" i="1"/>
  <c r="E4450" i="1"/>
  <c r="E445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D4447" i="1"/>
  <c r="D4448" i="1"/>
  <c r="D4449" i="1"/>
  <c r="D4450" i="1"/>
  <c r="D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D4443" i="1"/>
  <c r="D4444" i="1"/>
  <c r="D4445" i="1"/>
  <c r="D4446" i="1"/>
  <c r="C4443" i="1"/>
  <c r="C4444" i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B4462" i="1"/>
  <c r="B4463" i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443" i="1"/>
  <c r="B4444" i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H4422" i="4" l="1"/>
  <c r="H4423" i="4"/>
  <c r="H4424" i="4"/>
  <c r="H4425" i="4"/>
  <c r="H4426" i="4"/>
  <c r="H4427" i="4"/>
  <c r="H4428" i="4"/>
  <c r="H4429" i="4"/>
  <c r="H4430" i="4"/>
  <c r="H4431" i="4"/>
  <c r="H4432" i="4"/>
  <c r="H4433" i="4"/>
  <c r="H4434" i="4"/>
  <c r="H4435" i="4"/>
  <c r="H4436" i="4"/>
  <c r="H4437" i="4"/>
  <c r="H4438" i="4"/>
  <c r="H4439" i="4"/>
  <c r="H4440" i="4"/>
  <c r="H4441" i="4"/>
  <c r="H4442" i="4"/>
  <c r="H4421" i="4"/>
  <c r="P4422" i="4"/>
  <c r="P4423" i="4"/>
  <c r="P4424" i="4"/>
  <c r="P4425" i="4"/>
  <c r="P4426" i="4"/>
  <c r="P4427" i="4"/>
  <c r="P4428" i="4"/>
  <c r="P4429" i="4"/>
  <c r="P4430" i="4"/>
  <c r="P4431" i="4"/>
  <c r="P4432" i="4"/>
  <c r="P4433" i="4"/>
  <c r="P4434" i="4"/>
  <c r="P4435" i="4"/>
  <c r="P4436" i="4"/>
  <c r="P4437" i="4"/>
  <c r="P4438" i="4"/>
  <c r="P4439" i="4"/>
  <c r="P4440" i="4"/>
  <c r="P4441" i="4"/>
  <c r="P4442" i="4"/>
  <c r="P4421" i="4"/>
  <c r="T4422" i="4"/>
  <c r="T4423" i="4"/>
  <c r="T4424" i="4"/>
  <c r="T4425" i="4"/>
  <c r="T4426" i="4"/>
  <c r="T4427" i="4"/>
  <c r="T4428" i="4"/>
  <c r="T4429" i="4"/>
  <c r="T4430" i="4"/>
  <c r="T4431" i="4"/>
  <c r="T4432" i="4"/>
  <c r="T4433" i="4"/>
  <c r="T4434" i="4"/>
  <c r="T4435" i="4"/>
  <c r="T4436" i="4"/>
  <c r="T4437" i="4"/>
  <c r="T4438" i="4"/>
  <c r="T4439" i="4"/>
  <c r="T4440" i="4"/>
  <c r="T4441" i="4"/>
  <c r="T4442" i="4"/>
  <c r="T4421" i="4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21" i="1"/>
  <c r="P4392" i="4" l="1"/>
  <c r="Q4392" i="4"/>
  <c r="P4393" i="4"/>
  <c r="Q4393" i="4"/>
  <c r="P4394" i="4"/>
  <c r="Q4394" i="4"/>
  <c r="P4395" i="4"/>
  <c r="Q4395" i="4"/>
  <c r="P4396" i="4"/>
  <c r="Q4396" i="4"/>
  <c r="P4397" i="4"/>
  <c r="Q4397" i="4"/>
  <c r="P4398" i="4"/>
  <c r="Q4398" i="4"/>
  <c r="P4399" i="4"/>
  <c r="Q4399" i="4"/>
  <c r="P4400" i="4"/>
  <c r="Q4400" i="4"/>
  <c r="P4401" i="4"/>
  <c r="Q4401" i="4"/>
  <c r="P4402" i="4"/>
  <c r="Q4402" i="4"/>
  <c r="P4403" i="4"/>
  <c r="Q4403" i="4"/>
  <c r="P4404" i="4"/>
  <c r="Q4404" i="4"/>
  <c r="P4405" i="4"/>
  <c r="Q4405" i="4"/>
  <c r="P4406" i="4"/>
  <c r="Q4406" i="4"/>
  <c r="P4407" i="4"/>
  <c r="Q4407" i="4"/>
  <c r="P4408" i="4"/>
  <c r="Q4408" i="4"/>
  <c r="P4409" i="4"/>
  <c r="Q4409" i="4"/>
  <c r="P4410" i="4"/>
  <c r="Q4410" i="4"/>
  <c r="P4411" i="4"/>
  <c r="Q4411" i="4"/>
  <c r="P4412" i="4"/>
  <c r="Q4412" i="4"/>
  <c r="P4413" i="4"/>
  <c r="Q4413" i="4"/>
  <c r="P4414" i="4"/>
  <c r="Q4414" i="4"/>
  <c r="P4415" i="4"/>
  <c r="Q4415" i="4"/>
  <c r="P4416" i="4"/>
  <c r="Q4416" i="4"/>
  <c r="P4417" i="4"/>
  <c r="Q4417" i="4"/>
  <c r="P4418" i="4"/>
  <c r="Q4418" i="4"/>
  <c r="P4419" i="4"/>
  <c r="Q4419" i="4"/>
  <c r="P4420" i="4"/>
  <c r="Q4420" i="4"/>
  <c r="Q4391" i="4"/>
  <c r="P4391" i="4"/>
  <c r="F4392" i="1"/>
  <c r="H4392" i="1"/>
  <c r="I4392" i="1"/>
  <c r="K4392" i="1"/>
  <c r="F4393" i="1"/>
  <c r="H4393" i="1"/>
  <c r="I4393" i="1"/>
  <c r="K4393" i="1"/>
  <c r="F4394" i="1"/>
  <c r="H4394" i="1"/>
  <c r="I4394" i="1"/>
  <c r="K4394" i="1"/>
  <c r="F4395" i="1"/>
  <c r="H4395" i="1"/>
  <c r="I4395" i="1"/>
  <c r="K4395" i="1"/>
  <c r="F4396" i="1"/>
  <c r="H4396" i="1"/>
  <c r="I4396" i="1"/>
  <c r="K4396" i="1"/>
  <c r="F4397" i="1"/>
  <c r="H4397" i="1"/>
  <c r="I4397" i="1"/>
  <c r="K4397" i="1"/>
  <c r="F4398" i="1"/>
  <c r="H4398" i="1"/>
  <c r="I4398" i="1"/>
  <c r="K4398" i="1"/>
  <c r="F4399" i="1"/>
  <c r="H4399" i="1"/>
  <c r="I4399" i="1"/>
  <c r="K4399" i="1"/>
  <c r="F4400" i="1"/>
  <c r="H4400" i="1"/>
  <c r="I4400" i="1"/>
  <c r="K4400" i="1"/>
  <c r="F4401" i="1"/>
  <c r="H4401" i="1"/>
  <c r="I4401" i="1"/>
  <c r="K4401" i="1"/>
  <c r="F4402" i="1"/>
  <c r="H4402" i="1"/>
  <c r="I4402" i="1"/>
  <c r="K4402" i="1"/>
  <c r="F4403" i="1"/>
  <c r="H4403" i="1"/>
  <c r="I4403" i="1"/>
  <c r="K4403" i="1"/>
  <c r="F4404" i="1"/>
  <c r="H4404" i="1"/>
  <c r="I4404" i="1"/>
  <c r="K4404" i="1"/>
  <c r="F4405" i="1"/>
  <c r="H4405" i="1"/>
  <c r="I4405" i="1"/>
  <c r="K4405" i="1"/>
  <c r="F4406" i="1"/>
  <c r="H4406" i="1"/>
  <c r="I4406" i="1"/>
  <c r="K4406" i="1"/>
  <c r="F4407" i="1"/>
  <c r="H4407" i="1"/>
  <c r="I4407" i="1"/>
  <c r="K4407" i="1"/>
  <c r="F4408" i="1"/>
  <c r="H4408" i="1"/>
  <c r="I4408" i="1"/>
  <c r="K4408" i="1"/>
  <c r="F4409" i="1"/>
  <c r="H4409" i="1"/>
  <c r="I4409" i="1"/>
  <c r="K4409" i="1"/>
  <c r="F4410" i="1"/>
  <c r="H4410" i="1"/>
  <c r="I4410" i="1"/>
  <c r="K4410" i="1"/>
  <c r="F4411" i="1"/>
  <c r="H4411" i="1"/>
  <c r="I4411" i="1"/>
  <c r="K4411" i="1"/>
  <c r="F4412" i="1"/>
  <c r="H4412" i="1"/>
  <c r="I4412" i="1"/>
  <c r="K4412" i="1"/>
  <c r="F4413" i="1"/>
  <c r="H4413" i="1"/>
  <c r="I4413" i="1"/>
  <c r="K4413" i="1"/>
  <c r="F4414" i="1"/>
  <c r="H4414" i="1"/>
  <c r="I4414" i="1"/>
  <c r="K4414" i="1"/>
  <c r="F4415" i="1"/>
  <c r="H4415" i="1"/>
  <c r="I4415" i="1"/>
  <c r="K4415" i="1"/>
  <c r="F4416" i="1"/>
  <c r="H4416" i="1"/>
  <c r="I4416" i="1"/>
  <c r="K4416" i="1"/>
  <c r="F4417" i="1"/>
  <c r="H4417" i="1"/>
  <c r="I4417" i="1"/>
  <c r="K4417" i="1"/>
  <c r="F4418" i="1"/>
  <c r="H4418" i="1"/>
  <c r="I4418" i="1"/>
  <c r="K4418" i="1"/>
  <c r="F4419" i="1"/>
  <c r="H4419" i="1"/>
  <c r="I4419" i="1"/>
  <c r="K4419" i="1"/>
  <c r="F4420" i="1"/>
  <c r="H4420" i="1"/>
  <c r="I4420" i="1"/>
  <c r="K4420" i="1"/>
  <c r="I4391" i="1"/>
  <c r="F4391" i="1"/>
  <c r="F4421" i="1" l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H4391" i="1"/>
  <c r="I4390" i="1" l="1"/>
  <c r="H4390" i="1"/>
  <c r="F4390" i="1"/>
  <c r="K4390" i="1"/>
  <c r="K4391" i="1"/>
  <c r="H4392" i="4"/>
  <c r="H4393" i="4"/>
  <c r="H4394" i="4"/>
  <c r="H4395" i="4"/>
  <c r="H4396" i="4"/>
  <c r="H4397" i="4"/>
  <c r="H4398" i="4"/>
  <c r="H4399" i="4"/>
  <c r="H4400" i="4"/>
  <c r="H4401" i="4"/>
  <c r="H4402" i="4"/>
  <c r="H4403" i="4"/>
  <c r="H4404" i="4"/>
  <c r="H4405" i="4"/>
  <c r="H4406" i="4"/>
  <c r="H4407" i="4"/>
  <c r="H4408" i="4"/>
  <c r="H4409" i="4"/>
  <c r="H4410" i="4"/>
  <c r="H4411" i="4"/>
  <c r="H4412" i="4"/>
  <c r="H4413" i="4"/>
  <c r="H4414" i="4"/>
  <c r="H4415" i="4"/>
  <c r="H4416" i="4"/>
  <c r="H4417" i="4"/>
  <c r="H4418" i="4"/>
  <c r="H4419" i="4"/>
  <c r="H4420" i="4"/>
  <c r="H4391" i="4"/>
  <c r="O4392" i="4"/>
  <c r="O4393" i="4"/>
  <c r="O4394" i="4"/>
  <c r="O4395" i="4"/>
  <c r="O4396" i="4"/>
  <c r="O4397" i="4"/>
  <c r="O4398" i="4"/>
  <c r="O4399" i="4"/>
  <c r="O4400" i="4"/>
  <c r="O4401" i="4"/>
  <c r="O4402" i="4"/>
  <c r="O4403" i="4"/>
  <c r="O4404" i="4"/>
  <c r="O4405" i="4"/>
  <c r="O4406" i="4"/>
  <c r="O4407" i="4"/>
  <c r="O4408" i="4"/>
  <c r="O4409" i="4"/>
  <c r="O4410" i="4"/>
  <c r="O4411" i="4"/>
  <c r="O4412" i="4"/>
  <c r="O4413" i="4"/>
  <c r="O4414" i="4"/>
  <c r="O4415" i="4"/>
  <c r="O4416" i="4"/>
  <c r="O4417" i="4"/>
  <c r="O4418" i="4"/>
  <c r="O4419" i="4"/>
  <c r="O4420" i="4"/>
  <c r="O4421" i="4"/>
  <c r="O4422" i="4"/>
  <c r="O4423" i="4"/>
  <c r="O4424" i="4"/>
  <c r="O4425" i="4"/>
  <c r="O4426" i="4"/>
  <c r="O4427" i="4"/>
  <c r="O4428" i="4"/>
  <c r="O4429" i="4"/>
  <c r="O4430" i="4"/>
  <c r="O4431" i="4"/>
  <c r="O4432" i="4"/>
  <c r="O4433" i="4"/>
  <c r="O4434" i="4"/>
  <c r="O4435" i="4"/>
  <c r="O4436" i="4"/>
  <c r="O4437" i="4"/>
  <c r="O4438" i="4"/>
  <c r="O4439" i="4"/>
  <c r="O4440" i="4"/>
  <c r="O4441" i="4"/>
  <c r="O4442" i="4"/>
  <c r="O4391" i="4"/>
  <c r="T4392" i="4" l="1"/>
  <c r="T4393" i="4"/>
  <c r="T4394" i="4"/>
  <c r="T4395" i="4"/>
  <c r="T4396" i="4"/>
  <c r="T4397" i="4"/>
  <c r="T4398" i="4"/>
  <c r="T4399" i="4"/>
  <c r="T4400" i="4"/>
  <c r="T4401" i="4"/>
  <c r="T4402" i="4"/>
  <c r="T4403" i="4"/>
  <c r="T4404" i="4"/>
  <c r="T4405" i="4"/>
  <c r="T4406" i="4"/>
  <c r="T4407" i="4"/>
  <c r="T4408" i="4"/>
  <c r="T4409" i="4"/>
  <c r="T4410" i="4"/>
  <c r="T4411" i="4"/>
  <c r="T4412" i="4"/>
  <c r="T4413" i="4"/>
  <c r="T4414" i="4"/>
  <c r="T4415" i="4"/>
  <c r="T4416" i="4"/>
  <c r="T4417" i="4"/>
  <c r="T4418" i="4"/>
  <c r="T4419" i="4"/>
  <c r="T4420" i="4"/>
  <c r="T4391" i="4"/>
  <c r="H4361" i="4" l="1"/>
  <c r="O4361" i="4"/>
  <c r="P4361" i="4"/>
  <c r="Q4361" i="4"/>
  <c r="T4361" i="4"/>
  <c r="H4362" i="4"/>
  <c r="O4362" i="4"/>
  <c r="P4362" i="4"/>
  <c r="Q4362" i="4"/>
  <c r="T4362" i="4"/>
  <c r="H4363" i="4"/>
  <c r="O4363" i="4"/>
  <c r="P4363" i="4"/>
  <c r="Q4363" i="4"/>
  <c r="T4363" i="4"/>
  <c r="H4364" i="4"/>
  <c r="O4364" i="4"/>
  <c r="P4364" i="4"/>
  <c r="Q4364" i="4"/>
  <c r="T4364" i="4"/>
  <c r="H4365" i="4"/>
  <c r="O4365" i="4"/>
  <c r="P4365" i="4"/>
  <c r="Q4365" i="4"/>
  <c r="T4365" i="4"/>
  <c r="H4366" i="4"/>
  <c r="O4366" i="4"/>
  <c r="P4366" i="4"/>
  <c r="Q4366" i="4"/>
  <c r="T4366" i="4"/>
  <c r="H4367" i="4"/>
  <c r="O4367" i="4"/>
  <c r="P4367" i="4"/>
  <c r="Q4367" i="4"/>
  <c r="T4367" i="4"/>
  <c r="H4368" i="4"/>
  <c r="O4368" i="4"/>
  <c r="P4368" i="4"/>
  <c r="Q4368" i="4"/>
  <c r="T4368" i="4"/>
  <c r="H4369" i="4"/>
  <c r="O4369" i="4"/>
  <c r="P4369" i="4"/>
  <c r="Q4369" i="4"/>
  <c r="T4369" i="4"/>
  <c r="H4370" i="4"/>
  <c r="O4370" i="4"/>
  <c r="P4370" i="4"/>
  <c r="Q4370" i="4"/>
  <c r="T4370" i="4"/>
  <c r="H4371" i="4"/>
  <c r="O4371" i="4"/>
  <c r="P4371" i="4"/>
  <c r="Q4371" i="4"/>
  <c r="T4371" i="4"/>
  <c r="H4372" i="4"/>
  <c r="O4372" i="4"/>
  <c r="P4372" i="4"/>
  <c r="Q4372" i="4"/>
  <c r="T4372" i="4"/>
  <c r="H4373" i="4"/>
  <c r="O4373" i="4"/>
  <c r="P4373" i="4"/>
  <c r="Q4373" i="4"/>
  <c r="T4373" i="4"/>
  <c r="H4374" i="4"/>
  <c r="O4374" i="4"/>
  <c r="P4374" i="4"/>
  <c r="Q4374" i="4"/>
  <c r="T4374" i="4"/>
  <c r="H4375" i="4"/>
  <c r="O4375" i="4"/>
  <c r="P4375" i="4"/>
  <c r="Q4375" i="4"/>
  <c r="T4375" i="4"/>
  <c r="H4376" i="4"/>
  <c r="O4376" i="4"/>
  <c r="P4376" i="4"/>
  <c r="Q4376" i="4"/>
  <c r="T4376" i="4"/>
  <c r="H4377" i="4"/>
  <c r="O4377" i="4"/>
  <c r="P4377" i="4"/>
  <c r="Q4377" i="4"/>
  <c r="T4377" i="4"/>
  <c r="H4378" i="4"/>
  <c r="O4378" i="4"/>
  <c r="P4378" i="4"/>
  <c r="Q4378" i="4"/>
  <c r="T4378" i="4"/>
  <c r="H4379" i="4"/>
  <c r="O4379" i="4"/>
  <c r="P4379" i="4"/>
  <c r="Q4379" i="4"/>
  <c r="T4379" i="4"/>
  <c r="H4380" i="4"/>
  <c r="O4380" i="4"/>
  <c r="P4380" i="4"/>
  <c r="Q4380" i="4"/>
  <c r="T4380" i="4"/>
  <c r="H4381" i="4"/>
  <c r="O4381" i="4"/>
  <c r="P4381" i="4"/>
  <c r="Q4381" i="4"/>
  <c r="T4381" i="4"/>
  <c r="H4382" i="4"/>
  <c r="O4382" i="4"/>
  <c r="P4382" i="4"/>
  <c r="Q4382" i="4"/>
  <c r="T4382" i="4"/>
  <c r="H4383" i="4"/>
  <c r="O4383" i="4"/>
  <c r="P4383" i="4"/>
  <c r="Q4383" i="4"/>
  <c r="T4383" i="4"/>
  <c r="H4384" i="4"/>
  <c r="O4384" i="4"/>
  <c r="P4384" i="4"/>
  <c r="Q4384" i="4"/>
  <c r="T4384" i="4"/>
  <c r="H4385" i="4"/>
  <c r="O4385" i="4"/>
  <c r="P4385" i="4"/>
  <c r="Q4385" i="4"/>
  <c r="T4385" i="4"/>
  <c r="H4386" i="4"/>
  <c r="O4386" i="4"/>
  <c r="P4386" i="4"/>
  <c r="Q4386" i="4"/>
  <c r="T4386" i="4"/>
  <c r="H4387" i="4"/>
  <c r="O4387" i="4"/>
  <c r="P4387" i="4"/>
  <c r="Q4387" i="4"/>
  <c r="T4387" i="4"/>
  <c r="H4388" i="4"/>
  <c r="O4388" i="4"/>
  <c r="P4388" i="4"/>
  <c r="Q4388" i="4"/>
  <c r="T4388" i="4"/>
  <c r="H4389" i="4"/>
  <c r="O4389" i="4"/>
  <c r="P4389" i="4"/>
  <c r="Q4389" i="4"/>
  <c r="T4389" i="4"/>
  <c r="H4390" i="4"/>
  <c r="O4390" i="4"/>
  <c r="P4390" i="4"/>
  <c r="Q4390" i="4"/>
  <c r="T4390" i="4"/>
  <c r="H4360" i="4"/>
  <c r="T4360" i="4"/>
  <c r="F4361" i="1"/>
  <c r="H4361" i="1"/>
  <c r="I4361" i="1"/>
  <c r="K4361" i="1"/>
  <c r="O4361" i="1"/>
  <c r="R4361" i="1"/>
  <c r="S4361" i="1"/>
  <c r="F4362" i="1"/>
  <c r="H4362" i="1"/>
  <c r="I4362" i="1"/>
  <c r="K4362" i="1"/>
  <c r="O4362" i="1"/>
  <c r="R4362" i="1"/>
  <c r="S4362" i="1"/>
  <c r="F4363" i="1"/>
  <c r="H4363" i="1"/>
  <c r="I4363" i="1"/>
  <c r="K4363" i="1"/>
  <c r="O4363" i="1"/>
  <c r="R4363" i="1"/>
  <c r="S4363" i="1"/>
  <c r="F4364" i="1"/>
  <c r="H4364" i="1"/>
  <c r="I4364" i="1"/>
  <c r="K4364" i="1"/>
  <c r="O4364" i="1"/>
  <c r="R4364" i="1"/>
  <c r="S4364" i="1"/>
  <c r="F4365" i="1"/>
  <c r="H4365" i="1"/>
  <c r="I4365" i="1"/>
  <c r="K4365" i="1"/>
  <c r="O4365" i="1"/>
  <c r="R4365" i="1"/>
  <c r="S4365" i="1"/>
  <c r="F4366" i="1"/>
  <c r="H4366" i="1"/>
  <c r="I4366" i="1"/>
  <c r="K4366" i="1"/>
  <c r="O4366" i="1"/>
  <c r="R4366" i="1"/>
  <c r="S4366" i="1"/>
  <c r="F4367" i="1"/>
  <c r="H4367" i="1"/>
  <c r="I4367" i="1"/>
  <c r="K4367" i="1"/>
  <c r="O4367" i="1"/>
  <c r="R4367" i="1"/>
  <c r="S4367" i="1"/>
  <c r="F4368" i="1"/>
  <c r="H4368" i="1"/>
  <c r="I4368" i="1"/>
  <c r="K4368" i="1"/>
  <c r="O4368" i="1"/>
  <c r="R4368" i="1"/>
  <c r="S4368" i="1"/>
  <c r="F4369" i="1"/>
  <c r="H4369" i="1"/>
  <c r="I4369" i="1"/>
  <c r="K4369" i="1"/>
  <c r="O4369" i="1"/>
  <c r="R4369" i="1"/>
  <c r="S4369" i="1"/>
  <c r="F4370" i="1"/>
  <c r="H4370" i="1"/>
  <c r="I4370" i="1"/>
  <c r="K4370" i="1"/>
  <c r="O4370" i="1"/>
  <c r="R4370" i="1"/>
  <c r="S4370" i="1"/>
  <c r="F4371" i="1"/>
  <c r="H4371" i="1"/>
  <c r="I4371" i="1"/>
  <c r="K4371" i="1"/>
  <c r="O4371" i="1"/>
  <c r="R4371" i="1"/>
  <c r="S4371" i="1"/>
  <c r="F4372" i="1"/>
  <c r="H4372" i="1"/>
  <c r="I4372" i="1"/>
  <c r="K4372" i="1"/>
  <c r="O4372" i="1"/>
  <c r="R4372" i="1"/>
  <c r="S4372" i="1"/>
  <c r="F4373" i="1"/>
  <c r="H4373" i="1"/>
  <c r="I4373" i="1"/>
  <c r="K4373" i="1"/>
  <c r="O4373" i="1"/>
  <c r="R4373" i="1"/>
  <c r="S4373" i="1"/>
  <c r="F4374" i="1"/>
  <c r="H4374" i="1"/>
  <c r="I4374" i="1"/>
  <c r="K4374" i="1"/>
  <c r="O4374" i="1"/>
  <c r="R4374" i="1"/>
  <c r="S4374" i="1"/>
  <c r="F4375" i="1"/>
  <c r="H4375" i="1"/>
  <c r="I4375" i="1"/>
  <c r="K4375" i="1"/>
  <c r="O4375" i="1"/>
  <c r="R4375" i="1"/>
  <c r="S4375" i="1"/>
  <c r="F4376" i="1"/>
  <c r="H4376" i="1"/>
  <c r="I4376" i="1"/>
  <c r="K4376" i="1"/>
  <c r="O4376" i="1"/>
  <c r="R4376" i="1"/>
  <c r="S4376" i="1"/>
  <c r="F4377" i="1"/>
  <c r="H4377" i="1"/>
  <c r="I4377" i="1"/>
  <c r="K4377" i="1"/>
  <c r="O4377" i="1"/>
  <c r="R4377" i="1"/>
  <c r="S4377" i="1"/>
  <c r="F4378" i="1"/>
  <c r="H4378" i="1"/>
  <c r="I4378" i="1"/>
  <c r="K4378" i="1"/>
  <c r="O4378" i="1"/>
  <c r="R4378" i="1"/>
  <c r="S4378" i="1"/>
  <c r="F4379" i="1"/>
  <c r="H4379" i="1"/>
  <c r="I4379" i="1"/>
  <c r="K4379" i="1"/>
  <c r="O4379" i="1"/>
  <c r="R4379" i="1"/>
  <c r="S4379" i="1"/>
  <c r="F4380" i="1"/>
  <c r="H4380" i="1"/>
  <c r="I4380" i="1"/>
  <c r="K4380" i="1"/>
  <c r="O4380" i="1"/>
  <c r="R4380" i="1"/>
  <c r="S4380" i="1"/>
  <c r="F4381" i="1"/>
  <c r="H4381" i="1"/>
  <c r="I4381" i="1"/>
  <c r="K4381" i="1"/>
  <c r="O4381" i="1"/>
  <c r="R4381" i="1"/>
  <c r="S4381" i="1"/>
  <c r="F4382" i="1"/>
  <c r="H4382" i="1"/>
  <c r="I4382" i="1"/>
  <c r="K4382" i="1"/>
  <c r="O4382" i="1"/>
  <c r="R4382" i="1"/>
  <c r="S4382" i="1"/>
  <c r="F4383" i="1"/>
  <c r="H4383" i="1"/>
  <c r="I4383" i="1"/>
  <c r="K4383" i="1"/>
  <c r="O4383" i="1"/>
  <c r="R4383" i="1"/>
  <c r="S4383" i="1"/>
  <c r="F4384" i="1"/>
  <c r="H4384" i="1"/>
  <c r="I4384" i="1"/>
  <c r="K4384" i="1"/>
  <c r="O4384" i="1"/>
  <c r="R4384" i="1"/>
  <c r="S4384" i="1"/>
  <c r="F4385" i="1"/>
  <c r="H4385" i="1"/>
  <c r="I4385" i="1"/>
  <c r="K4385" i="1"/>
  <c r="O4385" i="1"/>
  <c r="R4385" i="1"/>
  <c r="S4385" i="1"/>
  <c r="F4386" i="1"/>
  <c r="H4386" i="1"/>
  <c r="I4386" i="1"/>
  <c r="K4386" i="1"/>
  <c r="O4386" i="1"/>
  <c r="R4386" i="1"/>
  <c r="S4386" i="1"/>
  <c r="F4387" i="1"/>
  <c r="H4387" i="1"/>
  <c r="I4387" i="1"/>
  <c r="K4387" i="1"/>
  <c r="O4387" i="1"/>
  <c r="R4387" i="1"/>
  <c r="S4387" i="1"/>
  <c r="F4388" i="1"/>
  <c r="H4388" i="1"/>
  <c r="I4388" i="1"/>
  <c r="K4388" i="1"/>
  <c r="O4388" i="1"/>
  <c r="R4388" i="1"/>
  <c r="S4388" i="1"/>
  <c r="F4389" i="1"/>
  <c r="H4389" i="1"/>
  <c r="I4389" i="1"/>
  <c r="K4389" i="1"/>
  <c r="O4389" i="1"/>
  <c r="R4389" i="1"/>
  <c r="S4389" i="1"/>
  <c r="I4360" i="1"/>
  <c r="H4360" i="1"/>
  <c r="K4360" i="1"/>
  <c r="F4360" i="1"/>
  <c r="H4333" i="1" l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32" i="1"/>
  <c r="P4360" i="4"/>
  <c r="H4333" i="4" l="1"/>
  <c r="H4334" i="4"/>
  <c r="H4335" i="4"/>
  <c r="H4336" i="4"/>
  <c r="H4337" i="4"/>
  <c r="H4338" i="4"/>
  <c r="H4339" i="4"/>
  <c r="H4340" i="4"/>
  <c r="H4341" i="4"/>
  <c r="H4342" i="4"/>
  <c r="H4343" i="4"/>
  <c r="H4344" i="4"/>
  <c r="H4345" i="4"/>
  <c r="H4346" i="4"/>
  <c r="H4347" i="4"/>
  <c r="H4348" i="4"/>
  <c r="H4349" i="4"/>
  <c r="H4350" i="4"/>
  <c r="H4351" i="4"/>
  <c r="H4352" i="4"/>
  <c r="H4353" i="4"/>
  <c r="H4354" i="4"/>
  <c r="H4355" i="4"/>
  <c r="H4356" i="4"/>
  <c r="H4357" i="4"/>
  <c r="H4358" i="4"/>
  <c r="H4359" i="4"/>
  <c r="H4332" i="4"/>
  <c r="O4333" i="4"/>
  <c r="O4334" i="4"/>
  <c r="O4335" i="4"/>
  <c r="O4336" i="4"/>
  <c r="O4337" i="4"/>
  <c r="O4338" i="4"/>
  <c r="O4339" i="4"/>
  <c r="O4340" i="4"/>
  <c r="O4341" i="4"/>
  <c r="O4342" i="4"/>
  <c r="O4343" i="4"/>
  <c r="O4344" i="4"/>
  <c r="O4345" i="4"/>
  <c r="O4346" i="4"/>
  <c r="O4347" i="4"/>
  <c r="O4348" i="4"/>
  <c r="O4349" i="4"/>
  <c r="O4350" i="4"/>
  <c r="O4351" i="4"/>
  <c r="O4352" i="4"/>
  <c r="O4353" i="4"/>
  <c r="O4354" i="4"/>
  <c r="O4355" i="4"/>
  <c r="O4356" i="4"/>
  <c r="O4357" i="4"/>
  <c r="O4358" i="4"/>
  <c r="O4359" i="4"/>
  <c r="O4332" i="4"/>
  <c r="P4333" i="4"/>
  <c r="P4334" i="4"/>
  <c r="P4335" i="4"/>
  <c r="P4336" i="4"/>
  <c r="P4337" i="4"/>
  <c r="P4338" i="4"/>
  <c r="P4339" i="4"/>
  <c r="P4340" i="4"/>
  <c r="P4341" i="4"/>
  <c r="P4342" i="4"/>
  <c r="P4343" i="4"/>
  <c r="P4344" i="4"/>
  <c r="P4345" i="4"/>
  <c r="P4346" i="4"/>
  <c r="P4347" i="4"/>
  <c r="P4348" i="4"/>
  <c r="P4349" i="4"/>
  <c r="P4350" i="4"/>
  <c r="P4351" i="4"/>
  <c r="P4352" i="4"/>
  <c r="P4353" i="4"/>
  <c r="P4354" i="4"/>
  <c r="P4355" i="4"/>
  <c r="P4356" i="4"/>
  <c r="P4357" i="4"/>
  <c r="P4358" i="4"/>
  <c r="P4359" i="4"/>
  <c r="P4332" i="4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32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01" i="1"/>
  <c r="S4302" i="1"/>
  <c r="S4303" i="1"/>
  <c r="S4304" i="1"/>
  <c r="S4305" i="1"/>
  <c r="S4306" i="1"/>
  <c r="S4307" i="1"/>
  <c r="S4308" i="1"/>
  <c r="S4309" i="1"/>
  <c r="S4310" i="1"/>
  <c r="S4311" i="1"/>
  <c r="S4312" i="1"/>
  <c r="S4313" i="1"/>
  <c r="S4314" i="1"/>
  <c r="S4315" i="1"/>
  <c r="S4316" i="1"/>
  <c r="S4317" i="1"/>
  <c r="S4318" i="1"/>
  <c r="S4319" i="1"/>
  <c r="S4320" i="1"/>
  <c r="S4321" i="1"/>
  <c r="S4322" i="1"/>
  <c r="S4323" i="1"/>
  <c r="S4324" i="1"/>
  <c r="S4325" i="1"/>
  <c r="S4326" i="1"/>
  <c r="S4327" i="1"/>
  <c r="S4328" i="1"/>
  <c r="S4329" i="1"/>
  <c r="S4330" i="1"/>
  <c r="S4331" i="1"/>
  <c r="S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01" i="1"/>
  <c r="S4332" i="1"/>
  <c r="S4333" i="1"/>
  <c r="S4334" i="1"/>
  <c r="S4335" i="1"/>
  <c r="S4336" i="1"/>
  <c r="S4337" i="1"/>
  <c r="S4338" i="1"/>
  <c r="S4339" i="1"/>
  <c r="S4340" i="1"/>
  <c r="S4341" i="1"/>
  <c r="S4342" i="1"/>
  <c r="S4343" i="1"/>
  <c r="S4344" i="1"/>
  <c r="S4345" i="1"/>
  <c r="S4346" i="1"/>
  <c r="S4347" i="1"/>
  <c r="S4348" i="1"/>
  <c r="S4349" i="1"/>
  <c r="S4350" i="1"/>
  <c r="S4351" i="1"/>
  <c r="S4352" i="1"/>
  <c r="S4353" i="1"/>
  <c r="S4354" i="1"/>
  <c r="S4355" i="1"/>
  <c r="S4356" i="1"/>
  <c r="S4357" i="1"/>
  <c r="S4358" i="1"/>
  <c r="S4359" i="1"/>
  <c r="S4360" i="1"/>
  <c r="S4390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90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90" i="1"/>
  <c r="O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01" i="1"/>
  <c r="K4301" i="1"/>
  <c r="H4302" i="4"/>
  <c r="H4303" i="4"/>
  <c r="H4304" i="4"/>
  <c r="H4305" i="4"/>
  <c r="H4306" i="4"/>
  <c r="H4307" i="4"/>
  <c r="H4308" i="4"/>
  <c r="H4309" i="4"/>
  <c r="H4310" i="4"/>
  <c r="H4311" i="4"/>
  <c r="H4312" i="4"/>
  <c r="H4313" i="4"/>
  <c r="H4314" i="4"/>
  <c r="H4315" i="4"/>
  <c r="H4316" i="4"/>
  <c r="H4317" i="4"/>
  <c r="H4318" i="4"/>
  <c r="H4319" i="4"/>
  <c r="H4320" i="4"/>
  <c r="H4321" i="4"/>
  <c r="H4322" i="4"/>
  <c r="H4323" i="4"/>
  <c r="H4324" i="4"/>
  <c r="H4325" i="4"/>
  <c r="H4326" i="4"/>
  <c r="H4327" i="4"/>
  <c r="H4328" i="4"/>
  <c r="H4329" i="4"/>
  <c r="H4330" i="4"/>
  <c r="H4331" i="4"/>
  <c r="H4301" i="4"/>
  <c r="P4302" i="4"/>
  <c r="P4303" i="4"/>
  <c r="P4304" i="4"/>
  <c r="P4305" i="4"/>
  <c r="P4306" i="4"/>
  <c r="P4307" i="4"/>
  <c r="P4308" i="4"/>
  <c r="P4309" i="4"/>
  <c r="P4310" i="4"/>
  <c r="P4311" i="4"/>
  <c r="P4312" i="4"/>
  <c r="P4313" i="4"/>
  <c r="P4314" i="4"/>
  <c r="P4315" i="4"/>
  <c r="P4316" i="4"/>
  <c r="P4317" i="4"/>
  <c r="P4318" i="4"/>
  <c r="P4319" i="4"/>
  <c r="P4320" i="4"/>
  <c r="P4321" i="4"/>
  <c r="P4322" i="4"/>
  <c r="P4323" i="4"/>
  <c r="P4324" i="4"/>
  <c r="P4325" i="4"/>
  <c r="P4326" i="4"/>
  <c r="P4327" i="4"/>
  <c r="P4328" i="4"/>
  <c r="P4329" i="4"/>
  <c r="P4330" i="4"/>
  <c r="P4331" i="4"/>
  <c r="P4301" i="4"/>
  <c r="O4302" i="4"/>
  <c r="O4303" i="4"/>
  <c r="O4304" i="4"/>
  <c r="O4305" i="4"/>
  <c r="O4306" i="4"/>
  <c r="O4307" i="4"/>
  <c r="O4308" i="4"/>
  <c r="O4309" i="4"/>
  <c r="O4310" i="4"/>
  <c r="O4311" i="4"/>
  <c r="O4312" i="4"/>
  <c r="O4313" i="4"/>
  <c r="O4314" i="4"/>
  <c r="O4315" i="4"/>
  <c r="O4316" i="4"/>
  <c r="O4317" i="4"/>
  <c r="O4318" i="4"/>
  <c r="O4319" i="4"/>
  <c r="O4320" i="4"/>
  <c r="O4321" i="4"/>
  <c r="O4322" i="4"/>
  <c r="O4323" i="4"/>
  <c r="O4324" i="4"/>
  <c r="O4325" i="4"/>
  <c r="O4326" i="4"/>
  <c r="O4327" i="4"/>
  <c r="O4328" i="4"/>
  <c r="O4329" i="4"/>
  <c r="O4330" i="4"/>
  <c r="O4331" i="4"/>
  <c r="O4360" i="4"/>
  <c r="O4301" i="4"/>
  <c r="T4302" i="4"/>
  <c r="T4303" i="4"/>
  <c r="T4304" i="4"/>
  <c r="T4305" i="4"/>
  <c r="T4306" i="4"/>
  <c r="T4307" i="4"/>
  <c r="T4308" i="4"/>
  <c r="T4309" i="4"/>
  <c r="T4310" i="4"/>
  <c r="T4311" i="4"/>
  <c r="T4312" i="4"/>
  <c r="T4313" i="4"/>
  <c r="T4314" i="4"/>
  <c r="T4315" i="4"/>
  <c r="T4316" i="4"/>
  <c r="T4317" i="4"/>
  <c r="T4318" i="4"/>
  <c r="T4319" i="4"/>
  <c r="T4320" i="4"/>
  <c r="T4321" i="4"/>
  <c r="T4322" i="4"/>
  <c r="T4323" i="4"/>
  <c r="T4324" i="4"/>
  <c r="T4325" i="4"/>
  <c r="T4326" i="4"/>
  <c r="T4327" i="4"/>
  <c r="T4328" i="4"/>
  <c r="T4329" i="4"/>
  <c r="T4330" i="4"/>
  <c r="T4331" i="4"/>
  <c r="T4332" i="4"/>
  <c r="T4333" i="4"/>
  <c r="T4334" i="4"/>
  <c r="T4335" i="4"/>
  <c r="T4336" i="4"/>
  <c r="T4337" i="4"/>
  <c r="T4338" i="4"/>
  <c r="T4339" i="4"/>
  <c r="T4340" i="4"/>
  <c r="T4341" i="4"/>
  <c r="T4342" i="4"/>
  <c r="T4343" i="4"/>
  <c r="T4344" i="4"/>
  <c r="T4345" i="4"/>
  <c r="T4346" i="4"/>
  <c r="T4347" i="4"/>
  <c r="T4348" i="4"/>
  <c r="T4349" i="4"/>
  <c r="T4350" i="4"/>
  <c r="T4351" i="4"/>
  <c r="T4352" i="4"/>
  <c r="T4353" i="4"/>
  <c r="T4354" i="4"/>
  <c r="T4355" i="4"/>
  <c r="T4356" i="4"/>
  <c r="T4357" i="4"/>
  <c r="T4358" i="4"/>
  <c r="T4359" i="4"/>
  <c r="T4301" i="4"/>
  <c r="I4300" i="1" l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0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179" i="1"/>
  <c r="P4271" i="4"/>
  <c r="P4272" i="4"/>
  <c r="P4273" i="4"/>
  <c r="P4274" i="4"/>
  <c r="P4275" i="4"/>
  <c r="P4276" i="4"/>
  <c r="P4277" i="4"/>
  <c r="P4278" i="4"/>
  <c r="P4279" i="4"/>
  <c r="P4280" i="4"/>
  <c r="P4281" i="4"/>
  <c r="P4282" i="4"/>
  <c r="P4283" i="4"/>
  <c r="P4284" i="4"/>
  <c r="P4285" i="4"/>
  <c r="P4286" i="4"/>
  <c r="P4287" i="4"/>
  <c r="P4288" i="4"/>
  <c r="P4289" i="4"/>
  <c r="P4290" i="4"/>
  <c r="P4291" i="4"/>
  <c r="P4292" i="4"/>
  <c r="P4293" i="4"/>
  <c r="P4294" i="4"/>
  <c r="P4295" i="4"/>
  <c r="P4296" i="4"/>
  <c r="P4297" i="4"/>
  <c r="P4298" i="4"/>
  <c r="P4299" i="4"/>
  <c r="P4300" i="4"/>
  <c r="P4270" i="4"/>
  <c r="O4271" i="4"/>
  <c r="O4272" i="4"/>
  <c r="O4273" i="4"/>
  <c r="O4274" i="4"/>
  <c r="O4275" i="4"/>
  <c r="O4276" i="4"/>
  <c r="O4277" i="4"/>
  <c r="O4278" i="4"/>
  <c r="O4279" i="4"/>
  <c r="O4280" i="4"/>
  <c r="O4281" i="4"/>
  <c r="O4282" i="4"/>
  <c r="O4283" i="4"/>
  <c r="O4284" i="4"/>
  <c r="O4285" i="4"/>
  <c r="O4286" i="4"/>
  <c r="O4287" i="4"/>
  <c r="O4288" i="4"/>
  <c r="O4289" i="4"/>
  <c r="O4290" i="4"/>
  <c r="O4291" i="4"/>
  <c r="O4292" i="4"/>
  <c r="O4293" i="4"/>
  <c r="O4294" i="4"/>
  <c r="O4295" i="4"/>
  <c r="O4296" i="4"/>
  <c r="O4297" i="4"/>
  <c r="O4298" i="4"/>
  <c r="O4299" i="4"/>
  <c r="O4300" i="4"/>
  <c r="O4270" i="4"/>
  <c r="U4271" i="4"/>
  <c r="U4272" i="4"/>
  <c r="U4273" i="4"/>
  <c r="U4274" i="4"/>
  <c r="U4275" i="4"/>
  <c r="U4276" i="4"/>
  <c r="U4277" i="4"/>
  <c r="U4278" i="4"/>
  <c r="U4279" i="4"/>
  <c r="U4280" i="4"/>
  <c r="U4281" i="4"/>
  <c r="U4282" i="4"/>
  <c r="U4283" i="4"/>
  <c r="U4284" i="4"/>
  <c r="U4285" i="4"/>
  <c r="U4286" i="4"/>
  <c r="U4287" i="4"/>
  <c r="U4288" i="4"/>
  <c r="U4289" i="4"/>
  <c r="U4290" i="4"/>
  <c r="U4291" i="4"/>
  <c r="U4292" i="4"/>
  <c r="U4293" i="4"/>
  <c r="U4294" i="4"/>
  <c r="U4295" i="4"/>
  <c r="U4296" i="4"/>
  <c r="U4297" i="4"/>
  <c r="U4298" i="4"/>
  <c r="U4299" i="4"/>
  <c r="U4300" i="4"/>
  <c r="U4270" i="4"/>
  <c r="T4241" i="4"/>
  <c r="T4242" i="4"/>
  <c r="T4243" i="4"/>
  <c r="T4244" i="4"/>
  <c r="T4245" i="4"/>
  <c r="T4246" i="4"/>
  <c r="T4247" i="4"/>
  <c r="T4248" i="4"/>
  <c r="T4249" i="4"/>
  <c r="T4250" i="4"/>
  <c r="T4251" i="4"/>
  <c r="T4252" i="4"/>
  <c r="T4253" i="4"/>
  <c r="T4254" i="4"/>
  <c r="T4255" i="4"/>
  <c r="T4256" i="4"/>
  <c r="T4257" i="4"/>
  <c r="T4258" i="4"/>
  <c r="T4259" i="4"/>
  <c r="T4260" i="4"/>
  <c r="T4261" i="4"/>
  <c r="T4262" i="4"/>
  <c r="T4263" i="4"/>
  <c r="T4264" i="4"/>
  <c r="T4265" i="4"/>
  <c r="T4266" i="4"/>
  <c r="T4267" i="4"/>
  <c r="T4268" i="4"/>
  <c r="T4269" i="4"/>
  <c r="P4241" i="4"/>
  <c r="P4242" i="4"/>
  <c r="P4243" i="4"/>
  <c r="P4244" i="4"/>
  <c r="P4245" i="4"/>
  <c r="P4246" i="4"/>
  <c r="P4247" i="4"/>
  <c r="P4248" i="4"/>
  <c r="P4249" i="4"/>
  <c r="P4250" i="4"/>
  <c r="P4251" i="4"/>
  <c r="P4252" i="4"/>
  <c r="P4253" i="4"/>
  <c r="P4254" i="4"/>
  <c r="P4255" i="4"/>
  <c r="P4256" i="4"/>
  <c r="P4257" i="4"/>
  <c r="P4258" i="4"/>
  <c r="P4259" i="4"/>
  <c r="P4260" i="4"/>
  <c r="P4261" i="4"/>
  <c r="P4262" i="4"/>
  <c r="P4263" i="4"/>
  <c r="P4264" i="4"/>
  <c r="P4265" i="4"/>
  <c r="P4266" i="4"/>
  <c r="P4267" i="4"/>
  <c r="P4268" i="4"/>
  <c r="P4269" i="4"/>
  <c r="P4240" i="4"/>
  <c r="T4240" i="4"/>
  <c r="F4271" i="1"/>
  <c r="H4271" i="1"/>
  <c r="K4271" i="1"/>
  <c r="O4271" i="1"/>
  <c r="Q4271" i="1"/>
  <c r="R4271" i="1"/>
  <c r="S4271" i="1"/>
  <c r="F4272" i="1"/>
  <c r="H4272" i="1"/>
  <c r="K4272" i="1"/>
  <c r="O4272" i="1"/>
  <c r="Q4272" i="1"/>
  <c r="R4272" i="1"/>
  <c r="S4272" i="1"/>
  <c r="F4273" i="1"/>
  <c r="H4273" i="1"/>
  <c r="K4273" i="1"/>
  <c r="O4273" i="1"/>
  <c r="Q4273" i="1"/>
  <c r="R4273" i="1"/>
  <c r="S4273" i="1"/>
  <c r="F4274" i="1"/>
  <c r="H4274" i="1"/>
  <c r="K4274" i="1"/>
  <c r="O4274" i="1"/>
  <c r="Q4274" i="1"/>
  <c r="R4274" i="1"/>
  <c r="S4274" i="1"/>
  <c r="F4275" i="1"/>
  <c r="H4275" i="1"/>
  <c r="K4275" i="1"/>
  <c r="O4275" i="1"/>
  <c r="Q4275" i="1"/>
  <c r="R4275" i="1"/>
  <c r="S4275" i="1"/>
  <c r="F4276" i="1"/>
  <c r="H4276" i="1"/>
  <c r="K4276" i="1"/>
  <c r="O4276" i="1"/>
  <c r="Q4276" i="1"/>
  <c r="R4276" i="1"/>
  <c r="S4276" i="1"/>
  <c r="F4277" i="1"/>
  <c r="H4277" i="1"/>
  <c r="K4277" i="1"/>
  <c r="O4277" i="1"/>
  <c r="Q4277" i="1"/>
  <c r="R4277" i="1"/>
  <c r="S4277" i="1"/>
  <c r="F4278" i="1"/>
  <c r="H4278" i="1"/>
  <c r="K4278" i="1"/>
  <c r="O4278" i="1"/>
  <c r="Q4278" i="1"/>
  <c r="R4278" i="1"/>
  <c r="S4278" i="1"/>
  <c r="F4279" i="1"/>
  <c r="H4279" i="1"/>
  <c r="K4279" i="1"/>
  <c r="O4279" i="1"/>
  <c r="Q4279" i="1"/>
  <c r="R4279" i="1"/>
  <c r="S4279" i="1"/>
  <c r="F4280" i="1"/>
  <c r="H4280" i="1"/>
  <c r="K4280" i="1"/>
  <c r="O4280" i="1"/>
  <c r="Q4280" i="1"/>
  <c r="R4280" i="1"/>
  <c r="S4280" i="1"/>
  <c r="F4281" i="1"/>
  <c r="H4281" i="1"/>
  <c r="K4281" i="1"/>
  <c r="O4281" i="1"/>
  <c r="Q4281" i="1"/>
  <c r="R4281" i="1"/>
  <c r="S4281" i="1"/>
  <c r="F4282" i="1"/>
  <c r="H4282" i="1"/>
  <c r="K4282" i="1"/>
  <c r="O4282" i="1"/>
  <c r="Q4282" i="1"/>
  <c r="R4282" i="1"/>
  <c r="S4282" i="1"/>
  <c r="F4283" i="1"/>
  <c r="H4283" i="1"/>
  <c r="K4283" i="1"/>
  <c r="O4283" i="1"/>
  <c r="Q4283" i="1"/>
  <c r="R4283" i="1"/>
  <c r="S4283" i="1"/>
  <c r="F4284" i="1"/>
  <c r="H4284" i="1"/>
  <c r="K4284" i="1"/>
  <c r="O4284" i="1"/>
  <c r="Q4284" i="1"/>
  <c r="R4284" i="1"/>
  <c r="S4284" i="1"/>
  <c r="F4285" i="1"/>
  <c r="H4285" i="1"/>
  <c r="K4285" i="1"/>
  <c r="O4285" i="1"/>
  <c r="Q4285" i="1"/>
  <c r="R4285" i="1"/>
  <c r="S4285" i="1"/>
  <c r="F4286" i="1"/>
  <c r="H4286" i="1"/>
  <c r="K4286" i="1"/>
  <c r="O4286" i="1"/>
  <c r="Q4286" i="1"/>
  <c r="R4286" i="1"/>
  <c r="S4286" i="1"/>
  <c r="F4287" i="1"/>
  <c r="H4287" i="1"/>
  <c r="K4287" i="1"/>
  <c r="O4287" i="1"/>
  <c r="Q4287" i="1"/>
  <c r="R4287" i="1"/>
  <c r="S4287" i="1"/>
  <c r="F4288" i="1"/>
  <c r="H4288" i="1"/>
  <c r="K4288" i="1"/>
  <c r="O4288" i="1"/>
  <c r="Q4288" i="1"/>
  <c r="R4288" i="1"/>
  <c r="S4288" i="1"/>
  <c r="F4289" i="1"/>
  <c r="H4289" i="1"/>
  <c r="K4289" i="1"/>
  <c r="O4289" i="1"/>
  <c r="Q4289" i="1"/>
  <c r="R4289" i="1"/>
  <c r="S4289" i="1"/>
  <c r="F4290" i="1"/>
  <c r="H4290" i="1"/>
  <c r="K4290" i="1"/>
  <c r="O4290" i="1"/>
  <c r="Q4290" i="1"/>
  <c r="R4290" i="1"/>
  <c r="S4290" i="1"/>
  <c r="F4291" i="1"/>
  <c r="H4291" i="1"/>
  <c r="K4291" i="1"/>
  <c r="O4291" i="1"/>
  <c r="Q4291" i="1"/>
  <c r="R4291" i="1"/>
  <c r="S4291" i="1"/>
  <c r="F4292" i="1"/>
  <c r="H4292" i="1"/>
  <c r="K4292" i="1"/>
  <c r="O4292" i="1"/>
  <c r="Q4292" i="1"/>
  <c r="R4292" i="1"/>
  <c r="S4292" i="1"/>
  <c r="F4293" i="1"/>
  <c r="H4293" i="1"/>
  <c r="K4293" i="1"/>
  <c r="O4293" i="1"/>
  <c r="Q4293" i="1"/>
  <c r="R4293" i="1"/>
  <c r="S4293" i="1"/>
  <c r="F4294" i="1"/>
  <c r="H4294" i="1"/>
  <c r="K4294" i="1"/>
  <c r="O4294" i="1"/>
  <c r="Q4294" i="1"/>
  <c r="R4294" i="1"/>
  <c r="S4294" i="1"/>
  <c r="F4295" i="1"/>
  <c r="H4295" i="1"/>
  <c r="K4295" i="1"/>
  <c r="O4295" i="1"/>
  <c r="Q4295" i="1"/>
  <c r="R4295" i="1"/>
  <c r="S4295" i="1"/>
  <c r="F4296" i="1"/>
  <c r="H4296" i="1"/>
  <c r="K4296" i="1"/>
  <c r="O4296" i="1"/>
  <c r="Q4296" i="1"/>
  <c r="R4296" i="1"/>
  <c r="S4296" i="1"/>
  <c r="F4297" i="1"/>
  <c r="H4297" i="1"/>
  <c r="K4297" i="1"/>
  <c r="O4297" i="1"/>
  <c r="Q4297" i="1"/>
  <c r="R4297" i="1"/>
  <c r="S4297" i="1"/>
  <c r="F4298" i="1"/>
  <c r="H4298" i="1"/>
  <c r="K4298" i="1"/>
  <c r="O4298" i="1"/>
  <c r="Q4298" i="1"/>
  <c r="R4298" i="1"/>
  <c r="S4298" i="1"/>
  <c r="F4299" i="1"/>
  <c r="H4299" i="1"/>
  <c r="K4299" i="1"/>
  <c r="O4299" i="1"/>
  <c r="Q4299" i="1"/>
  <c r="R4299" i="1"/>
  <c r="S4299" i="1"/>
  <c r="F4300" i="1"/>
  <c r="H4300" i="1"/>
  <c r="K4300" i="1"/>
  <c r="O4300" i="1"/>
  <c r="Q4300" i="1"/>
  <c r="R4300" i="1"/>
  <c r="S4300" i="1"/>
  <c r="S4270" i="1"/>
  <c r="R4270" i="1"/>
  <c r="H4270" i="1"/>
  <c r="O4270" i="1"/>
  <c r="Q4270" i="1"/>
  <c r="F4241" i="1"/>
  <c r="H4241" i="1"/>
  <c r="K4241" i="1"/>
  <c r="O4241" i="1"/>
  <c r="R4241" i="1"/>
  <c r="S4241" i="1"/>
  <c r="F4242" i="1"/>
  <c r="H4242" i="1"/>
  <c r="K4242" i="1"/>
  <c r="O4242" i="1"/>
  <c r="R4242" i="1"/>
  <c r="S4242" i="1"/>
  <c r="F4243" i="1"/>
  <c r="H4243" i="1"/>
  <c r="K4243" i="1"/>
  <c r="O4243" i="1"/>
  <c r="R4243" i="1"/>
  <c r="S4243" i="1"/>
  <c r="F4244" i="1"/>
  <c r="H4244" i="1"/>
  <c r="K4244" i="1"/>
  <c r="O4244" i="1"/>
  <c r="R4244" i="1"/>
  <c r="S4244" i="1"/>
  <c r="F4245" i="1"/>
  <c r="H4245" i="1"/>
  <c r="K4245" i="1"/>
  <c r="O4245" i="1"/>
  <c r="R4245" i="1"/>
  <c r="S4245" i="1"/>
  <c r="F4246" i="1"/>
  <c r="H4246" i="1"/>
  <c r="K4246" i="1"/>
  <c r="O4246" i="1"/>
  <c r="R4246" i="1"/>
  <c r="S4246" i="1"/>
  <c r="F4247" i="1"/>
  <c r="H4247" i="1"/>
  <c r="K4247" i="1"/>
  <c r="O4247" i="1"/>
  <c r="R4247" i="1"/>
  <c r="S4247" i="1"/>
  <c r="F4248" i="1"/>
  <c r="H4248" i="1"/>
  <c r="K4248" i="1"/>
  <c r="O4248" i="1"/>
  <c r="R4248" i="1"/>
  <c r="S4248" i="1"/>
  <c r="F4249" i="1"/>
  <c r="H4249" i="1"/>
  <c r="K4249" i="1"/>
  <c r="O4249" i="1"/>
  <c r="R4249" i="1"/>
  <c r="S4249" i="1"/>
  <c r="F4250" i="1"/>
  <c r="H4250" i="1"/>
  <c r="K4250" i="1"/>
  <c r="O4250" i="1"/>
  <c r="R4250" i="1"/>
  <c r="S4250" i="1"/>
  <c r="F4251" i="1"/>
  <c r="H4251" i="1"/>
  <c r="K4251" i="1"/>
  <c r="O4251" i="1"/>
  <c r="R4251" i="1"/>
  <c r="S4251" i="1"/>
  <c r="F4252" i="1"/>
  <c r="H4252" i="1"/>
  <c r="K4252" i="1"/>
  <c r="O4252" i="1"/>
  <c r="R4252" i="1"/>
  <c r="S4252" i="1"/>
  <c r="F4253" i="1"/>
  <c r="H4253" i="1"/>
  <c r="K4253" i="1"/>
  <c r="O4253" i="1"/>
  <c r="R4253" i="1"/>
  <c r="S4253" i="1"/>
  <c r="F4254" i="1"/>
  <c r="H4254" i="1"/>
  <c r="K4254" i="1"/>
  <c r="O4254" i="1"/>
  <c r="R4254" i="1"/>
  <c r="S4254" i="1"/>
  <c r="F4255" i="1"/>
  <c r="H4255" i="1"/>
  <c r="K4255" i="1"/>
  <c r="O4255" i="1"/>
  <c r="R4255" i="1"/>
  <c r="S4255" i="1"/>
  <c r="F4256" i="1"/>
  <c r="H4256" i="1"/>
  <c r="K4256" i="1"/>
  <c r="O4256" i="1"/>
  <c r="R4256" i="1"/>
  <c r="S4256" i="1"/>
  <c r="F4257" i="1"/>
  <c r="H4257" i="1"/>
  <c r="K4257" i="1"/>
  <c r="O4257" i="1"/>
  <c r="R4257" i="1"/>
  <c r="S4257" i="1"/>
  <c r="F4258" i="1"/>
  <c r="H4258" i="1"/>
  <c r="K4258" i="1"/>
  <c r="O4258" i="1"/>
  <c r="R4258" i="1"/>
  <c r="S4258" i="1"/>
  <c r="F4259" i="1"/>
  <c r="H4259" i="1"/>
  <c r="K4259" i="1"/>
  <c r="O4259" i="1"/>
  <c r="R4259" i="1"/>
  <c r="S4259" i="1"/>
  <c r="F4260" i="1"/>
  <c r="H4260" i="1"/>
  <c r="K4260" i="1"/>
  <c r="O4260" i="1"/>
  <c r="R4260" i="1"/>
  <c r="S4260" i="1"/>
  <c r="F4261" i="1"/>
  <c r="H4261" i="1"/>
  <c r="K4261" i="1"/>
  <c r="O4261" i="1"/>
  <c r="R4261" i="1"/>
  <c r="S4261" i="1"/>
  <c r="F4262" i="1"/>
  <c r="H4262" i="1"/>
  <c r="K4262" i="1"/>
  <c r="O4262" i="1"/>
  <c r="R4262" i="1"/>
  <c r="S4262" i="1"/>
  <c r="F4263" i="1"/>
  <c r="H4263" i="1"/>
  <c r="K4263" i="1"/>
  <c r="O4263" i="1"/>
  <c r="R4263" i="1"/>
  <c r="S4263" i="1"/>
  <c r="F4264" i="1"/>
  <c r="H4264" i="1"/>
  <c r="K4264" i="1"/>
  <c r="O4264" i="1"/>
  <c r="R4264" i="1"/>
  <c r="S4264" i="1"/>
  <c r="F4265" i="1"/>
  <c r="H4265" i="1"/>
  <c r="K4265" i="1"/>
  <c r="O4265" i="1"/>
  <c r="R4265" i="1"/>
  <c r="S4265" i="1"/>
  <c r="F4266" i="1"/>
  <c r="H4266" i="1"/>
  <c r="K4266" i="1"/>
  <c r="O4266" i="1"/>
  <c r="R4266" i="1"/>
  <c r="S4266" i="1"/>
  <c r="F4267" i="1"/>
  <c r="H4267" i="1"/>
  <c r="K4267" i="1"/>
  <c r="O4267" i="1"/>
  <c r="R4267" i="1"/>
  <c r="S4267" i="1"/>
  <c r="F4268" i="1"/>
  <c r="H4268" i="1"/>
  <c r="K4268" i="1"/>
  <c r="O4268" i="1"/>
  <c r="R4268" i="1"/>
  <c r="S4268" i="1"/>
  <c r="F4269" i="1"/>
  <c r="H4269" i="1"/>
  <c r="K4269" i="1"/>
  <c r="O4269" i="1"/>
  <c r="R4269" i="1"/>
  <c r="S4269" i="1"/>
  <c r="S4240" i="1"/>
  <c r="R4240" i="1"/>
  <c r="H4240" i="1"/>
  <c r="O4240" i="1"/>
  <c r="F4240" i="1"/>
  <c r="T4239" i="4" l="1"/>
  <c r="Q4239" i="4"/>
  <c r="P4239" i="4"/>
  <c r="O4239" i="4"/>
  <c r="D4239" i="4" s="1"/>
  <c r="T4238" i="4"/>
  <c r="Q4238" i="4"/>
  <c r="P4238" i="4"/>
  <c r="O4238" i="4"/>
  <c r="T4237" i="4"/>
  <c r="Q4237" i="4"/>
  <c r="P4237" i="4"/>
  <c r="O4237" i="4"/>
  <c r="D4237" i="4" s="1"/>
  <c r="T4236" i="4"/>
  <c r="Q4236" i="4"/>
  <c r="P4236" i="4"/>
  <c r="O4236" i="4"/>
  <c r="D4236" i="4" s="1"/>
  <c r="T4235" i="4"/>
  <c r="Q4235" i="4"/>
  <c r="P4235" i="4"/>
  <c r="O4235" i="4"/>
  <c r="D4235" i="4" s="1"/>
  <c r="T4234" i="4"/>
  <c r="Q4234" i="4"/>
  <c r="P4234" i="4"/>
  <c r="O4234" i="4"/>
  <c r="T4233" i="4"/>
  <c r="Q4233" i="4"/>
  <c r="P4233" i="4"/>
  <c r="O4233" i="4"/>
  <c r="D4233" i="4" s="1"/>
  <c r="T4232" i="4"/>
  <c r="Q4232" i="4"/>
  <c r="P4232" i="4"/>
  <c r="O4232" i="4"/>
  <c r="D4232" i="4" s="1"/>
  <c r="T4231" i="4"/>
  <c r="Q4231" i="4"/>
  <c r="P4231" i="4"/>
  <c r="O4231" i="4"/>
  <c r="D4231" i="4" s="1"/>
  <c r="T4230" i="4"/>
  <c r="Q4230" i="4"/>
  <c r="P4230" i="4"/>
  <c r="O4230" i="4"/>
  <c r="D4230" i="4" s="1"/>
  <c r="T4229" i="4"/>
  <c r="Q4229" i="4"/>
  <c r="P4229" i="4"/>
  <c r="O4229" i="4"/>
  <c r="D4229" i="4" s="1"/>
  <c r="T4228" i="4"/>
  <c r="Q4228" i="4"/>
  <c r="P4228" i="4"/>
  <c r="O4228" i="4"/>
  <c r="D4228" i="4" s="1"/>
  <c r="T4227" i="4"/>
  <c r="Q4227" i="4"/>
  <c r="P4227" i="4"/>
  <c r="O4227" i="4"/>
  <c r="D4227" i="4" s="1"/>
  <c r="T4226" i="4"/>
  <c r="Q4226" i="4"/>
  <c r="P4226" i="4"/>
  <c r="O4226" i="4"/>
  <c r="T4225" i="4"/>
  <c r="Q4225" i="4"/>
  <c r="P4225" i="4"/>
  <c r="O4225" i="4"/>
  <c r="D4225" i="4" s="1"/>
  <c r="T4224" i="4"/>
  <c r="Q4224" i="4"/>
  <c r="P4224" i="4"/>
  <c r="O4224" i="4"/>
  <c r="D4224" i="4" s="1"/>
  <c r="T4223" i="4"/>
  <c r="Q4223" i="4"/>
  <c r="P4223" i="4"/>
  <c r="O4223" i="4"/>
  <c r="D4223" i="4" s="1"/>
  <c r="T4222" i="4"/>
  <c r="Q4222" i="4"/>
  <c r="P4222" i="4"/>
  <c r="O4222" i="4"/>
  <c r="D4222" i="4" s="1"/>
  <c r="T4221" i="4"/>
  <c r="Q4221" i="4"/>
  <c r="P4221" i="4"/>
  <c r="O4221" i="4"/>
  <c r="D4221" i="4" s="1"/>
  <c r="T4220" i="4"/>
  <c r="Q4220" i="4"/>
  <c r="P4220" i="4"/>
  <c r="O4220" i="4"/>
  <c r="D4220" i="4" s="1"/>
  <c r="T4219" i="4"/>
  <c r="Q4219" i="4"/>
  <c r="P4219" i="4"/>
  <c r="O4219" i="4"/>
  <c r="D4219" i="4" s="1"/>
  <c r="T4218" i="4"/>
  <c r="Q4218" i="4"/>
  <c r="P4218" i="4"/>
  <c r="O4218" i="4"/>
  <c r="T4217" i="4"/>
  <c r="Q4217" i="4"/>
  <c r="P4217" i="4"/>
  <c r="O4217" i="4"/>
  <c r="D4217" i="4" s="1"/>
  <c r="T4216" i="4"/>
  <c r="Q4216" i="4"/>
  <c r="P4216" i="4"/>
  <c r="O4216" i="4"/>
  <c r="D4216" i="4" s="1"/>
  <c r="T4215" i="4"/>
  <c r="Q4215" i="4"/>
  <c r="P4215" i="4"/>
  <c r="O4215" i="4"/>
  <c r="D4215" i="4" s="1"/>
  <c r="T4214" i="4"/>
  <c r="Q4214" i="4"/>
  <c r="P4214" i="4"/>
  <c r="O4214" i="4"/>
  <c r="D4214" i="4" s="1"/>
  <c r="T4213" i="4"/>
  <c r="Q4213" i="4"/>
  <c r="P4213" i="4"/>
  <c r="O4213" i="4"/>
  <c r="D4213" i="4" s="1"/>
  <c r="T4212" i="4"/>
  <c r="Q4212" i="4"/>
  <c r="P4212" i="4"/>
  <c r="O4212" i="4"/>
  <c r="D4212" i="4" s="1"/>
  <c r="T4211" i="4"/>
  <c r="Q4211" i="4"/>
  <c r="P4211" i="4"/>
  <c r="O4211" i="4"/>
  <c r="D4211" i="4" s="1"/>
  <c r="T4210" i="4"/>
  <c r="Q4210" i="4"/>
  <c r="P4210" i="4"/>
  <c r="O4210" i="4"/>
  <c r="P4209" i="4"/>
  <c r="T4209" i="4"/>
  <c r="T4300" i="4"/>
  <c r="D4300" i="4" s="1"/>
  <c r="T4299" i="4"/>
  <c r="D4299" i="4" s="1"/>
  <c r="T4298" i="4"/>
  <c r="T4297" i="4"/>
  <c r="T4296" i="4"/>
  <c r="D4296" i="4" s="1"/>
  <c r="T4295" i="4"/>
  <c r="D4295" i="4" s="1"/>
  <c r="T4294" i="4"/>
  <c r="T4293" i="4"/>
  <c r="T4292" i="4"/>
  <c r="D4292" i="4" s="1"/>
  <c r="T4291" i="4"/>
  <c r="D4291" i="4" s="1"/>
  <c r="T4290" i="4"/>
  <c r="T4289" i="4"/>
  <c r="T4288" i="4"/>
  <c r="D4288" i="4" s="1"/>
  <c r="T4287" i="4"/>
  <c r="D4287" i="4" s="1"/>
  <c r="T4286" i="4"/>
  <c r="T4285" i="4"/>
  <c r="T4284" i="4"/>
  <c r="D4284" i="4" s="1"/>
  <c r="T4283" i="4"/>
  <c r="D4283" i="4" s="1"/>
  <c r="T4282" i="4"/>
  <c r="T4281" i="4"/>
  <c r="T4280" i="4"/>
  <c r="T4279" i="4"/>
  <c r="D4279" i="4" s="1"/>
  <c r="T4278" i="4"/>
  <c r="T4277" i="4"/>
  <c r="T4276" i="4"/>
  <c r="T4275" i="4"/>
  <c r="D4275" i="4" s="1"/>
  <c r="T4274" i="4"/>
  <c r="T4273" i="4"/>
  <c r="T4272" i="4"/>
  <c r="T4271" i="4"/>
  <c r="D4271" i="4" s="1"/>
  <c r="T4270" i="4"/>
  <c r="D4390" i="4"/>
  <c r="D4389" i="4"/>
  <c r="D4388" i="4"/>
  <c r="D4387" i="4"/>
  <c r="D4386" i="4"/>
  <c r="D4385" i="4"/>
  <c r="D4384" i="4"/>
  <c r="D4383" i="4"/>
  <c r="D4382" i="4"/>
  <c r="D4381" i="4"/>
  <c r="D4380" i="4"/>
  <c r="D4379" i="4"/>
  <c r="D4378" i="4"/>
  <c r="D4377" i="4"/>
  <c r="D4376" i="4"/>
  <c r="D4375" i="4"/>
  <c r="D4374" i="4"/>
  <c r="D4373" i="4"/>
  <c r="D4372" i="4"/>
  <c r="D4371" i="4"/>
  <c r="D4370" i="4"/>
  <c r="D4369" i="4"/>
  <c r="D4368" i="4"/>
  <c r="D4367" i="4"/>
  <c r="D4366" i="4"/>
  <c r="D4365" i="4"/>
  <c r="D4364" i="4"/>
  <c r="D4363" i="4"/>
  <c r="D4362" i="4"/>
  <c r="D4361" i="4"/>
  <c r="Q4360" i="4"/>
  <c r="D4360" i="4"/>
  <c r="Q4359" i="4"/>
  <c r="D4359" i="4" s="1"/>
  <c r="Q4358" i="4"/>
  <c r="D4358" i="4"/>
  <c r="Q4357" i="4"/>
  <c r="D4357" i="4" s="1"/>
  <c r="Q4356" i="4"/>
  <c r="D4356" i="4"/>
  <c r="Q4355" i="4"/>
  <c r="D4355" i="4" s="1"/>
  <c r="Q4354" i="4"/>
  <c r="D4354" i="4" s="1"/>
  <c r="Q4353" i="4"/>
  <c r="D4353" i="4" s="1"/>
  <c r="Q4352" i="4"/>
  <c r="D4352" i="4"/>
  <c r="Q4351" i="4"/>
  <c r="D4351" i="4" s="1"/>
  <c r="Q4350" i="4"/>
  <c r="D4350" i="4"/>
  <c r="Q4349" i="4"/>
  <c r="D4349" i="4" s="1"/>
  <c r="Q4348" i="4"/>
  <c r="D4348" i="4"/>
  <c r="Q4347" i="4"/>
  <c r="D4347" i="4" s="1"/>
  <c r="Q4346" i="4"/>
  <c r="D4346" i="4" s="1"/>
  <c r="Q4345" i="4"/>
  <c r="D4345" i="4" s="1"/>
  <c r="Q4344" i="4"/>
  <c r="D4344" i="4"/>
  <c r="Q4343" i="4"/>
  <c r="D4343" i="4" s="1"/>
  <c r="Q4342" i="4"/>
  <c r="D4342" i="4"/>
  <c r="Q4341" i="4"/>
  <c r="D4341" i="4" s="1"/>
  <c r="Q4340" i="4"/>
  <c r="D4340" i="4"/>
  <c r="Q4339" i="4"/>
  <c r="D4339" i="4" s="1"/>
  <c r="Q4338" i="4"/>
  <c r="D4338" i="4" s="1"/>
  <c r="Q4337" i="4"/>
  <c r="Q4336" i="4"/>
  <c r="D4336" i="4"/>
  <c r="Q4335" i="4"/>
  <c r="D4335" i="4" s="1"/>
  <c r="Q4334" i="4"/>
  <c r="D4334" i="4"/>
  <c r="Q4333" i="4"/>
  <c r="D4333" i="4" s="1"/>
  <c r="Q4332" i="4"/>
  <c r="D4332" i="4"/>
  <c r="Q4331" i="4"/>
  <c r="D4331" i="4" s="1"/>
  <c r="Q4330" i="4"/>
  <c r="D4330" i="4"/>
  <c r="Q4329" i="4"/>
  <c r="D4329" i="4" s="1"/>
  <c r="Q4328" i="4"/>
  <c r="D4328" i="4"/>
  <c r="Q4327" i="4"/>
  <c r="D4327" i="4" s="1"/>
  <c r="Q4326" i="4"/>
  <c r="D4326" i="4"/>
  <c r="Q4325" i="4"/>
  <c r="D4325" i="4" s="1"/>
  <c r="Q4324" i="4"/>
  <c r="D4324" i="4"/>
  <c r="Q4323" i="4"/>
  <c r="D4323" i="4" s="1"/>
  <c r="Q4322" i="4"/>
  <c r="D4322" i="4"/>
  <c r="Q4321" i="4"/>
  <c r="D4321" i="4" s="1"/>
  <c r="Q4320" i="4"/>
  <c r="D4320" i="4"/>
  <c r="Q4319" i="4"/>
  <c r="D4319" i="4" s="1"/>
  <c r="Q4318" i="4"/>
  <c r="D4318" i="4"/>
  <c r="Q4317" i="4"/>
  <c r="D4317" i="4" s="1"/>
  <c r="Q4316" i="4"/>
  <c r="D4316" i="4"/>
  <c r="Q4315" i="4"/>
  <c r="D4315" i="4" s="1"/>
  <c r="Q4314" i="4"/>
  <c r="D4314" i="4"/>
  <c r="Q4313" i="4"/>
  <c r="D4313" i="4" s="1"/>
  <c r="Q4312" i="4"/>
  <c r="D4312" i="4"/>
  <c r="Q4311" i="4"/>
  <c r="D4311" i="4" s="1"/>
  <c r="Q4310" i="4"/>
  <c r="D4310" i="4"/>
  <c r="Q4309" i="4"/>
  <c r="D4309" i="4" s="1"/>
  <c r="Q4308" i="4"/>
  <c r="D4308" i="4"/>
  <c r="Q4307" i="4"/>
  <c r="D4307" i="4" s="1"/>
  <c r="Q4306" i="4"/>
  <c r="D4306" i="4"/>
  <c r="Q4305" i="4"/>
  <c r="D4305" i="4" s="1"/>
  <c r="Q4304" i="4"/>
  <c r="D4304" i="4"/>
  <c r="Q4303" i="4"/>
  <c r="D4303" i="4" s="1"/>
  <c r="Q4302" i="4"/>
  <c r="D4302" i="4"/>
  <c r="Q4301" i="4"/>
  <c r="D4301" i="4" s="1"/>
  <c r="Q4300" i="4"/>
  <c r="Q4299" i="4"/>
  <c r="Q4298" i="4"/>
  <c r="Q4297" i="4"/>
  <c r="Q4296" i="4"/>
  <c r="Q4295" i="4"/>
  <c r="Q4294" i="4"/>
  <c r="Q4293" i="4"/>
  <c r="Q4292" i="4"/>
  <c r="Q4291" i="4"/>
  <c r="Q4290" i="4"/>
  <c r="Q4289" i="4"/>
  <c r="Q4288" i="4"/>
  <c r="Q4287" i="4"/>
  <c r="Q4286" i="4"/>
  <c r="Q4285" i="4"/>
  <c r="Q4284" i="4"/>
  <c r="Q4283" i="4"/>
  <c r="Q4282" i="4"/>
  <c r="Q4281" i="4"/>
  <c r="Q4280" i="4"/>
  <c r="D4280" i="4"/>
  <c r="Q4279" i="4"/>
  <c r="Q4278" i="4"/>
  <c r="Q4277" i="4"/>
  <c r="Q4276" i="4"/>
  <c r="Q4275" i="4"/>
  <c r="Q4274" i="4"/>
  <c r="Q4273" i="4"/>
  <c r="Q4272" i="4"/>
  <c r="Q4271" i="4"/>
  <c r="Q4270" i="4"/>
  <c r="Q4269" i="4"/>
  <c r="O4269" i="4"/>
  <c r="Q4268" i="4"/>
  <c r="O4268" i="4"/>
  <c r="Q4267" i="4"/>
  <c r="O4267" i="4"/>
  <c r="Q4266" i="4"/>
  <c r="O4266" i="4"/>
  <c r="Q4265" i="4"/>
  <c r="O4265" i="4"/>
  <c r="Q4264" i="4"/>
  <c r="O4264" i="4"/>
  <c r="Q4263" i="4"/>
  <c r="O4263" i="4"/>
  <c r="Q4262" i="4"/>
  <c r="O4262" i="4"/>
  <c r="Q4261" i="4"/>
  <c r="O4261" i="4"/>
  <c r="Q4260" i="4"/>
  <c r="O4260" i="4"/>
  <c r="Q4259" i="4"/>
  <c r="O4259" i="4"/>
  <c r="Q4258" i="4"/>
  <c r="O4258" i="4"/>
  <c r="Q4257" i="4"/>
  <c r="O4257" i="4"/>
  <c r="Q4256" i="4"/>
  <c r="O4256" i="4"/>
  <c r="Q4255" i="4"/>
  <c r="O4255" i="4"/>
  <c r="Q4254" i="4"/>
  <c r="O4254" i="4"/>
  <c r="Q4253" i="4"/>
  <c r="O4253" i="4"/>
  <c r="Q4252" i="4"/>
  <c r="O4252" i="4"/>
  <c r="Q4251" i="4"/>
  <c r="O4251" i="4"/>
  <c r="Q4250" i="4"/>
  <c r="O4250" i="4"/>
  <c r="Q4249" i="4"/>
  <c r="O4249" i="4"/>
  <c r="Q4248" i="4"/>
  <c r="O4248" i="4"/>
  <c r="Q4247" i="4"/>
  <c r="O4247" i="4"/>
  <c r="Q4246" i="4"/>
  <c r="O4246" i="4"/>
  <c r="Q4245" i="4"/>
  <c r="O4245" i="4"/>
  <c r="Q4244" i="4"/>
  <c r="O4244" i="4"/>
  <c r="Q4243" i="4"/>
  <c r="O4243" i="4"/>
  <c r="Q4242" i="4"/>
  <c r="O4242" i="4"/>
  <c r="Q4241" i="4"/>
  <c r="O4241" i="4"/>
  <c r="Q4240" i="4"/>
  <c r="O4240" i="4"/>
  <c r="O4209" i="4"/>
  <c r="D4420" i="4"/>
  <c r="D4392" i="4"/>
  <c r="D4337" i="4"/>
  <c r="D4289" i="4"/>
  <c r="Q4442" i="4"/>
  <c r="D4442" i="4"/>
  <c r="Q4441" i="4"/>
  <c r="D4441" i="4" s="1"/>
  <c r="Q4440" i="4"/>
  <c r="D4440" i="4" s="1"/>
  <c r="Q4439" i="4"/>
  <c r="D4439" i="4"/>
  <c r="Q4438" i="4"/>
  <c r="D4438" i="4" s="1"/>
  <c r="Q4437" i="4"/>
  <c r="D4437" i="4" s="1"/>
  <c r="Q4436" i="4"/>
  <c r="D4436" i="4" s="1"/>
  <c r="Q4435" i="4"/>
  <c r="D4435" i="4" s="1"/>
  <c r="Q4434" i="4"/>
  <c r="D4434" i="4" s="1"/>
  <c r="Q4433" i="4"/>
  <c r="D4433" i="4" s="1"/>
  <c r="Q4432" i="4"/>
  <c r="D4432" i="4"/>
  <c r="Q4431" i="4"/>
  <c r="D4431" i="4" s="1"/>
  <c r="Q4430" i="4"/>
  <c r="D4430" i="4"/>
  <c r="Q4429" i="4"/>
  <c r="D4429" i="4" s="1"/>
  <c r="Q4428" i="4"/>
  <c r="D4428" i="4" s="1"/>
  <c r="Q4427" i="4"/>
  <c r="D4427" i="4" s="1"/>
  <c r="Q4426" i="4"/>
  <c r="D4426" i="4" s="1"/>
  <c r="Q4425" i="4"/>
  <c r="D4425" i="4" s="1"/>
  <c r="Q4424" i="4"/>
  <c r="D4424" i="4" s="1"/>
  <c r="Q4423" i="4"/>
  <c r="D4423" i="4" s="1"/>
  <c r="Q4422" i="4"/>
  <c r="D4422" i="4"/>
  <c r="Q4421" i="4"/>
  <c r="D4421" i="4" s="1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1" i="4"/>
  <c r="Q4209" i="4"/>
  <c r="K4240" i="1"/>
  <c r="D4240" i="1" s="1"/>
  <c r="K4239" i="1"/>
  <c r="H4239" i="1"/>
  <c r="F4239" i="1"/>
  <c r="K4238" i="1"/>
  <c r="H4238" i="1"/>
  <c r="D4238" i="1" s="1"/>
  <c r="F4238" i="1"/>
  <c r="K4237" i="1"/>
  <c r="H4237" i="1"/>
  <c r="F4237" i="1"/>
  <c r="D4237" i="1" s="1"/>
  <c r="K4236" i="1"/>
  <c r="H4236" i="1"/>
  <c r="F4236" i="1"/>
  <c r="K4235" i="1"/>
  <c r="H4235" i="1"/>
  <c r="F4235" i="1"/>
  <c r="K4234" i="1"/>
  <c r="H4234" i="1"/>
  <c r="F4234" i="1"/>
  <c r="K4233" i="1"/>
  <c r="H4233" i="1"/>
  <c r="F4233" i="1"/>
  <c r="K4232" i="1"/>
  <c r="H4232" i="1"/>
  <c r="F4232" i="1"/>
  <c r="K4231" i="1"/>
  <c r="H4231" i="1"/>
  <c r="F4231" i="1"/>
  <c r="K4230" i="1"/>
  <c r="H4230" i="1"/>
  <c r="F4230" i="1"/>
  <c r="K4229" i="1"/>
  <c r="H4229" i="1"/>
  <c r="F4229" i="1"/>
  <c r="K4228" i="1"/>
  <c r="H4228" i="1"/>
  <c r="F4228" i="1"/>
  <c r="K4227" i="1"/>
  <c r="H4227" i="1"/>
  <c r="F4227" i="1"/>
  <c r="K4226" i="1"/>
  <c r="H4226" i="1"/>
  <c r="F4226" i="1"/>
  <c r="K4225" i="1"/>
  <c r="H4225" i="1"/>
  <c r="F4225" i="1"/>
  <c r="K4224" i="1"/>
  <c r="H4224" i="1"/>
  <c r="F4224" i="1"/>
  <c r="K4223" i="1"/>
  <c r="H4223" i="1"/>
  <c r="F4223" i="1"/>
  <c r="K4222" i="1"/>
  <c r="H4222" i="1"/>
  <c r="F4222" i="1"/>
  <c r="K4221" i="1"/>
  <c r="H4221" i="1"/>
  <c r="F4221" i="1"/>
  <c r="K4220" i="1"/>
  <c r="H4220" i="1"/>
  <c r="F4220" i="1"/>
  <c r="K4219" i="1"/>
  <c r="H4219" i="1"/>
  <c r="F4219" i="1"/>
  <c r="K4218" i="1"/>
  <c r="H4218" i="1"/>
  <c r="F4218" i="1"/>
  <c r="K4217" i="1"/>
  <c r="H4217" i="1"/>
  <c r="F4217" i="1"/>
  <c r="D4217" i="1" s="1"/>
  <c r="K4216" i="1"/>
  <c r="H4216" i="1"/>
  <c r="F4216" i="1"/>
  <c r="K4215" i="1"/>
  <c r="H4215" i="1"/>
  <c r="F4215" i="1"/>
  <c r="K4214" i="1"/>
  <c r="H4214" i="1"/>
  <c r="F4214" i="1"/>
  <c r="K4213" i="1"/>
  <c r="H4213" i="1"/>
  <c r="F4213" i="1"/>
  <c r="K4212" i="1"/>
  <c r="H4212" i="1"/>
  <c r="F4212" i="1"/>
  <c r="K4211" i="1"/>
  <c r="H4211" i="1"/>
  <c r="F4211" i="1"/>
  <c r="K4210" i="1"/>
  <c r="H4210" i="1"/>
  <c r="F4210" i="1"/>
  <c r="H4209" i="1"/>
  <c r="D4300" i="1"/>
  <c r="D4298" i="1"/>
  <c r="D4297" i="1"/>
  <c r="D4296" i="1"/>
  <c r="D4295" i="1"/>
  <c r="D4293" i="1"/>
  <c r="D4292" i="1"/>
  <c r="D4291" i="1"/>
  <c r="D4290" i="1"/>
  <c r="D4288" i="1"/>
  <c r="D4287" i="1"/>
  <c r="D4286" i="1"/>
  <c r="D4283" i="1"/>
  <c r="D4282" i="1"/>
  <c r="D4281" i="1"/>
  <c r="D4280" i="1"/>
  <c r="D4279" i="1"/>
  <c r="D4277" i="1"/>
  <c r="D4276" i="1"/>
  <c r="D4275" i="1"/>
  <c r="D4274" i="1"/>
  <c r="D4272" i="1"/>
  <c r="D4271" i="1"/>
  <c r="K4270" i="1"/>
  <c r="F4270" i="1"/>
  <c r="D4270" i="1" s="1"/>
  <c r="D4269" i="1"/>
  <c r="D4268" i="1"/>
  <c r="D4266" i="1"/>
  <c r="D4265" i="1"/>
  <c r="D4263" i="1"/>
  <c r="D4262" i="1"/>
  <c r="D4260" i="1"/>
  <c r="D4259" i="1"/>
  <c r="D4258" i="1"/>
  <c r="D4257" i="1"/>
  <c r="D4255" i="1"/>
  <c r="D4254" i="1"/>
  <c r="D4253" i="1"/>
  <c r="D4252" i="1"/>
  <c r="D4250" i="1"/>
  <c r="D4249" i="1"/>
  <c r="D4248" i="1"/>
  <c r="D4247" i="1"/>
  <c r="D4245" i="1"/>
  <c r="D4244" i="1"/>
  <c r="D4242" i="1"/>
  <c r="D4246" i="1"/>
  <c r="D4251" i="1"/>
  <c r="D4256" i="1"/>
  <c r="D4261" i="1"/>
  <c r="D4267" i="1"/>
  <c r="D4273" i="1"/>
  <c r="D4278" i="1"/>
  <c r="D4284" i="1"/>
  <c r="D4289" i="1"/>
  <c r="D4294" i="1"/>
  <c r="D4299" i="1"/>
  <c r="D4285" i="1"/>
  <c r="D4264" i="1"/>
  <c r="D4243" i="1"/>
  <c r="K4209" i="1"/>
  <c r="F4209" i="1"/>
  <c r="D4209" i="1" s="1"/>
  <c r="D4388" i="1"/>
  <c r="D4384" i="1"/>
  <c r="D4368" i="1"/>
  <c r="D4360" i="1"/>
  <c r="K4359" i="1"/>
  <c r="K4358" i="1"/>
  <c r="K4357" i="1"/>
  <c r="K4356" i="1"/>
  <c r="D4356" i="1" s="1"/>
  <c r="K4355" i="1"/>
  <c r="K4354" i="1"/>
  <c r="K4353" i="1"/>
  <c r="K4352" i="1"/>
  <c r="D4352" i="1" s="1"/>
  <c r="K4351" i="1"/>
  <c r="K4350" i="1"/>
  <c r="K4349" i="1"/>
  <c r="K4348" i="1"/>
  <c r="K4347" i="1"/>
  <c r="K4346" i="1"/>
  <c r="K4345" i="1"/>
  <c r="K4344" i="1"/>
  <c r="D4344" i="1" s="1"/>
  <c r="K4343" i="1"/>
  <c r="K4342" i="1"/>
  <c r="K4341" i="1"/>
  <c r="K4340" i="1"/>
  <c r="D4340" i="1" s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D4324" i="1"/>
  <c r="K4323" i="1"/>
  <c r="K4322" i="1"/>
  <c r="K4321" i="1"/>
  <c r="K4320" i="1"/>
  <c r="D4320" i="1" s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D4304" i="1" s="1"/>
  <c r="K4303" i="1"/>
  <c r="K4302" i="1"/>
  <c r="D4241" i="1"/>
  <c r="D4441" i="1"/>
  <c r="D4440" i="1"/>
  <c r="D4439" i="1"/>
  <c r="D4437" i="1"/>
  <c r="D4436" i="1"/>
  <c r="D4435" i="1"/>
  <c r="D4434" i="1"/>
  <c r="D4433" i="1"/>
  <c r="D4432" i="1"/>
  <c r="D4431" i="1"/>
  <c r="D4428" i="1"/>
  <c r="D4427" i="1"/>
  <c r="D4425" i="1"/>
  <c r="D4423" i="1"/>
  <c r="D4421" i="1"/>
  <c r="D4420" i="1"/>
  <c r="D4419" i="1"/>
  <c r="D4416" i="1"/>
  <c r="D4415" i="1"/>
  <c r="D4411" i="1"/>
  <c r="D4410" i="1"/>
  <c r="D4409" i="1"/>
  <c r="D4407" i="1"/>
  <c r="D4405" i="1"/>
  <c r="D4404" i="1"/>
  <c r="D4403" i="1"/>
  <c r="D4401" i="1"/>
  <c r="D4400" i="1"/>
  <c r="D4399" i="1"/>
  <c r="D4396" i="1"/>
  <c r="D4395" i="1"/>
  <c r="D4393" i="1"/>
  <c r="D4392" i="1"/>
  <c r="D4442" i="1"/>
  <c r="D4438" i="1"/>
  <c r="D4430" i="1"/>
  <c r="D4429" i="1"/>
  <c r="D4426" i="1"/>
  <c r="D4424" i="1"/>
  <c r="D4422" i="1"/>
  <c r="D4418" i="1"/>
  <c r="D4417" i="1"/>
  <c r="D4414" i="1"/>
  <c r="D4413" i="1"/>
  <c r="D4412" i="1"/>
  <c r="D4408" i="1"/>
  <c r="D4406" i="1"/>
  <c r="D4402" i="1"/>
  <c r="D4398" i="1"/>
  <c r="D4397" i="1"/>
  <c r="D4394" i="1"/>
  <c r="D4391" i="1"/>
  <c r="D4376" i="1"/>
  <c r="D4372" i="1"/>
  <c r="D4336" i="1"/>
  <c r="D4328" i="1"/>
  <c r="D4312" i="1"/>
  <c r="D4308" i="1"/>
  <c r="D4272" i="4" l="1"/>
  <c r="D4209" i="4"/>
  <c r="D4241" i="4"/>
  <c r="D4245" i="4"/>
  <c r="D4249" i="4"/>
  <c r="E4249" i="4" s="1"/>
  <c r="D4257" i="4"/>
  <c r="D4261" i="4"/>
  <c r="D4265" i="4"/>
  <c r="D4269" i="4"/>
  <c r="D4276" i="4"/>
  <c r="D4223" i="1"/>
  <c r="D4212" i="1"/>
  <c r="D4216" i="1"/>
  <c r="D4220" i="1"/>
  <c r="D4224" i="1"/>
  <c r="D4228" i="1"/>
  <c r="D4232" i="1"/>
  <c r="D4240" i="4"/>
  <c r="D4244" i="4"/>
  <c r="D4248" i="4"/>
  <c r="D4252" i="4"/>
  <c r="D4256" i="4"/>
  <c r="D4260" i="4"/>
  <c r="D4264" i="4"/>
  <c r="D4268" i="4"/>
  <c r="D4281" i="4"/>
  <c r="D4297" i="4"/>
  <c r="D4210" i="1"/>
  <c r="D4214" i="1"/>
  <c r="D4218" i="1"/>
  <c r="D4222" i="1"/>
  <c r="D4226" i="1"/>
  <c r="D4230" i="1"/>
  <c r="D4234" i="1"/>
  <c r="D4301" i="1"/>
  <c r="D4302" i="1"/>
  <c r="D4303" i="1"/>
  <c r="D4305" i="1"/>
  <c r="D4306" i="1"/>
  <c r="D4307" i="1"/>
  <c r="D4309" i="1"/>
  <c r="D4310" i="1"/>
  <c r="D4311" i="1"/>
  <c r="D4313" i="1"/>
  <c r="D4314" i="1"/>
  <c r="D4315" i="1"/>
  <c r="D4316" i="1"/>
  <c r="D4317" i="1"/>
  <c r="D4318" i="1"/>
  <c r="D4319" i="1"/>
  <c r="D4321" i="1"/>
  <c r="D4322" i="1"/>
  <c r="D4323" i="1"/>
  <c r="D4325" i="1"/>
  <c r="D4326" i="1"/>
  <c r="D4327" i="1"/>
  <c r="D4329" i="1"/>
  <c r="D4330" i="1"/>
  <c r="D4331" i="1"/>
  <c r="D4332" i="1"/>
  <c r="D4333" i="1"/>
  <c r="D4334" i="1"/>
  <c r="D4335" i="1"/>
  <c r="D4337" i="1"/>
  <c r="D4338" i="1"/>
  <c r="D4339" i="1"/>
  <c r="D4341" i="1"/>
  <c r="D4342" i="1"/>
  <c r="D4343" i="1"/>
  <c r="D4345" i="1"/>
  <c r="D4346" i="1"/>
  <c r="D4347" i="1"/>
  <c r="D4348" i="1"/>
  <c r="D4349" i="1"/>
  <c r="D4350" i="1"/>
  <c r="D4351" i="1"/>
  <c r="D4353" i="1"/>
  <c r="D4354" i="1"/>
  <c r="D4355" i="1"/>
  <c r="D4357" i="1"/>
  <c r="D4358" i="1"/>
  <c r="D4359" i="1"/>
  <c r="D4361" i="1"/>
  <c r="D4362" i="1"/>
  <c r="D4363" i="1"/>
  <c r="D4364" i="1"/>
  <c r="D4365" i="1"/>
  <c r="D4366" i="1"/>
  <c r="D4367" i="1"/>
  <c r="D4369" i="1"/>
  <c r="D4370" i="1"/>
  <c r="D4371" i="1"/>
  <c r="D4373" i="1"/>
  <c r="D4374" i="1"/>
  <c r="D4375" i="1"/>
  <c r="D4377" i="1"/>
  <c r="D4378" i="1"/>
  <c r="D4379" i="1"/>
  <c r="D4380" i="1"/>
  <c r="D4381" i="1"/>
  <c r="D4382" i="1"/>
  <c r="D4383" i="1"/>
  <c r="D4385" i="1"/>
  <c r="D4386" i="1"/>
  <c r="D4387" i="1"/>
  <c r="D4389" i="1"/>
  <c r="D4390" i="1"/>
  <c r="D4213" i="1"/>
  <c r="D4221" i="1"/>
  <c r="D4225" i="1"/>
  <c r="D4229" i="1"/>
  <c r="D4233" i="1"/>
  <c r="D4253" i="4"/>
  <c r="D4236" i="1"/>
  <c r="D4277" i="4"/>
  <c r="D4285" i="4"/>
  <c r="D4293" i="4"/>
  <c r="D4273" i="4"/>
  <c r="D4211" i="1"/>
  <c r="D4215" i="1"/>
  <c r="D4219" i="1"/>
  <c r="D4227" i="1"/>
  <c r="D4231" i="1"/>
  <c r="D4235" i="1"/>
  <c r="D4239" i="1"/>
  <c r="D4243" i="4"/>
  <c r="D4247" i="4"/>
  <c r="D4251" i="4"/>
  <c r="D4255" i="4"/>
  <c r="D4259" i="4"/>
  <c r="D4263" i="4"/>
  <c r="D4267" i="4"/>
  <c r="D4210" i="4"/>
  <c r="D4218" i="4"/>
  <c r="D4226" i="4"/>
  <c r="D4234" i="4"/>
  <c r="D4238" i="4"/>
  <c r="D4242" i="4"/>
  <c r="D4246" i="4"/>
  <c r="D4250" i="4"/>
  <c r="D4254" i="4"/>
  <c r="D4258" i="4"/>
  <c r="D4262" i="4"/>
  <c r="D4266" i="4"/>
  <c r="D4270" i="4"/>
  <c r="D4274" i="4"/>
  <c r="D4278" i="4"/>
  <c r="D4282" i="4"/>
  <c r="D4286" i="4"/>
  <c r="D4290" i="4"/>
  <c r="D4294" i="4"/>
  <c r="D4298" i="4"/>
  <c r="Q4208" i="4" l="1"/>
  <c r="P4208" i="4"/>
  <c r="O4208" i="4"/>
  <c r="H4208" i="4"/>
  <c r="G4208" i="4"/>
  <c r="F4208" i="4"/>
  <c r="Q4207" i="4"/>
  <c r="P4207" i="4"/>
  <c r="O4207" i="4"/>
  <c r="H4207" i="4"/>
  <c r="G4207" i="4"/>
  <c r="F4207" i="4"/>
  <c r="Q4206" i="4"/>
  <c r="P4206" i="4"/>
  <c r="O4206" i="4"/>
  <c r="H4206" i="4"/>
  <c r="G4206" i="4"/>
  <c r="F4206" i="4"/>
  <c r="Q4205" i="4"/>
  <c r="P4205" i="4"/>
  <c r="O4205" i="4"/>
  <c r="H4205" i="4"/>
  <c r="G4205" i="4"/>
  <c r="F4205" i="4"/>
  <c r="Q4204" i="4"/>
  <c r="P4204" i="4"/>
  <c r="O4204" i="4"/>
  <c r="H4204" i="4"/>
  <c r="G4204" i="4"/>
  <c r="F4204" i="4"/>
  <c r="Q4203" i="4"/>
  <c r="P4203" i="4"/>
  <c r="O4203" i="4"/>
  <c r="H4203" i="4"/>
  <c r="G4203" i="4"/>
  <c r="F4203" i="4"/>
  <c r="Q4202" i="4"/>
  <c r="P4202" i="4"/>
  <c r="O4202" i="4"/>
  <c r="H4202" i="4"/>
  <c r="G4202" i="4"/>
  <c r="F4202" i="4"/>
  <c r="Q4201" i="4"/>
  <c r="P4201" i="4"/>
  <c r="O4201" i="4"/>
  <c r="H4201" i="4"/>
  <c r="G4201" i="4"/>
  <c r="F4201" i="4"/>
  <c r="Q4200" i="4"/>
  <c r="P4200" i="4"/>
  <c r="O4200" i="4"/>
  <c r="H4200" i="4"/>
  <c r="G4200" i="4"/>
  <c r="F4200" i="4"/>
  <c r="Q4199" i="4"/>
  <c r="P4199" i="4"/>
  <c r="O4199" i="4"/>
  <c r="H4199" i="4"/>
  <c r="G4199" i="4"/>
  <c r="F4199" i="4"/>
  <c r="Q4198" i="4"/>
  <c r="P4198" i="4"/>
  <c r="O4198" i="4"/>
  <c r="H4198" i="4"/>
  <c r="G4198" i="4"/>
  <c r="F4198" i="4"/>
  <c r="Q4197" i="4"/>
  <c r="P4197" i="4"/>
  <c r="O4197" i="4"/>
  <c r="H4197" i="4"/>
  <c r="G4197" i="4"/>
  <c r="F4197" i="4"/>
  <c r="Q4196" i="4"/>
  <c r="P4196" i="4"/>
  <c r="O4196" i="4"/>
  <c r="H4196" i="4"/>
  <c r="G4196" i="4"/>
  <c r="F4196" i="4"/>
  <c r="Q4195" i="4"/>
  <c r="P4195" i="4"/>
  <c r="O4195" i="4"/>
  <c r="H4195" i="4"/>
  <c r="G4195" i="4"/>
  <c r="F4195" i="4"/>
  <c r="Q4194" i="4"/>
  <c r="P4194" i="4"/>
  <c r="O4194" i="4"/>
  <c r="H4194" i="4"/>
  <c r="G4194" i="4"/>
  <c r="F4194" i="4"/>
  <c r="Q4193" i="4"/>
  <c r="P4193" i="4"/>
  <c r="O4193" i="4"/>
  <c r="H4193" i="4"/>
  <c r="G4193" i="4"/>
  <c r="F4193" i="4"/>
  <c r="Q4192" i="4"/>
  <c r="P4192" i="4"/>
  <c r="O4192" i="4"/>
  <c r="H4192" i="4"/>
  <c r="G4192" i="4"/>
  <c r="F4192" i="4"/>
  <c r="Q4191" i="4"/>
  <c r="P4191" i="4"/>
  <c r="O4191" i="4"/>
  <c r="H4191" i="4"/>
  <c r="G4191" i="4"/>
  <c r="F4191" i="4"/>
  <c r="Q4190" i="4"/>
  <c r="P4190" i="4"/>
  <c r="O4190" i="4"/>
  <c r="H4190" i="4"/>
  <c r="G4190" i="4"/>
  <c r="F4190" i="4"/>
  <c r="Q4189" i="4"/>
  <c r="P4189" i="4"/>
  <c r="O4189" i="4"/>
  <c r="H4189" i="4"/>
  <c r="G4189" i="4"/>
  <c r="F4189" i="4"/>
  <c r="Q4188" i="4"/>
  <c r="P4188" i="4"/>
  <c r="O4188" i="4"/>
  <c r="H4188" i="4"/>
  <c r="G4188" i="4"/>
  <c r="F4188" i="4"/>
  <c r="Q4187" i="4"/>
  <c r="P4187" i="4"/>
  <c r="O4187" i="4"/>
  <c r="H4187" i="4"/>
  <c r="G4187" i="4"/>
  <c r="F4187" i="4"/>
  <c r="Q4186" i="4"/>
  <c r="P4186" i="4"/>
  <c r="O4186" i="4"/>
  <c r="H4186" i="4"/>
  <c r="G4186" i="4"/>
  <c r="F4186" i="4"/>
  <c r="Q4185" i="4"/>
  <c r="P4185" i="4"/>
  <c r="O4185" i="4"/>
  <c r="H4185" i="4"/>
  <c r="G4185" i="4"/>
  <c r="F4185" i="4"/>
  <c r="Q4184" i="4"/>
  <c r="P4184" i="4"/>
  <c r="O4184" i="4"/>
  <c r="H4184" i="4"/>
  <c r="G4184" i="4"/>
  <c r="F4184" i="4"/>
  <c r="Q4183" i="4"/>
  <c r="P4183" i="4"/>
  <c r="O4183" i="4"/>
  <c r="H4183" i="4"/>
  <c r="G4183" i="4"/>
  <c r="F4183" i="4"/>
  <c r="Q4182" i="4"/>
  <c r="P4182" i="4"/>
  <c r="O4182" i="4"/>
  <c r="H4182" i="4"/>
  <c r="G4182" i="4"/>
  <c r="F4182" i="4"/>
  <c r="Q4181" i="4"/>
  <c r="P4181" i="4"/>
  <c r="O4181" i="4"/>
  <c r="H4181" i="4"/>
  <c r="G4181" i="4"/>
  <c r="F4181" i="4"/>
  <c r="Q4180" i="4"/>
  <c r="P4180" i="4"/>
  <c r="O4180" i="4"/>
  <c r="H4180" i="4"/>
  <c r="G4180" i="4"/>
  <c r="F4180" i="4"/>
  <c r="Q4179" i="4"/>
  <c r="P4179" i="4"/>
  <c r="H4179" i="4"/>
  <c r="T4178" i="4"/>
  <c r="Q4178" i="4"/>
  <c r="P4178" i="4"/>
  <c r="O4178" i="4"/>
  <c r="H4178" i="4"/>
  <c r="G4178" i="4"/>
  <c r="F4178" i="4"/>
  <c r="T4177" i="4"/>
  <c r="Q4177" i="4"/>
  <c r="P4177" i="4"/>
  <c r="O4177" i="4"/>
  <c r="H4177" i="4"/>
  <c r="G4177" i="4"/>
  <c r="F4177" i="4"/>
  <c r="T4176" i="4"/>
  <c r="Q4176" i="4"/>
  <c r="P4176" i="4"/>
  <c r="O4176" i="4"/>
  <c r="H4176" i="4"/>
  <c r="G4176" i="4"/>
  <c r="F4176" i="4"/>
  <c r="T4175" i="4"/>
  <c r="Q4175" i="4"/>
  <c r="P4175" i="4"/>
  <c r="O4175" i="4"/>
  <c r="H4175" i="4"/>
  <c r="G4175" i="4"/>
  <c r="F4175" i="4"/>
  <c r="T4174" i="4"/>
  <c r="Q4174" i="4"/>
  <c r="P4174" i="4"/>
  <c r="O4174" i="4"/>
  <c r="H4174" i="4"/>
  <c r="G4174" i="4"/>
  <c r="F4174" i="4"/>
  <c r="T4173" i="4"/>
  <c r="Q4173" i="4"/>
  <c r="P4173" i="4"/>
  <c r="O4173" i="4"/>
  <c r="H4173" i="4"/>
  <c r="G4173" i="4"/>
  <c r="F4173" i="4"/>
  <c r="T4172" i="4"/>
  <c r="Q4172" i="4"/>
  <c r="P4172" i="4"/>
  <c r="O4172" i="4"/>
  <c r="H4172" i="4"/>
  <c r="G4172" i="4"/>
  <c r="F4172" i="4"/>
  <c r="T4171" i="4"/>
  <c r="Q4171" i="4"/>
  <c r="P4171" i="4"/>
  <c r="O4171" i="4"/>
  <c r="H4171" i="4"/>
  <c r="G4171" i="4"/>
  <c r="F4171" i="4"/>
  <c r="T4170" i="4"/>
  <c r="Q4170" i="4"/>
  <c r="P4170" i="4"/>
  <c r="O4170" i="4"/>
  <c r="H4170" i="4"/>
  <c r="G4170" i="4"/>
  <c r="F4170" i="4"/>
  <c r="T4169" i="4"/>
  <c r="Q4169" i="4"/>
  <c r="P4169" i="4"/>
  <c r="O4169" i="4"/>
  <c r="H4169" i="4"/>
  <c r="G4169" i="4"/>
  <c r="F4169" i="4"/>
  <c r="T4168" i="4"/>
  <c r="Q4168" i="4"/>
  <c r="P4168" i="4"/>
  <c r="O4168" i="4"/>
  <c r="H4168" i="4"/>
  <c r="G4168" i="4"/>
  <c r="F4168" i="4"/>
  <c r="T4167" i="4"/>
  <c r="Q4167" i="4"/>
  <c r="P4167" i="4"/>
  <c r="O4167" i="4"/>
  <c r="H4167" i="4"/>
  <c r="G4167" i="4"/>
  <c r="F4167" i="4"/>
  <c r="T4166" i="4"/>
  <c r="Q4166" i="4"/>
  <c r="P4166" i="4"/>
  <c r="O4166" i="4"/>
  <c r="H4166" i="4"/>
  <c r="G4166" i="4"/>
  <c r="F4166" i="4"/>
  <c r="T4165" i="4"/>
  <c r="Q4165" i="4"/>
  <c r="P4165" i="4"/>
  <c r="O4165" i="4"/>
  <c r="H4165" i="4"/>
  <c r="G4165" i="4"/>
  <c r="F4165" i="4"/>
  <c r="T4164" i="4"/>
  <c r="Q4164" i="4"/>
  <c r="P4164" i="4"/>
  <c r="O4164" i="4"/>
  <c r="H4164" i="4"/>
  <c r="G4164" i="4"/>
  <c r="F4164" i="4"/>
  <c r="T4163" i="4"/>
  <c r="Q4163" i="4"/>
  <c r="P4163" i="4"/>
  <c r="O4163" i="4"/>
  <c r="H4163" i="4"/>
  <c r="G4163" i="4"/>
  <c r="F4163" i="4"/>
  <c r="T4162" i="4"/>
  <c r="Q4162" i="4"/>
  <c r="P4162" i="4"/>
  <c r="O4162" i="4"/>
  <c r="H4162" i="4"/>
  <c r="G4162" i="4"/>
  <c r="F4162" i="4"/>
  <c r="T4161" i="4"/>
  <c r="Q4161" i="4"/>
  <c r="P4161" i="4"/>
  <c r="O4161" i="4"/>
  <c r="H4161" i="4"/>
  <c r="G4161" i="4"/>
  <c r="F4161" i="4"/>
  <c r="T4160" i="4"/>
  <c r="Q4160" i="4"/>
  <c r="P4160" i="4"/>
  <c r="O4160" i="4"/>
  <c r="H4160" i="4"/>
  <c r="G4160" i="4"/>
  <c r="F4160" i="4"/>
  <c r="T4159" i="4"/>
  <c r="Q4159" i="4"/>
  <c r="P4159" i="4"/>
  <c r="O4159" i="4"/>
  <c r="H4159" i="4"/>
  <c r="G4159" i="4"/>
  <c r="F4159" i="4"/>
  <c r="T4158" i="4"/>
  <c r="Q4158" i="4"/>
  <c r="P4158" i="4"/>
  <c r="O4158" i="4"/>
  <c r="H4158" i="4"/>
  <c r="G4158" i="4"/>
  <c r="F4158" i="4"/>
  <c r="T4157" i="4"/>
  <c r="Q4157" i="4"/>
  <c r="P4157" i="4"/>
  <c r="O4157" i="4"/>
  <c r="H4157" i="4"/>
  <c r="G4157" i="4"/>
  <c r="F4157" i="4"/>
  <c r="T4156" i="4"/>
  <c r="Q4156" i="4"/>
  <c r="P4156" i="4"/>
  <c r="O4156" i="4"/>
  <c r="H4156" i="4"/>
  <c r="G4156" i="4"/>
  <c r="F4156" i="4"/>
  <c r="T4155" i="4"/>
  <c r="Q4155" i="4"/>
  <c r="P4155" i="4"/>
  <c r="O4155" i="4"/>
  <c r="H4155" i="4"/>
  <c r="G4155" i="4"/>
  <c r="F4155" i="4"/>
  <c r="T4154" i="4"/>
  <c r="Q4154" i="4"/>
  <c r="P4154" i="4"/>
  <c r="O4154" i="4"/>
  <c r="H4154" i="4"/>
  <c r="G4154" i="4"/>
  <c r="F4154" i="4"/>
  <c r="T4153" i="4"/>
  <c r="Q4153" i="4"/>
  <c r="P4153" i="4"/>
  <c r="O4153" i="4"/>
  <c r="H4153" i="4"/>
  <c r="G4153" i="4"/>
  <c r="F4153" i="4"/>
  <c r="T4152" i="4"/>
  <c r="Q4152" i="4"/>
  <c r="P4152" i="4"/>
  <c r="O4152" i="4"/>
  <c r="H4152" i="4"/>
  <c r="G4152" i="4"/>
  <c r="F4152" i="4"/>
  <c r="T4151" i="4"/>
  <c r="Q4151" i="4"/>
  <c r="P4151" i="4"/>
  <c r="O4151" i="4"/>
  <c r="H4151" i="4"/>
  <c r="G4151" i="4"/>
  <c r="F4151" i="4"/>
  <c r="T4150" i="4"/>
  <c r="Q4150" i="4"/>
  <c r="P4150" i="4"/>
  <c r="O4150" i="4"/>
  <c r="H4150" i="4"/>
  <c r="G4150" i="4"/>
  <c r="F4150" i="4"/>
  <c r="T4149" i="4"/>
  <c r="Q4149" i="4"/>
  <c r="P4149" i="4"/>
  <c r="O4149" i="4"/>
  <c r="H4149" i="4"/>
  <c r="G4149" i="4"/>
  <c r="F4149" i="4"/>
  <c r="Q4148" i="4"/>
  <c r="H4148" i="4"/>
  <c r="P4148" i="4"/>
  <c r="T4147" i="4" l="1"/>
  <c r="O4147" i="4"/>
  <c r="H4147" i="4"/>
  <c r="G4147" i="4"/>
  <c r="F4147" i="4"/>
  <c r="T4146" i="4"/>
  <c r="O4146" i="4"/>
  <c r="H4146" i="4"/>
  <c r="G4146" i="4"/>
  <c r="F4146" i="4"/>
  <c r="T4145" i="4"/>
  <c r="O4145" i="4"/>
  <c r="H4145" i="4"/>
  <c r="G4145" i="4"/>
  <c r="F4145" i="4"/>
  <c r="T4144" i="4"/>
  <c r="O4144" i="4"/>
  <c r="H4144" i="4"/>
  <c r="G4144" i="4"/>
  <c r="F4144" i="4"/>
  <c r="T4143" i="4"/>
  <c r="O4143" i="4"/>
  <c r="H4143" i="4"/>
  <c r="G4143" i="4"/>
  <c r="F4143" i="4"/>
  <c r="T4142" i="4"/>
  <c r="O4142" i="4"/>
  <c r="H4142" i="4"/>
  <c r="G4142" i="4"/>
  <c r="F4142" i="4"/>
  <c r="T4141" i="4"/>
  <c r="O4141" i="4"/>
  <c r="H4141" i="4"/>
  <c r="G4141" i="4"/>
  <c r="F4141" i="4"/>
  <c r="T4140" i="4"/>
  <c r="O4140" i="4"/>
  <c r="H4140" i="4"/>
  <c r="G4140" i="4"/>
  <c r="F4140" i="4"/>
  <c r="T4139" i="4"/>
  <c r="O4139" i="4"/>
  <c r="H4139" i="4"/>
  <c r="G4139" i="4"/>
  <c r="F4139" i="4"/>
  <c r="T4138" i="4"/>
  <c r="O4138" i="4"/>
  <c r="H4138" i="4"/>
  <c r="G4138" i="4"/>
  <c r="F4138" i="4"/>
  <c r="T4137" i="4"/>
  <c r="O4137" i="4"/>
  <c r="H4137" i="4"/>
  <c r="G4137" i="4"/>
  <c r="F4137" i="4"/>
  <c r="T4136" i="4"/>
  <c r="O4136" i="4"/>
  <c r="H4136" i="4"/>
  <c r="G4136" i="4"/>
  <c r="F4136" i="4"/>
  <c r="T4135" i="4"/>
  <c r="O4135" i="4"/>
  <c r="H4135" i="4"/>
  <c r="G4135" i="4"/>
  <c r="F4135" i="4"/>
  <c r="T4134" i="4"/>
  <c r="O4134" i="4"/>
  <c r="H4134" i="4"/>
  <c r="G4134" i="4"/>
  <c r="F4134" i="4"/>
  <c r="T4133" i="4"/>
  <c r="O4133" i="4"/>
  <c r="H4133" i="4"/>
  <c r="G4133" i="4"/>
  <c r="F4133" i="4"/>
  <c r="T4132" i="4"/>
  <c r="O4132" i="4"/>
  <c r="H4132" i="4"/>
  <c r="G4132" i="4"/>
  <c r="F4132" i="4"/>
  <c r="T4131" i="4"/>
  <c r="O4131" i="4"/>
  <c r="H4131" i="4"/>
  <c r="G4131" i="4"/>
  <c r="F4131" i="4"/>
  <c r="T4130" i="4"/>
  <c r="O4130" i="4"/>
  <c r="H4130" i="4"/>
  <c r="G4130" i="4"/>
  <c r="F4130" i="4"/>
  <c r="T4129" i="4"/>
  <c r="O4129" i="4"/>
  <c r="H4129" i="4"/>
  <c r="G4129" i="4"/>
  <c r="F4129" i="4"/>
  <c r="T4128" i="4"/>
  <c r="O4128" i="4"/>
  <c r="H4128" i="4"/>
  <c r="G4128" i="4"/>
  <c r="F4128" i="4"/>
  <c r="T4127" i="4"/>
  <c r="O4127" i="4"/>
  <c r="H4127" i="4"/>
  <c r="G4127" i="4"/>
  <c r="F4127" i="4"/>
  <c r="T4126" i="4"/>
  <c r="O4126" i="4"/>
  <c r="H4126" i="4"/>
  <c r="G4126" i="4"/>
  <c r="F4126" i="4"/>
  <c r="T4125" i="4"/>
  <c r="O4125" i="4"/>
  <c r="H4125" i="4"/>
  <c r="G4125" i="4"/>
  <c r="F4125" i="4"/>
  <c r="T4124" i="4"/>
  <c r="O4124" i="4"/>
  <c r="H4124" i="4"/>
  <c r="G4124" i="4"/>
  <c r="F4124" i="4"/>
  <c r="T4123" i="4"/>
  <c r="O4123" i="4"/>
  <c r="H4123" i="4"/>
  <c r="G4123" i="4"/>
  <c r="F4123" i="4"/>
  <c r="T4122" i="4"/>
  <c r="O4122" i="4"/>
  <c r="H4122" i="4"/>
  <c r="G4122" i="4"/>
  <c r="F4122" i="4"/>
  <c r="T4121" i="4"/>
  <c r="O4121" i="4"/>
  <c r="H4121" i="4"/>
  <c r="G4121" i="4"/>
  <c r="F4121" i="4"/>
  <c r="T4120" i="4"/>
  <c r="O4120" i="4"/>
  <c r="H4120" i="4"/>
  <c r="G4120" i="4"/>
  <c r="F4120" i="4"/>
  <c r="T4119" i="4"/>
  <c r="O4119" i="4"/>
  <c r="H4119" i="4"/>
  <c r="G4119" i="4"/>
  <c r="F4119" i="4"/>
  <c r="T4118" i="4"/>
  <c r="O4118" i="4"/>
  <c r="H4118" i="4"/>
  <c r="G4118" i="4"/>
  <c r="F4118" i="4"/>
  <c r="O4117" i="4"/>
  <c r="H4117" i="4"/>
  <c r="T4208" i="4"/>
  <c r="T4207" i="4"/>
  <c r="T4206" i="4"/>
  <c r="T4205" i="4"/>
  <c r="T4204" i="4"/>
  <c r="T4203" i="4"/>
  <c r="T4202" i="4"/>
  <c r="T4201" i="4"/>
  <c r="T4200" i="4"/>
  <c r="T4199" i="4"/>
  <c r="T4198" i="4"/>
  <c r="T4197" i="4"/>
  <c r="T4196" i="4"/>
  <c r="T4195" i="4"/>
  <c r="T4194" i="4"/>
  <c r="T4193" i="4"/>
  <c r="T4192" i="4"/>
  <c r="T4191" i="4"/>
  <c r="T4190" i="4"/>
  <c r="T4189" i="4"/>
  <c r="T4188" i="4"/>
  <c r="T4187" i="4"/>
  <c r="T4186" i="4"/>
  <c r="T4185" i="4"/>
  <c r="T4184" i="4"/>
  <c r="T4183" i="4"/>
  <c r="T4182" i="4"/>
  <c r="T4181" i="4"/>
  <c r="T4180" i="4"/>
  <c r="T4179" i="4"/>
  <c r="O4179" i="4"/>
  <c r="G4179" i="4"/>
  <c r="F4179" i="4"/>
  <c r="T4148" i="4"/>
  <c r="O4148" i="4"/>
  <c r="G4148" i="4"/>
  <c r="F4148" i="4"/>
  <c r="T4117" i="4"/>
  <c r="F4117" i="4"/>
  <c r="C4241" i="1" l="1"/>
  <c r="E4240" i="1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S4086" i="4"/>
  <c r="S4085" i="4"/>
  <c r="S4084" i="4"/>
  <c r="S4083" i="4"/>
  <c r="S4082" i="4"/>
  <c r="S4081" i="4"/>
  <c r="S4080" i="4"/>
  <c r="S4079" i="4"/>
  <c r="S4078" i="4"/>
  <c r="S4077" i="4"/>
  <c r="S4076" i="4"/>
  <c r="S4075" i="4"/>
  <c r="S4074" i="4"/>
  <c r="S4073" i="4"/>
  <c r="S4072" i="4"/>
  <c r="S4071" i="4"/>
  <c r="S4070" i="4"/>
  <c r="S4069" i="4"/>
  <c r="S4068" i="4"/>
  <c r="S4067" i="4"/>
  <c r="S4066" i="4"/>
  <c r="S4065" i="4"/>
  <c r="S4064" i="4"/>
  <c r="S4063" i="4"/>
  <c r="S4062" i="4"/>
  <c r="S4061" i="4"/>
  <c r="S4060" i="4"/>
  <c r="S4059" i="4"/>
  <c r="S4058" i="4"/>
  <c r="S4057" i="4"/>
  <c r="S4056" i="4"/>
  <c r="Q4116" i="4"/>
  <c r="Q4115" i="4"/>
  <c r="Q4114" i="4"/>
  <c r="Q4113" i="4"/>
  <c r="Q4112" i="4"/>
  <c r="Q4111" i="4"/>
  <c r="Q4110" i="4"/>
  <c r="Q4109" i="4"/>
  <c r="Q4108" i="4"/>
  <c r="Q4107" i="4"/>
  <c r="Q4106" i="4"/>
  <c r="Q4105" i="4"/>
  <c r="Q4104" i="4"/>
  <c r="Q4103" i="4"/>
  <c r="Q4102" i="4"/>
  <c r="Q4101" i="4"/>
  <c r="Q4100" i="4"/>
  <c r="Q4099" i="4"/>
  <c r="Q4098" i="4"/>
  <c r="Q4097" i="4"/>
  <c r="Q4096" i="4"/>
  <c r="Q4095" i="4"/>
  <c r="Q4094" i="4"/>
  <c r="Q4093" i="4"/>
  <c r="Q4092" i="4"/>
  <c r="Q4091" i="4"/>
  <c r="Q4090" i="4"/>
  <c r="Q4089" i="4"/>
  <c r="Q4088" i="4"/>
  <c r="Q4087" i="4"/>
  <c r="H4055" i="4"/>
  <c r="H4054" i="4"/>
  <c r="H4053" i="4"/>
  <c r="H4052" i="4"/>
  <c r="H4051" i="4"/>
  <c r="H4050" i="4"/>
  <c r="H4049" i="4"/>
  <c r="H4048" i="4"/>
  <c r="H4047" i="4"/>
  <c r="H4046" i="4"/>
  <c r="H4045" i="4"/>
  <c r="H4044" i="4"/>
  <c r="H4043" i="4"/>
  <c r="H4042" i="4"/>
  <c r="H4041" i="4"/>
  <c r="H4040" i="4"/>
  <c r="H4039" i="4"/>
  <c r="H4038" i="4"/>
  <c r="H4037" i="4"/>
  <c r="H4036" i="4"/>
  <c r="H4035" i="4"/>
  <c r="H4034" i="4"/>
  <c r="H4033" i="4"/>
  <c r="H4032" i="4"/>
  <c r="H4031" i="4"/>
  <c r="H4030" i="4"/>
  <c r="H4029" i="4"/>
  <c r="H4028" i="4"/>
  <c r="H4027" i="4"/>
  <c r="H4026" i="4"/>
  <c r="T4055" i="4"/>
  <c r="T4054" i="4"/>
  <c r="T4053" i="4"/>
  <c r="T4052" i="4"/>
  <c r="T4051" i="4"/>
  <c r="T4050" i="4"/>
  <c r="T4049" i="4"/>
  <c r="T4048" i="4"/>
  <c r="T4047" i="4"/>
  <c r="T4046" i="4"/>
  <c r="T4045" i="4"/>
  <c r="T4044" i="4"/>
  <c r="T4043" i="4"/>
  <c r="T4042" i="4"/>
  <c r="T4041" i="4"/>
  <c r="T4040" i="4"/>
  <c r="T4039" i="4"/>
  <c r="T4038" i="4"/>
  <c r="T4037" i="4"/>
  <c r="T4036" i="4"/>
  <c r="T4035" i="4"/>
  <c r="T4034" i="4"/>
  <c r="T4033" i="4"/>
  <c r="T4032" i="4"/>
  <c r="T4031" i="4"/>
  <c r="T4030" i="4"/>
  <c r="T4029" i="4"/>
  <c r="T4028" i="4"/>
  <c r="T4027" i="4"/>
  <c r="T4026" i="4"/>
  <c r="S4055" i="4"/>
  <c r="S4054" i="4"/>
  <c r="S4053" i="4"/>
  <c r="S4052" i="4"/>
  <c r="S4051" i="4"/>
  <c r="S4050" i="4"/>
  <c r="S4049" i="4"/>
  <c r="S4048" i="4"/>
  <c r="S4047" i="4"/>
  <c r="S4046" i="4"/>
  <c r="S4045" i="4"/>
  <c r="S4044" i="4"/>
  <c r="S4043" i="4"/>
  <c r="S4042" i="4"/>
  <c r="S4041" i="4"/>
  <c r="S4040" i="4"/>
  <c r="S4039" i="4"/>
  <c r="S4038" i="4"/>
  <c r="S4037" i="4"/>
  <c r="S4036" i="4"/>
  <c r="S4035" i="4"/>
  <c r="S4034" i="4"/>
  <c r="S4033" i="4"/>
  <c r="S4032" i="4"/>
  <c r="S4031" i="4"/>
  <c r="S4030" i="4"/>
  <c r="S4029" i="4"/>
  <c r="S4028" i="4"/>
  <c r="S4027" i="4"/>
  <c r="S4026" i="4"/>
  <c r="H4116" i="4"/>
  <c r="H4115" i="4"/>
  <c r="H4114" i="4"/>
  <c r="H4113" i="4"/>
  <c r="H4112" i="4"/>
  <c r="H4111" i="4"/>
  <c r="H4110" i="4"/>
  <c r="H4109" i="4"/>
  <c r="H4108" i="4"/>
  <c r="H4107" i="4"/>
  <c r="H4106" i="4"/>
  <c r="H4105" i="4"/>
  <c r="H4104" i="4"/>
  <c r="H4103" i="4"/>
  <c r="H4102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O4116" i="4"/>
  <c r="O4115" i="4"/>
  <c r="O4114" i="4"/>
  <c r="O4113" i="4"/>
  <c r="O4112" i="4"/>
  <c r="O4111" i="4"/>
  <c r="O4110" i="4"/>
  <c r="O4109" i="4"/>
  <c r="O4108" i="4"/>
  <c r="O4107" i="4"/>
  <c r="O4106" i="4"/>
  <c r="O4105" i="4"/>
  <c r="O4104" i="4"/>
  <c r="O4103" i="4"/>
  <c r="O4102" i="4"/>
  <c r="O4101" i="4"/>
  <c r="O4100" i="4"/>
  <c r="O4099" i="4"/>
  <c r="O4098" i="4"/>
  <c r="O4097" i="4"/>
  <c r="O4096" i="4"/>
  <c r="O4095" i="4"/>
  <c r="O4094" i="4"/>
  <c r="O4093" i="4"/>
  <c r="O4092" i="4"/>
  <c r="O4091" i="4"/>
  <c r="O4090" i="4"/>
  <c r="O4089" i="4"/>
  <c r="O4088" i="4"/>
  <c r="O4087" i="4"/>
  <c r="O4086" i="4"/>
  <c r="O4085" i="4"/>
  <c r="O4084" i="4"/>
  <c r="O4083" i="4"/>
  <c r="O4082" i="4"/>
  <c r="O4081" i="4"/>
  <c r="O4080" i="4"/>
  <c r="O4079" i="4"/>
  <c r="O4078" i="4"/>
  <c r="O4077" i="4"/>
  <c r="O4076" i="4"/>
  <c r="O4075" i="4"/>
  <c r="O4074" i="4"/>
  <c r="O4073" i="4"/>
  <c r="O4072" i="4"/>
  <c r="O4071" i="4"/>
  <c r="O4070" i="4"/>
  <c r="O4069" i="4"/>
  <c r="O4068" i="4"/>
  <c r="O4067" i="4"/>
  <c r="O4066" i="4"/>
  <c r="O4065" i="4"/>
  <c r="O4064" i="4"/>
  <c r="O4063" i="4"/>
  <c r="O4062" i="4"/>
  <c r="O4061" i="4"/>
  <c r="O4060" i="4"/>
  <c r="O4059" i="4"/>
  <c r="O4058" i="4"/>
  <c r="O4057" i="4"/>
  <c r="O4056" i="4"/>
  <c r="O4055" i="4"/>
  <c r="O4054" i="4"/>
  <c r="O4053" i="4"/>
  <c r="O4052" i="4"/>
  <c r="O4051" i="4"/>
  <c r="O4050" i="4"/>
  <c r="O4049" i="4"/>
  <c r="O4048" i="4"/>
  <c r="O4047" i="4"/>
  <c r="O4046" i="4"/>
  <c r="O4045" i="4"/>
  <c r="O4044" i="4"/>
  <c r="O4043" i="4"/>
  <c r="O4042" i="4"/>
  <c r="O4041" i="4"/>
  <c r="O4040" i="4"/>
  <c r="O4039" i="4"/>
  <c r="O4038" i="4"/>
  <c r="O4037" i="4"/>
  <c r="O4036" i="4"/>
  <c r="O4035" i="4"/>
  <c r="O4034" i="4"/>
  <c r="O4033" i="4"/>
  <c r="O4032" i="4"/>
  <c r="O4031" i="4"/>
  <c r="O4030" i="4"/>
  <c r="O4029" i="4"/>
  <c r="O4028" i="4"/>
  <c r="O4027" i="4"/>
  <c r="O4026" i="4"/>
  <c r="G4117" i="4"/>
  <c r="D4117" i="4" s="1"/>
  <c r="G4116" i="4"/>
  <c r="G4115" i="4"/>
  <c r="G4114" i="4"/>
  <c r="G4113" i="4"/>
  <c r="G4112" i="4"/>
  <c r="G4111" i="4"/>
  <c r="G4110" i="4"/>
  <c r="G4109" i="4"/>
  <c r="G4108" i="4"/>
  <c r="G4107" i="4"/>
  <c r="G4106" i="4"/>
  <c r="G4105" i="4"/>
  <c r="G4104" i="4"/>
  <c r="G4103" i="4"/>
  <c r="G4102" i="4"/>
  <c r="G4101" i="4"/>
  <c r="G4100" i="4"/>
  <c r="G4099" i="4"/>
  <c r="G4098" i="4"/>
  <c r="G4097" i="4"/>
  <c r="G4096" i="4"/>
  <c r="G4095" i="4"/>
  <c r="G4094" i="4"/>
  <c r="G4093" i="4"/>
  <c r="G4092" i="4"/>
  <c r="G4091" i="4"/>
  <c r="G4090" i="4"/>
  <c r="G4089" i="4"/>
  <c r="G4088" i="4"/>
  <c r="G4087" i="4"/>
  <c r="G4086" i="4"/>
  <c r="G4085" i="4"/>
  <c r="G4084" i="4"/>
  <c r="G4083" i="4"/>
  <c r="G4082" i="4"/>
  <c r="G4081" i="4"/>
  <c r="G4080" i="4"/>
  <c r="G4079" i="4"/>
  <c r="G4078" i="4"/>
  <c r="G4077" i="4"/>
  <c r="G4076" i="4"/>
  <c r="G4075" i="4"/>
  <c r="G4074" i="4"/>
  <c r="G4073" i="4"/>
  <c r="G4072" i="4"/>
  <c r="G4071" i="4"/>
  <c r="G4070" i="4"/>
  <c r="G4069" i="4"/>
  <c r="G4068" i="4"/>
  <c r="G4067" i="4"/>
  <c r="G4066" i="4"/>
  <c r="G4065" i="4"/>
  <c r="G4064" i="4"/>
  <c r="G4063" i="4"/>
  <c r="G4062" i="4"/>
  <c r="G4061" i="4"/>
  <c r="G4060" i="4"/>
  <c r="G4059" i="4"/>
  <c r="G4058" i="4"/>
  <c r="G4057" i="4"/>
  <c r="G4056" i="4"/>
  <c r="G4055" i="4"/>
  <c r="G4054" i="4"/>
  <c r="G4053" i="4"/>
  <c r="G4052" i="4"/>
  <c r="G4051" i="4"/>
  <c r="G4050" i="4"/>
  <c r="G4049" i="4"/>
  <c r="G4048" i="4"/>
  <c r="G4047" i="4"/>
  <c r="G4046" i="4"/>
  <c r="G4045" i="4"/>
  <c r="G4044" i="4"/>
  <c r="G4043" i="4"/>
  <c r="G4042" i="4"/>
  <c r="G4041" i="4"/>
  <c r="G4040" i="4"/>
  <c r="G4039" i="4"/>
  <c r="G4038" i="4"/>
  <c r="G4037" i="4"/>
  <c r="G4036" i="4"/>
  <c r="G4035" i="4"/>
  <c r="G4034" i="4"/>
  <c r="G4033" i="4"/>
  <c r="G4032" i="4"/>
  <c r="G4031" i="4"/>
  <c r="G4030" i="4"/>
  <c r="G4029" i="4"/>
  <c r="G4028" i="4"/>
  <c r="G4027" i="4"/>
  <c r="G4026" i="4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C4242" i="1" l="1"/>
  <c r="E4241" i="1"/>
  <c r="O4025" i="4"/>
  <c r="H4025" i="4"/>
  <c r="F4025" i="4"/>
  <c r="O4024" i="4"/>
  <c r="H4024" i="4"/>
  <c r="F4024" i="4"/>
  <c r="O4023" i="4"/>
  <c r="H4023" i="4"/>
  <c r="F4023" i="4"/>
  <c r="O4022" i="4"/>
  <c r="H4022" i="4"/>
  <c r="F4022" i="4"/>
  <c r="O4021" i="4"/>
  <c r="H4021" i="4"/>
  <c r="F4021" i="4"/>
  <c r="O4020" i="4"/>
  <c r="H4020" i="4"/>
  <c r="F4020" i="4"/>
  <c r="O4019" i="4"/>
  <c r="H4019" i="4"/>
  <c r="F4019" i="4"/>
  <c r="O4018" i="4"/>
  <c r="H4018" i="4"/>
  <c r="F4018" i="4"/>
  <c r="O4017" i="4"/>
  <c r="H4017" i="4"/>
  <c r="F4017" i="4"/>
  <c r="O4016" i="4"/>
  <c r="H4016" i="4"/>
  <c r="F4016" i="4"/>
  <c r="O4015" i="4"/>
  <c r="H4015" i="4"/>
  <c r="F4015" i="4"/>
  <c r="O4014" i="4"/>
  <c r="H4014" i="4"/>
  <c r="F4014" i="4"/>
  <c r="O4013" i="4"/>
  <c r="H4013" i="4"/>
  <c r="F4013" i="4"/>
  <c r="O4012" i="4"/>
  <c r="H4012" i="4"/>
  <c r="F4012" i="4"/>
  <c r="O4011" i="4"/>
  <c r="H4011" i="4"/>
  <c r="F4011" i="4"/>
  <c r="O4010" i="4"/>
  <c r="H4010" i="4"/>
  <c r="F4010" i="4"/>
  <c r="O4009" i="4"/>
  <c r="H4009" i="4"/>
  <c r="F4009" i="4"/>
  <c r="O4008" i="4"/>
  <c r="H4008" i="4"/>
  <c r="F4008" i="4"/>
  <c r="O4007" i="4"/>
  <c r="H4007" i="4"/>
  <c r="F4007" i="4"/>
  <c r="O4006" i="4"/>
  <c r="H4006" i="4"/>
  <c r="F4006" i="4"/>
  <c r="O4005" i="4"/>
  <c r="H4005" i="4"/>
  <c r="F4005" i="4"/>
  <c r="O4004" i="4"/>
  <c r="H4004" i="4"/>
  <c r="F4004" i="4"/>
  <c r="O4003" i="4"/>
  <c r="H4003" i="4"/>
  <c r="F4003" i="4"/>
  <c r="O4002" i="4"/>
  <c r="H4002" i="4"/>
  <c r="F4002" i="4"/>
  <c r="O4001" i="4"/>
  <c r="H4001" i="4"/>
  <c r="F4001" i="4"/>
  <c r="O4000" i="4"/>
  <c r="H4000" i="4"/>
  <c r="F4000" i="4"/>
  <c r="O3999" i="4"/>
  <c r="H3999" i="4"/>
  <c r="F3999" i="4"/>
  <c r="O3998" i="4"/>
  <c r="H3998" i="4"/>
  <c r="F3998" i="4"/>
  <c r="O3997" i="4"/>
  <c r="H3997" i="4"/>
  <c r="F3997" i="4"/>
  <c r="O3996" i="4"/>
  <c r="H3996" i="4"/>
  <c r="F3996" i="4"/>
  <c r="H3995" i="4"/>
  <c r="O3995" i="4"/>
  <c r="R3994" i="4"/>
  <c r="O3994" i="4"/>
  <c r="R3993" i="4"/>
  <c r="O3993" i="4"/>
  <c r="R3992" i="4"/>
  <c r="O3992" i="4"/>
  <c r="R3991" i="4"/>
  <c r="O3991" i="4"/>
  <c r="R3990" i="4"/>
  <c r="O3990" i="4"/>
  <c r="R3989" i="4"/>
  <c r="O3989" i="4"/>
  <c r="R3988" i="4"/>
  <c r="O3988" i="4"/>
  <c r="R3987" i="4"/>
  <c r="O3987" i="4"/>
  <c r="R3986" i="4"/>
  <c r="O3986" i="4"/>
  <c r="R3985" i="4"/>
  <c r="O3985" i="4"/>
  <c r="R3984" i="4"/>
  <c r="O3984" i="4"/>
  <c r="R3983" i="4"/>
  <c r="O3983" i="4"/>
  <c r="R3982" i="4"/>
  <c r="O3982" i="4"/>
  <c r="R3981" i="4"/>
  <c r="O3981" i="4"/>
  <c r="R3980" i="4"/>
  <c r="O3980" i="4"/>
  <c r="R3979" i="4"/>
  <c r="O3979" i="4"/>
  <c r="R3978" i="4"/>
  <c r="O3978" i="4"/>
  <c r="R3977" i="4"/>
  <c r="O3977" i="4"/>
  <c r="R3976" i="4"/>
  <c r="O3976" i="4"/>
  <c r="R3975" i="4"/>
  <c r="O3975" i="4"/>
  <c r="R3974" i="4"/>
  <c r="O3974" i="4"/>
  <c r="R3973" i="4"/>
  <c r="O3973" i="4"/>
  <c r="R3972" i="4"/>
  <c r="O3972" i="4"/>
  <c r="R3971" i="4"/>
  <c r="O3971" i="4"/>
  <c r="R3970" i="4"/>
  <c r="O3970" i="4"/>
  <c r="R3969" i="4"/>
  <c r="O3969" i="4"/>
  <c r="R3968" i="4"/>
  <c r="O3968" i="4"/>
  <c r="R3967" i="4"/>
  <c r="O3967" i="4"/>
  <c r="T3966" i="4"/>
  <c r="R3966" i="4"/>
  <c r="O3966" i="4"/>
  <c r="H3966" i="4"/>
  <c r="F3966" i="4"/>
  <c r="T3965" i="4"/>
  <c r="R3965" i="4"/>
  <c r="O3965" i="4"/>
  <c r="H3965" i="4"/>
  <c r="F3965" i="4"/>
  <c r="T3964" i="4"/>
  <c r="R3964" i="4"/>
  <c r="O3964" i="4"/>
  <c r="H3964" i="4"/>
  <c r="F3964" i="4"/>
  <c r="T3963" i="4"/>
  <c r="R3963" i="4"/>
  <c r="O3963" i="4"/>
  <c r="H3963" i="4"/>
  <c r="F3963" i="4"/>
  <c r="T3962" i="4"/>
  <c r="R3962" i="4"/>
  <c r="O3962" i="4"/>
  <c r="H3962" i="4"/>
  <c r="F3962" i="4"/>
  <c r="T3961" i="4"/>
  <c r="R3961" i="4"/>
  <c r="O3961" i="4"/>
  <c r="H3961" i="4"/>
  <c r="F3961" i="4"/>
  <c r="T3960" i="4"/>
  <c r="R3960" i="4"/>
  <c r="O3960" i="4"/>
  <c r="H3960" i="4"/>
  <c r="F3960" i="4"/>
  <c r="T3959" i="4"/>
  <c r="R3959" i="4"/>
  <c r="O3959" i="4"/>
  <c r="H3959" i="4"/>
  <c r="F3959" i="4"/>
  <c r="T3958" i="4"/>
  <c r="R3958" i="4"/>
  <c r="O3958" i="4"/>
  <c r="H3958" i="4"/>
  <c r="F3958" i="4"/>
  <c r="T3957" i="4"/>
  <c r="R3957" i="4"/>
  <c r="O3957" i="4"/>
  <c r="H3957" i="4"/>
  <c r="F3957" i="4"/>
  <c r="T3956" i="4"/>
  <c r="R3956" i="4"/>
  <c r="O3956" i="4"/>
  <c r="H3956" i="4"/>
  <c r="F3956" i="4"/>
  <c r="T3955" i="4"/>
  <c r="R3955" i="4"/>
  <c r="O3955" i="4"/>
  <c r="H3955" i="4"/>
  <c r="F3955" i="4"/>
  <c r="T3954" i="4"/>
  <c r="R3954" i="4"/>
  <c r="O3954" i="4"/>
  <c r="H3954" i="4"/>
  <c r="F3954" i="4"/>
  <c r="T3953" i="4"/>
  <c r="R3953" i="4"/>
  <c r="O3953" i="4"/>
  <c r="H3953" i="4"/>
  <c r="F3953" i="4"/>
  <c r="T3952" i="4"/>
  <c r="R3952" i="4"/>
  <c r="O3952" i="4"/>
  <c r="H3952" i="4"/>
  <c r="F3952" i="4"/>
  <c r="T3951" i="4"/>
  <c r="R3951" i="4"/>
  <c r="O3951" i="4"/>
  <c r="H3951" i="4"/>
  <c r="F3951" i="4"/>
  <c r="T3950" i="4"/>
  <c r="R3950" i="4"/>
  <c r="O3950" i="4"/>
  <c r="H3950" i="4"/>
  <c r="F3950" i="4"/>
  <c r="T3949" i="4"/>
  <c r="R3949" i="4"/>
  <c r="O3949" i="4"/>
  <c r="H3949" i="4"/>
  <c r="F3949" i="4"/>
  <c r="T3948" i="4"/>
  <c r="R3948" i="4"/>
  <c r="O3948" i="4"/>
  <c r="H3948" i="4"/>
  <c r="F3948" i="4"/>
  <c r="T3947" i="4"/>
  <c r="R3947" i="4"/>
  <c r="O3947" i="4"/>
  <c r="H3947" i="4"/>
  <c r="F3947" i="4"/>
  <c r="T3946" i="4"/>
  <c r="R3946" i="4"/>
  <c r="O3946" i="4"/>
  <c r="H3946" i="4"/>
  <c r="F3946" i="4"/>
  <c r="T3945" i="4"/>
  <c r="R3945" i="4"/>
  <c r="O3945" i="4"/>
  <c r="H3945" i="4"/>
  <c r="F3945" i="4"/>
  <c r="T3944" i="4"/>
  <c r="R3944" i="4"/>
  <c r="O3944" i="4"/>
  <c r="H3944" i="4"/>
  <c r="F3944" i="4"/>
  <c r="T3943" i="4"/>
  <c r="R3943" i="4"/>
  <c r="O3943" i="4"/>
  <c r="H3943" i="4"/>
  <c r="F3943" i="4"/>
  <c r="T3942" i="4"/>
  <c r="R3942" i="4"/>
  <c r="O3942" i="4"/>
  <c r="H3942" i="4"/>
  <c r="F3942" i="4"/>
  <c r="T3941" i="4"/>
  <c r="R3941" i="4"/>
  <c r="O3941" i="4"/>
  <c r="H3941" i="4"/>
  <c r="F3941" i="4"/>
  <c r="T3940" i="4"/>
  <c r="R3940" i="4"/>
  <c r="O3940" i="4"/>
  <c r="H3940" i="4"/>
  <c r="F3940" i="4"/>
  <c r="T3939" i="4"/>
  <c r="R3939" i="4"/>
  <c r="O3939" i="4"/>
  <c r="H3939" i="4"/>
  <c r="F3939" i="4"/>
  <c r="T3938" i="4"/>
  <c r="R3938" i="4"/>
  <c r="O3938" i="4"/>
  <c r="H3938" i="4"/>
  <c r="F3938" i="4"/>
  <c r="T3937" i="4"/>
  <c r="R3937" i="4"/>
  <c r="O3937" i="4"/>
  <c r="H3937" i="4"/>
  <c r="F3937" i="4"/>
  <c r="R3936" i="4"/>
  <c r="H3936" i="4"/>
  <c r="F3936" i="4"/>
  <c r="T3936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F3995" i="4"/>
  <c r="F3994" i="4"/>
  <c r="F3993" i="4"/>
  <c r="F3992" i="4"/>
  <c r="F3991" i="4"/>
  <c r="F3990" i="4"/>
  <c r="F3989" i="4"/>
  <c r="F3988" i="4"/>
  <c r="F3987" i="4"/>
  <c r="F3986" i="4"/>
  <c r="F3985" i="4"/>
  <c r="F3984" i="4"/>
  <c r="F3983" i="4"/>
  <c r="F3982" i="4"/>
  <c r="F3981" i="4"/>
  <c r="F3980" i="4"/>
  <c r="F3979" i="4"/>
  <c r="F3978" i="4"/>
  <c r="F3977" i="4"/>
  <c r="F3976" i="4"/>
  <c r="F3975" i="4"/>
  <c r="F3974" i="4"/>
  <c r="F3973" i="4"/>
  <c r="F3972" i="4"/>
  <c r="F3971" i="4"/>
  <c r="F3970" i="4"/>
  <c r="F3969" i="4"/>
  <c r="F3968" i="4"/>
  <c r="F3967" i="4"/>
  <c r="O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T3935" i="4"/>
  <c r="O3935" i="4"/>
  <c r="G3935" i="4"/>
  <c r="F3935" i="4"/>
  <c r="T3934" i="4"/>
  <c r="O3934" i="4"/>
  <c r="G3934" i="4"/>
  <c r="F3934" i="4"/>
  <c r="T3933" i="4"/>
  <c r="O3933" i="4"/>
  <c r="G3933" i="4"/>
  <c r="F3933" i="4"/>
  <c r="T3932" i="4"/>
  <c r="O3932" i="4"/>
  <c r="G3932" i="4"/>
  <c r="F3932" i="4"/>
  <c r="T3931" i="4"/>
  <c r="O3931" i="4"/>
  <c r="G3931" i="4"/>
  <c r="F3931" i="4"/>
  <c r="T3930" i="4"/>
  <c r="O3930" i="4"/>
  <c r="G3930" i="4"/>
  <c r="F3930" i="4"/>
  <c r="T3929" i="4"/>
  <c r="O3929" i="4"/>
  <c r="G3929" i="4"/>
  <c r="F3929" i="4"/>
  <c r="T3928" i="4"/>
  <c r="O3928" i="4"/>
  <c r="G3928" i="4"/>
  <c r="F3928" i="4"/>
  <c r="T3927" i="4"/>
  <c r="O3927" i="4"/>
  <c r="G3927" i="4"/>
  <c r="F3927" i="4"/>
  <c r="T3926" i="4"/>
  <c r="O3926" i="4"/>
  <c r="G3926" i="4"/>
  <c r="F3926" i="4"/>
  <c r="T3925" i="4"/>
  <c r="O3925" i="4"/>
  <c r="G3925" i="4"/>
  <c r="F3925" i="4"/>
  <c r="T3924" i="4"/>
  <c r="O3924" i="4"/>
  <c r="G3924" i="4"/>
  <c r="F3924" i="4"/>
  <c r="T3923" i="4"/>
  <c r="O3923" i="4"/>
  <c r="G3923" i="4"/>
  <c r="F3923" i="4"/>
  <c r="T3922" i="4"/>
  <c r="O3922" i="4"/>
  <c r="G3922" i="4"/>
  <c r="F3922" i="4"/>
  <c r="T3921" i="4"/>
  <c r="O3921" i="4"/>
  <c r="G3921" i="4"/>
  <c r="F3921" i="4"/>
  <c r="T3920" i="4"/>
  <c r="O3920" i="4"/>
  <c r="G3920" i="4"/>
  <c r="F3920" i="4"/>
  <c r="T3919" i="4"/>
  <c r="O3919" i="4"/>
  <c r="G3919" i="4"/>
  <c r="F3919" i="4"/>
  <c r="T3918" i="4"/>
  <c r="O3918" i="4"/>
  <c r="G3918" i="4"/>
  <c r="F3918" i="4"/>
  <c r="T3917" i="4"/>
  <c r="O3917" i="4"/>
  <c r="G3917" i="4"/>
  <c r="F3917" i="4"/>
  <c r="T3916" i="4"/>
  <c r="O3916" i="4"/>
  <c r="G3916" i="4"/>
  <c r="F3916" i="4"/>
  <c r="T3915" i="4"/>
  <c r="O3915" i="4"/>
  <c r="G3915" i="4"/>
  <c r="F3915" i="4"/>
  <c r="T3914" i="4"/>
  <c r="O3914" i="4"/>
  <c r="G3914" i="4"/>
  <c r="F3914" i="4"/>
  <c r="T3913" i="4"/>
  <c r="O3913" i="4"/>
  <c r="G3913" i="4"/>
  <c r="F3913" i="4"/>
  <c r="T3912" i="4"/>
  <c r="O3912" i="4"/>
  <c r="G3912" i="4"/>
  <c r="F3912" i="4"/>
  <c r="T3911" i="4"/>
  <c r="O3911" i="4"/>
  <c r="G3911" i="4"/>
  <c r="F3911" i="4"/>
  <c r="T3910" i="4"/>
  <c r="O3910" i="4"/>
  <c r="G3910" i="4"/>
  <c r="F3910" i="4"/>
  <c r="T3909" i="4"/>
  <c r="O3909" i="4"/>
  <c r="G3909" i="4"/>
  <c r="F3909" i="4"/>
  <c r="T3908" i="4"/>
  <c r="O3908" i="4"/>
  <c r="G3908" i="4"/>
  <c r="F3908" i="4"/>
  <c r="T3907" i="4"/>
  <c r="O3907" i="4"/>
  <c r="G3907" i="4"/>
  <c r="F3907" i="4"/>
  <c r="T3906" i="4"/>
  <c r="O3906" i="4"/>
  <c r="G3906" i="4"/>
  <c r="F3906" i="4"/>
  <c r="O3905" i="4"/>
  <c r="K4025" i="1"/>
  <c r="I4025" i="1"/>
  <c r="H4025" i="1"/>
  <c r="F4025" i="1"/>
  <c r="K4024" i="1"/>
  <c r="I4024" i="1"/>
  <c r="H4024" i="1"/>
  <c r="F4024" i="1"/>
  <c r="K4023" i="1"/>
  <c r="I4023" i="1"/>
  <c r="H4023" i="1"/>
  <c r="F4023" i="1"/>
  <c r="K4022" i="1"/>
  <c r="I4022" i="1"/>
  <c r="H4022" i="1"/>
  <c r="F4022" i="1"/>
  <c r="K4021" i="1"/>
  <c r="I4021" i="1"/>
  <c r="H4021" i="1"/>
  <c r="F4021" i="1"/>
  <c r="K4020" i="1"/>
  <c r="I4020" i="1"/>
  <c r="H4020" i="1"/>
  <c r="F4020" i="1"/>
  <c r="K4019" i="1"/>
  <c r="I4019" i="1"/>
  <c r="H4019" i="1"/>
  <c r="F4019" i="1"/>
  <c r="K4018" i="1"/>
  <c r="I4018" i="1"/>
  <c r="H4018" i="1"/>
  <c r="F4018" i="1"/>
  <c r="K4017" i="1"/>
  <c r="I4017" i="1"/>
  <c r="H4017" i="1"/>
  <c r="F4017" i="1"/>
  <c r="K4016" i="1"/>
  <c r="I4016" i="1"/>
  <c r="H4016" i="1"/>
  <c r="F4016" i="1"/>
  <c r="K4015" i="1"/>
  <c r="I4015" i="1"/>
  <c r="D4015" i="1" s="1"/>
  <c r="H4015" i="1"/>
  <c r="F4015" i="1"/>
  <c r="K4014" i="1"/>
  <c r="I4014" i="1"/>
  <c r="H4014" i="1"/>
  <c r="F4014" i="1"/>
  <c r="K4013" i="1"/>
  <c r="I4013" i="1"/>
  <c r="H4013" i="1"/>
  <c r="F4013" i="1"/>
  <c r="K4012" i="1"/>
  <c r="I4012" i="1"/>
  <c r="H4012" i="1"/>
  <c r="F4012" i="1"/>
  <c r="K4011" i="1"/>
  <c r="I4011" i="1"/>
  <c r="H4011" i="1"/>
  <c r="F4011" i="1"/>
  <c r="K4010" i="1"/>
  <c r="I4010" i="1"/>
  <c r="H4010" i="1"/>
  <c r="F4010" i="1"/>
  <c r="K4009" i="1"/>
  <c r="I4009" i="1"/>
  <c r="H4009" i="1"/>
  <c r="F4009" i="1"/>
  <c r="K4008" i="1"/>
  <c r="I4008" i="1"/>
  <c r="H4008" i="1"/>
  <c r="F4008" i="1"/>
  <c r="K4007" i="1"/>
  <c r="I4007" i="1"/>
  <c r="H4007" i="1"/>
  <c r="F4007" i="1"/>
  <c r="K4006" i="1"/>
  <c r="I4006" i="1"/>
  <c r="H4006" i="1"/>
  <c r="F4006" i="1"/>
  <c r="K4005" i="1"/>
  <c r="I4005" i="1"/>
  <c r="H4005" i="1"/>
  <c r="F4005" i="1"/>
  <c r="K4004" i="1"/>
  <c r="I4004" i="1"/>
  <c r="H4004" i="1"/>
  <c r="F4004" i="1"/>
  <c r="K4003" i="1"/>
  <c r="I4003" i="1"/>
  <c r="H4003" i="1"/>
  <c r="F4003" i="1"/>
  <c r="K4002" i="1"/>
  <c r="I4002" i="1"/>
  <c r="H4002" i="1"/>
  <c r="F4002" i="1"/>
  <c r="K4001" i="1"/>
  <c r="I4001" i="1"/>
  <c r="H4001" i="1"/>
  <c r="F4001" i="1"/>
  <c r="K4000" i="1"/>
  <c r="I4000" i="1"/>
  <c r="H4000" i="1"/>
  <c r="F4000" i="1"/>
  <c r="K3999" i="1"/>
  <c r="I3999" i="1"/>
  <c r="D3999" i="1" s="1"/>
  <c r="H3999" i="1"/>
  <c r="F3999" i="1"/>
  <c r="K3998" i="1"/>
  <c r="I3998" i="1"/>
  <c r="H3998" i="1"/>
  <c r="F3998" i="1"/>
  <c r="K3997" i="1"/>
  <c r="I3997" i="1"/>
  <c r="H3997" i="1"/>
  <c r="F3997" i="1"/>
  <c r="K3996" i="1"/>
  <c r="I3996" i="1"/>
  <c r="H3996" i="1"/>
  <c r="F3996" i="1"/>
  <c r="I3995" i="1"/>
  <c r="H3995" i="1"/>
  <c r="F3995" i="1"/>
  <c r="R3994" i="1"/>
  <c r="K3994" i="1"/>
  <c r="I3994" i="1"/>
  <c r="H3994" i="1"/>
  <c r="R3993" i="1"/>
  <c r="K3993" i="1"/>
  <c r="I3993" i="1"/>
  <c r="H3993" i="1"/>
  <c r="R3992" i="1"/>
  <c r="K3992" i="1"/>
  <c r="I3992" i="1"/>
  <c r="H3992" i="1"/>
  <c r="R3991" i="1"/>
  <c r="K3991" i="1"/>
  <c r="I3991" i="1"/>
  <c r="H3991" i="1"/>
  <c r="R3990" i="1"/>
  <c r="K3990" i="1"/>
  <c r="I3990" i="1"/>
  <c r="H3990" i="1"/>
  <c r="R3989" i="1"/>
  <c r="K3989" i="1"/>
  <c r="I3989" i="1"/>
  <c r="H3989" i="1"/>
  <c r="R3988" i="1"/>
  <c r="K3988" i="1"/>
  <c r="I3988" i="1"/>
  <c r="H3988" i="1"/>
  <c r="R3987" i="1"/>
  <c r="K3987" i="1"/>
  <c r="I3987" i="1"/>
  <c r="H3987" i="1"/>
  <c r="R3986" i="1"/>
  <c r="K3986" i="1"/>
  <c r="I3986" i="1"/>
  <c r="H3986" i="1"/>
  <c r="R3985" i="1"/>
  <c r="K3985" i="1"/>
  <c r="I3985" i="1"/>
  <c r="H3985" i="1"/>
  <c r="R3984" i="1"/>
  <c r="K3984" i="1"/>
  <c r="I3984" i="1"/>
  <c r="H3984" i="1"/>
  <c r="R3983" i="1"/>
  <c r="K3983" i="1"/>
  <c r="I3983" i="1"/>
  <c r="H3983" i="1"/>
  <c r="R3982" i="1"/>
  <c r="K3982" i="1"/>
  <c r="I3982" i="1"/>
  <c r="H3982" i="1"/>
  <c r="R3981" i="1"/>
  <c r="K3981" i="1"/>
  <c r="I3981" i="1"/>
  <c r="H3981" i="1"/>
  <c r="R3980" i="1"/>
  <c r="K3980" i="1"/>
  <c r="I3980" i="1"/>
  <c r="H3980" i="1"/>
  <c r="R3979" i="1"/>
  <c r="K3979" i="1"/>
  <c r="I3979" i="1"/>
  <c r="H3979" i="1"/>
  <c r="R3978" i="1"/>
  <c r="K3978" i="1"/>
  <c r="I3978" i="1"/>
  <c r="H3978" i="1"/>
  <c r="R3977" i="1"/>
  <c r="K3977" i="1"/>
  <c r="I3977" i="1"/>
  <c r="H3977" i="1"/>
  <c r="R3976" i="1"/>
  <c r="K3976" i="1"/>
  <c r="I3976" i="1"/>
  <c r="H3976" i="1"/>
  <c r="R3975" i="1"/>
  <c r="K3975" i="1"/>
  <c r="I3975" i="1"/>
  <c r="H3975" i="1"/>
  <c r="R3974" i="1"/>
  <c r="K3974" i="1"/>
  <c r="I3974" i="1"/>
  <c r="H3974" i="1"/>
  <c r="R3973" i="1"/>
  <c r="K3973" i="1"/>
  <c r="I3973" i="1"/>
  <c r="H3973" i="1"/>
  <c r="R3972" i="1"/>
  <c r="K3972" i="1"/>
  <c r="I3972" i="1"/>
  <c r="H3972" i="1"/>
  <c r="R3971" i="1"/>
  <c r="K3971" i="1"/>
  <c r="I3971" i="1"/>
  <c r="H3971" i="1"/>
  <c r="R3970" i="1"/>
  <c r="K3970" i="1"/>
  <c r="I3970" i="1"/>
  <c r="H3970" i="1"/>
  <c r="R3969" i="1"/>
  <c r="K3969" i="1"/>
  <c r="I3969" i="1"/>
  <c r="H3969" i="1"/>
  <c r="R3968" i="1"/>
  <c r="K3968" i="1"/>
  <c r="I3968" i="1"/>
  <c r="H3968" i="1"/>
  <c r="R3967" i="1"/>
  <c r="H3967" i="1"/>
  <c r="I3966" i="1"/>
  <c r="H3966" i="1"/>
  <c r="I3965" i="1"/>
  <c r="H3965" i="1"/>
  <c r="I3964" i="1"/>
  <c r="H3964" i="1"/>
  <c r="I3963" i="1"/>
  <c r="H3963" i="1"/>
  <c r="I3962" i="1"/>
  <c r="H3962" i="1"/>
  <c r="I3961" i="1"/>
  <c r="H3961" i="1"/>
  <c r="I3960" i="1"/>
  <c r="H3960" i="1"/>
  <c r="I3959" i="1"/>
  <c r="H3959" i="1"/>
  <c r="I3958" i="1"/>
  <c r="H3958" i="1"/>
  <c r="I3957" i="1"/>
  <c r="H3957" i="1"/>
  <c r="I3956" i="1"/>
  <c r="H3956" i="1"/>
  <c r="I3955" i="1"/>
  <c r="H3955" i="1"/>
  <c r="I3954" i="1"/>
  <c r="H3954" i="1"/>
  <c r="I3953" i="1"/>
  <c r="H3953" i="1"/>
  <c r="I3952" i="1"/>
  <c r="H3952" i="1"/>
  <c r="I3951" i="1"/>
  <c r="H3951" i="1"/>
  <c r="I3950" i="1"/>
  <c r="H3950" i="1"/>
  <c r="I3949" i="1"/>
  <c r="H3949" i="1"/>
  <c r="I3948" i="1"/>
  <c r="H3948" i="1"/>
  <c r="I3947" i="1"/>
  <c r="H3947" i="1"/>
  <c r="I3946" i="1"/>
  <c r="H3946" i="1"/>
  <c r="I3945" i="1"/>
  <c r="H3945" i="1"/>
  <c r="I3944" i="1"/>
  <c r="H3944" i="1"/>
  <c r="I3943" i="1"/>
  <c r="H3943" i="1"/>
  <c r="I3942" i="1"/>
  <c r="H3942" i="1"/>
  <c r="I3941" i="1"/>
  <c r="H3941" i="1"/>
  <c r="I3940" i="1"/>
  <c r="H3940" i="1"/>
  <c r="I3939" i="1"/>
  <c r="H3939" i="1"/>
  <c r="I3938" i="1"/>
  <c r="H3938" i="1"/>
  <c r="I3937" i="1"/>
  <c r="H3937" i="1"/>
  <c r="I3936" i="1"/>
  <c r="H3936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K3995" i="1"/>
  <c r="K3967" i="1"/>
  <c r="I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D3997" i="1" l="1"/>
  <c r="D3998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6" i="1"/>
  <c r="D4017" i="1"/>
  <c r="D4018" i="1"/>
  <c r="D4019" i="1"/>
  <c r="D4020" i="1"/>
  <c r="D4021" i="1"/>
  <c r="D4022" i="1"/>
  <c r="D4023" i="1"/>
  <c r="D4024" i="1"/>
  <c r="D4025" i="1"/>
  <c r="C4243" i="1"/>
  <c r="E4242" i="1"/>
  <c r="D3995" i="1"/>
  <c r="D3996" i="1"/>
  <c r="E4243" i="1" l="1"/>
  <c r="C4244" i="1"/>
  <c r="K3935" i="1"/>
  <c r="I3935" i="1"/>
  <c r="H3935" i="1"/>
  <c r="G3935" i="1"/>
  <c r="K3934" i="1"/>
  <c r="I3934" i="1"/>
  <c r="H3934" i="1"/>
  <c r="G3934" i="1"/>
  <c r="K3933" i="1"/>
  <c r="I3933" i="1"/>
  <c r="H3933" i="1"/>
  <c r="G3933" i="1"/>
  <c r="K3932" i="1"/>
  <c r="I3932" i="1"/>
  <c r="H3932" i="1"/>
  <c r="G3932" i="1"/>
  <c r="K3931" i="1"/>
  <c r="I3931" i="1"/>
  <c r="H3931" i="1"/>
  <c r="G3931" i="1"/>
  <c r="K3930" i="1"/>
  <c r="I3930" i="1"/>
  <c r="H3930" i="1"/>
  <c r="G3930" i="1"/>
  <c r="K3929" i="1"/>
  <c r="I3929" i="1"/>
  <c r="H3929" i="1"/>
  <c r="G3929" i="1"/>
  <c r="K3928" i="1"/>
  <c r="I3928" i="1"/>
  <c r="H3928" i="1"/>
  <c r="G3928" i="1"/>
  <c r="K3927" i="1"/>
  <c r="I3927" i="1"/>
  <c r="H3927" i="1"/>
  <c r="G3927" i="1"/>
  <c r="K3926" i="1"/>
  <c r="I3926" i="1"/>
  <c r="H3926" i="1"/>
  <c r="G3926" i="1"/>
  <c r="K3925" i="1"/>
  <c r="I3925" i="1"/>
  <c r="H3925" i="1"/>
  <c r="G3925" i="1"/>
  <c r="K3924" i="1"/>
  <c r="I3924" i="1"/>
  <c r="H3924" i="1"/>
  <c r="G3924" i="1"/>
  <c r="K3923" i="1"/>
  <c r="I3923" i="1"/>
  <c r="H3923" i="1"/>
  <c r="G3923" i="1"/>
  <c r="K3922" i="1"/>
  <c r="I3922" i="1"/>
  <c r="H3922" i="1"/>
  <c r="G3922" i="1"/>
  <c r="K3921" i="1"/>
  <c r="I3921" i="1"/>
  <c r="H3921" i="1"/>
  <c r="G3921" i="1"/>
  <c r="K3920" i="1"/>
  <c r="I3920" i="1"/>
  <c r="H3920" i="1"/>
  <c r="G3920" i="1"/>
  <c r="K3919" i="1"/>
  <c r="I3919" i="1"/>
  <c r="H3919" i="1"/>
  <c r="G3919" i="1"/>
  <c r="K3918" i="1"/>
  <c r="I3918" i="1"/>
  <c r="H3918" i="1"/>
  <c r="G3918" i="1"/>
  <c r="K3917" i="1"/>
  <c r="I3917" i="1"/>
  <c r="H3917" i="1"/>
  <c r="G3917" i="1"/>
  <c r="K3916" i="1"/>
  <c r="I3916" i="1"/>
  <c r="H3916" i="1"/>
  <c r="G3916" i="1"/>
  <c r="K3915" i="1"/>
  <c r="I3915" i="1"/>
  <c r="H3915" i="1"/>
  <c r="G3915" i="1"/>
  <c r="K3914" i="1"/>
  <c r="I3914" i="1"/>
  <c r="H3914" i="1"/>
  <c r="G3914" i="1"/>
  <c r="K3913" i="1"/>
  <c r="I3913" i="1"/>
  <c r="H3913" i="1"/>
  <c r="G3913" i="1"/>
  <c r="K3912" i="1"/>
  <c r="I3912" i="1"/>
  <c r="H3912" i="1"/>
  <c r="G3912" i="1"/>
  <c r="K3911" i="1"/>
  <c r="I3911" i="1"/>
  <c r="H3911" i="1"/>
  <c r="G3911" i="1"/>
  <c r="K3910" i="1"/>
  <c r="I3910" i="1"/>
  <c r="H3910" i="1"/>
  <c r="G3910" i="1"/>
  <c r="K3909" i="1"/>
  <c r="I3909" i="1"/>
  <c r="H3909" i="1"/>
  <c r="G3909" i="1"/>
  <c r="K3908" i="1"/>
  <c r="I3908" i="1"/>
  <c r="H3908" i="1"/>
  <c r="G3908" i="1"/>
  <c r="K3907" i="1"/>
  <c r="I3907" i="1"/>
  <c r="H3907" i="1"/>
  <c r="G3907" i="1"/>
  <c r="K3906" i="1"/>
  <c r="I3906" i="1"/>
  <c r="H3906" i="1"/>
  <c r="G3906" i="1"/>
  <c r="H3905" i="1"/>
  <c r="E4244" i="1" l="1"/>
  <c r="C4245" i="1"/>
  <c r="N4" i="2"/>
  <c r="M4" i="2"/>
  <c r="L4" i="2"/>
  <c r="AH4" i="2"/>
  <c r="AG4" i="2"/>
  <c r="AF4" i="2"/>
  <c r="T3904" i="4"/>
  <c r="O3904" i="4"/>
  <c r="H3904" i="4"/>
  <c r="G3904" i="4"/>
  <c r="F3904" i="4"/>
  <c r="T3903" i="4"/>
  <c r="O3903" i="4"/>
  <c r="H3903" i="4"/>
  <c r="G3903" i="4"/>
  <c r="F3903" i="4"/>
  <c r="T3902" i="4"/>
  <c r="O3902" i="4"/>
  <c r="H3902" i="4"/>
  <c r="G3902" i="4"/>
  <c r="F3902" i="4"/>
  <c r="T3901" i="4"/>
  <c r="O3901" i="4"/>
  <c r="H3901" i="4"/>
  <c r="G3901" i="4"/>
  <c r="F3901" i="4"/>
  <c r="T3900" i="4"/>
  <c r="O3900" i="4"/>
  <c r="H3900" i="4"/>
  <c r="G3900" i="4"/>
  <c r="F3900" i="4"/>
  <c r="T3899" i="4"/>
  <c r="O3899" i="4"/>
  <c r="H3899" i="4"/>
  <c r="G3899" i="4"/>
  <c r="F3899" i="4"/>
  <c r="T3898" i="4"/>
  <c r="O3898" i="4"/>
  <c r="H3898" i="4"/>
  <c r="G3898" i="4"/>
  <c r="F3898" i="4"/>
  <c r="T3897" i="4"/>
  <c r="O3897" i="4"/>
  <c r="H3897" i="4"/>
  <c r="G3897" i="4"/>
  <c r="F3897" i="4"/>
  <c r="T3896" i="4"/>
  <c r="O3896" i="4"/>
  <c r="H3896" i="4"/>
  <c r="G3896" i="4"/>
  <c r="F3896" i="4"/>
  <c r="T3895" i="4"/>
  <c r="O3895" i="4"/>
  <c r="H3895" i="4"/>
  <c r="G3895" i="4"/>
  <c r="F3895" i="4"/>
  <c r="T3894" i="4"/>
  <c r="O3894" i="4"/>
  <c r="H3894" i="4"/>
  <c r="G3894" i="4"/>
  <c r="F3894" i="4"/>
  <c r="T3893" i="4"/>
  <c r="O3893" i="4"/>
  <c r="H3893" i="4"/>
  <c r="G3893" i="4"/>
  <c r="F3893" i="4"/>
  <c r="T3892" i="4"/>
  <c r="O3892" i="4"/>
  <c r="H3892" i="4"/>
  <c r="G3892" i="4"/>
  <c r="F3892" i="4"/>
  <c r="T3891" i="4"/>
  <c r="O3891" i="4"/>
  <c r="H3891" i="4"/>
  <c r="G3891" i="4"/>
  <c r="F3891" i="4"/>
  <c r="T3890" i="4"/>
  <c r="O3890" i="4"/>
  <c r="H3890" i="4"/>
  <c r="G3890" i="4"/>
  <c r="F3890" i="4"/>
  <c r="T3889" i="4"/>
  <c r="O3889" i="4"/>
  <c r="H3889" i="4"/>
  <c r="G3889" i="4"/>
  <c r="F3889" i="4"/>
  <c r="T3888" i="4"/>
  <c r="O3888" i="4"/>
  <c r="H3888" i="4"/>
  <c r="G3888" i="4"/>
  <c r="F3888" i="4"/>
  <c r="T3887" i="4"/>
  <c r="O3887" i="4"/>
  <c r="H3887" i="4"/>
  <c r="G3887" i="4"/>
  <c r="F3887" i="4"/>
  <c r="T3886" i="4"/>
  <c r="O3886" i="4"/>
  <c r="H3886" i="4"/>
  <c r="G3886" i="4"/>
  <c r="F3886" i="4"/>
  <c r="T3885" i="4"/>
  <c r="O3885" i="4"/>
  <c r="H3885" i="4"/>
  <c r="G3885" i="4"/>
  <c r="F3885" i="4"/>
  <c r="T3884" i="4"/>
  <c r="O3884" i="4"/>
  <c r="H3884" i="4"/>
  <c r="G3884" i="4"/>
  <c r="F3884" i="4"/>
  <c r="T3883" i="4"/>
  <c r="O3883" i="4"/>
  <c r="H3883" i="4"/>
  <c r="G3883" i="4"/>
  <c r="F3883" i="4"/>
  <c r="T3882" i="4"/>
  <c r="O3882" i="4"/>
  <c r="H3882" i="4"/>
  <c r="G3882" i="4"/>
  <c r="F3882" i="4"/>
  <c r="T3881" i="4"/>
  <c r="O3881" i="4"/>
  <c r="H3881" i="4"/>
  <c r="G3881" i="4"/>
  <c r="F3881" i="4"/>
  <c r="T3880" i="4"/>
  <c r="O3880" i="4"/>
  <c r="H3880" i="4"/>
  <c r="G3880" i="4"/>
  <c r="F3880" i="4"/>
  <c r="T3879" i="4"/>
  <c r="O3879" i="4"/>
  <c r="H3879" i="4"/>
  <c r="G3879" i="4"/>
  <c r="F3879" i="4"/>
  <c r="T3878" i="4"/>
  <c r="O3878" i="4"/>
  <c r="H3878" i="4"/>
  <c r="G3878" i="4"/>
  <c r="F3878" i="4"/>
  <c r="T3877" i="4"/>
  <c r="O3877" i="4"/>
  <c r="H3877" i="4"/>
  <c r="G3877" i="4"/>
  <c r="F3877" i="4"/>
  <c r="T3876" i="4"/>
  <c r="O3876" i="4"/>
  <c r="H3876" i="4"/>
  <c r="G3876" i="4"/>
  <c r="F3876" i="4"/>
  <c r="H3875" i="4"/>
  <c r="O3875" i="4"/>
  <c r="F3875" i="4"/>
  <c r="T3874" i="4"/>
  <c r="O3874" i="4"/>
  <c r="H3874" i="4"/>
  <c r="G3874" i="4"/>
  <c r="F3874" i="4"/>
  <c r="T3873" i="4"/>
  <c r="O3873" i="4"/>
  <c r="H3873" i="4"/>
  <c r="G3873" i="4"/>
  <c r="F3873" i="4"/>
  <c r="T3872" i="4"/>
  <c r="O3872" i="4"/>
  <c r="H3872" i="4"/>
  <c r="G3872" i="4"/>
  <c r="F3872" i="4"/>
  <c r="T3871" i="4"/>
  <c r="O3871" i="4"/>
  <c r="H3871" i="4"/>
  <c r="G3871" i="4"/>
  <c r="F3871" i="4"/>
  <c r="T3870" i="4"/>
  <c r="O3870" i="4"/>
  <c r="H3870" i="4"/>
  <c r="G3870" i="4"/>
  <c r="F3870" i="4"/>
  <c r="T3869" i="4"/>
  <c r="O3869" i="4"/>
  <c r="H3869" i="4"/>
  <c r="G3869" i="4"/>
  <c r="F3869" i="4"/>
  <c r="T3868" i="4"/>
  <c r="O3868" i="4"/>
  <c r="H3868" i="4"/>
  <c r="G3868" i="4"/>
  <c r="F3868" i="4"/>
  <c r="T3867" i="4"/>
  <c r="O3867" i="4"/>
  <c r="H3867" i="4"/>
  <c r="G3867" i="4"/>
  <c r="F3867" i="4"/>
  <c r="T3866" i="4"/>
  <c r="O3866" i="4"/>
  <c r="H3866" i="4"/>
  <c r="G3866" i="4"/>
  <c r="F3866" i="4"/>
  <c r="T3865" i="4"/>
  <c r="O3865" i="4"/>
  <c r="H3865" i="4"/>
  <c r="G3865" i="4"/>
  <c r="F3865" i="4"/>
  <c r="T3864" i="4"/>
  <c r="O3864" i="4"/>
  <c r="H3864" i="4"/>
  <c r="G3864" i="4"/>
  <c r="F3864" i="4"/>
  <c r="T3863" i="4"/>
  <c r="O3863" i="4"/>
  <c r="H3863" i="4"/>
  <c r="G3863" i="4"/>
  <c r="F3863" i="4"/>
  <c r="T3862" i="4"/>
  <c r="O3862" i="4"/>
  <c r="H3862" i="4"/>
  <c r="G3862" i="4"/>
  <c r="F3862" i="4"/>
  <c r="T3861" i="4"/>
  <c r="O3861" i="4"/>
  <c r="H3861" i="4"/>
  <c r="G3861" i="4"/>
  <c r="F3861" i="4"/>
  <c r="T3860" i="4"/>
  <c r="O3860" i="4"/>
  <c r="H3860" i="4"/>
  <c r="G3860" i="4"/>
  <c r="F3860" i="4"/>
  <c r="T3859" i="4"/>
  <c r="O3859" i="4"/>
  <c r="H3859" i="4"/>
  <c r="G3859" i="4"/>
  <c r="F3859" i="4"/>
  <c r="T3858" i="4"/>
  <c r="O3858" i="4"/>
  <c r="H3858" i="4"/>
  <c r="G3858" i="4"/>
  <c r="F3858" i="4"/>
  <c r="T3857" i="4"/>
  <c r="O3857" i="4"/>
  <c r="H3857" i="4"/>
  <c r="G3857" i="4"/>
  <c r="F3857" i="4"/>
  <c r="T3856" i="4"/>
  <c r="O3856" i="4"/>
  <c r="H3856" i="4"/>
  <c r="G3856" i="4"/>
  <c r="F3856" i="4"/>
  <c r="T3855" i="4"/>
  <c r="O3855" i="4"/>
  <c r="H3855" i="4"/>
  <c r="G3855" i="4"/>
  <c r="F3855" i="4"/>
  <c r="T3854" i="4"/>
  <c r="O3854" i="4"/>
  <c r="H3854" i="4"/>
  <c r="G3854" i="4"/>
  <c r="F3854" i="4"/>
  <c r="T3853" i="4"/>
  <c r="O3853" i="4"/>
  <c r="H3853" i="4"/>
  <c r="G3853" i="4"/>
  <c r="F3853" i="4"/>
  <c r="T3852" i="4"/>
  <c r="O3852" i="4"/>
  <c r="H3852" i="4"/>
  <c r="G3852" i="4"/>
  <c r="F3852" i="4"/>
  <c r="T3851" i="4"/>
  <c r="O3851" i="4"/>
  <c r="H3851" i="4"/>
  <c r="G3851" i="4"/>
  <c r="F3851" i="4"/>
  <c r="T3850" i="4"/>
  <c r="O3850" i="4"/>
  <c r="H3850" i="4"/>
  <c r="G3850" i="4"/>
  <c r="F3850" i="4"/>
  <c r="T3849" i="4"/>
  <c r="O3849" i="4"/>
  <c r="H3849" i="4"/>
  <c r="G3849" i="4"/>
  <c r="F3849" i="4"/>
  <c r="T3848" i="4"/>
  <c r="O3848" i="4"/>
  <c r="H3848" i="4"/>
  <c r="G3848" i="4"/>
  <c r="F3848" i="4"/>
  <c r="T3847" i="4"/>
  <c r="O3847" i="4"/>
  <c r="H3847" i="4"/>
  <c r="G3847" i="4"/>
  <c r="F3847" i="4"/>
  <c r="T3846" i="4"/>
  <c r="O3846" i="4"/>
  <c r="H3846" i="4"/>
  <c r="G3846" i="4"/>
  <c r="F3846" i="4"/>
  <c r="E4245" i="1" l="1"/>
  <c r="C4246" i="1"/>
  <c r="K3904" i="1"/>
  <c r="I3904" i="1"/>
  <c r="H3904" i="1"/>
  <c r="K3903" i="1"/>
  <c r="I3903" i="1"/>
  <c r="H3903" i="1"/>
  <c r="K3902" i="1"/>
  <c r="I3902" i="1"/>
  <c r="H3902" i="1"/>
  <c r="K3901" i="1"/>
  <c r="I3901" i="1"/>
  <c r="H3901" i="1"/>
  <c r="K3900" i="1"/>
  <c r="I3900" i="1"/>
  <c r="H3900" i="1"/>
  <c r="K3899" i="1"/>
  <c r="I3899" i="1"/>
  <c r="H3899" i="1"/>
  <c r="K3898" i="1"/>
  <c r="I3898" i="1"/>
  <c r="H3898" i="1"/>
  <c r="K3897" i="1"/>
  <c r="I3897" i="1"/>
  <c r="H3897" i="1"/>
  <c r="K3896" i="1"/>
  <c r="I3896" i="1"/>
  <c r="H3896" i="1"/>
  <c r="K3895" i="1"/>
  <c r="I3895" i="1"/>
  <c r="H3895" i="1"/>
  <c r="K3894" i="1"/>
  <c r="I3894" i="1"/>
  <c r="H3894" i="1"/>
  <c r="K3893" i="1"/>
  <c r="I3893" i="1"/>
  <c r="H3893" i="1"/>
  <c r="K3892" i="1"/>
  <c r="I3892" i="1"/>
  <c r="H3892" i="1"/>
  <c r="K3891" i="1"/>
  <c r="I3891" i="1"/>
  <c r="H3891" i="1"/>
  <c r="K3890" i="1"/>
  <c r="I3890" i="1"/>
  <c r="H3890" i="1"/>
  <c r="K3889" i="1"/>
  <c r="I3889" i="1"/>
  <c r="H3889" i="1"/>
  <c r="K3888" i="1"/>
  <c r="I3888" i="1"/>
  <c r="H3888" i="1"/>
  <c r="K3887" i="1"/>
  <c r="I3887" i="1"/>
  <c r="H3887" i="1"/>
  <c r="K3886" i="1"/>
  <c r="I3886" i="1"/>
  <c r="H3886" i="1"/>
  <c r="K3885" i="1"/>
  <c r="I3885" i="1"/>
  <c r="H3885" i="1"/>
  <c r="K3884" i="1"/>
  <c r="I3884" i="1"/>
  <c r="H3884" i="1"/>
  <c r="K3883" i="1"/>
  <c r="I3883" i="1"/>
  <c r="H3883" i="1"/>
  <c r="K3882" i="1"/>
  <c r="I3882" i="1"/>
  <c r="H3882" i="1"/>
  <c r="K3881" i="1"/>
  <c r="I3881" i="1"/>
  <c r="H3881" i="1"/>
  <c r="K3880" i="1"/>
  <c r="I3880" i="1"/>
  <c r="H3880" i="1"/>
  <c r="K3879" i="1"/>
  <c r="I3879" i="1"/>
  <c r="H3879" i="1"/>
  <c r="K3878" i="1"/>
  <c r="I3878" i="1"/>
  <c r="H3878" i="1"/>
  <c r="K3877" i="1"/>
  <c r="I3877" i="1"/>
  <c r="H3877" i="1"/>
  <c r="K3876" i="1"/>
  <c r="I3876" i="1"/>
  <c r="H3876" i="1"/>
  <c r="H3875" i="1"/>
  <c r="E4246" i="1" l="1"/>
  <c r="C4247" i="1"/>
  <c r="H3845" i="4"/>
  <c r="H3844" i="4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74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G3845" i="4"/>
  <c r="G3844" i="4"/>
  <c r="T3905" i="4"/>
  <c r="G3905" i="4"/>
  <c r="F3905" i="4"/>
  <c r="T3875" i="4"/>
  <c r="G3875" i="4"/>
  <c r="T3845" i="4"/>
  <c r="O3845" i="4"/>
  <c r="F3845" i="4"/>
  <c r="O3844" i="4"/>
  <c r="T3844" i="4"/>
  <c r="F3844" i="4"/>
  <c r="E4247" i="1" l="1"/>
  <c r="C4248" i="1"/>
  <c r="D3932" i="1"/>
  <c r="D3930" i="1"/>
  <c r="D3928" i="1"/>
  <c r="D3924" i="1"/>
  <c r="D3921" i="1"/>
  <c r="D3920" i="1"/>
  <c r="D3916" i="1"/>
  <c r="D3912" i="1"/>
  <c r="G3905" i="1"/>
  <c r="G3904" i="1"/>
  <c r="D3904" i="1" s="1"/>
  <c r="G3903" i="1"/>
  <c r="G3902" i="1"/>
  <c r="G3901" i="1"/>
  <c r="G3900" i="1"/>
  <c r="D3900" i="1" s="1"/>
  <c r="G3899" i="1"/>
  <c r="G3898" i="1"/>
  <c r="D3898" i="1" s="1"/>
  <c r="G3897" i="1"/>
  <c r="G3896" i="1"/>
  <c r="D3896" i="1" s="1"/>
  <c r="G3895" i="1"/>
  <c r="G3894" i="1"/>
  <c r="D3894" i="1" s="1"/>
  <c r="G3893" i="1"/>
  <c r="G3892" i="1"/>
  <c r="D3892" i="1" s="1"/>
  <c r="G3891" i="1"/>
  <c r="G3890" i="1"/>
  <c r="G3889" i="1"/>
  <c r="G3888" i="1"/>
  <c r="D3888" i="1" s="1"/>
  <c r="G3887" i="1"/>
  <c r="G3886" i="1"/>
  <c r="D3886" i="1" s="1"/>
  <c r="G3885" i="1"/>
  <c r="G3884" i="1"/>
  <c r="D3884" i="1" s="1"/>
  <c r="G3883" i="1"/>
  <c r="G3882" i="1"/>
  <c r="D3882" i="1" s="1"/>
  <c r="G3881" i="1"/>
  <c r="G3880" i="1"/>
  <c r="D3880" i="1" s="1"/>
  <c r="G3879" i="1"/>
  <c r="G3878" i="1"/>
  <c r="G3877" i="1"/>
  <c r="G3876" i="1"/>
  <c r="D3876" i="1" s="1"/>
  <c r="G3875" i="1"/>
  <c r="G3874" i="1"/>
  <c r="G3873" i="1"/>
  <c r="G3872" i="1"/>
  <c r="G3871" i="1"/>
  <c r="G3870" i="1"/>
  <c r="G3869" i="1"/>
  <c r="G3868" i="1"/>
  <c r="D3868" i="1" s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D3856" i="1" s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D3844" i="1" s="1"/>
  <c r="E3844" i="1" s="1"/>
  <c r="D3933" i="1"/>
  <c r="D3929" i="1"/>
  <c r="D3925" i="1"/>
  <c r="D3922" i="1"/>
  <c r="D3917" i="1"/>
  <c r="D3913" i="1"/>
  <c r="D3909" i="1"/>
  <c r="D3901" i="1"/>
  <c r="D3897" i="1"/>
  <c r="D3885" i="1"/>
  <c r="D3881" i="1"/>
  <c r="D3877" i="1"/>
  <c r="K4208" i="1"/>
  <c r="D4208" i="1" s="1"/>
  <c r="K4207" i="1"/>
  <c r="D4207" i="1" s="1"/>
  <c r="K4206" i="1"/>
  <c r="D4206" i="1" s="1"/>
  <c r="K4205" i="1"/>
  <c r="D4205" i="1" s="1"/>
  <c r="K4204" i="1"/>
  <c r="D4204" i="1" s="1"/>
  <c r="K4203" i="1"/>
  <c r="D4203" i="1" s="1"/>
  <c r="K4202" i="1"/>
  <c r="D4202" i="1" s="1"/>
  <c r="K4201" i="1"/>
  <c r="D4201" i="1" s="1"/>
  <c r="K4200" i="1"/>
  <c r="D4200" i="1" s="1"/>
  <c r="K4199" i="1"/>
  <c r="D4199" i="1" s="1"/>
  <c r="K4198" i="1"/>
  <c r="D4198" i="1" s="1"/>
  <c r="K4197" i="1"/>
  <c r="D4197" i="1" s="1"/>
  <c r="K4196" i="1"/>
  <c r="D4196" i="1" s="1"/>
  <c r="K4195" i="1"/>
  <c r="D4195" i="1" s="1"/>
  <c r="K4194" i="1"/>
  <c r="D4194" i="1" s="1"/>
  <c r="K4193" i="1"/>
  <c r="D4193" i="1" s="1"/>
  <c r="K4192" i="1"/>
  <c r="D4192" i="1" s="1"/>
  <c r="K4191" i="1"/>
  <c r="D4191" i="1" s="1"/>
  <c r="K4190" i="1"/>
  <c r="D4190" i="1" s="1"/>
  <c r="K4189" i="1"/>
  <c r="D4189" i="1" s="1"/>
  <c r="K4188" i="1"/>
  <c r="D4188" i="1" s="1"/>
  <c r="K4187" i="1"/>
  <c r="D4187" i="1" s="1"/>
  <c r="K4186" i="1"/>
  <c r="D4186" i="1" s="1"/>
  <c r="K4185" i="1"/>
  <c r="D4185" i="1" s="1"/>
  <c r="K4184" i="1"/>
  <c r="D4184" i="1" s="1"/>
  <c r="K4183" i="1"/>
  <c r="D4183" i="1" s="1"/>
  <c r="K4182" i="1"/>
  <c r="D4182" i="1" s="1"/>
  <c r="K4181" i="1"/>
  <c r="D4181" i="1" s="1"/>
  <c r="K4180" i="1"/>
  <c r="D4180" i="1" s="1"/>
  <c r="K4179" i="1"/>
  <c r="D4179" i="1" s="1"/>
  <c r="K4178" i="1"/>
  <c r="D4178" i="1" s="1"/>
  <c r="K4177" i="1"/>
  <c r="D4177" i="1" s="1"/>
  <c r="K4176" i="1"/>
  <c r="D4176" i="1" s="1"/>
  <c r="K4175" i="1"/>
  <c r="D4175" i="1" s="1"/>
  <c r="K4174" i="1"/>
  <c r="D4174" i="1" s="1"/>
  <c r="K4173" i="1"/>
  <c r="D4173" i="1" s="1"/>
  <c r="K4172" i="1"/>
  <c r="D4172" i="1" s="1"/>
  <c r="K4171" i="1"/>
  <c r="D4171" i="1" s="1"/>
  <c r="K4170" i="1"/>
  <c r="D4170" i="1" s="1"/>
  <c r="K4169" i="1"/>
  <c r="D4169" i="1" s="1"/>
  <c r="K4168" i="1"/>
  <c r="D4168" i="1" s="1"/>
  <c r="K4167" i="1"/>
  <c r="D4167" i="1" s="1"/>
  <c r="K4166" i="1"/>
  <c r="D4166" i="1" s="1"/>
  <c r="K4165" i="1"/>
  <c r="D4165" i="1" s="1"/>
  <c r="K4164" i="1"/>
  <c r="D4164" i="1" s="1"/>
  <c r="K4163" i="1"/>
  <c r="D4163" i="1" s="1"/>
  <c r="K4162" i="1"/>
  <c r="D4162" i="1" s="1"/>
  <c r="K4161" i="1"/>
  <c r="D4161" i="1" s="1"/>
  <c r="K4160" i="1"/>
  <c r="D4160" i="1" s="1"/>
  <c r="K4159" i="1"/>
  <c r="D4159" i="1" s="1"/>
  <c r="K4158" i="1"/>
  <c r="D4158" i="1" s="1"/>
  <c r="K4157" i="1"/>
  <c r="D4157" i="1" s="1"/>
  <c r="K4156" i="1"/>
  <c r="D4156" i="1" s="1"/>
  <c r="K4155" i="1"/>
  <c r="D4155" i="1" s="1"/>
  <c r="K4154" i="1"/>
  <c r="D4154" i="1" s="1"/>
  <c r="K4153" i="1"/>
  <c r="D4153" i="1" s="1"/>
  <c r="K4152" i="1"/>
  <c r="D4152" i="1" s="1"/>
  <c r="K4151" i="1"/>
  <c r="D4151" i="1" s="1"/>
  <c r="K4150" i="1"/>
  <c r="D4150" i="1" s="1"/>
  <c r="K4149" i="1"/>
  <c r="D4149" i="1" s="1"/>
  <c r="K4148" i="1"/>
  <c r="D4148" i="1" s="1"/>
  <c r="K4147" i="1"/>
  <c r="D4147" i="1" s="1"/>
  <c r="K4146" i="1"/>
  <c r="D4146" i="1" s="1"/>
  <c r="K4145" i="1"/>
  <c r="D4145" i="1" s="1"/>
  <c r="K4144" i="1"/>
  <c r="D4144" i="1" s="1"/>
  <c r="K4143" i="1"/>
  <c r="D4143" i="1" s="1"/>
  <c r="K4142" i="1"/>
  <c r="D4142" i="1" s="1"/>
  <c r="K4141" i="1"/>
  <c r="D4141" i="1" s="1"/>
  <c r="K4140" i="1"/>
  <c r="D4140" i="1" s="1"/>
  <c r="K4139" i="1"/>
  <c r="D4139" i="1" s="1"/>
  <c r="K4138" i="1"/>
  <c r="D4138" i="1" s="1"/>
  <c r="K4137" i="1"/>
  <c r="D4137" i="1" s="1"/>
  <c r="K4136" i="1"/>
  <c r="D4136" i="1" s="1"/>
  <c r="K4135" i="1"/>
  <c r="D4135" i="1" s="1"/>
  <c r="K4134" i="1"/>
  <c r="D4134" i="1" s="1"/>
  <c r="K4133" i="1"/>
  <c r="D4133" i="1" s="1"/>
  <c r="K4132" i="1"/>
  <c r="D4132" i="1" s="1"/>
  <c r="K4131" i="1"/>
  <c r="D4131" i="1" s="1"/>
  <c r="K4130" i="1"/>
  <c r="D4130" i="1" s="1"/>
  <c r="K4129" i="1"/>
  <c r="D4129" i="1" s="1"/>
  <c r="K4128" i="1"/>
  <c r="D4128" i="1" s="1"/>
  <c r="K4127" i="1"/>
  <c r="D4127" i="1" s="1"/>
  <c r="K4126" i="1"/>
  <c r="D4126" i="1" s="1"/>
  <c r="K4125" i="1"/>
  <c r="D4125" i="1" s="1"/>
  <c r="K4124" i="1"/>
  <c r="D4124" i="1" s="1"/>
  <c r="K4123" i="1"/>
  <c r="D4123" i="1" s="1"/>
  <c r="K4122" i="1"/>
  <c r="D4122" i="1" s="1"/>
  <c r="K4121" i="1"/>
  <c r="D4121" i="1" s="1"/>
  <c r="K4120" i="1"/>
  <c r="D4120" i="1" s="1"/>
  <c r="K4119" i="1"/>
  <c r="D4119" i="1" s="1"/>
  <c r="K4118" i="1"/>
  <c r="D4118" i="1" s="1"/>
  <c r="K4117" i="1"/>
  <c r="D4117" i="1" s="1"/>
  <c r="K4116" i="1"/>
  <c r="D4116" i="1" s="1"/>
  <c r="K4115" i="1"/>
  <c r="D4115" i="1" s="1"/>
  <c r="K4114" i="1"/>
  <c r="D4114" i="1" s="1"/>
  <c r="K4113" i="1"/>
  <c r="D4113" i="1" s="1"/>
  <c r="K4112" i="1"/>
  <c r="D4112" i="1" s="1"/>
  <c r="K4111" i="1"/>
  <c r="K4110" i="1"/>
  <c r="D4110" i="1" s="1"/>
  <c r="K4109" i="1"/>
  <c r="D4109" i="1" s="1"/>
  <c r="K4108" i="1"/>
  <c r="D4108" i="1" s="1"/>
  <c r="K4107" i="1"/>
  <c r="D4107" i="1" s="1"/>
  <c r="K4106" i="1"/>
  <c r="D4106" i="1" s="1"/>
  <c r="K4105" i="1"/>
  <c r="D4105" i="1" s="1"/>
  <c r="K4104" i="1"/>
  <c r="D4104" i="1" s="1"/>
  <c r="K4103" i="1"/>
  <c r="D4103" i="1" s="1"/>
  <c r="K4102" i="1"/>
  <c r="D4102" i="1" s="1"/>
  <c r="K4101" i="1"/>
  <c r="D4101" i="1" s="1"/>
  <c r="K4100" i="1"/>
  <c r="D4100" i="1" s="1"/>
  <c r="K4099" i="1"/>
  <c r="D4099" i="1" s="1"/>
  <c r="K4098" i="1"/>
  <c r="D4098" i="1" s="1"/>
  <c r="K4097" i="1"/>
  <c r="D4097" i="1" s="1"/>
  <c r="K4096" i="1"/>
  <c r="D4096" i="1" s="1"/>
  <c r="K4095" i="1"/>
  <c r="D4095" i="1" s="1"/>
  <c r="K4094" i="1"/>
  <c r="D4094" i="1" s="1"/>
  <c r="K4093" i="1"/>
  <c r="D4093" i="1" s="1"/>
  <c r="K4092" i="1"/>
  <c r="D4092" i="1" s="1"/>
  <c r="K4091" i="1"/>
  <c r="D4091" i="1" s="1"/>
  <c r="K4090" i="1"/>
  <c r="D4090" i="1" s="1"/>
  <c r="K4089" i="1"/>
  <c r="D4089" i="1" s="1"/>
  <c r="K4088" i="1"/>
  <c r="D4088" i="1" s="1"/>
  <c r="K4087" i="1"/>
  <c r="D4087" i="1" s="1"/>
  <c r="K4086" i="1"/>
  <c r="D4086" i="1" s="1"/>
  <c r="K4085" i="1"/>
  <c r="D4085" i="1" s="1"/>
  <c r="K4084" i="1"/>
  <c r="D4084" i="1" s="1"/>
  <c r="K4083" i="1"/>
  <c r="D4083" i="1" s="1"/>
  <c r="K4082" i="1"/>
  <c r="D4082" i="1" s="1"/>
  <c r="K4081" i="1"/>
  <c r="D4081" i="1" s="1"/>
  <c r="K4080" i="1"/>
  <c r="D4080" i="1" s="1"/>
  <c r="K4079" i="1"/>
  <c r="D4079" i="1" s="1"/>
  <c r="K4078" i="1"/>
  <c r="D4078" i="1" s="1"/>
  <c r="K4077" i="1"/>
  <c r="D4077" i="1" s="1"/>
  <c r="K4076" i="1"/>
  <c r="D4076" i="1" s="1"/>
  <c r="K4075" i="1"/>
  <c r="D4075" i="1" s="1"/>
  <c r="K4074" i="1"/>
  <c r="D4074" i="1" s="1"/>
  <c r="K4073" i="1"/>
  <c r="D4073" i="1" s="1"/>
  <c r="K4072" i="1"/>
  <c r="D4072" i="1" s="1"/>
  <c r="K4071" i="1"/>
  <c r="K4070" i="1"/>
  <c r="D4070" i="1" s="1"/>
  <c r="K4069" i="1"/>
  <c r="D4069" i="1" s="1"/>
  <c r="K4068" i="1"/>
  <c r="D4068" i="1" s="1"/>
  <c r="K4067" i="1"/>
  <c r="D4067" i="1" s="1"/>
  <c r="K4066" i="1"/>
  <c r="D4066" i="1" s="1"/>
  <c r="K4065" i="1"/>
  <c r="D4065" i="1" s="1"/>
  <c r="K4064" i="1"/>
  <c r="D4064" i="1" s="1"/>
  <c r="K4063" i="1"/>
  <c r="D4063" i="1" s="1"/>
  <c r="K4062" i="1"/>
  <c r="D4062" i="1" s="1"/>
  <c r="K4061" i="1"/>
  <c r="D4061" i="1" s="1"/>
  <c r="K4060" i="1"/>
  <c r="D4060" i="1" s="1"/>
  <c r="K4059" i="1"/>
  <c r="D4059" i="1" s="1"/>
  <c r="K4058" i="1"/>
  <c r="D4058" i="1" s="1"/>
  <c r="K4057" i="1"/>
  <c r="D4057" i="1" s="1"/>
  <c r="K4056" i="1"/>
  <c r="D4056" i="1" s="1"/>
  <c r="K4055" i="1"/>
  <c r="D4055" i="1" s="1"/>
  <c r="K4054" i="1"/>
  <c r="D4054" i="1" s="1"/>
  <c r="K4053" i="1"/>
  <c r="D4053" i="1" s="1"/>
  <c r="K4052" i="1"/>
  <c r="D4052" i="1" s="1"/>
  <c r="K4051" i="1"/>
  <c r="D4051" i="1" s="1"/>
  <c r="K4050" i="1"/>
  <c r="D4050" i="1" s="1"/>
  <c r="K4049" i="1"/>
  <c r="D4049" i="1" s="1"/>
  <c r="K4048" i="1"/>
  <c r="D4048" i="1" s="1"/>
  <c r="K4047" i="1"/>
  <c r="D4047" i="1" s="1"/>
  <c r="K4046" i="1"/>
  <c r="D4046" i="1" s="1"/>
  <c r="K4045" i="1"/>
  <c r="D4045" i="1" s="1"/>
  <c r="K4044" i="1"/>
  <c r="D4044" i="1" s="1"/>
  <c r="K4043" i="1"/>
  <c r="D4043" i="1" s="1"/>
  <c r="K4042" i="1"/>
  <c r="D4042" i="1" s="1"/>
  <c r="K4041" i="1"/>
  <c r="D4041" i="1" s="1"/>
  <c r="K4040" i="1"/>
  <c r="D4040" i="1" s="1"/>
  <c r="K4039" i="1"/>
  <c r="D4039" i="1" s="1"/>
  <c r="K4038" i="1"/>
  <c r="D4038" i="1" s="1"/>
  <c r="K4037" i="1"/>
  <c r="D4037" i="1" s="1"/>
  <c r="K4036" i="1"/>
  <c r="D4036" i="1" s="1"/>
  <c r="K4035" i="1"/>
  <c r="D4035" i="1" s="1"/>
  <c r="K4034" i="1"/>
  <c r="D4034" i="1" s="1"/>
  <c r="K4033" i="1"/>
  <c r="D4033" i="1" s="1"/>
  <c r="K4032" i="1"/>
  <c r="D4032" i="1" s="1"/>
  <c r="K4031" i="1"/>
  <c r="D4031" i="1" s="1"/>
  <c r="K4030" i="1"/>
  <c r="D4030" i="1" s="1"/>
  <c r="K4029" i="1"/>
  <c r="D4029" i="1" s="1"/>
  <c r="K4028" i="1"/>
  <c r="D4028" i="1" s="1"/>
  <c r="K4027" i="1"/>
  <c r="D4027" i="1" s="1"/>
  <c r="K4026" i="1"/>
  <c r="D4026" i="1" s="1"/>
  <c r="D3993" i="1"/>
  <c r="D3992" i="1"/>
  <c r="D3990" i="1"/>
  <c r="D3988" i="1"/>
  <c r="D3985" i="1"/>
  <c r="D3984" i="1"/>
  <c r="D3982" i="1"/>
  <c r="D3980" i="1"/>
  <c r="D3977" i="1"/>
  <c r="D3976" i="1"/>
  <c r="D3974" i="1"/>
  <c r="D3972" i="1"/>
  <c r="D3969" i="1"/>
  <c r="D3968" i="1"/>
  <c r="D3966" i="1"/>
  <c r="D3964" i="1"/>
  <c r="D3961" i="1"/>
  <c r="D3960" i="1"/>
  <c r="D3958" i="1"/>
  <c r="D3956" i="1"/>
  <c r="D3953" i="1"/>
  <c r="D3952" i="1"/>
  <c r="D3950" i="1"/>
  <c r="D3948" i="1"/>
  <c r="D3945" i="1"/>
  <c r="D3944" i="1"/>
  <c r="D3942" i="1"/>
  <c r="D3940" i="1"/>
  <c r="D3937" i="1"/>
  <c r="K3936" i="1"/>
  <c r="D3936" i="1" s="1"/>
  <c r="D3926" i="1"/>
  <c r="D3908" i="1"/>
  <c r="D3906" i="1"/>
  <c r="K3905" i="1"/>
  <c r="I3905" i="1"/>
  <c r="D3905" i="1" s="1"/>
  <c r="D3889" i="1"/>
  <c r="K3875" i="1"/>
  <c r="I3875" i="1"/>
  <c r="K3874" i="1"/>
  <c r="K3873" i="1"/>
  <c r="D3873" i="1" s="1"/>
  <c r="K3872" i="1"/>
  <c r="K3871" i="1"/>
  <c r="K3870" i="1"/>
  <c r="K3869" i="1"/>
  <c r="K3868" i="1"/>
  <c r="K3867" i="1"/>
  <c r="K3866" i="1"/>
  <c r="K3865" i="1"/>
  <c r="D3865" i="1" s="1"/>
  <c r="K3864" i="1"/>
  <c r="K3863" i="1"/>
  <c r="D3863" i="1" s="1"/>
  <c r="K3862" i="1"/>
  <c r="K3861" i="1"/>
  <c r="D3861" i="1" s="1"/>
  <c r="K3860" i="1"/>
  <c r="K3859" i="1"/>
  <c r="D3859" i="1" s="1"/>
  <c r="K3858" i="1"/>
  <c r="D3858" i="1" s="1"/>
  <c r="K3857" i="1"/>
  <c r="D3857" i="1" s="1"/>
  <c r="K3856" i="1"/>
  <c r="K3855" i="1"/>
  <c r="K3854" i="1"/>
  <c r="K3853" i="1"/>
  <c r="D3853" i="1" s="1"/>
  <c r="K3852" i="1"/>
  <c r="K3851" i="1"/>
  <c r="K3850" i="1"/>
  <c r="K3849" i="1"/>
  <c r="D3849" i="1" s="1"/>
  <c r="K3848" i="1"/>
  <c r="K3847" i="1"/>
  <c r="D3847" i="1" s="1"/>
  <c r="K3846" i="1"/>
  <c r="K3845" i="1"/>
  <c r="D3845" i="1" s="1"/>
  <c r="E3845" i="1" s="1"/>
  <c r="K3844" i="1"/>
  <c r="D3994" i="1"/>
  <c r="D3989" i="1"/>
  <c r="D3986" i="1"/>
  <c r="D3981" i="1"/>
  <c r="D3978" i="1"/>
  <c r="D3973" i="1"/>
  <c r="D3970" i="1"/>
  <c r="D3965" i="1"/>
  <c r="D3962" i="1"/>
  <c r="D3957" i="1"/>
  <c r="D3954" i="1"/>
  <c r="D3949" i="1"/>
  <c r="D3946" i="1"/>
  <c r="D3941" i="1"/>
  <c r="D3938" i="1"/>
  <c r="D3914" i="1"/>
  <c r="D3893" i="1"/>
  <c r="D3867" i="1"/>
  <c r="D3851" i="1"/>
  <c r="D4208" i="4"/>
  <c r="D4205" i="4"/>
  <c r="D4204" i="4"/>
  <c r="D4201" i="4"/>
  <c r="D4200" i="4"/>
  <c r="D4197" i="4"/>
  <c r="D4196" i="4"/>
  <c r="D4193" i="4"/>
  <c r="D4192" i="4"/>
  <c r="D4189" i="4"/>
  <c r="D4188" i="4"/>
  <c r="D4185" i="4"/>
  <c r="D4184" i="4"/>
  <c r="D4181" i="4"/>
  <c r="D4180" i="4"/>
  <c r="D4177" i="4"/>
  <c r="D4176" i="4"/>
  <c r="D4173" i="4"/>
  <c r="D4172" i="4"/>
  <c r="D4169" i="4"/>
  <c r="D4168" i="4"/>
  <c r="D4165" i="4"/>
  <c r="D4164" i="4"/>
  <c r="D4161" i="4"/>
  <c r="D4160" i="4"/>
  <c r="D4157" i="4"/>
  <c r="D4156" i="4"/>
  <c r="D4153" i="4"/>
  <c r="D4152" i="4"/>
  <c r="D4149" i="4"/>
  <c r="D4148" i="4"/>
  <c r="D4145" i="4"/>
  <c r="D4144" i="4"/>
  <c r="D4141" i="4"/>
  <c r="D4140" i="4"/>
  <c r="D4137" i="4"/>
  <c r="D4136" i="4"/>
  <c r="D4133" i="4"/>
  <c r="D4132" i="4"/>
  <c r="D4129" i="4"/>
  <c r="D4128" i="4"/>
  <c r="D4125" i="4"/>
  <c r="D4124" i="4"/>
  <c r="D4121" i="4"/>
  <c r="D4120" i="4"/>
  <c r="D4116" i="4"/>
  <c r="D4113" i="4"/>
  <c r="D4112" i="4"/>
  <c r="D4109" i="4"/>
  <c r="D4108" i="4"/>
  <c r="D4105" i="4"/>
  <c r="D4104" i="4"/>
  <c r="D4101" i="4"/>
  <c r="D4100" i="4"/>
  <c r="D4097" i="4"/>
  <c r="D4093" i="4"/>
  <c r="D4092" i="4"/>
  <c r="D4089" i="4"/>
  <c r="D4088" i="4"/>
  <c r="D4085" i="4"/>
  <c r="D4081" i="4"/>
  <c r="D4077" i="4"/>
  <c r="D4076" i="4"/>
  <c r="D4073" i="4"/>
  <c r="D4072" i="4"/>
  <c r="D4069" i="4"/>
  <c r="D4065" i="4"/>
  <c r="D4061" i="4"/>
  <c r="D4060" i="4"/>
  <c r="D4057" i="4"/>
  <c r="D4056" i="4"/>
  <c r="D4053" i="4"/>
  <c r="D4049" i="4"/>
  <c r="D4045" i="4"/>
  <c r="D4044" i="4"/>
  <c r="D4041" i="4"/>
  <c r="D4037" i="4"/>
  <c r="D4033" i="4"/>
  <c r="D4029" i="4"/>
  <c r="D4028" i="4"/>
  <c r="D4025" i="4"/>
  <c r="D4021" i="4"/>
  <c r="D4017" i="4"/>
  <c r="D4013" i="4"/>
  <c r="D4012" i="4"/>
  <c r="D4009" i="4"/>
  <c r="D4005" i="4"/>
  <c r="D4001" i="4"/>
  <c r="D3997" i="4"/>
  <c r="D3996" i="4"/>
  <c r="D3993" i="4"/>
  <c r="D3988" i="4"/>
  <c r="D3984" i="4"/>
  <c r="D3980" i="4"/>
  <c r="D3976" i="4"/>
  <c r="D3972" i="4"/>
  <c r="D3968" i="4"/>
  <c r="D3964" i="4"/>
  <c r="D3960" i="4"/>
  <c r="D3956" i="4"/>
  <c r="D3952" i="4"/>
  <c r="D3948" i="4"/>
  <c r="D3944" i="4"/>
  <c r="D3940" i="4"/>
  <c r="D3936" i="4"/>
  <c r="D3932" i="4"/>
  <c r="D3928" i="4"/>
  <c r="D3924" i="4"/>
  <c r="D3920" i="4"/>
  <c r="D3916" i="4"/>
  <c r="D3912" i="4"/>
  <c r="D3908" i="4"/>
  <c r="D3904" i="4"/>
  <c r="D3900" i="4"/>
  <c r="D3896" i="4"/>
  <c r="D3892" i="4"/>
  <c r="D3888" i="4"/>
  <c r="D3884" i="4"/>
  <c r="D3880" i="4"/>
  <c r="D3876" i="4"/>
  <c r="D3872" i="4"/>
  <c r="D3868" i="4"/>
  <c r="D3864" i="4"/>
  <c r="D3859" i="4"/>
  <c r="D3856" i="4"/>
  <c r="D3852" i="4"/>
  <c r="D4207" i="4"/>
  <c r="D4206" i="4"/>
  <c r="D4203" i="4"/>
  <c r="D4202" i="4"/>
  <c r="D4199" i="4"/>
  <c r="D4198" i="4"/>
  <c r="D4195" i="4"/>
  <c r="D4194" i="4"/>
  <c r="D4191" i="4"/>
  <c r="D4190" i="4"/>
  <c r="D4187" i="4"/>
  <c r="D4186" i="4"/>
  <c r="D4183" i="4"/>
  <c r="D4182" i="4"/>
  <c r="D4179" i="4"/>
  <c r="D4178" i="4"/>
  <c r="D4175" i="4"/>
  <c r="D4174" i="4"/>
  <c r="D4171" i="4"/>
  <c r="D4170" i="4"/>
  <c r="D4167" i="4"/>
  <c r="D4166" i="4"/>
  <c r="D4163" i="4"/>
  <c r="D4162" i="4"/>
  <c r="D4159" i="4"/>
  <c r="D4158" i="4"/>
  <c r="D4155" i="4"/>
  <c r="D4154" i="4"/>
  <c r="D4151" i="4"/>
  <c r="D4150" i="4"/>
  <c r="D4147" i="4"/>
  <c r="D4146" i="4"/>
  <c r="D4143" i="4"/>
  <c r="D4142" i="4"/>
  <c r="D4139" i="4"/>
  <c r="D4138" i="4"/>
  <c r="D4135" i="4"/>
  <c r="D4134" i="4"/>
  <c r="D4131" i="4"/>
  <c r="D4130" i="4"/>
  <c r="D4127" i="4"/>
  <c r="D4126" i="4"/>
  <c r="D4123" i="4"/>
  <c r="D4122" i="4"/>
  <c r="D4119" i="4"/>
  <c r="D4118" i="4"/>
  <c r="D4115" i="4"/>
  <c r="D4114" i="4"/>
  <c r="D4111" i="4"/>
  <c r="D4110" i="4"/>
  <c r="D4107" i="4"/>
  <c r="D4106" i="4"/>
  <c r="D4103" i="4"/>
  <c r="D4102" i="4"/>
  <c r="D4099" i="4"/>
  <c r="D4098" i="4"/>
  <c r="D4096" i="4"/>
  <c r="D4095" i="4"/>
  <c r="D4094" i="4"/>
  <c r="D4091" i="4"/>
  <c r="D4090" i="4"/>
  <c r="D4087" i="4"/>
  <c r="D4086" i="4"/>
  <c r="D4084" i="4"/>
  <c r="D4083" i="4"/>
  <c r="D4082" i="4"/>
  <c r="D4080" i="4"/>
  <c r="D4079" i="4"/>
  <c r="D4078" i="4"/>
  <c r="D4075" i="4"/>
  <c r="D4074" i="4"/>
  <c r="D4071" i="4"/>
  <c r="D4070" i="4"/>
  <c r="D4068" i="4"/>
  <c r="D4067" i="4"/>
  <c r="D4066" i="4"/>
  <c r="D4064" i="4"/>
  <c r="D4063" i="4"/>
  <c r="D4062" i="4"/>
  <c r="D4059" i="4"/>
  <c r="D4058" i="4"/>
  <c r="D4055" i="4"/>
  <c r="D4054" i="4"/>
  <c r="D4052" i="4"/>
  <c r="D4051" i="4"/>
  <c r="D4050" i="4"/>
  <c r="D4048" i="4"/>
  <c r="D4047" i="4"/>
  <c r="D4046" i="4"/>
  <c r="D4043" i="4"/>
  <c r="D4042" i="4"/>
  <c r="D4040" i="4"/>
  <c r="D4039" i="4"/>
  <c r="D4038" i="4"/>
  <c r="D4036" i="4"/>
  <c r="D4035" i="4"/>
  <c r="D4034" i="4"/>
  <c r="D4032" i="4"/>
  <c r="D4031" i="4"/>
  <c r="D4030" i="4"/>
  <c r="D4027" i="4"/>
  <c r="D4026" i="4"/>
  <c r="D4024" i="4"/>
  <c r="D4023" i="4"/>
  <c r="D4022" i="4"/>
  <c r="D4020" i="4"/>
  <c r="D4019" i="4"/>
  <c r="D4018" i="4"/>
  <c r="D4016" i="4"/>
  <c r="D4015" i="4"/>
  <c r="D4014" i="4"/>
  <c r="D4011" i="4"/>
  <c r="D4010" i="4"/>
  <c r="D4008" i="4"/>
  <c r="D4007" i="4"/>
  <c r="D4006" i="4"/>
  <c r="D4004" i="4"/>
  <c r="D4003" i="4"/>
  <c r="D4002" i="4"/>
  <c r="D4000" i="4"/>
  <c r="D3999" i="4"/>
  <c r="D3998" i="4"/>
  <c r="D3995" i="4"/>
  <c r="D3994" i="4"/>
  <c r="D3992" i="4"/>
  <c r="D3991" i="4"/>
  <c r="D3990" i="4"/>
  <c r="D3989" i="4"/>
  <c r="D3987" i="4"/>
  <c r="D3986" i="4"/>
  <c r="D3985" i="4"/>
  <c r="D3983" i="4"/>
  <c r="D3982" i="4"/>
  <c r="D3981" i="4"/>
  <c r="D3979" i="4"/>
  <c r="D3978" i="4"/>
  <c r="D3977" i="4"/>
  <c r="D3975" i="4"/>
  <c r="D3974" i="4"/>
  <c r="D3973" i="4"/>
  <c r="D3971" i="4"/>
  <c r="D3970" i="4"/>
  <c r="D3969" i="4"/>
  <c r="D3967" i="4"/>
  <c r="D3966" i="4"/>
  <c r="D3965" i="4"/>
  <c r="D3963" i="4"/>
  <c r="D3962" i="4"/>
  <c r="D3961" i="4"/>
  <c r="D3959" i="4"/>
  <c r="D3958" i="4"/>
  <c r="D3957" i="4"/>
  <c r="D3955" i="4"/>
  <c r="D3954" i="4"/>
  <c r="D3953" i="4"/>
  <c r="D3951" i="4"/>
  <c r="D3950" i="4"/>
  <c r="D3949" i="4"/>
  <c r="D3947" i="4"/>
  <c r="D3946" i="4"/>
  <c r="D3945" i="4"/>
  <c r="D3943" i="4"/>
  <c r="D3942" i="4"/>
  <c r="D3941" i="4"/>
  <c r="D3939" i="4"/>
  <c r="D3938" i="4"/>
  <c r="D3937" i="4"/>
  <c r="D3935" i="4"/>
  <c r="D3934" i="4"/>
  <c r="D3933" i="4"/>
  <c r="D3931" i="4"/>
  <c r="D3930" i="4"/>
  <c r="D3929" i="4"/>
  <c r="D3927" i="4"/>
  <c r="D3926" i="4"/>
  <c r="D3925" i="4"/>
  <c r="D3923" i="4"/>
  <c r="D3922" i="4"/>
  <c r="D3921" i="4"/>
  <c r="D3919" i="4"/>
  <c r="D3918" i="4"/>
  <c r="D3917" i="4"/>
  <c r="D3915" i="4"/>
  <c r="D3914" i="4"/>
  <c r="D3913" i="4"/>
  <c r="D3911" i="4"/>
  <c r="D3910" i="4"/>
  <c r="D3909" i="4"/>
  <c r="D3907" i="4"/>
  <c r="D3906" i="4"/>
  <c r="D3905" i="4"/>
  <c r="D3903" i="4"/>
  <c r="D3902" i="4"/>
  <c r="D3901" i="4"/>
  <c r="D3899" i="4"/>
  <c r="D3898" i="4"/>
  <c r="D3897" i="4"/>
  <c r="D3895" i="4"/>
  <c r="D3894" i="4"/>
  <c r="D3893" i="4"/>
  <c r="D3891" i="4"/>
  <c r="D3890" i="4"/>
  <c r="D3889" i="4"/>
  <c r="D3887" i="4"/>
  <c r="D3886" i="4"/>
  <c r="D3885" i="4"/>
  <c r="D3883" i="4"/>
  <c r="D3882" i="4"/>
  <c r="D3881" i="4"/>
  <c r="D3879" i="4"/>
  <c r="D3878" i="4"/>
  <c r="D3877" i="4"/>
  <c r="D3875" i="4"/>
  <c r="D3874" i="4"/>
  <c r="D3873" i="4"/>
  <c r="D3871" i="4"/>
  <c r="D3870" i="4"/>
  <c r="D3869" i="4"/>
  <c r="D3867" i="4"/>
  <c r="D3866" i="4"/>
  <c r="D3865" i="4"/>
  <c r="D3863" i="4"/>
  <c r="D3862" i="4"/>
  <c r="D3861" i="4"/>
  <c r="D3860" i="4"/>
  <c r="D3858" i="4"/>
  <c r="D3857" i="4"/>
  <c r="D3855" i="4"/>
  <c r="D3854" i="4"/>
  <c r="D3853" i="4"/>
  <c r="D3851" i="4"/>
  <c r="D3850" i="4"/>
  <c r="D3849" i="4"/>
  <c r="D3848" i="4"/>
  <c r="D3847" i="4"/>
  <c r="D3846" i="4"/>
  <c r="D3845" i="4"/>
  <c r="D3844" i="4"/>
  <c r="E3844" i="4" s="1"/>
  <c r="C3845" i="4"/>
  <c r="C3846" i="4" s="1"/>
  <c r="C3847" i="4" s="1"/>
  <c r="C3848" i="4" s="1"/>
  <c r="C3849" i="4" s="1"/>
  <c r="C3850" i="4" s="1"/>
  <c r="C3851" i="4" s="1"/>
  <c r="C3852" i="4" s="1"/>
  <c r="C3853" i="4" s="1"/>
  <c r="C3854" i="4" s="1"/>
  <c r="C3855" i="4" s="1"/>
  <c r="C3856" i="4" s="1"/>
  <c r="C3857" i="4" s="1"/>
  <c r="C3858" i="4" s="1"/>
  <c r="C3859" i="4" s="1"/>
  <c r="C3860" i="4" s="1"/>
  <c r="C3861" i="4" s="1"/>
  <c r="C3862" i="4" s="1"/>
  <c r="C3863" i="4" s="1"/>
  <c r="C3864" i="4" s="1"/>
  <c r="E3860" i="4" l="1"/>
  <c r="E3846" i="4"/>
  <c r="E3850" i="4"/>
  <c r="D3846" i="1"/>
  <c r="E3846" i="1" s="1"/>
  <c r="D3854" i="1"/>
  <c r="D3866" i="1"/>
  <c r="E4248" i="1"/>
  <c r="C4249" i="1"/>
  <c r="E3852" i="4"/>
  <c r="D4111" i="1"/>
  <c r="D3848" i="1"/>
  <c r="D3852" i="1"/>
  <c r="D3860" i="1"/>
  <c r="D3864" i="1"/>
  <c r="D3872" i="1"/>
  <c r="E3858" i="4"/>
  <c r="D4071" i="1"/>
  <c r="D3869" i="1"/>
  <c r="D3874" i="1"/>
  <c r="D3918" i="1"/>
  <c r="D3850" i="1"/>
  <c r="D3878" i="1"/>
  <c r="D3910" i="1"/>
  <c r="D3855" i="1"/>
  <c r="D3862" i="1"/>
  <c r="D3870" i="1"/>
  <c r="D3890" i="1"/>
  <c r="D3902" i="1"/>
  <c r="D3934" i="1"/>
  <c r="D3871" i="1"/>
  <c r="D3875" i="1"/>
  <c r="D3879" i="1"/>
  <c r="D3883" i="1"/>
  <c r="D3887" i="1"/>
  <c r="D3891" i="1"/>
  <c r="D3895" i="1"/>
  <c r="D3899" i="1"/>
  <c r="D3903" i="1"/>
  <c r="D3907" i="1"/>
  <c r="D3911" i="1"/>
  <c r="D3915" i="1"/>
  <c r="D3919" i="1"/>
  <c r="D3923" i="1"/>
  <c r="D3927" i="1"/>
  <c r="D3931" i="1"/>
  <c r="D3935" i="1"/>
  <c r="D3939" i="1"/>
  <c r="D3943" i="1"/>
  <c r="D3947" i="1"/>
  <c r="D3951" i="1"/>
  <c r="D3955" i="1"/>
  <c r="D3959" i="1"/>
  <c r="D3963" i="1"/>
  <c r="D3967" i="1"/>
  <c r="D3971" i="1"/>
  <c r="D3975" i="1"/>
  <c r="D3979" i="1"/>
  <c r="D3983" i="1"/>
  <c r="D3987" i="1"/>
  <c r="D3991" i="1"/>
  <c r="E3848" i="4"/>
  <c r="E3856" i="4"/>
  <c r="E3854" i="4"/>
  <c r="E3862" i="4"/>
  <c r="C3865" i="4"/>
  <c r="E3864" i="4"/>
  <c r="E3845" i="4"/>
  <c r="E3847" i="4"/>
  <c r="E3849" i="4"/>
  <c r="E3851" i="4"/>
  <c r="E3853" i="4"/>
  <c r="E3855" i="4"/>
  <c r="E3857" i="4"/>
  <c r="E3859" i="4"/>
  <c r="E3861" i="4"/>
  <c r="E3863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O3690" i="4"/>
  <c r="G3690" i="4"/>
  <c r="O3689" i="4"/>
  <c r="G3689" i="4"/>
  <c r="O3688" i="4"/>
  <c r="G3688" i="4"/>
  <c r="O3687" i="4"/>
  <c r="G3687" i="4"/>
  <c r="O3686" i="4"/>
  <c r="G3686" i="4"/>
  <c r="O3685" i="4"/>
  <c r="G3685" i="4"/>
  <c r="O3684" i="4"/>
  <c r="G3684" i="4"/>
  <c r="O3683" i="4"/>
  <c r="G3683" i="4"/>
  <c r="O3682" i="4"/>
  <c r="G3682" i="4"/>
  <c r="O3681" i="4"/>
  <c r="G3681" i="4"/>
  <c r="O3680" i="4"/>
  <c r="G3680" i="4"/>
  <c r="O3679" i="4"/>
  <c r="G3679" i="4"/>
  <c r="O3678" i="4"/>
  <c r="G3678" i="4"/>
  <c r="O3677" i="4"/>
  <c r="G3677" i="4"/>
  <c r="O3676" i="4"/>
  <c r="G3676" i="4"/>
  <c r="O3675" i="4"/>
  <c r="G3675" i="4"/>
  <c r="O3674" i="4"/>
  <c r="G3674" i="4"/>
  <c r="O3673" i="4"/>
  <c r="G3673" i="4"/>
  <c r="O3672" i="4"/>
  <c r="G3672" i="4"/>
  <c r="O3671" i="4"/>
  <c r="G3671" i="4"/>
  <c r="O3670" i="4"/>
  <c r="G3670" i="4"/>
  <c r="O3669" i="4"/>
  <c r="G3669" i="4"/>
  <c r="O3668" i="4"/>
  <c r="G3668" i="4"/>
  <c r="O3667" i="4"/>
  <c r="G3667" i="4"/>
  <c r="O3666" i="4"/>
  <c r="G3666" i="4"/>
  <c r="O3665" i="4"/>
  <c r="G3665" i="4"/>
  <c r="O3664" i="4"/>
  <c r="G3664" i="4"/>
  <c r="O3663" i="4"/>
  <c r="G3663" i="4"/>
  <c r="O3662" i="4"/>
  <c r="G3662" i="4"/>
  <c r="O3660" i="4"/>
  <c r="H3660" i="4"/>
  <c r="G3660" i="4"/>
  <c r="F3660" i="4"/>
  <c r="O3659" i="4"/>
  <c r="H3659" i="4"/>
  <c r="G3659" i="4"/>
  <c r="F3659" i="4"/>
  <c r="O3658" i="4"/>
  <c r="H3658" i="4"/>
  <c r="G3658" i="4"/>
  <c r="F3658" i="4"/>
  <c r="O3657" i="4"/>
  <c r="H3657" i="4"/>
  <c r="G3657" i="4"/>
  <c r="F3657" i="4"/>
  <c r="O3656" i="4"/>
  <c r="H3656" i="4"/>
  <c r="G3656" i="4"/>
  <c r="F3656" i="4"/>
  <c r="O3655" i="4"/>
  <c r="H3655" i="4"/>
  <c r="G3655" i="4"/>
  <c r="F3655" i="4"/>
  <c r="O3654" i="4"/>
  <c r="H3654" i="4"/>
  <c r="G3654" i="4"/>
  <c r="F3654" i="4"/>
  <c r="O3653" i="4"/>
  <c r="H3653" i="4"/>
  <c r="G3653" i="4"/>
  <c r="F3653" i="4"/>
  <c r="O3652" i="4"/>
  <c r="H3652" i="4"/>
  <c r="G3652" i="4"/>
  <c r="F3652" i="4"/>
  <c r="O3651" i="4"/>
  <c r="H3651" i="4"/>
  <c r="G3651" i="4"/>
  <c r="F3651" i="4"/>
  <c r="O3650" i="4"/>
  <c r="H3650" i="4"/>
  <c r="G3650" i="4"/>
  <c r="F3650" i="4"/>
  <c r="O3649" i="4"/>
  <c r="H3649" i="4"/>
  <c r="G3649" i="4"/>
  <c r="F3649" i="4"/>
  <c r="O3648" i="4"/>
  <c r="H3648" i="4"/>
  <c r="G3648" i="4"/>
  <c r="F3648" i="4"/>
  <c r="O3647" i="4"/>
  <c r="H3647" i="4"/>
  <c r="G3647" i="4"/>
  <c r="F3647" i="4"/>
  <c r="O3646" i="4"/>
  <c r="H3646" i="4"/>
  <c r="G3646" i="4"/>
  <c r="F3646" i="4"/>
  <c r="O3645" i="4"/>
  <c r="H3645" i="4"/>
  <c r="G3645" i="4"/>
  <c r="F3645" i="4"/>
  <c r="O3644" i="4"/>
  <c r="H3644" i="4"/>
  <c r="G3644" i="4"/>
  <c r="F3644" i="4"/>
  <c r="O3643" i="4"/>
  <c r="H3643" i="4"/>
  <c r="G3643" i="4"/>
  <c r="F3643" i="4"/>
  <c r="O3642" i="4"/>
  <c r="H3642" i="4"/>
  <c r="G3642" i="4"/>
  <c r="F3642" i="4"/>
  <c r="O3641" i="4"/>
  <c r="H3641" i="4"/>
  <c r="G3641" i="4"/>
  <c r="F3641" i="4"/>
  <c r="O3640" i="4"/>
  <c r="H3640" i="4"/>
  <c r="G3640" i="4"/>
  <c r="F3640" i="4"/>
  <c r="O3639" i="4"/>
  <c r="H3639" i="4"/>
  <c r="G3639" i="4"/>
  <c r="F3639" i="4"/>
  <c r="O3638" i="4"/>
  <c r="H3638" i="4"/>
  <c r="G3638" i="4"/>
  <c r="F3638" i="4"/>
  <c r="O3637" i="4"/>
  <c r="H3637" i="4"/>
  <c r="G3637" i="4"/>
  <c r="F3637" i="4"/>
  <c r="O3636" i="4"/>
  <c r="H3636" i="4"/>
  <c r="G3636" i="4"/>
  <c r="F3636" i="4"/>
  <c r="O3635" i="4"/>
  <c r="H3635" i="4"/>
  <c r="G3635" i="4"/>
  <c r="F3635" i="4"/>
  <c r="O3634" i="4"/>
  <c r="H3634" i="4"/>
  <c r="G3634" i="4"/>
  <c r="F3634" i="4"/>
  <c r="O3633" i="4"/>
  <c r="H3633" i="4"/>
  <c r="G3633" i="4"/>
  <c r="F3633" i="4"/>
  <c r="O3632" i="4"/>
  <c r="H3632" i="4"/>
  <c r="G3632" i="4"/>
  <c r="F3632" i="4"/>
  <c r="O3631" i="4"/>
  <c r="H3631" i="4"/>
  <c r="G3631" i="4"/>
  <c r="F3631" i="4"/>
  <c r="G3630" i="4"/>
  <c r="O3630" i="4"/>
  <c r="O3661" i="4"/>
  <c r="G3661" i="4"/>
  <c r="K3690" i="1"/>
  <c r="I3690" i="1"/>
  <c r="K3689" i="1"/>
  <c r="I3689" i="1"/>
  <c r="K3688" i="1"/>
  <c r="I3688" i="1"/>
  <c r="K3687" i="1"/>
  <c r="I3687" i="1"/>
  <c r="K3686" i="1"/>
  <c r="I3686" i="1"/>
  <c r="K3685" i="1"/>
  <c r="I3685" i="1"/>
  <c r="K3684" i="1"/>
  <c r="I3684" i="1"/>
  <c r="K3683" i="1"/>
  <c r="I3683" i="1"/>
  <c r="K3682" i="1"/>
  <c r="I3682" i="1"/>
  <c r="K3681" i="1"/>
  <c r="I3681" i="1"/>
  <c r="K3680" i="1"/>
  <c r="I3680" i="1"/>
  <c r="K3679" i="1"/>
  <c r="I3679" i="1"/>
  <c r="K3678" i="1"/>
  <c r="I3678" i="1"/>
  <c r="K3677" i="1"/>
  <c r="I3677" i="1"/>
  <c r="K3676" i="1"/>
  <c r="I3676" i="1"/>
  <c r="K3675" i="1"/>
  <c r="I3675" i="1"/>
  <c r="K3674" i="1"/>
  <c r="I3674" i="1"/>
  <c r="K3673" i="1"/>
  <c r="I3673" i="1"/>
  <c r="K3672" i="1"/>
  <c r="I3672" i="1"/>
  <c r="K3671" i="1"/>
  <c r="I3671" i="1"/>
  <c r="K3670" i="1"/>
  <c r="I3670" i="1"/>
  <c r="K3669" i="1"/>
  <c r="I3669" i="1"/>
  <c r="K3668" i="1"/>
  <c r="I3668" i="1"/>
  <c r="K3667" i="1"/>
  <c r="I3667" i="1"/>
  <c r="K3666" i="1"/>
  <c r="I3666" i="1"/>
  <c r="K3665" i="1"/>
  <c r="I3665" i="1"/>
  <c r="K3664" i="1"/>
  <c r="I3664" i="1"/>
  <c r="K3663" i="1"/>
  <c r="I3663" i="1"/>
  <c r="K3662" i="1"/>
  <c r="I3662" i="1"/>
  <c r="K3661" i="1"/>
  <c r="I3661" i="1"/>
  <c r="H3630" i="4"/>
  <c r="K3660" i="1"/>
  <c r="I3660" i="1"/>
  <c r="G3660" i="1"/>
  <c r="K3659" i="1"/>
  <c r="I3659" i="1"/>
  <c r="G3659" i="1"/>
  <c r="K3658" i="1"/>
  <c r="I3658" i="1"/>
  <c r="G3658" i="1"/>
  <c r="K3657" i="1"/>
  <c r="I3657" i="1"/>
  <c r="G3657" i="1"/>
  <c r="K3656" i="1"/>
  <c r="I3656" i="1"/>
  <c r="G3656" i="1"/>
  <c r="K3655" i="1"/>
  <c r="I3655" i="1"/>
  <c r="G3655" i="1"/>
  <c r="K3654" i="1"/>
  <c r="I3654" i="1"/>
  <c r="G3654" i="1"/>
  <c r="K3653" i="1"/>
  <c r="I3653" i="1"/>
  <c r="G3653" i="1"/>
  <c r="K3652" i="1"/>
  <c r="I3652" i="1"/>
  <c r="G3652" i="1"/>
  <c r="K3651" i="1"/>
  <c r="I3651" i="1"/>
  <c r="G3651" i="1"/>
  <c r="K3650" i="1"/>
  <c r="I3650" i="1"/>
  <c r="G3650" i="1"/>
  <c r="K3649" i="1"/>
  <c r="I3649" i="1"/>
  <c r="G3649" i="1"/>
  <c r="K3648" i="1"/>
  <c r="I3648" i="1"/>
  <c r="G3648" i="1"/>
  <c r="K3647" i="1"/>
  <c r="I3647" i="1"/>
  <c r="G3647" i="1"/>
  <c r="K3646" i="1"/>
  <c r="I3646" i="1"/>
  <c r="G3646" i="1"/>
  <c r="K3645" i="1"/>
  <c r="I3645" i="1"/>
  <c r="G3645" i="1"/>
  <c r="K3644" i="1"/>
  <c r="I3644" i="1"/>
  <c r="G3644" i="1"/>
  <c r="K3643" i="1"/>
  <c r="I3643" i="1"/>
  <c r="G3643" i="1"/>
  <c r="K3642" i="1"/>
  <c r="I3642" i="1"/>
  <c r="G3642" i="1"/>
  <c r="K3641" i="1"/>
  <c r="I3641" i="1"/>
  <c r="G3641" i="1"/>
  <c r="K3640" i="1"/>
  <c r="I3640" i="1"/>
  <c r="G3640" i="1"/>
  <c r="K3639" i="1"/>
  <c r="I3639" i="1"/>
  <c r="G3639" i="1"/>
  <c r="K3638" i="1"/>
  <c r="I3638" i="1"/>
  <c r="G3638" i="1"/>
  <c r="K3637" i="1"/>
  <c r="I3637" i="1"/>
  <c r="G3637" i="1"/>
  <c r="K3636" i="1"/>
  <c r="I3636" i="1"/>
  <c r="G3636" i="1"/>
  <c r="K3635" i="1"/>
  <c r="I3635" i="1"/>
  <c r="G3635" i="1"/>
  <c r="K3634" i="1"/>
  <c r="I3634" i="1"/>
  <c r="G3634" i="1"/>
  <c r="K3633" i="1"/>
  <c r="I3633" i="1"/>
  <c r="G3633" i="1"/>
  <c r="K3632" i="1"/>
  <c r="I3632" i="1"/>
  <c r="G3632" i="1"/>
  <c r="K3631" i="1"/>
  <c r="I3631" i="1"/>
  <c r="G3631" i="1"/>
  <c r="G3630" i="1"/>
  <c r="I3630" i="1"/>
  <c r="K3630" i="1"/>
  <c r="O3629" i="4"/>
  <c r="H3629" i="4"/>
  <c r="G3629" i="4"/>
  <c r="O3628" i="4"/>
  <c r="H3628" i="4"/>
  <c r="G3628" i="4"/>
  <c r="O3627" i="4"/>
  <c r="H3627" i="4"/>
  <c r="G3627" i="4"/>
  <c r="O3626" i="4"/>
  <c r="H3626" i="4"/>
  <c r="G3626" i="4"/>
  <c r="O3625" i="4"/>
  <c r="H3625" i="4"/>
  <c r="G3625" i="4"/>
  <c r="O3624" i="4"/>
  <c r="H3624" i="4"/>
  <c r="G3624" i="4"/>
  <c r="O3623" i="4"/>
  <c r="H3623" i="4"/>
  <c r="G3623" i="4"/>
  <c r="O3622" i="4"/>
  <c r="H3622" i="4"/>
  <c r="G3622" i="4"/>
  <c r="O3621" i="4"/>
  <c r="H3621" i="4"/>
  <c r="G3621" i="4"/>
  <c r="O3620" i="4"/>
  <c r="H3620" i="4"/>
  <c r="G3620" i="4"/>
  <c r="O3619" i="4"/>
  <c r="H3619" i="4"/>
  <c r="G3619" i="4"/>
  <c r="O3618" i="4"/>
  <c r="H3618" i="4"/>
  <c r="G3618" i="4"/>
  <c r="O3617" i="4"/>
  <c r="H3617" i="4"/>
  <c r="G3617" i="4"/>
  <c r="O3616" i="4"/>
  <c r="H3616" i="4"/>
  <c r="G3616" i="4"/>
  <c r="O3615" i="4"/>
  <c r="H3615" i="4"/>
  <c r="G3615" i="4"/>
  <c r="O3614" i="4"/>
  <c r="H3614" i="4"/>
  <c r="G3614" i="4"/>
  <c r="O3613" i="4"/>
  <c r="H3613" i="4"/>
  <c r="G3613" i="4"/>
  <c r="O3612" i="4"/>
  <c r="H3612" i="4"/>
  <c r="G3612" i="4"/>
  <c r="O3611" i="4"/>
  <c r="H3611" i="4"/>
  <c r="G3611" i="4"/>
  <c r="O3610" i="4"/>
  <c r="H3610" i="4"/>
  <c r="G3610" i="4"/>
  <c r="O3609" i="4"/>
  <c r="H3609" i="4"/>
  <c r="G3609" i="4"/>
  <c r="O3608" i="4"/>
  <c r="H3608" i="4"/>
  <c r="G3608" i="4"/>
  <c r="O3607" i="4"/>
  <c r="H3607" i="4"/>
  <c r="G3607" i="4"/>
  <c r="O3606" i="4"/>
  <c r="H3606" i="4"/>
  <c r="G3606" i="4"/>
  <c r="O3605" i="4"/>
  <c r="H3605" i="4"/>
  <c r="G3605" i="4"/>
  <c r="O3604" i="4"/>
  <c r="H3604" i="4"/>
  <c r="G3604" i="4"/>
  <c r="O3603" i="4"/>
  <c r="H3603" i="4"/>
  <c r="G3603" i="4"/>
  <c r="O3602" i="4"/>
  <c r="H3602" i="4"/>
  <c r="G3602" i="4"/>
  <c r="G3601" i="4"/>
  <c r="H3601" i="4"/>
  <c r="O3601" i="4"/>
  <c r="K3629" i="1"/>
  <c r="I3629" i="1"/>
  <c r="G3629" i="1"/>
  <c r="K3628" i="1"/>
  <c r="I3628" i="1"/>
  <c r="G3628" i="1"/>
  <c r="K3627" i="1"/>
  <c r="I3627" i="1"/>
  <c r="G3627" i="1"/>
  <c r="K3626" i="1"/>
  <c r="I3626" i="1"/>
  <c r="G3626" i="1"/>
  <c r="K3625" i="1"/>
  <c r="I3625" i="1"/>
  <c r="G3625" i="1"/>
  <c r="K3624" i="1"/>
  <c r="I3624" i="1"/>
  <c r="G3624" i="1"/>
  <c r="K3623" i="1"/>
  <c r="I3623" i="1"/>
  <c r="G3623" i="1"/>
  <c r="K3622" i="1"/>
  <c r="I3622" i="1"/>
  <c r="G3622" i="1"/>
  <c r="K3621" i="1"/>
  <c r="I3621" i="1"/>
  <c r="G3621" i="1"/>
  <c r="K3620" i="1"/>
  <c r="I3620" i="1"/>
  <c r="G3620" i="1"/>
  <c r="K3619" i="1"/>
  <c r="I3619" i="1"/>
  <c r="G3619" i="1"/>
  <c r="K3618" i="1"/>
  <c r="I3618" i="1"/>
  <c r="G3618" i="1"/>
  <c r="K3617" i="1"/>
  <c r="I3617" i="1"/>
  <c r="G3617" i="1"/>
  <c r="K3616" i="1"/>
  <c r="I3616" i="1"/>
  <c r="G3616" i="1"/>
  <c r="K3615" i="1"/>
  <c r="I3615" i="1"/>
  <c r="G3615" i="1"/>
  <c r="K3614" i="1"/>
  <c r="I3614" i="1"/>
  <c r="G3614" i="1"/>
  <c r="K3613" i="1"/>
  <c r="I3613" i="1"/>
  <c r="G3613" i="1"/>
  <c r="K3612" i="1"/>
  <c r="I3612" i="1"/>
  <c r="G3612" i="1"/>
  <c r="K3611" i="1"/>
  <c r="I3611" i="1"/>
  <c r="G3611" i="1"/>
  <c r="K3610" i="1"/>
  <c r="I3610" i="1"/>
  <c r="G3610" i="1"/>
  <c r="K3609" i="1"/>
  <c r="I3609" i="1"/>
  <c r="G3609" i="1"/>
  <c r="K3608" i="1"/>
  <c r="I3608" i="1"/>
  <c r="G3608" i="1"/>
  <c r="K3607" i="1"/>
  <c r="I3607" i="1"/>
  <c r="G3607" i="1"/>
  <c r="K3606" i="1"/>
  <c r="I3606" i="1"/>
  <c r="G3606" i="1"/>
  <c r="K3605" i="1"/>
  <c r="I3605" i="1"/>
  <c r="G3605" i="1"/>
  <c r="K3604" i="1"/>
  <c r="I3604" i="1"/>
  <c r="G3604" i="1"/>
  <c r="K3603" i="1"/>
  <c r="I3603" i="1"/>
  <c r="G3603" i="1"/>
  <c r="K3602" i="1"/>
  <c r="I3602" i="1"/>
  <c r="G3602" i="1"/>
  <c r="G3601" i="1"/>
  <c r="K3601" i="1"/>
  <c r="E4249" i="1" l="1"/>
  <c r="C4250" i="1"/>
  <c r="E3847" i="1"/>
  <c r="C3866" i="4"/>
  <c r="E3865" i="4"/>
  <c r="O3600" i="4"/>
  <c r="O3599" i="4"/>
  <c r="O3598" i="4"/>
  <c r="O3597" i="4"/>
  <c r="O3596" i="4"/>
  <c r="O3595" i="4"/>
  <c r="O3594" i="4"/>
  <c r="O3593" i="4"/>
  <c r="O3592" i="4"/>
  <c r="O3591" i="4"/>
  <c r="O3590" i="4"/>
  <c r="O3589" i="4"/>
  <c r="O3588" i="4"/>
  <c r="O3587" i="4"/>
  <c r="O3586" i="4"/>
  <c r="O3585" i="4"/>
  <c r="O3584" i="4"/>
  <c r="O3583" i="4"/>
  <c r="O3582" i="4"/>
  <c r="O3581" i="4"/>
  <c r="O3580" i="4"/>
  <c r="O3579" i="4"/>
  <c r="O3578" i="4"/>
  <c r="O3577" i="4"/>
  <c r="O3576" i="4"/>
  <c r="O3575" i="4"/>
  <c r="O3574" i="4"/>
  <c r="O3573" i="4"/>
  <c r="O3572" i="4"/>
  <c r="O3571" i="4"/>
  <c r="O3570" i="4"/>
  <c r="H3600" i="4"/>
  <c r="H3599" i="4"/>
  <c r="H3598" i="4"/>
  <c r="H3597" i="4"/>
  <c r="H3596" i="4"/>
  <c r="H3595" i="4"/>
  <c r="H3594" i="4"/>
  <c r="H3593" i="4"/>
  <c r="H3592" i="4"/>
  <c r="H3591" i="4"/>
  <c r="H3590" i="4"/>
  <c r="H3589" i="4"/>
  <c r="H3588" i="4"/>
  <c r="H3587" i="4"/>
  <c r="H3586" i="4"/>
  <c r="H3585" i="4"/>
  <c r="H3584" i="4"/>
  <c r="H3583" i="4"/>
  <c r="H3582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G3600" i="4"/>
  <c r="G3599" i="4"/>
  <c r="G3598" i="4"/>
  <c r="G3597" i="4"/>
  <c r="G3596" i="4"/>
  <c r="G3595" i="4"/>
  <c r="G3594" i="4"/>
  <c r="G3593" i="4"/>
  <c r="G3592" i="4"/>
  <c r="G3591" i="4"/>
  <c r="G3590" i="4"/>
  <c r="G3589" i="4"/>
  <c r="G3588" i="4"/>
  <c r="G3587" i="4"/>
  <c r="G3586" i="4"/>
  <c r="G3585" i="4"/>
  <c r="G3584" i="4"/>
  <c r="G3583" i="4"/>
  <c r="G3582" i="4"/>
  <c r="G3581" i="4"/>
  <c r="G3580" i="4"/>
  <c r="G3579" i="4"/>
  <c r="G3578" i="4"/>
  <c r="G3577" i="4"/>
  <c r="G3576" i="4"/>
  <c r="G3575" i="4"/>
  <c r="G3574" i="4"/>
  <c r="G3573" i="4"/>
  <c r="G3572" i="4"/>
  <c r="G3571" i="4"/>
  <c r="G3570" i="4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5" i="1"/>
  <c r="O3584" i="1"/>
  <c r="O3583" i="1"/>
  <c r="O3582" i="1"/>
  <c r="O3581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4"/>
  <c r="H3569" i="4"/>
  <c r="G3569" i="4"/>
  <c r="F3569" i="4"/>
  <c r="O3568" i="4"/>
  <c r="H3568" i="4"/>
  <c r="G3568" i="4"/>
  <c r="F3568" i="4"/>
  <c r="O3567" i="4"/>
  <c r="H3567" i="4"/>
  <c r="G3567" i="4"/>
  <c r="F3567" i="4"/>
  <c r="O3566" i="4"/>
  <c r="H3566" i="4"/>
  <c r="G3566" i="4"/>
  <c r="F3566" i="4"/>
  <c r="O3565" i="4"/>
  <c r="H3565" i="4"/>
  <c r="G3565" i="4"/>
  <c r="F3565" i="4"/>
  <c r="O3564" i="4"/>
  <c r="H3564" i="4"/>
  <c r="G3564" i="4"/>
  <c r="F3564" i="4"/>
  <c r="O3563" i="4"/>
  <c r="H3563" i="4"/>
  <c r="G3563" i="4"/>
  <c r="F3563" i="4"/>
  <c r="O3562" i="4"/>
  <c r="H3562" i="4"/>
  <c r="G3562" i="4"/>
  <c r="F3562" i="4"/>
  <c r="O3561" i="4"/>
  <c r="H3561" i="4"/>
  <c r="G3561" i="4"/>
  <c r="F3561" i="4"/>
  <c r="O3560" i="4"/>
  <c r="H3560" i="4"/>
  <c r="G3560" i="4"/>
  <c r="F3560" i="4"/>
  <c r="O3559" i="4"/>
  <c r="H3559" i="4"/>
  <c r="G3559" i="4"/>
  <c r="F3559" i="4"/>
  <c r="O3558" i="4"/>
  <c r="H3558" i="4"/>
  <c r="G3558" i="4"/>
  <c r="F3558" i="4"/>
  <c r="O3557" i="4"/>
  <c r="H3557" i="4"/>
  <c r="G3557" i="4"/>
  <c r="F3557" i="4"/>
  <c r="O3556" i="4"/>
  <c r="H3556" i="4"/>
  <c r="G3556" i="4"/>
  <c r="F3556" i="4"/>
  <c r="O3555" i="4"/>
  <c r="H3555" i="4"/>
  <c r="G3555" i="4"/>
  <c r="F3555" i="4"/>
  <c r="O3554" i="4"/>
  <c r="H3554" i="4"/>
  <c r="G3554" i="4"/>
  <c r="F3554" i="4"/>
  <c r="O3553" i="4"/>
  <c r="H3553" i="4"/>
  <c r="G3553" i="4"/>
  <c r="F3553" i="4"/>
  <c r="O3552" i="4"/>
  <c r="H3552" i="4"/>
  <c r="G3552" i="4"/>
  <c r="F3552" i="4"/>
  <c r="O3551" i="4"/>
  <c r="H3551" i="4"/>
  <c r="G3551" i="4"/>
  <c r="F3551" i="4"/>
  <c r="O3550" i="4"/>
  <c r="H3550" i="4"/>
  <c r="G3550" i="4"/>
  <c r="F3550" i="4"/>
  <c r="O3549" i="4"/>
  <c r="H3549" i="4"/>
  <c r="G3549" i="4"/>
  <c r="F3549" i="4"/>
  <c r="O3548" i="4"/>
  <c r="H3548" i="4"/>
  <c r="G3548" i="4"/>
  <c r="F3548" i="4"/>
  <c r="O3547" i="4"/>
  <c r="H3547" i="4"/>
  <c r="G3547" i="4"/>
  <c r="F3547" i="4"/>
  <c r="O3546" i="4"/>
  <c r="H3546" i="4"/>
  <c r="G3546" i="4"/>
  <c r="F3546" i="4"/>
  <c r="O3545" i="4"/>
  <c r="H3545" i="4"/>
  <c r="G3545" i="4"/>
  <c r="F3545" i="4"/>
  <c r="O3544" i="4"/>
  <c r="H3544" i="4"/>
  <c r="G3544" i="4"/>
  <c r="F3544" i="4"/>
  <c r="O3543" i="4"/>
  <c r="H3543" i="4"/>
  <c r="G3543" i="4"/>
  <c r="F3543" i="4"/>
  <c r="O3542" i="4"/>
  <c r="H3542" i="4"/>
  <c r="G3542" i="4"/>
  <c r="F3542" i="4"/>
  <c r="O3541" i="4"/>
  <c r="H3541" i="4"/>
  <c r="G3541" i="4"/>
  <c r="F3541" i="4"/>
  <c r="O3540" i="4"/>
  <c r="H3540" i="4"/>
  <c r="G3540" i="4"/>
  <c r="F3540" i="4"/>
  <c r="O3539" i="4"/>
  <c r="H3539" i="4"/>
  <c r="F3539" i="4"/>
  <c r="I3569" i="1"/>
  <c r="H3569" i="1"/>
  <c r="G3569" i="1"/>
  <c r="I3568" i="1"/>
  <c r="H3568" i="1"/>
  <c r="G3568" i="1"/>
  <c r="I3567" i="1"/>
  <c r="H3567" i="1"/>
  <c r="G3567" i="1"/>
  <c r="I3566" i="1"/>
  <c r="H3566" i="1"/>
  <c r="G3566" i="1"/>
  <c r="I3565" i="1"/>
  <c r="H3565" i="1"/>
  <c r="G3565" i="1"/>
  <c r="I3564" i="1"/>
  <c r="H3564" i="1"/>
  <c r="G3564" i="1"/>
  <c r="I3563" i="1"/>
  <c r="H3563" i="1"/>
  <c r="G3563" i="1"/>
  <c r="I3562" i="1"/>
  <c r="H3562" i="1"/>
  <c r="G3562" i="1"/>
  <c r="I3561" i="1"/>
  <c r="H3561" i="1"/>
  <c r="G3561" i="1"/>
  <c r="I3560" i="1"/>
  <c r="H3560" i="1"/>
  <c r="G3560" i="1"/>
  <c r="I3559" i="1"/>
  <c r="H3559" i="1"/>
  <c r="G3559" i="1"/>
  <c r="I3558" i="1"/>
  <c r="H3558" i="1"/>
  <c r="G3558" i="1"/>
  <c r="I3557" i="1"/>
  <c r="H3557" i="1"/>
  <c r="G3557" i="1"/>
  <c r="I3556" i="1"/>
  <c r="H3556" i="1"/>
  <c r="G3556" i="1"/>
  <c r="I3555" i="1"/>
  <c r="H3555" i="1"/>
  <c r="G3555" i="1"/>
  <c r="I3554" i="1"/>
  <c r="H3554" i="1"/>
  <c r="G3554" i="1"/>
  <c r="I3553" i="1"/>
  <c r="H3553" i="1"/>
  <c r="G3553" i="1"/>
  <c r="I3552" i="1"/>
  <c r="H3552" i="1"/>
  <c r="G3552" i="1"/>
  <c r="I3551" i="1"/>
  <c r="H3551" i="1"/>
  <c r="G3551" i="1"/>
  <c r="I3550" i="1"/>
  <c r="H3550" i="1"/>
  <c r="G3550" i="1"/>
  <c r="I3549" i="1"/>
  <c r="H3549" i="1"/>
  <c r="G3549" i="1"/>
  <c r="I3548" i="1"/>
  <c r="H3548" i="1"/>
  <c r="G3548" i="1"/>
  <c r="I3547" i="1"/>
  <c r="H3547" i="1"/>
  <c r="G3547" i="1"/>
  <c r="I3546" i="1"/>
  <c r="H3546" i="1"/>
  <c r="G3546" i="1"/>
  <c r="I3545" i="1"/>
  <c r="H3545" i="1"/>
  <c r="G3545" i="1"/>
  <c r="I3544" i="1"/>
  <c r="H3544" i="1"/>
  <c r="G3544" i="1"/>
  <c r="I3543" i="1"/>
  <c r="H3543" i="1"/>
  <c r="G3543" i="1"/>
  <c r="I3542" i="1"/>
  <c r="H3542" i="1"/>
  <c r="G3542" i="1"/>
  <c r="I3541" i="1"/>
  <c r="H3541" i="1"/>
  <c r="G3541" i="1"/>
  <c r="I3540" i="1"/>
  <c r="H3540" i="1"/>
  <c r="G3540" i="1"/>
  <c r="H3539" i="1"/>
  <c r="G3539" i="1"/>
  <c r="I3539" i="1"/>
  <c r="E4250" i="1" l="1"/>
  <c r="C4251" i="1"/>
  <c r="E3848" i="1"/>
  <c r="C3867" i="4"/>
  <c r="E3866" i="4"/>
  <c r="H3538" i="4"/>
  <c r="G3538" i="4"/>
  <c r="F3538" i="4"/>
  <c r="H3537" i="4"/>
  <c r="G3537" i="4"/>
  <c r="F3537" i="4"/>
  <c r="H3536" i="4"/>
  <c r="G3536" i="4"/>
  <c r="F3536" i="4"/>
  <c r="H3535" i="4"/>
  <c r="G3535" i="4"/>
  <c r="F3535" i="4"/>
  <c r="H3534" i="4"/>
  <c r="G3534" i="4"/>
  <c r="F3534" i="4"/>
  <c r="H3533" i="4"/>
  <c r="G3533" i="4"/>
  <c r="F3533" i="4"/>
  <c r="H3532" i="4"/>
  <c r="G3532" i="4"/>
  <c r="F3532" i="4"/>
  <c r="H3531" i="4"/>
  <c r="G3531" i="4"/>
  <c r="F3531" i="4"/>
  <c r="H3530" i="4"/>
  <c r="G3530" i="4"/>
  <c r="F3530" i="4"/>
  <c r="H3529" i="4"/>
  <c r="G3529" i="4"/>
  <c r="F3529" i="4"/>
  <c r="H3528" i="4"/>
  <c r="G3528" i="4"/>
  <c r="F3528" i="4"/>
  <c r="H3527" i="4"/>
  <c r="G3527" i="4"/>
  <c r="F3527" i="4"/>
  <c r="H3526" i="4"/>
  <c r="G3526" i="4"/>
  <c r="F3526" i="4"/>
  <c r="H3525" i="4"/>
  <c r="G3525" i="4"/>
  <c r="F3525" i="4"/>
  <c r="H3524" i="4"/>
  <c r="G3524" i="4"/>
  <c r="F3524" i="4"/>
  <c r="H3523" i="4"/>
  <c r="G3523" i="4"/>
  <c r="F3523" i="4"/>
  <c r="H3522" i="4"/>
  <c r="G3522" i="4"/>
  <c r="F3522" i="4"/>
  <c r="H3521" i="4"/>
  <c r="G3521" i="4"/>
  <c r="F3521" i="4"/>
  <c r="H3520" i="4"/>
  <c r="G3520" i="4"/>
  <c r="F3520" i="4"/>
  <c r="H3519" i="4"/>
  <c r="G3519" i="4"/>
  <c r="F3519" i="4"/>
  <c r="H3518" i="4"/>
  <c r="G3518" i="4"/>
  <c r="F3518" i="4"/>
  <c r="H3517" i="4"/>
  <c r="G3517" i="4"/>
  <c r="F3517" i="4"/>
  <c r="H3516" i="4"/>
  <c r="G3516" i="4"/>
  <c r="F3516" i="4"/>
  <c r="H3515" i="4"/>
  <c r="G3515" i="4"/>
  <c r="F3515" i="4"/>
  <c r="H3514" i="4"/>
  <c r="G3514" i="4"/>
  <c r="F3514" i="4"/>
  <c r="H3513" i="4"/>
  <c r="G3513" i="4"/>
  <c r="F3513" i="4"/>
  <c r="H3512" i="4"/>
  <c r="G3512" i="4"/>
  <c r="F3512" i="4"/>
  <c r="H3511" i="4"/>
  <c r="G3511" i="4"/>
  <c r="F3511" i="4"/>
  <c r="H3510" i="4"/>
  <c r="G3510" i="4"/>
  <c r="F3510" i="4"/>
  <c r="G3509" i="4"/>
  <c r="H3509" i="4"/>
  <c r="F3509" i="4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I350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H3508" i="4"/>
  <c r="G3508" i="4"/>
  <c r="F3508" i="4"/>
  <c r="H3507" i="4"/>
  <c r="G3507" i="4"/>
  <c r="F3507" i="4"/>
  <c r="H3506" i="4"/>
  <c r="G3506" i="4"/>
  <c r="F3506" i="4"/>
  <c r="H3505" i="4"/>
  <c r="G3505" i="4"/>
  <c r="F3505" i="4"/>
  <c r="H3504" i="4"/>
  <c r="G3504" i="4"/>
  <c r="F3504" i="4"/>
  <c r="H3503" i="4"/>
  <c r="G3503" i="4"/>
  <c r="F3503" i="4"/>
  <c r="H3502" i="4"/>
  <c r="G3502" i="4"/>
  <c r="F3502" i="4"/>
  <c r="H3501" i="4"/>
  <c r="G3501" i="4"/>
  <c r="F3501" i="4"/>
  <c r="H3500" i="4"/>
  <c r="G3500" i="4"/>
  <c r="F3500" i="4"/>
  <c r="H3499" i="4"/>
  <c r="G3499" i="4"/>
  <c r="F3499" i="4"/>
  <c r="H3498" i="4"/>
  <c r="G3498" i="4"/>
  <c r="F3498" i="4"/>
  <c r="H3497" i="4"/>
  <c r="G3497" i="4"/>
  <c r="F3497" i="4"/>
  <c r="H3496" i="4"/>
  <c r="G3496" i="4"/>
  <c r="F3496" i="4"/>
  <c r="H3495" i="4"/>
  <c r="G3495" i="4"/>
  <c r="F3495" i="4"/>
  <c r="H3494" i="4"/>
  <c r="G3494" i="4"/>
  <c r="F3494" i="4"/>
  <c r="H3493" i="4"/>
  <c r="G3493" i="4"/>
  <c r="F3493" i="4"/>
  <c r="H3492" i="4"/>
  <c r="G3492" i="4"/>
  <c r="F3492" i="4"/>
  <c r="H3491" i="4"/>
  <c r="G3491" i="4"/>
  <c r="F3491" i="4"/>
  <c r="H3490" i="4"/>
  <c r="G3490" i="4"/>
  <c r="F3490" i="4"/>
  <c r="H3489" i="4"/>
  <c r="G3489" i="4"/>
  <c r="F3489" i="4"/>
  <c r="H3488" i="4"/>
  <c r="G3488" i="4"/>
  <c r="F3488" i="4"/>
  <c r="H3487" i="4"/>
  <c r="G3487" i="4"/>
  <c r="F3487" i="4"/>
  <c r="H3486" i="4"/>
  <c r="G3486" i="4"/>
  <c r="F3486" i="4"/>
  <c r="H3485" i="4"/>
  <c r="G3485" i="4"/>
  <c r="F3485" i="4"/>
  <c r="H3484" i="4"/>
  <c r="G3484" i="4"/>
  <c r="F3484" i="4"/>
  <c r="H3483" i="4"/>
  <c r="G3483" i="4"/>
  <c r="F3483" i="4"/>
  <c r="H3482" i="4"/>
  <c r="G3482" i="4"/>
  <c r="F3482" i="4"/>
  <c r="H3481" i="4"/>
  <c r="G3481" i="4"/>
  <c r="F3481" i="4"/>
  <c r="H3480" i="4"/>
  <c r="G3480" i="4"/>
  <c r="F3480" i="4"/>
  <c r="H3479" i="4"/>
  <c r="G3479" i="4"/>
  <c r="F3479" i="4"/>
  <c r="H3478" i="4"/>
  <c r="G3478" i="4"/>
  <c r="F3478" i="4"/>
  <c r="P3477" i="4"/>
  <c r="O3477" i="4"/>
  <c r="I3477" i="4"/>
  <c r="H3477" i="4"/>
  <c r="F3477" i="4"/>
  <c r="P3476" i="4"/>
  <c r="O3476" i="4"/>
  <c r="I3476" i="4"/>
  <c r="H3476" i="4"/>
  <c r="F3476" i="4"/>
  <c r="P3475" i="4"/>
  <c r="O3475" i="4"/>
  <c r="I3475" i="4"/>
  <c r="H3475" i="4"/>
  <c r="F3475" i="4"/>
  <c r="P3474" i="4"/>
  <c r="O3474" i="4"/>
  <c r="I3474" i="4"/>
  <c r="H3474" i="4"/>
  <c r="F3474" i="4"/>
  <c r="P3473" i="4"/>
  <c r="O3473" i="4"/>
  <c r="I3473" i="4"/>
  <c r="H3473" i="4"/>
  <c r="F3473" i="4"/>
  <c r="P3472" i="4"/>
  <c r="O3472" i="4"/>
  <c r="I3472" i="4"/>
  <c r="H3472" i="4"/>
  <c r="F3472" i="4"/>
  <c r="P3471" i="4"/>
  <c r="O3471" i="4"/>
  <c r="I3471" i="4"/>
  <c r="H3471" i="4"/>
  <c r="F3471" i="4"/>
  <c r="P3470" i="4"/>
  <c r="O3470" i="4"/>
  <c r="I3470" i="4"/>
  <c r="H3470" i="4"/>
  <c r="F3470" i="4"/>
  <c r="P3469" i="4"/>
  <c r="O3469" i="4"/>
  <c r="I3469" i="4"/>
  <c r="H3469" i="4"/>
  <c r="F3469" i="4"/>
  <c r="P3468" i="4"/>
  <c r="O3468" i="4"/>
  <c r="I3468" i="4"/>
  <c r="H3468" i="4"/>
  <c r="F3468" i="4"/>
  <c r="P3467" i="4"/>
  <c r="O3467" i="4"/>
  <c r="I3467" i="4"/>
  <c r="H3467" i="4"/>
  <c r="F3467" i="4"/>
  <c r="P3466" i="4"/>
  <c r="O3466" i="4"/>
  <c r="I3466" i="4"/>
  <c r="H3466" i="4"/>
  <c r="F3466" i="4"/>
  <c r="P3465" i="4"/>
  <c r="O3465" i="4"/>
  <c r="I3465" i="4"/>
  <c r="H3465" i="4"/>
  <c r="F3465" i="4"/>
  <c r="P3464" i="4"/>
  <c r="O3464" i="4"/>
  <c r="I3464" i="4"/>
  <c r="H3464" i="4"/>
  <c r="F3464" i="4"/>
  <c r="P3463" i="4"/>
  <c r="O3463" i="4"/>
  <c r="I3463" i="4"/>
  <c r="H3463" i="4"/>
  <c r="F3463" i="4"/>
  <c r="P3462" i="4"/>
  <c r="O3462" i="4"/>
  <c r="I3462" i="4"/>
  <c r="H3462" i="4"/>
  <c r="F3462" i="4"/>
  <c r="P3461" i="4"/>
  <c r="O3461" i="4"/>
  <c r="I3461" i="4"/>
  <c r="H3461" i="4"/>
  <c r="F3461" i="4"/>
  <c r="P3460" i="4"/>
  <c r="O3460" i="4"/>
  <c r="I3460" i="4"/>
  <c r="H3460" i="4"/>
  <c r="F3460" i="4"/>
  <c r="P3459" i="4"/>
  <c r="O3459" i="4"/>
  <c r="I3459" i="4"/>
  <c r="H3459" i="4"/>
  <c r="F3459" i="4"/>
  <c r="P3458" i="4"/>
  <c r="O3458" i="4"/>
  <c r="I3458" i="4"/>
  <c r="H3458" i="4"/>
  <c r="F3458" i="4"/>
  <c r="P3457" i="4"/>
  <c r="O3457" i="4"/>
  <c r="I3457" i="4"/>
  <c r="H3457" i="4"/>
  <c r="F3457" i="4"/>
  <c r="P3456" i="4"/>
  <c r="O3456" i="4"/>
  <c r="I3456" i="4"/>
  <c r="H3456" i="4"/>
  <c r="F3456" i="4"/>
  <c r="P3455" i="4"/>
  <c r="O3455" i="4"/>
  <c r="I3455" i="4"/>
  <c r="H3455" i="4"/>
  <c r="F3455" i="4"/>
  <c r="P3454" i="4"/>
  <c r="O3454" i="4"/>
  <c r="I3454" i="4"/>
  <c r="H3454" i="4"/>
  <c r="F3454" i="4"/>
  <c r="P3453" i="4"/>
  <c r="O3453" i="4"/>
  <c r="I3453" i="4"/>
  <c r="H3453" i="4"/>
  <c r="F3453" i="4"/>
  <c r="P3452" i="4"/>
  <c r="O3452" i="4"/>
  <c r="I3452" i="4"/>
  <c r="H3452" i="4"/>
  <c r="F3452" i="4"/>
  <c r="P3451" i="4"/>
  <c r="O3451" i="4"/>
  <c r="I3451" i="4"/>
  <c r="H3451" i="4"/>
  <c r="F3451" i="4"/>
  <c r="P3450" i="4"/>
  <c r="O3450" i="4"/>
  <c r="I3450" i="4"/>
  <c r="H3450" i="4"/>
  <c r="F3450" i="4"/>
  <c r="P3449" i="4"/>
  <c r="O3449" i="4"/>
  <c r="I3449" i="4"/>
  <c r="H3449" i="4"/>
  <c r="F3449" i="4"/>
  <c r="P3448" i="4"/>
  <c r="H3448" i="4"/>
  <c r="G3539" i="4"/>
  <c r="F3630" i="4"/>
  <c r="F3629" i="4"/>
  <c r="F3628" i="4"/>
  <c r="F3627" i="4"/>
  <c r="F3626" i="4"/>
  <c r="F3625" i="4"/>
  <c r="F3624" i="4"/>
  <c r="F3623" i="4"/>
  <c r="F3622" i="4"/>
  <c r="F3621" i="4"/>
  <c r="F3620" i="4"/>
  <c r="F3619" i="4"/>
  <c r="F3618" i="4"/>
  <c r="F3617" i="4"/>
  <c r="F3616" i="4"/>
  <c r="F3615" i="4"/>
  <c r="F3614" i="4"/>
  <c r="F3613" i="4"/>
  <c r="F3612" i="4"/>
  <c r="F3611" i="4"/>
  <c r="F3610" i="4"/>
  <c r="F3609" i="4"/>
  <c r="F3608" i="4"/>
  <c r="F3607" i="4"/>
  <c r="F3606" i="4"/>
  <c r="F3605" i="4"/>
  <c r="F3604" i="4"/>
  <c r="F3603" i="4"/>
  <c r="F3602" i="4"/>
  <c r="F3601" i="4"/>
  <c r="F3600" i="4"/>
  <c r="F3599" i="4"/>
  <c r="F3598" i="4"/>
  <c r="F3597" i="4"/>
  <c r="F3596" i="4"/>
  <c r="F3595" i="4"/>
  <c r="F3594" i="4"/>
  <c r="F3593" i="4"/>
  <c r="F3592" i="4"/>
  <c r="F3591" i="4"/>
  <c r="F3590" i="4"/>
  <c r="F3589" i="4"/>
  <c r="F3588" i="4"/>
  <c r="F3587" i="4"/>
  <c r="F3586" i="4"/>
  <c r="F3585" i="4"/>
  <c r="F3584" i="4"/>
  <c r="F3583" i="4"/>
  <c r="F3582" i="4"/>
  <c r="F3581" i="4"/>
  <c r="F3580" i="4"/>
  <c r="F3579" i="4"/>
  <c r="F3578" i="4"/>
  <c r="F3577" i="4"/>
  <c r="F3576" i="4"/>
  <c r="F3575" i="4"/>
  <c r="F3574" i="4"/>
  <c r="F3573" i="4"/>
  <c r="F3572" i="4"/>
  <c r="F3571" i="4"/>
  <c r="F3570" i="4"/>
  <c r="H3843" i="4"/>
  <c r="H3842" i="4"/>
  <c r="H3841" i="4"/>
  <c r="H3840" i="4"/>
  <c r="H3839" i="4"/>
  <c r="H3838" i="4"/>
  <c r="H3837" i="4"/>
  <c r="H3836" i="4"/>
  <c r="H3835" i="4"/>
  <c r="H3834" i="4"/>
  <c r="H3833" i="4"/>
  <c r="H3832" i="4"/>
  <c r="H3831" i="4"/>
  <c r="H3830" i="4"/>
  <c r="H3829" i="4"/>
  <c r="H3828" i="4"/>
  <c r="H3827" i="4"/>
  <c r="H3826" i="4"/>
  <c r="H3825" i="4"/>
  <c r="H3824" i="4"/>
  <c r="H3823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73" i="4"/>
  <c r="H3772" i="4"/>
  <c r="H3771" i="4"/>
  <c r="H3770" i="4"/>
  <c r="H3769" i="4"/>
  <c r="H3768" i="4"/>
  <c r="H3767" i="4"/>
  <c r="H3766" i="4"/>
  <c r="H3765" i="4"/>
  <c r="H3764" i="4"/>
  <c r="H3763" i="4"/>
  <c r="H3762" i="4"/>
  <c r="H3761" i="4"/>
  <c r="H3760" i="4"/>
  <c r="H3759" i="4"/>
  <c r="H3758" i="4"/>
  <c r="H3757" i="4"/>
  <c r="H3756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E4251" i="1" l="1"/>
  <c r="C4252" i="1"/>
  <c r="E3849" i="1"/>
  <c r="C3868" i="4"/>
  <c r="E3867" i="4"/>
  <c r="N3843" i="1"/>
  <c r="K3843" i="1"/>
  <c r="I3843" i="1"/>
  <c r="G3843" i="1"/>
  <c r="N3842" i="1"/>
  <c r="K3842" i="1"/>
  <c r="I3842" i="1"/>
  <c r="G3842" i="1"/>
  <c r="N3841" i="1"/>
  <c r="K3841" i="1"/>
  <c r="I3841" i="1"/>
  <c r="G3841" i="1"/>
  <c r="N3840" i="1"/>
  <c r="K3840" i="1"/>
  <c r="I3840" i="1"/>
  <c r="G3840" i="1"/>
  <c r="N3839" i="1"/>
  <c r="K3839" i="1"/>
  <c r="I3839" i="1"/>
  <c r="G3839" i="1"/>
  <c r="N3838" i="1"/>
  <c r="K3838" i="1"/>
  <c r="I3838" i="1"/>
  <c r="G3838" i="1"/>
  <c r="N3837" i="1"/>
  <c r="K3837" i="1"/>
  <c r="I3837" i="1"/>
  <c r="G3837" i="1"/>
  <c r="N3836" i="1"/>
  <c r="K3836" i="1"/>
  <c r="I3836" i="1"/>
  <c r="G3836" i="1"/>
  <c r="N3835" i="1"/>
  <c r="K3835" i="1"/>
  <c r="I3835" i="1"/>
  <c r="G3835" i="1"/>
  <c r="N3834" i="1"/>
  <c r="K3834" i="1"/>
  <c r="I3834" i="1"/>
  <c r="G3834" i="1"/>
  <c r="N3833" i="1"/>
  <c r="K3833" i="1"/>
  <c r="I3833" i="1"/>
  <c r="G3833" i="1"/>
  <c r="N3832" i="1"/>
  <c r="K3832" i="1"/>
  <c r="I3832" i="1"/>
  <c r="G3832" i="1"/>
  <c r="N3831" i="1"/>
  <c r="K3831" i="1"/>
  <c r="I3831" i="1"/>
  <c r="G3831" i="1"/>
  <c r="N3830" i="1"/>
  <c r="K3830" i="1"/>
  <c r="I3830" i="1"/>
  <c r="G3830" i="1"/>
  <c r="N3829" i="1"/>
  <c r="K3829" i="1"/>
  <c r="I3829" i="1"/>
  <c r="G3829" i="1"/>
  <c r="N3828" i="1"/>
  <c r="K3828" i="1"/>
  <c r="I3828" i="1"/>
  <c r="G3828" i="1"/>
  <c r="N3827" i="1"/>
  <c r="K3827" i="1"/>
  <c r="I3827" i="1"/>
  <c r="G3827" i="1"/>
  <c r="N3826" i="1"/>
  <c r="K3826" i="1"/>
  <c r="I3826" i="1"/>
  <c r="G3826" i="1"/>
  <c r="N3825" i="1"/>
  <c r="K3825" i="1"/>
  <c r="I3825" i="1"/>
  <c r="G3825" i="1"/>
  <c r="N3824" i="1"/>
  <c r="K3824" i="1"/>
  <c r="I3824" i="1"/>
  <c r="G3824" i="1"/>
  <c r="N3823" i="1"/>
  <c r="K3823" i="1"/>
  <c r="I3823" i="1"/>
  <c r="G3823" i="1"/>
  <c r="N3822" i="1"/>
  <c r="K3822" i="1"/>
  <c r="I3822" i="1"/>
  <c r="G3822" i="1"/>
  <c r="N3821" i="1"/>
  <c r="K3821" i="1"/>
  <c r="I3821" i="1"/>
  <c r="G3821" i="1"/>
  <c r="N3820" i="1"/>
  <c r="K3820" i="1"/>
  <c r="I3820" i="1"/>
  <c r="G3820" i="1"/>
  <c r="N3819" i="1"/>
  <c r="K3819" i="1"/>
  <c r="I3819" i="1"/>
  <c r="G3819" i="1"/>
  <c r="N3818" i="1"/>
  <c r="K3818" i="1"/>
  <c r="I3818" i="1"/>
  <c r="G3818" i="1"/>
  <c r="N3817" i="1"/>
  <c r="K3817" i="1"/>
  <c r="I3817" i="1"/>
  <c r="G3817" i="1"/>
  <c r="N3816" i="1"/>
  <c r="K3816" i="1"/>
  <c r="I3816" i="1"/>
  <c r="G3816" i="1"/>
  <c r="N3815" i="1"/>
  <c r="K3815" i="1"/>
  <c r="I3815" i="1"/>
  <c r="G3815" i="1"/>
  <c r="N3814" i="1"/>
  <c r="K3814" i="1"/>
  <c r="I3814" i="1"/>
  <c r="G3814" i="1"/>
  <c r="N3813" i="1"/>
  <c r="K3813" i="1"/>
  <c r="I3813" i="1"/>
  <c r="G3813" i="1"/>
  <c r="N3812" i="1"/>
  <c r="K3812" i="1"/>
  <c r="I3812" i="1"/>
  <c r="G3812" i="1"/>
  <c r="N3811" i="1"/>
  <c r="K3811" i="1"/>
  <c r="I3811" i="1"/>
  <c r="G3811" i="1"/>
  <c r="N3810" i="1"/>
  <c r="K3810" i="1"/>
  <c r="I3810" i="1"/>
  <c r="G3810" i="1"/>
  <c r="N3809" i="1"/>
  <c r="K3809" i="1"/>
  <c r="I3809" i="1"/>
  <c r="G3809" i="1"/>
  <c r="N3808" i="1"/>
  <c r="K3808" i="1"/>
  <c r="I3808" i="1"/>
  <c r="G3808" i="1"/>
  <c r="N3807" i="1"/>
  <c r="K3807" i="1"/>
  <c r="I3807" i="1"/>
  <c r="G3807" i="1"/>
  <c r="N3806" i="1"/>
  <c r="K3806" i="1"/>
  <c r="I3806" i="1"/>
  <c r="G3806" i="1"/>
  <c r="N3805" i="1"/>
  <c r="K3805" i="1"/>
  <c r="I3805" i="1"/>
  <c r="G3805" i="1"/>
  <c r="N3804" i="1"/>
  <c r="K3804" i="1"/>
  <c r="I3804" i="1"/>
  <c r="G3804" i="1"/>
  <c r="N3803" i="1"/>
  <c r="K3803" i="1"/>
  <c r="I3803" i="1"/>
  <c r="G3803" i="1"/>
  <c r="N3802" i="1"/>
  <c r="K3802" i="1"/>
  <c r="I3802" i="1"/>
  <c r="G3802" i="1"/>
  <c r="N3801" i="1"/>
  <c r="K3801" i="1"/>
  <c r="I3801" i="1"/>
  <c r="G3801" i="1"/>
  <c r="N3800" i="1"/>
  <c r="K3800" i="1"/>
  <c r="I3800" i="1"/>
  <c r="G3800" i="1"/>
  <c r="N3799" i="1"/>
  <c r="K3799" i="1"/>
  <c r="I3799" i="1"/>
  <c r="G3799" i="1"/>
  <c r="N3798" i="1"/>
  <c r="K3798" i="1"/>
  <c r="I3798" i="1"/>
  <c r="G3798" i="1"/>
  <c r="N3797" i="1"/>
  <c r="K3797" i="1"/>
  <c r="I3797" i="1"/>
  <c r="G3797" i="1"/>
  <c r="N3796" i="1"/>
  <c r="K3796" i="1"/>
  <c r="I3796" i="1"/>
  <c r="G3796" i="1"/>
  <c r="N3795" i="1"/>
  <c r="K3795" i="1"/>
  <c r="I3795" i="1"/>
  <c r="G3795" i="1"/>
  <c r="N3794" i="1"/>
  <c r="K3794" i="1"/>
  <c r="I3794" i="1"/>
  <c r="G3794" i="1"/>
  <c r="N3793" i="1"/>
  <c r="K3793" i="1"/>
  <c r="I3793" i="1"/>
  <c r="G3793" i="1"/>
  <c r="N3792" i="1"/>
  <c r="K3792" i="1"/>
  <c r="I3792" i="1"/>
  <c r="G3792" i="1"/>
  <c r="N3791" i="1"/>
  <c r="K3791" i="1"/>
  <c r="I3791" i="1"/>
  <c r="G3791" i="1"/>
  <c r="N3790" i="1"/>
  <c r="K3790" i="1"/>
  <c r="I3790" i="1"/>
  <c r="G3790" i="1"/>
  <c r="N3789" i="1"/>
  <c r="K3789" i="1"/>
  <c r="I3789" i="1"/>
  <c r="G3789" i="1"/>
  <c r="N3788" i="1"/>
  <c r="K3788" i="1"/>
  <c r="I3788" i="1"/>
  <c r="G3788" i="1"/>
  <c r="N3787" i="1"/>
  <c r="K3787" i="1"/>
  <c r="I3787" i="1"/>
  <c r="G3787" i="1"/>
  <c r="N3786" i="1"/>
  <c r="K3786" i="1"/>
  <c r="I3786" i="1"/>
  <c r="G3786" i="1"/>
  <c r="N3785" i="1"/>
  <c r="K3785" i="1"/>
  <c r="I3785" i="1"/>
  <c r="G3785" i="1"/>
  <c r="N3784" i="1"/>
  <c r="K3784" i="1"/>
  <c r="I3784" i="1"/>
  <c r="G3784" i="1"/>
  <c r="N3783" i="1"/>
  <c r="K3783" i="1"/>
  <c r="I3783" i="1"/>
  <c r="G3783" i="1"/>
  <c r="N3782" i="1"/>
  <c r="K3782" i="1"/>
  <c r="I3782" i="1"/>
  <c r="G3782" i="1"/>
  <c r="N3781" i="1"/>
  <c r="K3781" i="1"/>
  <c r="I3781" i="1"/>
  <c r="G3781" i="1"/>
  <c r="N3780" i="1"/>
  <c r="K3780" i="1"/>
  <c r="I3780" i="1"/>
  <c r="G3780" i="1"/>
  <c r="N3779" i="1"/>
  <c r="K3779" i="1"/>
  <c r="I3779" i="1"/>
  <c r="G3779" i="1"/>
  <c r="N3778" i="1"/>
  <c r="K3778" i="1"/>
  <c r="I3778" i="1"/>
  <c r="G3778" i="1"/>
  <c r="N3777" i="1"/>
  <c r="K3777" i="1"/>
  <c r="I3777" i="1"/>
  <c r="G3777" i="1"/>
  <c r="N3776" i="1"/>
  <c r="K3776" i="1"/>
  <c r="I3776" i="1"/>
  <c r="G3776" i="1"/>
  <c r="N3775" i="1"/>
  <c r="K3775" i="1"/>
  <c r="I3775" i="1"/>
  <c r="G3775" i="1"/>
  <c r="N3774" i="1"/>
  <c r="K3774" i="1"/>
  <c r="I3774" i="1"/>
  <c r="G3774" i="1"/>
  <c r="N3773" i="1"/>
  <c r="K3773" i="1"/>
  <c r="I3773" i="1"/>
  <c r="G3773" i="1"/>
  <c r="N3772" i="1"/>
  <c r="K3772" i="1"/>
  <c r="I3772" i="1"/>
  <c r="G3772" i="1"/>
  <c r="N3771" i="1"/>
  <c r="K3771" i="1"/>
  <c r="I3771" i="1"/>
  <c r="G3771" i="1"/>
  <c r="N3770" i="1"/>
  <c r="K3770" i="1"/>
  <c r="I3770" i="1"/>
  <c r="G3770" i="1"/>
  <c r="N3769" i="1"/>
  <c r="K3769" i="1"/>
  <c r="I3769" i="1"/>
  <c r="G3769" i="1"/>
  <c r="N3768" i="1"/>
  <c r="K3768" i="1"/>
  <c r="I3768" i="1"/>
  <c r="G3768" i="1"/>
  <c r="N3767" i="1"/>
  <c r="K3767" i="1"/>
  <c r="I3767" i="1"/>
  <c r="G3767" i="1"/>
  <c r="N3766" i="1"/>
  <c r="K3766" i="1"/>
  <c r="I3766" i="1"/>
  <c r="G3766" i="1"/>
  <c r="N3765" i="1"/>
  <c r="K3765" i="1"/>
  <c r="I3765" i="1"/>
  <c r="G3765" i="1"/>
  <c r="N3764" i="1"/>
  <c r="K3764" i="1"/>
  <c r="I3764" i="1"/>
  <c r="G3764" i="1"/>
  <c r="N3763" i="1"/>
  <c r="K3763" i="1"/>
  <c r="I3763" i="1"/>
  <c r="G3763" i="1"/>
  <c r="N3762" i="1"/>
  <c r="K3762" i="1"/>
  <c r="I3762" i="1"/>
  <c r="G3762" i="1"/>
  <c r="N3761" i="1"/>
  <c r="K3761" i="1"/>
  <c r="I3761" i="1"/>
  <c r="G3761" i="1"/>
  <c r="N3760" i="1"/>
  <c r="K3760" i="1"/>
  <c r="I3760" i="1"/>
  <c r="G3760" i="1"/>
  <c r="N3759" i="1"/>
  <c r="K3759" i="1"/>
  <c r="I3759" i="1"/>
  <c r="G3759" i="1"/>
  <c r="N3758" i="1"/>
  <c r="K3758" i="1"/>
  <c r="I3758" i="1"/>
  <c r="G3758" i="1"/>
  <c r="N3757" i="1"/>
  <c r="K3757" i="1"/>
  <c r="I3757" i="1"/>
  <c r="G3757" i="1"/>
  <c r="N3756" i="1"/>
  <c r="K3756" i="1"/>
  <c r="I3756" i="1"/>
  <c r="G3756" i="1"/>
  <c r="N3755" i="1"/>
  <c r="K3755" i="1"/>
  <c r="I3755" i="1"/>
  <c r="G3755" i="1"/>
  <c r="N3754" i="1"/>
  <c r="K3754" i="1"/>
  <c r="I3754" i="1"/>
  <c r="G3754" i="1"/>
  <c r="N3753" i="1"/>
  <c r="K3753" i="1"/>
  <c r="I3753" i="1"/>
  <c r="G3753" i="1"/>
  <c r="N3752" i="1"/>
  <c r="K3752" i="1"/>
  <c r="I3752" i="1"/>
  <c r="G3752" i="1"/>
  <c r="N3751" i="1"/>
  <c r="K3751" i="1"/>
  <c r="I3751" i="1"/>
  <c r="G3751" i="1"/>
  <c r="N3750" i="1"/>
  <c r="K3750" i="1"/>
  <c r="I3750" i="1"/>
  <c r="G3750" i="1"/>
  <c r="N3749" i="1"/>
  <c r="K3749" i="1"/>
  <c r="I3749" i="1"/>
  <c r="G3749" i="1"/>
  <c r="N3748" i="1"/>
  <c r="K3748" i="1"/>
  <c r="I3748" i="1"/>
  <c r="G3748" i="1"/>
  <c r="N3747" i="1"/>
  <c r="K3747" i="1"/>
  <c r="I3747" i="1"/>
  <c r="G3747" i="1"/>
  <c r="N3746" i="1"/>
  <c r="K3746" i="1"/>
  <c r="I3746" i="1"/>
  <c r="G3746" i="1"/>
  <c r="N3745" i="1"/>
  <c r="K3745" i="1"/>
  <c r="I3745" i="1"/>
  <c r="G3745" i="1"/>
  <c r="N3744" i="1"/>
  <c r="K3744" i="1"/>
  <c r="I3744" i="1"/>
  <c r="G3744" i="1"/>
  <c r="N3743" i="1"/>
  <c r="K3743" i="1"/>
  <c r="I3743" i="1"/>
  <c r="G3743" i="1"/>
  <c r="N3742" i="1"/>
  <c r="K3742" i="1"/>
  <c r="I3742" i="1"/>
  <c r="G3742" i="1"/>
  <c r="N3741" i="1"/>
  <c r="K3741" i="1"/>
  <c r="I3741" i="1"/>
  <c r="G3741" i="1"/>
  <c r="N3740" i="1"/>
  <c r="K3740" i="1"/>
  <c r="I3740" i="1"/>
  <c r="G3740" i="1"/>
  <c r="N3739" i="1"/>
  <c r="K3739" i="1"/>
  <c r="I3739" i="1"/>
  <c r="G3739" i="1"/>
  <c r="N3738" i="1"/>
  <c r="K3738" i="1"/>
  <c r="I3738" i="1"/>
  <c r="G3738" i="1"/>
  <c r="N3737" i="1"/>
  <c r="K3737" i="1"/>
  <c r="I3737" i="1"/>
  <c r="G3737" i="1"/>
  <c r="N3736" i="1"/>
  <c r="K3736" i="1"/>
  <c r="I3736" i="1"/>
  <c r="G3736" i="1"/>
  <c r="N3735" i="1"/>
  <c r="K3735" i="1"/>
  <c r="I3735" i="1"/>
  <c r="G3735" i="1"/>
  <c r="N3734" i="1"/>
  <c r="K3734" i="1"/>
  <c r="I3734" i="1"/>
  <c r="G3734" i="1"/>
  <c r="N3733" i="1"/>
  <c r="K3733" i="1"/>
  <c r="I3733" i="1"/>
  <c r="G3733" i="1"/>
  <c r="N3732" i="1"/>
  <c r="K3732" i="1"/>
  <c r="I3732" i="1"/>
  <c r="G3732" i="1"/>
  <c r="N3731" i="1"/>
  <c r="K3731" i="1"/>
  <c r="I3731" i="1"/>
  <c r="G3731" i="1"/>
  <c r="N3730" i="1"/>
  <c r="K3730" i="1"/>
  <c r="I3730" i="1"/>
  <c r="G3730" i="1"/>
  <c r="N3729" i="1"/>
  <c r="K3729" i="1"/>
  <c r="I3729" i="1"/>
  <c r="G3729" i="1"/>
  <c r="N3728" i="1"/>
  <c r="K3728" i="1"/>
  <c r="I3728" i="1"/>
  <c r="G3728" i="1"/>
  <c r="N3727" i="1"/>
  <c r="K3727" i="1"/>
  <c r="I3727" i="1"/>
  <c r="G3727" i="1"/>
  <c r="N3726" i="1"/>
  <c r="K3726" i="1"/>
  <c r="I3726" i="1"/>
  <c r="G3726" i="1"/>
  <c r="N3725" i="1"/>
  <c r="K3725" i="1"/>
  <c r="I3725" i="1"/>
  <c r="G3725" i="1"/>
  <c r="N3724" i="1"/>
  <c r="K3724" i="1"/>
  <c r="I3724" i="1"/>
  <c r="G3724" i="1"/>
  <c r="N3723" i="1"/>
  <c r="K3723" i="1"/>
  <c r="I3723" i="1"/>
  <c r="G3723" i="1"/>
  <c r="N3722" i="1"/>
  <c r="K3722" i="1"/>
  <c r="I3722" i="1"/>
  <c r="G3722" i="1"/>
  <c r="N3721" i="1"/>
  <c r="I3721" i="1"/>
  <c r="G3721" i="1"/>
  <c r="N3720" i="1"/>
  <c r="I3720" i="1"/>
  <c r="G3720" i="1"/>
  <c r="N3719" i="1"/>
  <c r="I3719" i="1"/>
  <c r="G3719" i="1"/>
  <c r="N3718" i="1"/>
  <c r="I3718" i="1"/>
  <c r="G3718" i="1"/>
  <c r="N3717" i="1"/>
  <c r="I3717" i="1"/>
  <c r="G3717" i="1"/>
  <c r="N3716" i="1"/>
  <c r="I3716" i="1"/>
  <c r="G3716" i="1"/>
  <c r="N3715" i="1"/>
  <c r="I3715" i="1"/>
  <c r="G3715" i="1"/>
  <c r="N3714" i="1"/>
  <c r="I3714" i="1"/>
  <c r="G3714" i="1"/>
  <c r="N3713" i="1"/>
  <c r="I3713" i="1"/>
  <c r="G3713" i="1"/>
  <c r="N3712" i="1"/>
  <c r="I3712" i="1"/>
  <c r="G3712" i="1"/>
  <c r="N3711" i="1"/>
  <c r="I3711" i="1"/>
  <c r="G3711" i="1"/>
  <c r="N3710" i="1"/>
  <c r="I3710" i="1"/>
  <c r="G3710" i="1"/>
  <c r="N3709" i="1"/>
  <c r="I3709" i="1"/>
  <c r="G3709" i="1"/>
  <c r="N3708" i="1"/>
  <c r="I3708" i="1"/>
  <c r="G3708" i="1"/>
  <c r="N3707" i="1"/>
  <c r="I3707" i="1"/>
  <c r="G3707" i="1"/>
  <c r="N3706" i="1"/>
  <c r="I3706" i="1"/>
  <c r="G3706" i="1"/>
  <c r="N3705" i="1"/>
  <c r="I3705" i="1"/>
  <c r="G3705" i="1"/>
  <c r="N3704" i="1"/>
  <c r="I3704" i="1"/>
  <c r="G3704" i="1"/>
  <c r="N3703" i="1"/>
  <c r="I3703" i="1"/>
  <c r="G3703" i="1"/>
  <c r="N3702" i="1"/>
  <c r="I3702" i="1"/>
  <c r="G3702" i="1"/>
  <c r="N3701" i="1"/>
  <c r="I3701" i="1"/>
  <c r="G3701" i="1"/>
  <c r="N3700" i="1"/>
  <c r="I3700" i="1"/>
  <c r="G3700" i="1"/>
  <c r="N3699" i="1"/>
  <c r="I3699" i="1"/>
  <c r="G3699" i="1"/>
  <c r="N3698" i="1"/>
  <c r="I3698" i="1"/>
  <c r="G3698" i="1"/>
  <c r="N3697" i="1"/>
  <c r="I3697" i="1"/>
  <c r="G3697" i="1"/>
  <c r="N3696" i="1"/>
  <c r="I3696" i="1"/>
  <c r="G3696" i="1"/>
  <c r="N3695" i="1"/>
  <c r="I3695" i="1"/>
  <c r="G3695" i="1"/>
  <c r="N3694" i="1"/>
  <c r="I3694" i="1"/>
  <c r="G3694" i="1"/>
  <c r="N3693" i="1"/>
  <c r="I3693" i="1"/>
  <c r="G3693" i="1"/>
  <c r="N3692" i="1"/>
  <c r="I3692" i="1"/>
  <c r="G3692" i="1"/>
  <c r="N3691" i="1"/>
  <c r="I3691" i="1"/>
  <c r="G3691" i="1"/>
  <c r="N3690" i="1"/>
  <c r="G3690" i="1"/>
  <c r="N3689" i="1"/>
  <c r="G3689" i="1"/>
  <c r="N3688" i="1"/>
  <c r="G3688" i="1"/>
  <c r="N3687" i="1"/>
  <c r="G3687" i="1"/>
  <c r="N3686" i="1"/>
  <c r="G3686" i="1"/>
  <c r="N3685" i="1"/>
  <c r="G3685" i="1"/>
  <c r="N3684" i="1"/>
  <c r="G3684" i="1"/>
  <c r="N3683" i="1"/>
  <c r="G3683" i="1"/>
  <c r="N3682" i="1"/>
  <c r="G3682" i="1"/>
  <c r="N3681" i="1"/>
  <c r="G3681" i="1"/>
  <c r="N3680" i="1"/>
  <c r="G3680" i="1"/>
  <c r="N3679" i="1"/>
  <c r="G3679" i="1"/>
  <c r="N3678" i="1"/>
  <c r="G3678" i="1"/>
  <c r="N3677" i="1"/>
  <c r="G3677" i="1"/>
  <c r="N3676" i="1"/>
  <c r="G3676" i="1"/>
  <c r="N3675" i="1"/>
  <c r="G3675" i="1"/>
  <c r="N3674" i="1"/>
  <c r="G3674" i="1"/>
  <c r="N3673" i="1"/>
  <c r="G3673" i="1"/>
  <c r="N3672" i="1"/>
  <c r="G3672" i="1"/>
  <c r="N3671" i="1"/>
  <c r="G3671" i="1"/>
  <c r="N3670" i="1"/>
  <c r="G3670" i="1"/>
  <c r="N3669" i="1"/>
  <c r="G3669" i="1"/>
  <c r="N3668" i="1"/>
  <c r="G3668" i="1"/>
  <c r="N3667" i="1"/>
  <c r="G3667" i="1"/>
  <c r="N3666" i="1"/>
  <c r="G3666" i="1"/>
  <c r="N3665" i="1"/>
  <c r="G3665" i="1"/>
  <c r="N3664" i="1"/>
  <c r="G3664" i="1"/>
  <c r="N3663" i="1"/>
  <c r="G3663" i="1"/>
  <c r="N3662" i="1"/>
  <c r="G3662" i="1"/>
  <c r="O3660" i="1"/>
  <c r="O3659" i="1"/>
  <c r="O3658" i="1"/>
  <c r="O3657" i="1"/>
  <c r="O3656" i="1"/>
  <c r="O3655" i="1"/>
  <c r="O3654" i="1"/>
  <c r="O3653" i="1"/>
  <c r="O3652" i="1"/>
  <c r="O3651" i="1"/>
  <c r="O3650" i="1"/>
  <c r="O3649" i="1"/>
  <c r="O3648" i="1"/>
  <c r="O3647" i="1"/>
  <c r="O3646" i="1"/>
  <c r="O3645" i="1"/>
  <c r="O3644" i="1"/>
  <c r="O3643" i="1"/>
  <c r="O3642" i="1"/>
  <c r="O3641" i="1"/>
  <c r="O3640" i="1"/>
  <c r="O3639" i="1"/>
  <c r="O3638" i="1"/>
  <c r="O3637" i="1"/>
  <c r="O3636" i="1"/>
  <c r="O3635" i="1"/>
  <c r="O3634" i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508" i="1"/>
  <c r="N3508" i="1"/>
  <c r="K3508" i="1"/>
  <c r="I3508" i="1"/>
  <c r="H3508" i="1"/>
  <c r="G3508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O3569" i="1"/>
  <c r="N3569" i="1"/>
  <c r="O3568" i="1"/>
  <c r="N3568" i="1"/>
  <c r="O3567" i="1"/>
  <c r="N3567" i="1"/>
  <c r="O3566" i="1"/>
  <c r="N3566" i="1"/>
  <c r="O3565" i="1"/>
  <c r="N3565" i="1"/>
  <c r="O3564" i="1"/>
  <c r="N3564" i="1"/>
  <c r="O3563" i="1"/>
  <c r="N3563" i="1"/>
  <c r="O3562" i="1"/>
  <c r="N3562" i="1"/>
  <c r="O3561" i="1"/>
  <c r="N3561" i="1"/>
  <c r="O3560" i="1"/>
  <c r="N3560" i="1"/>
  <c r="O3559" i="1"/>
  <c r="N3559" i="1"/>
  <c r="O3558" i="1"/>
  <c r="N3558" i="1"/>
  <c r="O3557" i="1"/>
  <c r="N3557" i="1"/>
  <c r="O3556" i="1"/>
  <c r="N3556" i="1"/>
  <c r="O3555" i="1"/>
  <c r="N3555" i="1"/>
  <c r="O3554" i="1"/>
  <c r="N3554" i="1"/>
  <c r="O3553" i="1"/>
  <c r="N3553" i="1"/>
  <c r="O3552" i="1"/>
  <c r="N3552" i="1"/>
  <c r="O3551" i="1"/>
  <c r="N3551" i="1"/>
  <c r="O3550" i="1"/>
  <c r="N3550" i="1"/>
  <c r="O3549" i="1"/>
  <c r="N3549" i="1"/>
  <c r="O3548" i="1"/>
  <c r="N3548" i="1"/>
  <c r="O3547" i="1"/>
  <c r="N3547" i="1"/>
  <c r="O3546" i="1"/>
  <c r="N3546" i="1"/>
  <c r="O3545" i="1"/>
  <c r="N3545" i="1"/>
  <c r="O3544" i="1"/>
  <c r="N3544" i="1"/>
  <c r="O3543" i="1"/>
  <c r="N3543" i="1"/>
  <c r="O3542" i="1"/>
  <c r="N3542" i="1"/>
  <c r="O3541" i="1"/>
  <c r="N3541" i="1"/>
  <c r="O3540" i="1"/>
  <c r="N3540" i="1"/>
  <c r="O3539" i="1"/>
  <c r="N3539" i="1"/>
  <c r="O3538" i="1"/>
  <c r="N3538" i="1"/>
  <c r="O3537" i="1"/>
  <c r="N3537" i="1"/>
  <c r="O3536" i="1"/>
  <c r="N3536" i="1"/>
  <c r="O3535" i="1"/>
  <c r="N3535" i="1"/>
  <c r="O3534" i="1"/>
  <c r="N3534" i="1"/>
  <c r="O3533" i="1"/>
  <c r="N3533" i="1"/>
  <c r="O3532" i="1"/>
  <c r="N3532" i="1"/>
  <c r="O3531" i="1"/>
  <c r="N3531" i="1"/>
  <c r="O3530" i="1"/>
  <c r="N3530" i="1"/>
  <c r="O3529" i="1"/>
  <c r="N3529" i="1"/>
  <c r="O3528" i="1"/>
  <c r="N3528" i="1"/>
  <c r="O3527" i="1"/>
  <c r="N3527" i="1"/>
  <c r="O3526" i="1"/>
  <c r="N3526" i="1"/>
  <c r="O3525" i="1"/>
  <c r="N3525" i="1"/>
  <c r="O3524" i="1"/>
  <c r="N3524" i="1"/>
  <c r="O3523" i="1"/>
  <c r="N3523" i="1"/>
  <c r="O3522" i="1"/>
  <c r="N3522" i="1"/>
  <c r="O3521" i="1"/>
  <c r="N3521" i="1"/>
  <c r="O3520" i="1"/>
  <c r="N3520" i="1"/>
  <c r="O3519" i="1"/>
  <c r="N3519" i="1"/>
  <c r="O3518" i="1"/>
  <c r="N3518" i="1"/>
  <c r="O3517" i="1"/>
  <c r="N3517" i="1"/>
  <c r="O3516" i="1"/>
  <c r="N3516" i="1"/>
  <c r="O3515" i="1"/>
  <c r="N3515" i="1"/>
  <c r="O3514" i="1"/>
  <c r="N3514" i="1"/>
  <c r="O3513" i="1"/>
  <c r="N3513" i="1"/>
  <c r="O3512" i="1"/>
  <c r="N3512" i="1"/>
  <c r="O3511" i="1"/>
  <c r="N3511" i="1"/>
  <c r="O3510" i="1"/>
  <c r="N3510" i="1"/>
  <c r="O3509" i="1"/>
  <c r="N3509" i="1"/>
  <c r="O3507" i="1"/>
  <c r="N3507" i="1"/>
  <c r="K3507" i="1"/>
  <c r="I3507" i="1"/>
  <c r="H3507" i="1"/>
  <c r="G3507" i="1"/>
  <c r="O3506" i="1"/>
  <c r="N3506" i="1"/>
  <c r="K3506" i="1"/>
  <c r="I3506" i="1"/>
  <c r="H3506" i="1"/>
  <c r="G3506" i="1"/>
  <c r="O3505" i="1"/>
  <c r="N3505" i="1"/>
  <c r="K3505" i="1"/>
  <c r="I3505" i="1"/>
  <c r="H3505" i="1"/>
  <c r="G3505" i="1"/>
  <c r="O3504" i="1"/>
  <c r="N3504" i="1"/>
  <c r="K3504" i="1"/>
  <c r="I3504" i="1"/>
  <c r="H3504" i="1"/>
  <c r="G3504" i="1"/>
  <c r="O3503" i="1"/>
  <c r="N3503" i="1"/>
  <c r="K3503" i="1"/>
  <c r="I3503" i="1"/>
  <c r="H3503" i="1"/>
  <c r="G3503" i="1"/>
  <c r="O3502" i="1"/>
  <c r="N3502" i="1"/>
  <c r="K3502" i="1"/>
  <c r="I3502" i="1"/>
  <c r="H3502" i="1"/>
  <c r="G3502" i="1"/>
  <c r="O3501" i="1"/>
  <c r="N3501" i="1"/>
  <c r="K3501" i="1"/>
  <c r="I3501" i="1"/>
  <c r="H3501" i="1"/>
  <c r="G3501" i="1"/>
  <c r="O3500" i="1"/>
  <c r="N3500" i="1"/>
  <c r="K3500" i="1"/>
  <c r="I3500" i="1"/>
  <c r="H3500" i="1"/>
  <c r="G3500" i="1"/>
  <c r="O3499" i="1"/>
  <c r="N3499" i="1"/>
  <c r="K3499" i="1"/>
  <c r="I3499" i="1"/>
  <c r="H3499" i="1"/>
  <c r="G3499" i="1"/>
  <c r="O3498" i="1"/>
  <c r="N3498" i="1"/>
  <c r="K3498" i="1"/>
  <c r="I3498" i="1"/>
  <c r="H3498" i="1"/>
  <c r="G3498" i="1"/>
  <c r="O3497" i="1"/>
  <c r="N3497" i="1"/>
  <c r="K3497" i="1"/>
  <c r="I3497" i="1"/>
  <c r="H3497" i="1"/>
  <c r="G3497" i="1"/>
  <c r="O3496" i="1"/>
  <c r="N3496" i="1"/>
  <c r="K3496" i="1"/>
  <c r="I3496" i="1"/>
  <c r="H3496" i="1"/>
  <c r="G3496" i="1"/>
  <c r="O3495" i="1"/>
  <c r="N3495" i="1"/>
  <c r="K3495" i="1"/>
  <c r="I3495" i="1"/>
  <c r="H3495" i="1"/>
  <c r="G3495" i="1"/>
  <c r="O3494" i="1"/>
  <c r="N3494" i="1"/>
  <c r="K3494" i="1"/>
  <c r="I3494" i="1"/>
  <c r="H3494" i="1"/>
  <c r="G3494" i="1"/>
  <c r="O3493" i="1"/>
  <c r="N3493" i="1"/>
  <c r="K3493" i="1"/>
  <c r="I3493" i="1"/>
  <c r="H3493" i="1"/>
  <c r="G3493" i="1"/>
  <c r="O3492" i="1"/>
  <c r="N3492" i="1"/>
  <c r="K3492" i="1"/>
  <c r="I3492" i="1"/>
  <c r="H3492" i="1"/>
  <c r="G3492" i="1"/>
  <c r="O3491" i="1"/>
  <c r="N3491" i="1"/>
  <c r="K3491" i="1"/>
  <c r="I3491" i="1"/>
  <c r="H3491" i="1"/>
  <c r="G3491" i="1"/>
  <c r="O3490" i="1"/>
  <c r="N3490" i="1"/>
  <c r="K3490" i="1"/>
  <c r="I3490" i="1"/>
  <c r="H3490" i="1"/>
  <c r="G3490" i="1"/>
  <c r="O3489" i="1"/>
  <c r="N3489" i="1"/>
  <c r="K3489" i="1"/>
  <c r="I3489" i="1"/>
  <c r="H3489" i="1"/>
  <c r="G3489" i="1"/>
  <c r="O3488" i="1"/>
  <c r="N3488" i="1"/>
  <c r="K3488" i="1"/>
  <c r="I3488" i="1"/>
  <c r="H3488" i="1"/>
  <c r="G3488" i="1"/>
  <c r="O3487" i="1"/>
  <c r="N3487" i="1"/>
  <c r="K3487" i="1"/>
  <c r="I3487" i="1"/>
  <c r="H3487" i="1"/>
  <c r="G3487" i="1"/>
  <c r="O3486" i="1"/>
  <c r="N3486" i="1"/>
  <c r="K3486" i="1"/>
  <c r="I3486" i="1"/>
  <c r="H3486" i="1"/>
  <c r="G3486" i="1"/>
  <c r="O3485" i="1"/>
  <c r="N3485" i="1"/>
  <c r="K3485" i="1"/>
  <c r="I3485" i="1"/>
  <c r="H3485" i="1"/>
  <c r="G3485" i="1"/>
  <c r="O3484" i="1"/>
  <c r="N3484" i="1"/>
  <c r="K3484" i="1"/>
  <c r="I3484" i="1"/>
  <c r="H3484" i="1"/>
  <c r="G3484" i="1"/>
  <c r="O3483" i="1"/>
  <c r="N3483" i="1"/>
  <c r="K3483" i="1"/>
  <c r="I3483" i="1"/>
  <c r="H3483" i="1"/>
  <c r="G3483" i="1"/>
  <c r="O3482" i="1"/>
  <c r="N3482" i="1"/>
  <c r="K3482" i="1"/>
  <c r="I3482" i="1"/>
  <c r="H3482" i="1"/>
  <c r="G3482" i="1"/>
  <c r="O3481" i="1"/>
  <c r="N3481" i="1"/>
  <c r="K3481" i="1"/>
  <c r="I3481" i="1"/>
  <c r="H3481" i="1"/>
  <c r="G3481" i="1"/>
  <c r="O3480" i="1"/>
  <c r="N3480" i="1"/>
  <c r="K3480" i="1"/>
  <c r="I3480" i="1"/>
  <c r="H3480" i="1"/>
  <c r="G3480" i="1"/>
  <c r="O3479" i="1"/>
  <c r="N3479" i="1"/>
  <c r="K3479" i="1"/>
  <c r="I3479" i="1"/>
  <c r="H3479" i="1"/>
  <c r="G3479" i="1"/>
  <c r="O3478" i="1"/>
  <c r="G3478" i="1"/>
  <c r="H3478" i="1"/>
  <c r="K3478" i="1"/>
  <c r="I3478" i="1"/>
  <c r="I3601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D3843" i="4"/>
  <c r="D3842" i="4"/>
  <c r="D3841" i="4"/>
  <c r="D3840" i="4"/>
  <c r="D3839" i="4"/>
  <c r="D3838" i="4"/>
  <c r="D3837" i="4"/>
  <c r="D3836" i="4"/>
  <c r="D3835" i="4"/>
  <c r="D3834" i="4"/>
  <c r="D3833" i="4"/>
  <c r="D3832" i="4"/>
  <c r="D3831" i="4"/>
  <c r="D3830" i="4"/>
  <c r="D3829" i="4"/>
  <c r="D3828" i="4"/>
  <c r="D3827" i="4"/>
  <c r="D3826" i="4"/>
  <c r="D3825" i="4"/>
  <c r="D3824" i="4"/>
  <c r="D3823" i="4"/>
  <c r="D3822" i="4"/>
  <c r="D3821" i="4"/>
  <c r="D3820" i="4"/>
  <c r="D3819" i="4"/>
  <c r="D3818" i="4"/>
  <c r="D3817" i="4"/>
  <c r="D3816" i="4"/>
  <c r="D3815" i="4"/>
  <c r="D3814" i="4"/>
  <c r="D3813" i="4"/>
  <c r="D3812" i="4"/>
  <c r="D3811" i="4"/>
  <c r="D3810" i="4"/>
  <c r="D3809" i="4"/>
  <c r="D3808" i="4"/>
  <c r="D3807" i="4"/>
  <c r="D3806" i="4"/>
  <c r="D3805" i="4"/>
  <c r="D3804" i="4"/>
  <c r="D3803" i="4"/>
  <c r="D3802" i="4"/>
  <c r="D3801" i="4"/>
  <c r="D3800" i="4"/>
  <c r="D3799" i="4"/>
  <c r="D3798" i="4"/>
  <c r="D3797" i="4"/>
  <c r="D3796" i="4"/>
  <c r="D3795" i="4"/>
  <c r="D3794" i="4"/>
  <c r="D3793" i="4"/>
  <c r="D3792" i="4"/>
  <c r="D3791" i="4"/>
  <c r="D3790" i="4"/>
  <c r="D3789" i="4"/>
  <c r="D3788" i="4"/>
  <c r="D3787" i="4"/>
  <c r="D3786" i="4"/>
  <c r="D3785" i="4"/>
  <c r="D3784" i="4"/>
  <c r="D3783" i="4"/>
  <c r="D3782" i="4"/>
  <c r="D3781" i="4"/>
  <c r="D3780" i="4"/>
  <c r="D3779" i="4"/>
  <c r="D3778" i="4"/>
  <c r="D3777" i="4"/>
  <c r="D3776" i="4"/>
  <c r="D3775" i="4"/>
  <c r="D3774" i="4"/>
  <c r="D3773" i="4"/>
  <c r="D3772" i="4"/>
  <c r="D3771" i="4"/>
  <c r="D3770" i="4"/>
  <c r="D3769" i="4"/>
  <c r="D3768" i="4"/>
  <c r="D3767" i="4"/>
  <c r="D3766" i="4"/>
  <c r="D3765" i="4"/>
  <c r="D3764" i="4"/>
  <c r="D3763" i="4"/>
  <c r="D3762" i="4"/>
  <c r="D3761" i="4"/>
  <c r="D3760" i="4"/>
  <c r="D3759" i="4"/>
  <c r="D3758" i="4"/>
  <c r="D3757" i="4"/>
  <c r="D3756" i="4"/>
  <c r="D3755" i="4"/>
  <c r="D3754" i="4"/>
  <c r="D3753" i="4"/>
  <c r="D3752" i="4"/>
  <c r="D3751" i="4"/>
  <c r="D3750" i="4"/>
  <c r="D3749" i="4"/>
  <c r="D3748" i="4"/>
  <c r="D3747" i="4"/>
  <c r="D3746" i="4"/>
  <c r="D3745" i="4"/>
  <c r="D3744" i="4"/>
  <c r="D3743" i="4"/>
  <c r="D3742" i="4"/>
  <c r="D3741" i="4"/>
  <c r="D3740" i="4"/>
  <c r="D3739" i="4"/>
  <c r="D3738" i="4"/>
  <c r="D3737" i="4"/>
  <c r="D3736" i="4"/>
  <c r="D3735" i="4"/>
  <c r="D3734" i="4"/>
  <c r="D3733" i="4"/>
  <c r="D3732" i="4"/>
  <c r="D3731" i="4"/>
  <c r="D3730" i="4"/>
  <c r="D3729" i="4"/>
  <c r="D3728" i="4"/>
  <c r="D3727" i="4"/>
  <c r="D3726" i="4"/>
  <c r="D3725" i="4"/>
  <c r="D3724" i="4"/>
  <c r="D3723" i="4"/>
  <c r="D3722" i="4"/>
  <c r="D3721" i="4"/>
  <c r="D3720" i="4"/>
  <c r="D3719" i="4"/>
  <c r="D3718" i="4"/>
  <c r="D3717" i="4"/>
  <c r="D3716" i="4"/>
  <c r="D3715" i="4"/>
  <c r="D3714" i="4"/>
  <c r="D3713" i="4"/>
  <c r="D3712" i="4"/>
  <c r="D3711" i="4"/>
  <c r="D3710" i="4"/>
  <c r="D3709" i="4"/>
  <c r="D3708" i="4"/>
  <c r="D3707" i="4"/>
  <c r="D3706" i="4"/>
  <c r="D3705" i="4"/>
  <c r="D3704" i="4"/>
  <c r="D3703" i="4"/>
  <c r="D3702" i="4"/>
  <c r="D3701" i="4"/>
  <c r="D3700" i="4"/>
  <c r="D3699" i="4"/>
  <c r="D3698" i="4"/>
  <c r="D3697" i="4"/>
  <c r="D3696" i="4"/>
  <c r="D3695" i="4"/>
  <c r="D3694" i="4"/>
  <c r="D3693" i="4"/>
  <c r="D3692" i="4"/>
  <c r="D3691" i="4"/>
  <c r="D3690" i="4"/>
  <c r="D3689" i="4"/>
  <c r="D3688" i="4"/>
  <c r="D3687" i="4"/>
  <c r="D3686" i="4"/>
  <c r="D3685" i="4"/>
  <c r="D3684" i="4"/>
  <c r="D3683" i="4"/>
  <c r="D3682" i="4"/>
  <c r="D3681" i="4"/>
  <c r="D3680" i="4"/>
  <c r="D3679" i="4"/>
  <c r="D3678" i="4"/>
  <c r="D3677" i="4"/>
  <c r="D3676" i="4"/>
  <c r="D3675" i="4"/>
  <c r="D3674" i="4"/>
  <c r="D3673" i="4"/>
  <c r="D3672" i="4"/>
  <c r="D3671" i="4"/>
  <c r="D3670" i="4"/>
  <c r="D3669" i="4"/>
  <c r="D3668" i="4"/>
  <c r="D3667" i="4"/>
  <c r="D3666" i="4"/>
  <c r="D3665" i="4"/>
  <c r="D3664" i="4"/>
  <c r="D3663" i="4"/>
  <c r="D3662" i="4"/>
  <c r="D3660" i="4"/>
  <c r="D3659" i="4"/>
  <c r="D3658" i="4"/>
  <c r="D3657" i="4"/>
  <c r="D3656" i="4"/>
  <c r="D3655" i="4"/>
  <c r="D3654" i="4"/>
  <c r="D3653" i="4"/>
  <c r="D3652" i="4"/>
  <c r="D3651" i="4"/>
  <c r="D3650" i="4"/>
  <c r="D3649" i="4"/>
  <c r="D3648" i="4"/>
  <c r="D3647" i="4"/>
  <c r="D3646" i="4"/>
  <c r="D3645" i="4"/>
  <c r="D3644" i="4"/>
  <c r="D3643" i="4"/>
  <c r="D3642" i="4"/>
  <c r="D3641" i="4"/>
  <c r="D3640" i="4"/>
  <c r="D3639" i="4"/>
  <c r="D3638" i="4"/>
  <c r="D3637" i="4"/>
  <c r="D3636" i="4"/>
  <c r="D3635" i="4"/>
  <c r="D3634" i="4"/>
  <c r="D3633" i="4"/>
  <c r="D3632" i="4"/>
  <c r="D3631" i="4"/>
  <c r="D3630" i="4"/>
  <c r="D3629" i="4"/>
  <c r="D3628" i="4"/>
  <c r="D3627" i="4"/>
  <c r="D3626" i="4"/>
  <c r="D3625" i="4"/>
  <c r="D3624" i="4"/>
  <c r="D3623" i="4"/>
  <c r="D3622" i="4"/>
  <c r="D3621" i="4"/>
  <c r="D3620" i="4"/>
  <c r="D3619" i="4"/>
  <c r="D3618" i="4"/>
  <c r="D3617" i="4"/>
  <c r="D3616" i="4"/>
  <c r="D3615" i="4"/>
  <c r="D3614" i="4"/>
  <c r="D3613" i="4"/>
  <c r="D3612" i="4"/>
  <c r="D3611" i="4"/>
  <c r="D3610" i="4"/>
  <c r="D3609" i="4"/>
  <c r="D3608" i="4"/>
  <c r="D3607" i="4"/>
  <c r="D3606" i="4"/>
  <c r="D3605" i="4"/>
  <c r="D3604" i="4"/>
  <c r="D3603" i="4"/>
  <c r="D3602" i="4"/>
  <c r="D3601" i="4"/>
  <c r="D3600" i="4"/>
  <c r="D3599" i="4"/>
  <c r="D3598" i="4"/>
  <c r="D3597" i="4"/>
  <c r="D3596" i="4"/>
  <c r="D3595" i="4"/>
  <c r="D3594" i="4"/>
  <c r="D3593" i="4"/>
  <c r="D3592" i="4"/>
  <c r="D3591" i="4"/>
  <c r="D3590" i="4"/>
  <c r="D3589" i="4"/>
  <c r="D3588" i="4"/>
  <c r="D3587" i="4"/>
  <c r="D3586" i="4"/>
  <c r="D3585" i="4"/>
  <c r="D3584" i="4"/>
  <c r="D3583" i="4"/>
  <c r="D3582" i="4"/>
  <c r="D3581" i="4"/>
  <c r="D3580" i="4"/>
  <c r="D3579" i="4"/>
  <c r="D3578" i="4"/>
  <c r="D3577" i="4"/>
  <c r="D3576" i="4"/>
  <c r="D3575" i="4"/>
  <c r="D3574" i="4"/>
  <c r="D3573" i="4"/>
  <c r="D3572" i="4"/>
  <c r="D3571" i="4"/>
  <c r="D3570" i="4"/>
  <c r="D3569" i="4"/>
  <c r="D3568" i="4"/>
  <c r="D3567" i="4"/>
  <c r="D3566" i="4"/>
  <c r="D3565" i="4"/>
  <c r="D3564" i="4"/>
  <c r="D3563" i="4"/>
  <c r="D3562" i="4"/>
  <c r="D3561" i="4"/>
  <c r="D3560" i="4"/>
  <c r="D3559" i="4"/>
  <c r="D3558" i="4"/>
  <c r="D3557" i="4"/>
  <c r="D3556" i="4"/>
  <c r="D3555" i="4"/>
  <c r="D3554" i="4"/>
  <c r="D3553" i="4"/>
  <c r="D3552" i="4"/>
  <c r="D3551" i="4"/>
  <c r="D3550" i="4"/>
  <c r="D3549" i="4"/>
  <c r="D3548" i="4"/>
  <c r="D3547" i="4"/>
  <c r="D3546" i="4"/>
  <c r="D3545" i="4"/>
  <c r="D3544" i="4"/>
  <c r="D3543" i="4"/>
  <c r="D3542" i="4"/>
  <c r="D3541" i="4"/>
  <c r="D3540" i="4"/>
  <c r="D3539" i="4"/>
  <c r="D3538" i="4"/>
  <c r="D3537" i="4"/>
  <c r="D3536" i="4"/>
  <c r="D3535" i="4"/>
  <c r="D3534" i="4"/>
  <c r="D3533" i="4"/>
  <c r="D3532" i="4"/>
  <c r="D3531" i="4"/>
  <c r="D3530" i="4"/>
  <c r="D3529" i="4"/>
  <c r="D3528" i="4"/>
  <c r="D3527" i="4"/>
  <c r="D3526" i="4"/>
  <c r="D3525" i="4"/>
  <c r="D3524" i="4"/>
  <c r="D3523" i="4"/>
  <c r="D3522" i="4"/>
  <c r="D3521" i="4"/>
  <c r="D3520" i="4"/>
  <c r="D3519" i="4"/>
  <c r="D3518" i="4"/>
  <c r="D3517" i="4"/>
  <c r="D3516" i="4"/>
  <c r="D3515" i="4"/>
  <c r="D3514" i="4"/>
  <c r="D3513" i="4"/>
  <c r="D3512" i="4"/>
  <c r="D3511" i="4"/>
  <c r="D3510" i="4"/>
  <c r="D3509" i="4"/>
  <c r="D3508" i="4"/>
  <c r="D3507" i="4"/>
  <c r="D3506" i="4"/>
  <c r="D3505" i="4"/>
  <c r="D3504" i="4"/>
  <c r="D3503" i="4"/>
  <c r="D3502" i="4"/>
  <c r="D3501" i="4"/>
  <c r="D3500" i="4"/>
  <c r="D3499" i="4"/>
  <c r="D3498" i="4"/>
  <c r="D3497" i="4"/>
  <c r="D3496" i="4"/>
  <c r="D3495" i="4"/>
  <c r="D3494" i="4"/>
  <c r="D3493" i="4"/>
  <c r="D3492" i="4"/>
  <c r="D3491" i="4"/>
  <c r="D3490" i="4"/>
  <c r="D3489" i="4"/>
  <c r="D3488" i="4"/>
  <c r="D3487" i="4"/>
  <c r="D3486" i="4"/>
  <c r="D3485" i="4"/>
  <c r="D3484" i="4"/>
  <c r="D3483" i="4"/>
  <c r="D3482" i="4"/>
  <c r="D3481" i="4"/>
  <c r="D3480" i="4"/>
  <c r="D3479" i="4"/>
  <c r="D3478" i="4"/>
  <c r="H3447" i="4"/>
  <c r="H3446" i="4"/>
  <c r="H3445" i="4"/>
  <c r="H3444" i="4"/>
  <c r="H3443" i="4"/>
  <c r="H3442" i="4"/>
  <c r="H3441" i="4"/>
  <c r="H3440" i="4"/>
  <c r="H3439" i="4"/>
  <c r="H3438" i="4"/>
  <c r="H3437" i="4"/>
  <c r="H3436" i="4"/>
  <c r="H3435" i="4"/>
  <c r="H3434" i="4"/>
  <c r="H3433" i="4"/>
  <c r="H3432" i="4"/>
  <c r="H3431" i="4"/>
  <c r="H3430" i="4"/>
  <c r="H3429" i="4"/>
  <c r="H3428" i="4"/>
  <c r="H3427" i="4"/>
  <c r="H3426" i="4"/>
  <c r="H3425" i="4"/>
  <c r="H3424" i="4"/>
  <c r="H3423" i="4"/>
  <c r="H3422" i="4"/>
  <c r="H3421" i="4"/>
  <c r="H3420" i="4"/>
  <c r="H3419" i="4"/>
  <c r="H3418" i="4"/>
  <c r="H3417" i="4"/>
  <c r="O3416" i="4"/>
  <c r="I3416" i="4"/>
  <c r="H3416" i="4"/>
  <c r="O3415" i="4"/>
  <c r="I3415" i="4"/>
  <c r="H3415" i="4"/>
  <c r="O3414" i="4"/>
  <c r="I3414" i="4"/>
  <c r="H3414" i="4"/>
  <c r="O3413" i="4"/>
  <c r="I3413" i="4"/>
  <c r="H3413" i="4"/>
  <c r="O3412" i="4"/>
  <c r="I3412" i="4"/>
  <c r="H3412" i="4"/>
  <c r="O3411" i="4"/>
  <c r="I3411" i="4"/>
  <c r="H3411" i="4"/>
  <c r="O3410" i="4"/>
  <c r="I3410" i="4"/>
  <c r="H3410" i="4"/>
  <c r="O3409" i="4"/>
  <c r="I3409" i="4"/>
  <c r="H3409" i="4"/>
  <c r="O3408" i="4"/>
  <c r="I3408" i="4"/>
  <c r="H3408" i="4"/>
  <c r="O3407" i="4"/>
  <c r="I3407" i="4"/>
  <c r="H3407" i="4"/>
  <c r="O3406" i="4"/>
  <c r="I3406" i="4"/>
  <c r="H3406" i="4"/>
  <c r="O3405" i="4"/>
  <c r="I3405" i="4"/>
  <c r="H3405" i="4"/>
  <c r="O3404" i="4"/>
  <c r="I3404" i="4"/>
  <c r="H3404" i="4"/>
  <c r="O3403" i="4"/>
  <c r="I3403" i="4"/>
  <c r="H3403" i="4"/>
  <c r="O3402" i="4"/>
  <c r="I3402" i="4"/>
  <c r="H3402" i="4"/>
  <c r="O3401" i="4"/>
  <c r="I3401" i="4"/>
  <c r="H3401" i="4"/>
  <c r="O3400" i="4"/>
  <c r="I3400" i="4"/>
  <c r="H3400" i="4"/>
  <c r="O3399" i="4"/>
  <c r="I3399" i="4"/>
  <c r="H3399" i="4"/>
  <c r="O3398" i="4"/>
  <c r="I3398" i="4"/>
  <c r="H3398" i="4"/>
  <c r="O3397" i="4"/>
  <c r="I3397" i="4"/>
  <c r="H3397" i="4"/>
  <c r="O3396" i="4"/>
  <c r="I3396" i="4"/>
  <c r="H3396" i="4"/>
  <c r="O3395" i="4"/>
  <c r="I3395" i="4"/>
  <c r="H3395" i="4"/>
  <c r="O3394" i="4"/>
  <c r="I3394" i="4"/>
  <c r="H3394" i="4"/>
  <c r="O3393" i="4"/>
  <c r="I3393" i="4"/>
  <c r="H3393" i="4"/>
  <c r="O3392" i="4"/>
  <c r="I3392" i="4"/>
  <c r="H3392" i="4"/>
  <c r="O3391" i="4"/>
  <c r="I3391" i="4"/>
  <c r="H3391" i="4"/>
  <c r="O3390" i="4"/>
  <c r="I3390" i="4"/>
  <c r="H3390" i="4"/>
  <c r="O3389" i="4"/>
  <c r="I3389" i="4"/>
  <c r="H3389" i="4"/>
  <c r="O3388" i="4"/>
  <c r="I3388" i="4"/>
  <c r="H3388" i="4"/>
  <c r="O3387" i="4"/>
  <c r="I3387" i="4"/>
  <c r="H3387" i="4"/>
  <c r="O3386" i="4"/>
  <c r="H3386" i="4"/>
  <c r="F3448" i="4"/>
  <c r="F3447" i="4"/>
  <c r="F3446" i="4"/>
  <c r="F3445" i="4"/>
  <c r="F3444" i="4"/>
  <c r="F3443" i="4"/>
  <c r="F3442" i="4"/>
  <c r="F3441" i="4"/>
  <c r="F3440" i="4"/>
  <c r="F3439" i="4"/>
  <c r="F3438" i="4"/>
  <c r="F3437" i="4"/>
  <c r="F3436" i="4"/>
  <c r="F3435" i="4"/>
  <c r="F3434" i="4"/>
  <c r="F3433" i="4"/>
  <c r="F3432" i="4"/>
  <c r="F3431" i="4"/>
  <c r="F3430" i="4"/>
  <c r="F3429" i="4"/>
  <c r="F3428" i="4"/>
  <c r="F3427" i="4"/>
  <c r="F3426" i="4"/>
  <c r="F3425" i="4"/>
  <c r="F3424" i="4"/>
  <c r="F3423" i="4"/>
  <c r="F3422" i="4"/>
  <c r="F3421" i="4"/>
  <c r="F3420" i="4"/>
  <c r="F3419" i="4"/>
  <c r="F3418" i="4"/>
  <c r="F3417" i="4"/>
  <c r="F3416" i="4"/>
  <c r="F3415" i="4"/>
  <c r="F3414" i="4"/>
  <c r="F3413" i="4"/>
  <c r="F3412" i="4"/>
  <c r="F3411" i="4"/>
  <c r="F3410" i="4"/>
  <c r="F3409" i="4"/>
  <c r="F3408" i="4"/>
  <c r="F3407" i="4"/>
  <c r="F3406" i="4"/>
  <c r="F3405" i="4"/>
  <c r="F3404" i="4"/>
  <c r="F3403" i="4"/>
  <c r="F3402" i="4"/>
  <c r="F3401" i="4"/>
  <c r="F3400" i="4"/>
  <c r="F3399" i="4"/>
  <c r="F3398" i="4"/>
  <c r="F3397" i="4"/>
  <c r="F3396" i="4"/>
  <c r="F3395" i="4"/>
  <c r="F3394" i="4"/>
  <c r="F3393" i="4"/>
  <c r="F3392" i="4"/>
  <c r="F3391" i="4"/>
  <c r="F3390" i="4"/>
  <c r="F3389" i="4"/>
  <c r="F3388" i="4"/>
  <c r="F3387" i="4"/>
  <c r="F3386" i="4"/>
  <c r="H3385" i="4"/>
  <c r="G3385" i="4"/>
  <c r="H3384" i="4"/>
  <c r="G3384" i="4"/>
  <c r="H3383" i="4"/>
  <c r="G3383" i="4"/>
  <c r="H3382" i="4"/>
  <c r="G3382" i="4"/>
  <c r="H3381" i="4"/>
  <c r="G3381" i="4"/>
  <c r="H3380" i="4"/>
  <c r="G3380" i="4"/>
  <c r="H3379" i="4"/>
  <c r="G3379" i="4"/>
  <c r="H3378" i="4"/>
  <c r="G3378" i="4"/>
  <c r="H3377" i="4"/>
  <c r="G3377" i="4"/>
  <c r="H3376" i="4"/>
  <c r="G3376" i="4"/>
  <c r="H3375" i="4"/>
  <c r="G3375" i="4"/>
  <c r="H3374" i="4"/>
  <c r="G3374" i="4"/>
  <c r="H3373" i="4"/>
  <c r="G3373" i="4"/>
  <c r="H3372" i="4"/>
  <c r="G3372" i="4"/>
  <c r="H3371" i="4"/>
  <c r="G3371" i="4"/>
  <c r="H3370" i="4"/>
  <c r="G3370" i="4"/>
  <c r="H3369" i="4"/>
  <c r="G3369" i="4"/>
  <c r="H3368" i="4"/>
  <c r="G3368" i="4"/>
  <c r="H3367" i="4"/>
  <c r="G3367" i="4"/>
  <c r="H3366" i="4"/>
  <c r="G3366" i="4"/>
  <c r="H3365" i="4"/>
  <c r="G3365" i="4"/>
  <c r="H3364" i="4"/>
  <c r="G3364" i="4"/>
  <c r="H3363" i="4"/>
  <c r="G3363" i="4"/>
  <c r="H3362" i="4"/>
  <c r="G3362" i="4"/>
  <c r="H3361" i="4"/>
  <c r="G3361" i="4"/>
  <c r="H3360" i="4"/>
  <c r="G3360" i="4"/>
  <c r="H3359" i="4"/>
  <c r="G3359" i="4"/>
  <c r="H3358" i="4"/>
  <c r="G3358" i="4"/>
  <c r="H3357" i="4"/>
  <c r="G3357" i="4"/>
  <c r="H3356" i="4"/>
  <c r="G3356" i="4"/>
  <c r="G3355" i="4"/>
  <c r="G3661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I3416" i="1"/>
  <c r="G3416" i="1"/>
  <c r="K3415" i="1"/>
  <c r="I3415" i="1"/>
  <c r="G3415" i="1"/>
  <c r="K3414" i="1"/>
  <c r="I3414" i="1"/>
  <c r="G3414" i="1"/>
  <c r="K3413" i="1"/>
  <c r="I3413" i="1"/>
  <c r="G3413" i="1"/>
  <c r="K3412" i="1"/>
  <c r="I3412" i="1"/>
  <c r="G3412" i="1"/>
  <c r="K3411" i="1"/>
  <c r="I3411" i="1"/>
  <c r="G3411" i="1"/>
  <c r="K3410" i="1"/>
  <c r="I3410" i="1"/>
  <c r="G3410" i="1"/>
  <c r="K3409" i="1"/>
  <c r="I3409" i="1"/>
  <c r="G3409" i="1"/>
  <c r="K3408" i="1"/>
  <c r="I3408" i="1"/>
  <c r="G3408" i="1"/>
  <c r="K3407" i="1"/>
  <c r="I3407" i="1"/>
  <c r="G3407" i="1"/>
  <c r="K3406" i="1"/>
  <c r="I3406" i="1"/>
  <c r="G3406" i="1"/>
  <c r="K3405" i="1"/>
  <c r="I3405" i="1"/>
  <c r="G3405" i="1"/>
  <c r="K3404" i="1"/>
  <c r="I3404" i="1"/>
  <c r="G3404" i="1"/>
  <c r="K3403" i="1"/>
  <c r="I3403" i="1"/>
  <c r="G3403" i="1"/>
  <c r="K3402" i="1"/>
  <c r="I3402" i="1"/>
  <c r="G3402" i="1"/>
  <c r="K3401" i="1"/>
  <c r="I3401" i="1"/>
  <c r="G3401" i="1"/>
  <c r="K3400" i="1"/>
  <c r="I3400" i="1"/>
  <c r="G3400" i="1"/>
  <c r="K3399" i="1"/>
  <c r="I3399" i="1"/>
  <c r="G3399" i="1"/>
  <c r="K3398" i="1"/>
  <c r="I3398" i="1"/>
  <c r="G3398" i="1"/>
  <c r="K3397" i="1"/>
  <c r="I3397" i="1"/>
  <c r="G3397" i="1"/>
  <c r="K3396" i="1"/>
  <c r="I3396" i="1"/>
  <c r="G3396" i="1"/>
  <c r="K3395" i="1"/>
  <c r="I3395" i="1"/>
  <c r="G3395" i="1"/>
  <c r="K3394" i="1"/>
  <c r="I3394" i="1"/>
  <c r="G3394" i="1"/>
  <c r="K3393" i="1"/>
  <c r="I3393" i="1"/>
  <c r="G3393" i="1"/>
  <c r="K3392" i="1"/>
  <c r="I3392" i="1"/>
  <c r="G3392" i="1"/>
  <c r="K3391" i="1"/>
  <c r="I3391" i="1"/>
  <c r="G3391" i="1"/>
  <c r="K3390" i="1"/>
  <c r="I3390" i="1"/>
  <c r="G3390" i="1"/>
  <c r="K3389" i="1"/>
  <c r="I3389" i="1"/>
  <c r="G3389" i="1"/>
  <c r="K3388" i="1"/>
  <c r="I3388" i="1"/>
  <c r="G3388" i="1"/>
  <c r="K3387" i="1"/>
  <c r="I3387" i="1"/>
  <c r="G3387" i="1"/>
  <c r="G3386" i="1"/>
  <c r="K3386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I3447" i="1"/>
  <c r="G3447" i="1"/>
  <c r="I3446" i="1"/>
  <c r="G3446" i="1"/>
  <c r="I3445" i="1"/>
  <c r="G3445" i="1"/>
  <c r="I3444" i="1"/>
  <c r="G3444" i="1"/>
  <c r="I3443" i="1"/>
  <c r="G3443" i="1"/>
  <c r="I3442" i="1"/>
  <c r="G3442" i="1"/>
  <c r="I3441" i="1"/>
  <c r="G3441" i="1"/>
  <c r="I3440" i="1"/>
  <c r="G3440" i="1"/>
  <c r="I3439" i="1"/>
  <c r="G3439" i="1"/>
  <c r="I3438" i="1"/>
  <c r="G3438" i="1"/>
  <c r="I3437" i="1"/>
  <c r="G3437" i="1"/>
  <c r="I3436" i="1"/>
  <c r="G3436" i="1"/>
  <c r="I3435" i="1"/>
  <c r="G3435" i="1"/>
  <c r="I3434" i="1"/>
  <c r="G3434" i="1"/>
  <c r="I3433" i="1"/>
  <c r="G3433" i="1"/>
  <c r="I3432" i="1"/>
  <c r="G3432" i="1"/>
  <c r="I3431" i="1"/>
  <c r="G3431" i="1"/>
  <c r="I3430" i="1"/>
  <c r="G3430" i="1"/>
  <c r="I3429" i="1"/>
  <c r="G3429" i="1"/>
  <c r="I3428" i="1"/>
  <c r="G3428" i="1"/>
  <c r="I3427" i="1"/>
  <c r="G3427" i="1"/>
  <c r="I3426" i="1"/>
  <c r="G3426" i="1"/>
  <c r="I3425" i="1"/>
  <c r="G3425" i="1"/>
  <c r="I3424" i="1"/>
  <c r="G3424" i="1"/>
  <c r="I3423" i="1"/>
  <c r="G3423" i="1"/>
  <c r="I3422" i="1"/>
  <c r="G3422" i="1"/>
  <c r="I3421" i="1"/>
  <c r="G3421" i="1"/>
  <c r="I3420" i="1"/>
  <c r="G3420" i="1"/>
  <c r="I3419" i="1"/>
  <c r="G3419" i="1"/>
  <c r="I3418" i="1"/>
  <c r="G3418" i="1"/>
  <c r="I3417" i="1"/>
  <c r="G3417" i="1"/>
  <c r="I3386" i="1"/>
  <c r="K3385" i="1"/>
  <c r="I3385" i="1"/>
  <c r="K3384" i="1"/>
  <c r="I3384" i="1"/>
  <c r="K3383" i="1"/>
  <c r="I3383" i="1"/>
  <c r="K3382" i="1"/>
  <c r="I3382" i="1"/>
  <c r="K3381" i="1"/>
  <c r="I3381" i="1"/>
  <c r="K3380" i="1"/>
  <c r="I3380" i="1"/>
  <c r="K3379" i="1"/>
  <c r="I3379" i="1"/>
  <c r="K3378" i="1"/>
  <c r="I3378" i="1"/>
  <c r="K3377" i="1"/>
  <c r="I3377" i="1"/>
  <c r="K3376" i="1"/>
  <c r="I3376" i="1"/>
  <c r="K3375" i="1"/>
  <c r="I3375" i="1"/>
  <c r="K3374" i="1"/>
  <c r="I3374" i="1"/>
  <c r="K3373" i="1"/>
  <c r="I3373" i="1"/>
  <c r="K3372" i="1"/>
  <c r="I3372" i="1"/>
  <c r="K3371" i="1"/>
  <c r="I3371" i="1"/>
  <c r="K3370" i="1"/>
  <c r="I3370" i="1"/>
  <c r="K3369" i="1"/>
  <c r="I3369" i="1"/>
  <c r="K3368" i="1"/>
  <c r="I3368" i="1"/>
  <c r="K3367" i="1"/>
  <c r="I3367" i="1"/>
  <c r="K3366" i="1"/>
  <c r="I3366" i="1"/>
  <c r="K3365" i="1"/>
  <c r="I3365" i="1"/>
  <c r="K3364" i="1"/>
  <c r="I3364" i="1"/>
  <c r="K3363" i="1"/>
  <c r="I3363" i="1"/>
  <c r="K3362" i="1"/>
  <c r="I3362" i="1"/>
  <c r="K3361" i="1"/>
  <c r="I3361" i="1"/>
  <c r="K3360" i="1"/>
  <c r="I3360" i="1"/>
  <c r="K3359" i="1"/>
  <c r="I3359" i="1"/>
  <c r="K3358" i="1"/>
  <c r="I3358" i="1"/>
  <c r="K3357" i="1"/>
  <c r="I3357" i="1"/>
  <c r="K3356" i="1"/>
  <c r="I3356" i="1"/>
  <c r="E4252" i="1" l="1"/>
  <c r="C4253" i="1"/>
  <c r="E3850" i="1"/>
  <c r="C3869" i="4"/>
  <c r="E3868" i="4"/>
  <c r="D3668" i="1"/>
  <c r="E3668" i="1" s="1"/>
  <c r="D3757" i="1"/>
  <c r="E3757" i="1" s="1"/>
  <c r="D3842" i="1"/>
  <c r="E3842" i="1" s="1"/>
  <c r="D3714" i="1"/>
  <c r="E3714" i="1" s="1"/>
  <c r="D3731" i="1"/>
  <c r="E3731" i="1" s="1"/>
  <c r="D3796" i="1"/>
  <c r="E3796" i="1" s="1"/>
  <c r="D3662" i="1"/>
  <c r="E3662" i="1" s="1"/>
  <c r="D3681" i="1"/>
  <c r="E3681" i="1" s="1"/>
  <c r="D3683" i="1"/>
  <c r="E3683" i="1" s="1"/>
  <c r="D3690" i="1"/>
  <c r="E3690" i="1" s="1"/>
  <c r="D3705" i="1"/>
  <c r="E3705" i="1" s="1"/>
  <c r="D3715" i="1"/>
  <c r="E3715" i="1" s="1"/>
  <c r="D3718" i="1"/>
  <c r="E3718" i="1" s="1"/>
  <c r="D3723" i="1"/>
  <c r="E3723" i="1" s="1"/>
  <c r="D3729" i="1"/>
  <c r="E3729" i="1" s="1"/>
  <c r="D3742" i="1"/>
  <c r="E3742" i="1" s="1"/>
  <c r="D3747" i="1"/>
  <c r="E3747" i="1" s="1"/>
  <c r="D3748" i="1"/>
  <c r="E3748" i="1" s="1"/>
  <c r="D3751" i="1"/>
  <c r="E3751" i="1" s="1"/>
  <c r="D3762" i="1"/>
  <c r="E3762" i="1" s="1"/>
  <c r="D3763" i="1"/>
  <c r="E3763" i="1" s="1"/>
  <c r="D3766" i="1"/>
  <c r="E3766" i="1" s="1"/>
  <c r="D3771" i="1"/>
  <c r="E3771" i="1" s="1"/>
  <c r="D3776" i="1"/>
  <c r="E3776" i="1" s="1"/>
  <c r="D3779" i="1"/>
  <c r="E3779" i="1" s="1"/>
  <c r="D3781" i="1"/>
  <c r="E3781" i="1" s="1"/>
  <c r="D3785" i="1"/>
  <c r="E3785" i="1" s="1"/>
  <c r="D3790" i="1"/>
  <c r="E3790" i="1" s="1"/>
  <c r="D3795" i="1"/>
  <c r="E3795" i="1" s="1"/>
  <c r="D3802" i="1"/>
  <c r="E3802" i="1" s="1"/>
  <c r="D3807" i="1"/>
  <c r="E3807" i="1" s="1"/>
  <c r="D3808" i="1"/>
  <c r="E3808" i="1" s="1"/>
  <c r="D3814" i="1"/>
  <c r="E3814" i="1" s="1"/>
  <c r="D3820" i="1"/>
  <c r="E3820" i="1" s="1"/>
  <c r="D3825" i="1"/>
  <c r="E3825" i="1" s="1"/>
  <c r="D3831" i="1"/>
  <c r="E3831" i="1" s="1"/>
  <c r="D3832" i="1"/>
  <c r="E3832" i="1" s="1"/>
  <c r="D3837" i="1"/>
  <c r="E3837" i="1" s="1"/>
  <c r="D3667" i="1"/>
  <c r="E3667" i="1" s="1"/>
  <c r="D3738" i="1"/>
  <c r="E3738" i="1" s="1"/>
  <c r="D3819" i="1"/>
  <c r="E3819" i="1" s="1"/>
  <c r="D3542" i="1"/>
  <c r="E3542" i="1" s="1"/>
  <c r="D3546" i="1"/>
  <c r="E3546" i="1" s="1"/>
  <c r="D3550" i="1"/>
  <c r="E3550" i="1" s="1"/>
  <c r="D3554" i="1"/>
  <c r="E3554" i="1" s="1"/>
  <c r="D3558" i="1"/>
  <c r="E3558" i="1" s="1"/>
  <c r="D3562" i="1"/>
  <c r="E3562" i="1" s="1"/>
  <c r="D3566" i="1"/>
  <c r="E3566" i="1" s="1"/>
  <c r="D3540" i="1"/>
  <c r="E3540" i="1" s="1"/>
  <c r="D3543" i="1"/>
  <c r="E3543" i="1" s="1"/>
  <c r="D3544" i="1"/>
  <c r="E3544" i="1" s="1"/>
  <c r="D3547" i="1"/>
  <c r="E3547" i="1" s="1"/>
  <c r="D3548" i="1"/>
  <c r="E3548" i="1" s="1"/>
  <c r="D3551" i="1"/>
  <c r="E3551" i="1" s="1"/>
  <c r="D3552" i="1"/>
  <c r="E3552" i="1" s="1"/>
  <c r="D3555" i="1"/>
  <c r="E3555" i="1" s="1"/>
  <c r="D3556" i="1"/>
  <c r="E3556" i="1" s="1"/>
  <c r="D3559" i="1"/>
  <c r="E3559" i="1" s="1"/>
  <c r="D3560" i="1"/>
  <c r="E3560" i="1" s="1"/>
  <c r="D3563" i="1"/>
  <c r="E3563" i="1" s="1"/>
  <c r="D3564" i="1"/>
  <c r="E3564" i="1" s="1"/>
  <c r="D3567" i="1"/>
  <c r="E3567" i="1" s="1"/>
  <c r="D3568" i="1"/>
  <c r="E3568" i="1" s="1"/>
  <c r="D3671" i="1"/>
  <c r="E3671" i="1" s="1"/>
  <c r="D3677" i="1"/>
  <c r="E3677" i="1" s="1"/>
  <c r="D3696" i="1"/>
  <c r="E3696" i="1" s="1"/>
  <c r="D3699" i="1"/>
  <c r="E3699" i="1" s="1"/>
  <c r="D3701" i="1"/>
  <c r="E3701" i="1" s="1"/>
  <c r="D3712" i="1"/>
  <c r="E3712" i="1" s="1"/>
  <c r="D3713" i="1"/>
  <c r="E3713" i="1" s="1"/>
  <c r="D3716" i="1"/>
  <c r="E3716" i="1" s="1"/>
  <c r="D3717" i="1"/>
  <c r="E3717" i="1" s="1"/>
  <c r="D3719" i="1"/>
  <c r="E3719" i="1" s="1"/>
  <c r="D3720" i="1"/>
  <c r="E3720" i="1" s="1"/>
  <c r="D3721" i="1"/>
  <c r="E3721" i="1" s="1"/>
  <c r="D3722" i="1"/>
  <c r="E3722" i="1" s="1"/>
  <c r="D3724" i="1"/>
  <c r="E3724" i="1" s="1"/>
  <c r="D3725" i="1"/>
  <c r="E3725" i="1" s="1"/>
  <c r="D3726" i="1"/>
  <c r="E3726" i="1" s="1"/>
  <c r="D3727" i="1"/>
  <c r="E3727" i="1" s="1"/>
  <c r="D3728" i="1"/>
  <c r="E3728" i="1" s="1"/>
  <c r="D3730" i="1"/>
  <c r="E3730" i="1" s="1"/>
  <c r="D3732" i="1"/>
  <c r="E3732" i="1" s="1"/>
  <c r="D3733" i="1"/>
  <c r="E3733" i="1" s="1"/>
  <c r="D3734" i="1"/>
  <c r="E3734" i="1" s="1"/>
  <c r="D3735" i="1"/>
  <c r="E3735" i="1" s="1"/>
  <c r="D3736" i="1"/>
  <c r="E3736" i="1" s="1"/>
  <c r="D3737" i="1"/>
  <c r="E3737" i="1" s="1"/>
  <c r="D3739" i="1"/>
  <c r="E3739" i="1" s="1"/>
  <c r="D3740" i="1"/>
  <c r="E3740" i="1" s="1"/>
  <c r="D3741" i="1"/>
  <c r="E3741" i="1" s="1"/>
  <c r="D3743" i="1"/>
  <c r="E3743" i="1" s="1"/>
  <c r="D3744" i="1"/>
  <c r="E3744" i="1" s="1"/>
  <c r="D3745" i="1"/>
  <c r="E3745" i="1" s="1"/>
  <c r="D3746" i="1"/>
  <c r="E3746" i="1" s="1"/>
  <c r="D3749" i="1"/>
  <c r="E3749" i="1" s="1"/>
  <c r="D3750" i="1"/>
  <c r="E3750" i="1" s="1"/>
  <c r="D3752" i="1"/>
  <c r="E3752" i="1" s="1"/>
  <c r="D3753" i="1"/>
  <c r="E3753" i="1" s="1"/>
  <c r="D3754" i="1"/>
  <c r="E3754" i="1" s="1"/>
  <c r="D3755" i="1"/>
  <c r="E3755" i="1" s="1"/>
  <c r="D3756" i="1"/>
  <c r="E3756" i="1" s="1"/>
  <c r="D3758" i="1"/>
  <c r="E3758" i="1" s="1"/>
  <c r="D3759" i="1"/>
  <c r="E3759" i="1" s="1"/>
  <c r="D3760" i="1"/>
  <c r="E3760" i="1" s="1"/>
  <c r="D3761" i="1"/>
  <c r="E3761" i="1" s="1"/>
  <c r="D3764" i="1"/>
  <c r="E3764" i="1" s="1"/>
  <c r="D3765" i="1"/>
  <c r="E3765" i="1" s="1"/>
  <c r="D3767" i="1"/>
  <c r="E3767" i="1" s="1"/>
  <c r="D3768" i="1"/>
  <c r="E3768" i="1" s="1"/>
  <c r="D3769" i="1"/>
  <c r="E3769" i="1" s="1"/>
  <c r="D3770" i="1"/>
  <c r="E3770" i="1" s="1"/>
  <c r="D3772" i="1"/>
  <c r="E3772" i="1" s="1"/>
  <c r="D3773" i="1"/>
  <c r="E3773" i="1" s="1"/>
  <c r="D3774" i="1"/>
  <c r="E3774" i="1" s="1"/>
  <c r="D3775" i="1"/>
  <c r="E3775" i="1" s="1"/>
  <c r="D3777" i="1"/>
  <c r="E3777" i="1" s="1"/>
  <c r="D3778" i="1"/>
  <c r="E3778" i="1" s="1"/>
  <c r="D3780" i="1"/>
  <c r="E3780" i="1" s="1"/>
  <c r="D3782" i="1"/>
  <c r="E3782" i="1" s="1"/>
  <c r="D3783" i="1"/>
  <c r="E3783" i="1" s="1"/>
  <c r="D3784" i="1"/>
  <c r="E3784" i="1" s="1"/>
  <c r="D3786" i="1"/>
  <c r="E3786" i="1" s="1"/>
  <c r="D3787" i="1"/>
  <c r="E3787" i="1" s="1"/>
  <c r="D3788" i="1"/>
  <c r="E3788" i="1" s="1"/>
  <c r="D3789" i="1"/>
  <c r="E3789" i="1" s="1"/>
  <c r="D3791" i="1"/>
  <c r="E3791" i="1" s="1"/>
  <c r="D3792" i="1"/>
  <c r="E3792" i="1" s="1"/>
  <c r="D3793" i="1"/>
  <c r="E3793" i="1" s="1"/>
  <c r="D3794" i="1"/>
  <c r="E3794" i="1" s="1"/>
  <c r="D3797" i="1"/>
  <c r="E3797" i="1" s="1"/>
  <c r="D3798" i="1"/>
  <c r="E3798" i="1" s="1"/>
  <c r="D3799" i="1"/>
  <c r="E3799" i="1" s="1"/>
  <c r="D3800" i="1"/>
  <c r="E3800" i="1" s="1"/>
  <c r="D3801" i="1"/>
  <c r="E3801" i="1" s="1"/>
  <c r="D3803" i="1"/>
  <c r="E3803" i="1" s="1"/>
  <c r="D3804" i="1"/>
  <c r="E3804" i="1" s="1"/>
  <c r="D3805" i="1"/>
  <c r="E3805" i="1" s="1"/>
  <c r="D3806" i="1"/>
  <c r="E3806" i="1" s="1"/>
  <c r="D3809" i="1"/>
  <c r="E3809" i="1" s="1"/>
  <c r="D3810" i="1"/>
  <c r="E3810" i="1" s="1"/>
  <c r="D3811" i="1"/>
  <c r="E3811" i="1" s="1"/>
  <c r="D3812" i="1"/>
  <c r="E3812" i="1" s="1"/>
  <c r="D3813" i="1"/>
  <c r="E3813" i="1" s="1"/>
  <c r="D3815" i="1"/>
  <c r="E3815" i="1" s="1"/>
  <c r="D3816" i="1"/>
  <c r="E3816" i="1" s="1"/>
  <c r="D3817" i="1"/>
  <c r="E3817" i="1" s="1"/>
  <c r="D3818" i="1"/>
  <c r="E3818" i="1" s="1"/>
  <c r="D3821" i="1"/>
  <c r="E3821" i="1" s="1"/>
  <c r="D3822" i="1"/>
  <c r="E3822" i="1" s="1"/>
  <c r="D3823" i="1"/>
  <c r="E3823" i="1" s="1"/>
  <c r="D3824" i="1"/>
  <c r="E3824" i="1" s="1"/>
  <c r="D3826" i="1"/>
  <c r="E3826" i="1" s="1"/>
  <c r="D3827" i="1"/>
  <c r="E3827" i="1" s="1"/>
  <c r="D3828" i="1"/>
  <c r="E3828" i="1" s="1"/>
  <c r="D3829" i="1"/>
  <c r="E3829" i="1" s="1"/>
  <c r="D3830" i="1"/>
  <c r="E3830" i="1" s="1"/>
  <c r="D3833" i="1"/>
  <c r="E3833" i="1" s="1"/>
  <c r="D3834" i="1"/>
  <c r="E3834" i="1" s="1"/>
  <c r="D3835" i="1"/>
  <c r="E3835" i="1" s="1"/>
  <c r="D3836" i="1"/>
  <c r="E3836" i="1" s="1"/>
  <c r="D3838" i="1"/>
  <c r="E3838" i="1" s="1"/>
  <c r="D3839" i="1"/>
  <c r="E3839" i="1" s="1"/>
  <c r="D3840" i="1"/>
  <c r="E3840" i="1" s="1"/>
  <c r="D3841" i="1"/>
  <c r="E3841" i="1" s="1"/>
  <c r="D3843" i="1"/>
  <c r="E3843" i="1" s="1"/>
  <c r="D3541" i="1"/>
  <c r="E3541" i="1" s="1"/>
  <c r="D3545" i="1"/>
  <c r="E3545" i="1" s="1"/>
  <c r="D3549" i="1"/>
  <c r="E3549" i="1" s="1"/>
  <c r="D3553" i="1"/>
  <c r="E3553" i="1" s="1"/>
  <c r="D3557" i="1"/>
  <c r="E3557" i="1" s="1"/>
  <c r="D3561" i="1"/>
  <c r="E3561" i="1" s="1"/>
  <c r="D3565" i="1"/>
  <c r="E3565" i="1" s="1"/>
  <c r="D3569" i="1"/>
  <c r="E3569" i="1" s="1"/>
  <c r="D3663" i="1"/>
  <c r="E3663" i="1" s="1"/>
  <c r="D3665" i="1"/>
  <c r="E3665" i="1" s="1"/>
  <c r="D3670" i="1"/>
  <c r="E3670" i="1" s="1"/>
  <c r="D3673" i="1"/>
  <c r="E3673" i="1" s="1"/>
  <c r="D3675" i="1"/>
  <c r="E3675" i="1" s="1"/>
  <c r="D3679" i="1"/>
  <c r="E3679" i="1" s="1"/>
  <c r="D3682" i="1"/>
  <c r="E3682" i="1" s="1"/>
  <c r="D3685" i="1"/>
  <c r="E3685" i="1" s="1"/>
  <c r="D3687" i="1"/>
  <c r="E3687" i="1" s="1"/>
  <c r="D3689" i="1"/>
  <c r="E3689" i="1" s="1"/>
  <c r="D3692" i="1"/>
  <c r="E3692" i="1" s="1"/>
  <c r="D3694" i="1"/>
  <c r="E3694" i="1" s="1"/>
  <c r="D3698" i="1"/>
  <c r="E3698" i="1" s="1"/>
  <c r="D3702" i="1"/>
  <c r="E3702" i="1" s="1"/>
  <c r="D3704" i="1"/>
  <c r="E3704" i="1" s="1"/>
  <c r="D3706" i="1"/>
  <c r="E3706" i="1" s="1"/>
  <c r="D3708" i="1"/>
  <c r="E3708" i="1" s="1"/>
  <c r="D3711" i="1"/>
  <c r="E3711" i="1" s="1"/>
  <c r="D3664" i="1"/>
  <c r="E3664" i="1" s="1"/>
  <c r="D3666" i="1"/>
  <c r="E3666" i="1" s="1"/>
  <c r="D3669" i="1"/>
  <c r="E3669" i="1" s="1"/>
  <c r="D3672" i="1"/>
  <c r="E3672" i="1" s="1"/>
  <c r="D3674" i="1"/>
  <c r="E3674" i="1" s="1"/>
  <c r="D3676" i="1"/>
  <c r="E3676" i="1" s="1"/>
  <c r="D3678" i="1"/>
  <c r="E3678" i="1" s="1"/>
  <c r="D3680" i="1"/>
  <c r="E3680" i="1" s="1"/>
  <c r="D3684" i="1"/>
  <c r="E3684" i="1" s="1"/>
  <c r="D3686" i="1"/>
  <c r="E3686" i="1" s="1"/>
  <c r="D3688" i="1"/>
  <c r="E3688" i="1" s="1"/>
  <c r="D3691" i="1"/>
  <c r="E3691" i="1" s="1"/>
  <c r="D3693" i="1"/>
  <c r="E3693" i="1" s="1"/>
  <c r="D3695" i="1"/>
  <c r="E3695" i="1" s="1"/>
  <c r="D3697" i="1"/>
  <c r="E3697" i="1" s="1"/>
  <c r="D3700" i="1"/>
  <c r="E3700" i="1" s="1"/>
  <c r="D3703" i="1"/>
  <c r="E3703" i="1" s="1"/>
  <c r="D3707" i="1"/>
  <c r="E3707" i="1" s="1"/>
  <c r="D3709" i="1"/>
  <c r="E3709" i="1" s="1"/>
  <c r="D3710" i="1"/>
  <c r="E3710" i="1" s="1"/>
  <c r="E4253" i="1" l="1"/>
  <c r="C4254" i="1"/>
  <c r="E3851" i="1"/>
  <c r="C3870" i="4"/>
  <c r="E3869" i="4"/>
  <c r="I1" i="3"/>
  <c r="E4254" i="1" l="1"/>
  <c r="C4255" i="1"/>
  <c r="E3852" i="1"/>
  <c r="C3871" i="4"/>
  <c r="E3870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G3354" i="4"/>
  <c r="G3353" i="4"/>
  <c r="G3352" i="4"/>
  <c r="G3351" i="4"/>
  <c r="G3350" i="4"/>
  <c r="G3349" i="4"/>
  <c r="G3348" i="4"/>
  <c r="G3347" i="4"/>
  <c r="G3346" i="4"/>
  <c r="G3345" i="4"/>
  <c r="G3344" i="4"/>
  <c r="G3343" i="4"/>
  <c r="G3342" i="4"/>
  <c r="G3341" i="4"/>
  <c r="G3340" i="4"/>
  <c r="G3339" i="4"/>
  <c r="G3338" i="4"/>
  <c r="G3337" i="4"/>
  <c r="G3336" i="4"/>
  <c r="G3335" i="4"/>
  <c r="G3334" i="4"/>
  <c r="G3333" i="4"/>
  <c r="G3332" i="4"/>
  <c r="G3331" i="4"/>
  <c r="G3330" i="4"/>
  <c r="G3329" i="4"/>
  <c r="G3328" i="4"/>
  <c r="G3327" i="4"/>
  <c r="G3326" i="4"/>
  <c r="G3325" i="4"/>
  <c r="G3324" i="4"/>
  <c r="G3323" i="4"/>
  <c r="G3322" i="4"/>
  <c r="G3321" i="4"/>
  <c r="G3320" i="4"/>
  <c r="G3319" i="4"/>
  <c r="G3318" i="4"/>
  <c r="G3317" i="4"/>
  <c r="G3316" i="4"/>
  <c r="G3315" i="4"/>
  <c r="G3314" i="4"/>
  <c r="G3313" i="4"/>
  <c r="G3312" i="4"/>
  <c r="G3311" i="4"/>
  <c r="G3310" i="4"/>
  <c r="G3309" i="4"/>
  <c r="G3308" i="4"/>
  <c r="G3307" i="4"/>
  <c r="G3306" i="4"/>
  <c r="G3305" i="4"/>
  <c r="G3304" i="4"/>
  <c r="G3303" i="4"/>
  <c r="G3302" i="4"/>
  <c r="G3301" i="4"/>
  <c r="G3300" i="4"/>
  <c r="G3299" i="4"/>
  <c r="G3298" i="4"/>
  <c r="G3297" i="4"/>
  <c r="G3296" i="4"/>
  <c r="G329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K3325" i="1"/>
  <c r="K3326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E4255" i="1" l="1"/>
  <c r="C4256" i="1"/>
  <c r="E3853" i="1"/>
  <c r="C3872" i="4"/>
  <c r="E3871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G3294" i="4"/>
  <c r="G3293" i="4"/>
  <c r="G3292" i="4"/>
  <c r="G3291" i="4"/>
  <c r="G3290" i="4"/>
  <c r="G3289" i="4"/>
  <c r="G3288" i="4"/>
  <c r="G3287" i="4"/>
  <c r="G3286" i="4"/>
  <c r="G3285" i="4"/>
  <c r="G3284" i="4"/>
  <c r="G3283" i="4"/>
  <c r="G3282" i="4"/>
  <c r="G3281" i="4"/>
  <c r="G3280" i="4"/>
  <c r="G3279" i="4"/>
  <c r="G3278" i="4"/>
  <c r="G3277" i="4"/>
  <c r="G3276" i="4"/>
  <c r="G3275" i="4"/>
  <c r="G3274" i="4"/>
  <c r="G3273" i="4"/>
  <c r="G3272" i="4"/>
  <c r="G3271" i="4"/>
  <c r="G3270" i="4"/>
  <c r="G3269" i="4"/>
  <c r="G3268" i="4"/>
  <c r="G3267" i="4"/>
  <c r="G3266" i="4"/>
  <c r="G3265" i="4"/>
  <c r="G3264" i="4"/>
  <c r="K3294" i="4"/>
  <c r="K3293" i="4"/>
  <c r="K3292" i="4"/>
  <c r="K3291" i="4"/>
  <c r="K3290" i="4"/>
  <c r="K3289" i="4"/>
  <c r="K3288" i="4"/>
  <c r="K3287" i="4"/>
  <c r="K3286" i="4"/>
  <c r="K3285" i="4"/>
  <c r="K3284" i="4"/>
  <c r="K3283" i="4"/>
  <c r="K3282" i="4"/>
  <c r="K3281" i="4"/>
  <c r="K3280" i="4"/>
  <c r="K3279" i="4"/>
  <c r="K3278" i="4"/>
  <c r="K3277" i="4"/>
  <c r="K3276" i="4"/>
  <c r="K3275" i="4"/>
  <c r="K3274" i="4"/>
  <c r="K3273" i="4"/>
  <c r="K3272" i="4"/>
  <c r="K3271" i="4"/>
  <c r="K3270" i="4"/>
  <c r="K3269" i="4"/>
  <c r="K3268" i="4"/>
  <c r="K3267" i="4"/>
  <c r="K3266" i="4"/>
  <c r="K3265" i="4"/>
  <c r="K3264" i="4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235" i="4"/>
  <c r="K3234" i="4"/>
  <c r="K3233" i="4"/>
  <c r="K3232" i="4"/>
  <c r="K3231" i="4"/>
  <c r="K3230" i="4"/>
  <c r="K3229" i="4"/>
  <c r="K3228" i="4"/>
  <c r="K3227" i="4"/>
  <c r="K3226" i="4"/>
  <c r="K3225" i="4"/>
  <c r="K3224" i="4"/>
  <c r="K3223" i="4"/>
  <c r="K3222" i="4"/>
  <c r="K3221" i="4"/>
  <c r="K3220" i="4"/>
  <c r="K3219" i="4"/>
  <c r="K3218" i="4"/>
  <c r="K3217" i="4"/>
  <c r="K3216" i="4"/>
  <c r="K3215" i="4"/>
  <c r="K3214" i="4"/>
  <c r="K3213" i="4"/>
  <c r="K3212" i="4"/>
  <c r="K3211" i="4"/>
  <c r="K3210" i="4"/>
  <c r="K3209" i="4"/>
  <c r="K3208" i="4"/>
  <c r="K3207" i="4"/>
  <c r="K3206" i="4"/>
  <c r="K3205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63" i="4"/>
  <c r="H3262" i="4"/>
  <c r="H3261" i="4"/>
  <c r="H3260" i="4"/>
  <c r="H3259" i="4"/>
  <c r="H3258" i="4"/>
  <c r="H3257" i="4"/>
  <c r="H3256" i="4"/>
  <c r="H3255" i="4"/>
  <c r="H3254" i="4"/>
  <c r="H3253" i="4"/>
  <c r="H3252" i="4"/>
  <c r="H3251" i="4"/>
  <c r="H3250" i="4"/>
  <c r="H3249" i="4"/>
  <c r="H3248" i="4"/>
  <c r="H3247" i="4"/>
  <c r="H3246" i="4"/>
  <c r="H3245" i="4"/>
  <c r="H3244" i="4"/>
  <c r="H3243" i="4"/>
  <c r="H3242" i="4"/>
  <c r="H3241" i="4"/>
  <c r="H3240" i="4"/>
  <c r="H3239" i="4"/>
  <c r="H3238" i="4"/>
  <c r="H3237" i="4"/>
  <c r="H3236" i="4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O3294" i="4"/>
  <c r="O3293" i="4"/>
  <c r="O3292" i="4"/>
  <c r="O3291" i="4"/>
  <c r="O3290" i="4"/>
  <c r="O3289" i="4"/>
  <c r="O3288" i="4"/>
  <c r="O3287" i="4"/>
  <c r="O3286" i="4"/>
  <c r="O3285" i="4"/>
  <c r="O3284" i="4"/>
  <c r="O3283" i="4"/>
  <c r="O3282" i="4"/>
  <c r="O3281" i="4"/>
  <c r="O3280" i="4"/>
  <c r="O3279" i="4"/>
  <c r="O3278" i="4"/>
  <c r="O3277" i="4"/>
  <c r="O3276" i="4"/>
  <c r="O3275" i="4"/>
  <c r="O3274" i="4"/>
  <c r="O3273" i="4"/>
  <c r="O3272" i="4"/>
  <c r="O3271" i="4"/>
  <c r="O3270" i="4"/>
  <c r="O3269" i="4"/>
  <c r="O3268" i="4"/>
  <c r="O3267" i="4"/>
  <c r="O3266" i="4"/>
  <c r="O3265" i="4"/>
  <c r="O3264" i="4"/>
  <c r="O3263" i="4"/>
  <c r="O3262" i="4"/>
  <c r="O3261" i="4"/>
  <c r="O3260" i="4"/>
  <c r="O3259" i="4"/>
  <c r="O3258" i="4"/>
  <c r="O3257" i="4"/>
  <c r="O3256" i="4"/>
  <c r="O3255" i="4"/>
  <c r="O3254" i="4"/>
  <c r="O3253" i="4"/>
  <c r="O3252" i="4"/>
  <c r="O3251" i="4"/>
  <c r="O3250" i="4"/>
  <c r="O3249" i="4"/>
  <c r="O3248" i="4"/>
  <c r="O3247" i="4"/>
  <c r="O3246" i="4"/>
  <c r="O3245" i="4"/>
  <c r="O3244" i="4"/>
  <c r="O3243" i="4"/>
  <c r="O3242" i="4"/>
  <c r="O3241" i="4"/>
  <c r="O3240" i="4"/>
  <c r="O3239" i="4"/>
  <c r="O3238" i="4"/>
  <c r="O3237" i="4"/>
  <c r="O3236" i="4"/>
  <c r="O3235" i="4"/>
  <c r="O3234" i="4"/>
  <c r="O3233" i="4"/>
  <c r="O3232" i="4"/>
  <c r="O3231" i="4"/>
  <c r="O3230" i="4"/>
  <c r="O3229" i="4"/>
  <c r="O3228" i="4"/>
  <c r="O3227" i="4"/>
  <c r="O3226" i="4"/>
  <c r="O3225" i="4"/>
  <c r="O3224" i="4"/>
  <c r="O3223" i="4"/>
  <c r="O3222" i="4"/>
  <c r="O3221" i="4"/>
  <c r="O3220" i="4"/>
  <c r="O3219" i="4"/>
  <c r="O3218" i="4"/>
  <c r="O3217" i="4"/>
  <c r="O3216" i="4"/>
  <c r="O3215" i="4"/>
  <c r="O3214" i="4"/>
  <c r="O3213" i="4"/>
  <c r="O3212" i="4"/>
  <c r="O3211" i="4"/>
  <c r="O3210" i="4"/>
  <c r="O3209" i="4"/>
  <c r="O3208" i="4"/>
  <c r="O3207" i="4"/>
  <c r="O3206" i="4"/>
  <c r="O3205" i="4"/>
  <c r="K3263" i="4"/>
  <c r="K3262" i="4"/>
  <c r="K3261" i="4"/>
  <c r="K3260" i="4"/>
  <c r="K3259" i="4"/>
  <c r="K3258" i="4"/>
  <c r="K3257" i="4"/>
  <c r="K3256" i="4"/>
  <c r="K3255" i="4"/>
  <c r="K3254" i="4"/>
  <c r="K3253" i="4"/>
  <c r="K3252" i="4"/>
  <c r="K3251" i="4"/>
  <c r="K3250" i="4"/>
  <c r="K3249" i="4"/>
  <c r="K3248" i="4"/>
  <c r="K3247" i="4"/>
  <c r="K3246" i="4"/>
  <c r="K3245" i="4"/>
  <c r="K3244" i="4"/>
  <c r="K3243" i="4"/>
  <c r="K3242" i="4"/>
  <c r="K3241" i="4"/>
  <c r="K3240" i="4"/>
  <c r="K3239" i="4"/>
  <c r="K3238" i="4"/>
  <c r="K3237" i="4"/>
  <c r="K3236" i="4"/>
  <c r="F3294" i="4"/>
  <c r="F3293" i="4"/>
  <c r="F3292" i="4"/>
  <c r="F3291" i="4"/>
  <c r="F3290" i="4"/>
  <c r="F3289" i="4"/>
  <c r="F3288" i="4"/>
  <c r="F3287" i="4"/>
  <c r="F3286" i="4"/>
  <c r="F3285" i="4"/>
  <c r="F3284" i="4"/>
  <c r="F3283" i="4"/>
  <c r="F3282" i="4"/>
  <c r="F3281" i="4"/>
  <c r="F3280" i="4"/>
  <c r="F3279" i="4"/>
  <c r="F3278" i="4"/>
  <c r="F3277" i="4"/>
  <c r="F3276" i="4"/>
  <c r="F3275" i="4"/>
  <c r="F3274" i="4"/>
  <c r="F3273" i="4"/>
  <c r="F3272" i="4"/>
  <c r="F3271" i="4"/>
  <c r="F3270" i="4"/>
  <c r="F3269" i="4"/>
  <c r="F3268" i="4"/>
  <c r="F3267" i="4"/>
  <c r="F3266" i="4"/>
  <c r="F3265" i="4"/>
  <c r="F3264" i="4"/>
  <c r="F3263" i="4"/>
  <c r="F3262" i="4"/>
  <c r="F3261" i="4"/>
  <c r="F3260" i="4"/>
  <c r="F3259" i="4"/>
  <c r="F3258" i="4"/>
  <c r="F3257" i="4"/>
  <c r="F3256" i="4"/>
  <c r="F3255" i="4"/>
  <c r="F3254" i="4"/>
  <c r="F3253" i="4"/>
  <c r="F3252" i="4"/>
  <c r="F3251" i="4"/>
  <c r="F3250" i="4"/>
  <c r="F3249" i="4"/>
  <c r="F3248" i="4"/>
  <c r="F3247" i="4"/>
  <c r="F3246" i="4"/>
  <c r="F3245" i="4"/>
  <c r="F3244" i="4"/>
  <c r="F3243" i="4"/>
  <c r="F3242" i="4"/>
  <c r="F3241" i="4"/>
  <c r="F3240" i="4"/>
  <c r="F3239" i="4"/>
  <c r="F3238" i="4"/>
  <c r="F3237" i="4"/>
  <c r="F3236" i="4"/>
  <c r="F3235" i="4"/>
  <c r="F3234" i="4"/>
  <c r="F3233" i="4"/>
  <c r="F3232" i="4"/>
  <c r="F3231" i="4"/>
  <c r="F3230" i="4"/>
  <c r="F3229" i="4"/>
  <c r="F3228" i="4"/>
  <c r="F3227" i="4"/>
  <c r="F3226" i="4"/>
  <c r="F3225" i="4"/>
  <c r="F3224" i="4"/>
  <c r="F3223" i="4"/>
  <c r="F3222" i="4"/>
  <c r="F3221" i="4"/>
  <c r="F3220" i="4"/>
  <c r="F3219" i="4"/>
  <c r="F3218" i="4"/>
  <c r="F3217" i="4"/>
  <c r="F3216" i="4"/>
  <c r="F3215" i="4"/>
  <c r="F3214" i="4"/>
  <c r="F3213" i="4"/>
  <c r="F3212" i="4"/>
  <c r="F3211" i="4"/>
  <c r="F3210" i="4"/>
  <c r="F3209" i="4"/>
  <c r="F3208" i="4"/>
  <c r="F3207" i="4"/>
  <c r="F3206" i="4"/>
  <c r="F3205" i="4"/>
  <c r="O3204" i="4"/>
  <c r="O3203" i="4"/>
  <c r="O3202" i="4"/>
  <c r="O3201" i="4"/>
  <c r="O3200" i="4"/>
  <c r="O3199" i="4"/>
  <c r="O3198" i="4"/>
  <c r="O3197" i="4"/>
  <c r="O3196" i="4"/>
  <c r="O3195" i="4"/>
  <c r="O3194" i="4"/>
  <c r="O3193" i="4"/>
  <c r="O3192" i="4"/>
  <c r="O3191" i="4"/>
  <c r="O3190" i="4"/>
  <c r="O3189" i="4"/>
  <c r="O3188" i="4"/>
  <c r="O3187" i="4"/>
  <c r="O3186" i="4"/>
  <c r="O3185" i="4"/>
  <c r="O3184" i="4"/>
  <c r="O3183" i="4"/>
  <c r="O3182" i="4"/>
  <c r="O3181" i="4"/>
  <c r="O3180" i="4"/>
  <c r="O3179" i="4"/>
  <c r="O3178" i="4"/>
  <c r="O3177" i="4"/>
  <c r="O3176" i="4"/>
  <c r="O3175" i="4"/>
  <c r="O3174" i="4"/>
  <c r="K3204" i="4"/>
  <c r="K3203" i="4"/>
  <c r="K3202" i="4"/>
  <c r="K3201" i="4"/>
  <c r="K3200" i="4"/>
  <c r="K3199" i="4"/>
  <c r="K3198" i="4"/>
  <c r="K3197" i="4"/>
  <c r="K3196" i="4"/>
  <c r="K3195" i="4"/>
  <c r="K3194" i="4"/>
  <c r="K3193" i="4"/>
  <c r="K3192" i="4"/>
  <c r="K3191" i="4"/>
  <c r="K3190" i="4"/>
  <c r="K3189" i="4"/>
  <c r="K3188" i="4"/>
  <c r="K3187" i="4"/>
  <c r="K3186" i="4"/>
  <c r="K3185" i="4"/>
  <c r="K3184" i="4"/>
  <c r="K3183" i="4"/>
  <c r="K3182" i="4"/>
  <c r="K3181" i="4"/>
  <c r="K3180" i="4"/>
  <c r="K3179" i="4"/>
  <c r="K3178" i="4"/>
  <c r="K3177" i="4"/>
  <c r="K3176" i="4"/>
  <c r="K3175" i="4"/>
  <c r="K3174" i="4"/>
  <c r="F3204" i="4"/>
  <c r="F3203" i="4"/>
  <c r="F3202" i="4"/>
  <c r="F3201" i="4"/>
  <c r="F3200" i="4"/>
  <c r="F3199" i="4"/>
  <c r="F3198" i="4"/>
  <c r="F3197" i="4"/>
  <c r="F3196" i="4"/>
  <c r="F3195" i="4"/>
  <c r="F3194" i="4"/>
  <c r="F3193" i="4"/>
  <c r="F3192" i="4"/>
  <c r="F3191" i="4"/>
  <c r="F3190" i="4"/>
  <c r="F3189" i="4"/>
  <c r="F3188" i="4"/>
  <c r="F3187" i="4"/>
  <c r="F3186" i="4"/>
  <c r="F3185" i="4"/>
  <c r="F3184" i="4"/>
  <c r="F3183" i="4"/>
  <c r="F3182" i="4"/>
  <c r="F3181" i="4"/>
  <c r="F3180" i="4"/>
  <c r="F3179" i="4"/>
  <c r="F3178" i="4"/>
  <c r="F3177" i="4"/>
  <c r="F3176" i="4"/>
  <c r="F3175" i="4"/>
  <c r="F3174" i="4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H3204" i="1"/>
  <c r="G3204" i="1"/>
  <c r="H3203" i="1"/>
  <c r="G3203" i="1"/>
  <c r="H3202" i="1"/>
  <c r="G3202" i="1"/>
  <c r="H3201" i="1"/>
  <c r="G3201" i="1"/>
  <c r="H3200" i="1"/>
  <c r="G3200" i="1"/>
  <c r="H3199" i="1"/>
  <c r="G3199" i="1"/>
  <c r="H3198" i="1"/>
  <c r="G3198" i="1"/>
  <c r="H3197" i="1"/>
  <c r="G3197" i="1"/>
  <c r="H3196" i="1"/>
  <c r="G3196" i="1"/>
  <c r="H3195" i="1"/>
  <c r="G3195" i="1"/>
  <c r="H3194" i="1"/>
  <c r="G3194" i="1"/>
  <c r="H3193" i="1"/>
  <c r="G3193" i="1"/>
  <c r="H3192" i="1"/>
  <c r="G3192" i="1"/>
  <c r="H3191" i="1"/>
  <c r="G3191" i="1"/>
  <c r="H3190" i="1"/>
  <c r="G3190" i="1"/>
  <c r="H3189" i="1"/>
  <c r="G3189" i="1"/>
  <c r="H3188" i="1"/>
  <c r="G3188" i="1"/>
  <c r="H3187" i="1"/>
  <c r="G3187" i="1"/>
  <c r="H3186" i="1"/>
  <c r="G3186" i="1"/>
  <c r="H3185" i="1"/>
  <c r="G3185" i="1"/>
  <c r="H3184" i="1"/>
  <c r="G3184" i="1"/>
  <c r="H3183" i="1"/>
  <c r="G3183" i="1"/>
  <c r="H3182" i="1"/>
  <c r="G3182" i="1"/>
  <c r="H3181" i="1"/>
  <c r="G3181" i="1"/>
  <c r="H3180" i="1"/>
  <c r="G3180" i="1"/>
  <c r="H3179" i="1"/>
  <c r="G3179" i="1"/>
  <c r="H3178" i="1"/>
  <c r="G3178" i="1"/>
  <c r="H3177" i="1"/>
  <c r="G3177" i="1"/>
  <c r="H3176" i="1"/>
  <c r="G3176" i="1"/>
  <c r="H3175" i="1"/>
  <c r="G3175" i="1"/>
  <c r="H3174" i="1"/>
  <c r="G3174" i="1"/>
  <c r="G3173" i="4"/>
  <c r="G3172" i="4"/>
  <c r="G3171" i="4"/>
  <c r="G3170" i="4"/>
  <c r="G3169" i="4"/>
  <c r="G3168" i="4"/>
  <c r="G3167" i="4"/>
  <c r="G3166" i="4"/>
  <c r="G3165" i="4"/>
  <c r="G3164" i="4"/>
  <c r="G3163" i="4"/>
  <c r="G3162" i="4"/>
  <c r="G3161" i="4"/>
  <c r="G3160" i="4"/>
  <c r="G3159" i="4"/>
  <c r="G3158" i="4"/>
  <c r="G3157" i="4"/>
  <c r="G3156" i="4"/>
  <c r="G3155" i="4"/>
  <c r="G3154" i="4"/>
  <c r="G3153" i="4"/>
  <c r="G3152" i="4"/>
  <c r="G3151" i="4"/>
  <c r="G3150" i="4"/>
  <c r="G3149" i="4"/>
  <c r="G3148" i="4"/>
  <c r="G3147" i="4"/>
  <c r="G3146" i="4"/>
  <c r="G3145" i="4"/>
  <c r="G3144" i="4"/>
  <c r="K3173" i="4"/>
  <c r="K3172" i="4"/>
  <c r="K3171" i="4"/>
  <c r="K3170" i="4"/>
  <c r="K3169" i="4"/>
  <c r="K3168" i="4"/>
  <c r="K3167" i="4"/>
  <c r="K3166" i="4"/>
  <c r="K3165" i="4"/>
  <c r="K3164" i="4"/>
  <c r="K3163" i="4"/>
  <c r="K3162" i="4"/>
  <c r="K3161" i="4"/>
  <c r="K3160" i="4"/>
  <c r="K3159" i="4"/>
  <c r="K3158" i="4"/>
  <c r="K3157" i="4"/>
  <c r="K3156" i="4"/>
  <c r="K3155" i="4"/>
  <c r="K3154" i="4"/>
  <c r="K3153" i="4"/>
  <c r="K3152" i="4"/>
  <c r="K3151" i="4"/>
  <c r="K3150" i="4"/>
  <c r="K3149" i="4"/>
  <c r="K3148" i="4"/>
  <c r="K3147" i="4"/>
  <c r="K3146" i="4"/>
  <c r="K3145" i="4"/>
  <c r="K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X17" i="3"/>
  <c r="X16" i="3"/>
  <c r="X15" i="3"/>
  <c r="X14" i="3"/>
  <c r="X13" i="3"/>
  <c r="X12" i="3"/>
  <c r="X11" i="3"/>
  <c r="X10" i="3"/>
  <c r="X9" i="3"/>
  <c r="X8" i="3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5" i="4"/>
  <c r="H316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P3447" i="4"/>
  <c r="P3446" i="4"/>
  <c r="P3445" i="4"/>
  <c r="P3444" i="4"/>
  <c r="P3443" i="4"/>
  <c r="P3442" i="4"/>
  <c r="P3441" i="4"/>
  <c r="P3440" i="4"/>
  <c r="P3439" i="4"/>
  <c r="P3438" i="4"/>
  <c r="P3437" i="4"/>
  <c r="P3436" i="4"/>
  <c r="P3435" i="4"/>
  <c r="P3434" i="4"/>
  <c r="P3433" i="4"/>
  <c r="P3432" i="4"/>
  <c r="P3431" i="4"/>
  <c r="P3430" i="4"/>
  <c r="P3429" i="4"/>
  <c r="P3428" i="4"/>
  <c r="P3427" i="4"/>
  <c r="P3426" i="4"/>
  <c r="P3425" i="4"/>
  <c r="P3424" i="4"/>
  <c r="P3423" i="4"/>
  <c r="P3422" i="4"/>
  <c r="P3421" i="4"/>
  <c r="P3420" i="4"/>
  <c r="P3419" i="4"/>
  <c r="P3418" i="4"/>
  <c r="P3417" i="4"/>
  <c r="P3416" i="4"/>
  <c r="P3415" i="4"/>
  <c r="P3414" i="4"/>
  <c r="P3413" i="4"/>
  <c r="P3412" i="4"/>
  <c r="P3411" i="4"/>
  <c r="P3410" i="4"/>
  <c r="P3409" i="4"/>
  <c r="P3408" i="4"/>
  <c r="P3407" i="4"/>
  <c r="P3406" i="4"/>
  <c r="P3405" i="4"/>
  <c r="P3404" i="4"/>
  <c r="P3403" i="4"/>
  <c r="P3402" i="4"/>
  <c r="P3401" i="4"/>
  <c r="P3400" i="4"/>
  <c r="P3399" i="4"/>
  <c r="P3398" i="4"/>
  <c r="P3397" i="4"/>
  <c r="P3396" i="4"/>
  <c r="P3395" i="4"/>
  <c r="P3394" i="4"/>
  <c r="P3393" i="4"/>
  <c r="P3392" i="4"/>
  <c r="P3391" i="4"/>
  <c r="P3390" i="4"/>
  <c r="P3389" i="4"/>
  <c r="P3388" i="4"/>
  <c r="P3387" i="4"/>
  <c r="P3386" i="4"/>
  <c r="P3385" i="4"/>
  <c r="P3384" i="4"/>
  <c r="P3383" i="4"/>
  <c r="P3382" i="4"/>
  <c r="P3381" i="4"/>
  <c r="P3380" i="4"/>
  <c r="P3379" i="4"/>
  <c r="P3378" i="4"/>
  <c r="P3377" i="4"/>
  <c r="P3376" i="4"/>
  <c r="P3375" i="4"/>
  <c r="P3374" i="4"/>
  <c r="P3373" i="4"/>
  <c r="P3372" i="4"/>
  <c r="P3371" i="4"/>
  <c r="P3370" i="4"/>
  <c r="P3369" i="4"/>
  <c r="P3368" i="4"/>
  <c r="P3367" i="4"/>
  <c r="P3366" i="4"/>
  <c r="P3365" i="4"/>
  <c r="P3364" i="4"/>
  <c r="P3363" i="4"/>
  <c r="P3362" i="4"/>
  <c r="P3361" i="4"/>
  <c r="P3360" i="4"/>
  <c r="P3359" i="4"/>
  <c r="P3358" i="4"/>
  <c r="P3357" i="4"/>
  <c r="P3356" i="4"/>
  <c r="P3355" i="4"/>
  <c r="P3354" i="4"/>
  <c r="P3353" i="4"/>
  <c r="P3352" i="4"/>
  <c r="P3351" i="4"/>
  <c r="P3350" i="4"/>
  <c r="P3349" i="4"/>
  <c r="P3348" i="4"/>
  <c r="P3347" i="4"/>
  <c r="P3346" i="4"/>
  <c r="P3345" i="4"/>
  <c r="P3344" i="4"/>
  <c r="P3343" i="4"/>
  <c r="P3342" i="4"/>
  <c r="P3341" i="4"/>
  <c r="P3340" i="4"/>
  <c r="P3339" i="4"/>
  <c r="P3338" i="4"/>
  <c r="P3337" i="4"/>
  <c r="P3336" i="4"/>
  <c r="P3335" i="4"/>
  <c r="P3334" i="4"/>
  <c r="P3333" i="4"/>
  <c r="P3332" i="4"/>
  <c r="P3331" i="4"/>
  <c r="P3330" i="4"/>
  <c r="P3329" i="4"/>
  <c r="P3328" i="4"/>
  <c r="P3327" i="4"/>
  <c r="P3326" i="4"/>
  <c r="P3325" i="4"/>
  <c r="P3324" i="4"/>
  <c r="P3323" i="4"/>
  <c r="P3322" i="4"/>
  <c r="P3321" i="4"/>
  <c r="P3320" i="4"/>
  <c r="P3319" i="4"/>
  <c r="P3318" i="4"/>
  <c r="P3317" i="4"/>
  <c r="P3316" i="4"/>
  <c r="P3315" i="4"/>
  <c r="P3314" i="4"/>
  <c r="P3313" i="4"/>
  <c r="P3312" i="4"/>
  <c r="P3311" i="4"/>
  <c r="P3310" i="4"/>
  <c r="P3309" i="4"/>
  <c r="P3308" i="4"/>
  <c r="P3307" i="4"/>
  <c r="P3306" i="4"/>
  <c r="P3305" i="4"/>
  <c r="P3304" i="4"/>
  <c r="P3303" i="4"/>
  <c r="P3302" i="4"/>
  <c r="P3301" i="4"/>
  <c r="P3300" i="4"/>
  <c r="P3299" i="4"/>
  <c r="P3298" i="4"/>
  <c r="P3297" i="4"/>
  <c r="P3296" i="4"/>
  <c r="P3295" i="4"/>
  <c r="P3294" i="4"/>
  <c r="P3293" i="4"/>
  <c r="P3292" i="4"/>
  <c r="P3291" i="4"/>
  <c r="P3290" i="4"/>
  <c r="P3289" i="4"/>
  <c r="P3288" i="4"/>
  <c r="P3287" i="4"/>
  <c r="P3286" i="4"/>
  <c r="P3285" i="4"/>
  <c r="P3284" i="4"/>
  <c r="P3283" i="4"/>
  <c r="P3282" i="4"/>
  <c r="P3281" i="4"/>
  <c r="P3280" i="4"/>
  <c r="P3279" i="4"/>
  <c r="P3278" i="4"/>
  <c r="P3277" i="4"/>
  <c r="P3276" i="4"/>
  <c r="P3275" i="4"/>
  <c r="P3274" i="4"/>
  <c r="P3273" i="4"/>
  <c r="P3272" i="4"/>
  <c r="P3271" i="4"/>
  <c r="P3270" i="4"/>
  <c r="P3269" i="4"/>
  <c r="P3268" i="4"/>
  <c r="P3267" i="4"/>
  <c r="P3266" i="4"/>
  <c r="P3265" i="4"/>
  <c r="P3264" i="4"/>
  <c r="P3263" i="4"/>
  <c r="P3262" i="4"/>
  <c r="P3261" i="4"/>
  <c r="P3260" i="4"/>
  <c r="P3259" i="4"/>
  <c r="P3258" i="4"/>
  <c r="P3257" i="4"/>
  <c r="P3256" i="4"/>
  <c r="P3255" i="4"/>
  <c r="P3254" i="4"/>
  <c r="P3253" i="4"/>
  <c r="P3252" i="4"/>
  <c r="P3251" i="4"/>
  <c r="P3250" i="4"/>
  <c r="P3249" i="4"/>
  <c r="P3248" i="4"/>
  <c r="P3247" i="4"/>
  <c r="P3246" i="4"/>
  <c r="P3245" i="4"/>
  <c r="P3244" i="4"/>
  <c r="P3243" i="4"/>
  <c r="P3242" i="4"/>
  <c r="P3241" i="4"/>
  <c r="P3240" i="4"/>
  <c r="P3239" i="4"/>
  <c r="P3238" i="4"/>
  <c r="P3237" i="4"/>
  <c r="P3236" i="4"/>
  <c r="P3235" i="4"/>
  <c r="P3234" i="4"/>
  <c r="P3233" i="4"/>
  <c r="P3232" i="4"/>
  <c r="P3231" i="4"/>
  <c r="P3230" i="4"/>
  <c r="P3229" i="4"/>
  <c r="P3228" i="4"/>
  <c r="P3227" i="4"/>
  <c r="P3226" i="4"/>
  <c r="P3225" i="4"/>
  <c r="P3224" i="4"/>
  <c r="P3223" i="4"/>
  <c r="P3222" i="4"/>
  <c r="P3221" i="4"/>
  <c r="P3220" i="4"/>
  <c r="P3219" i="4"/>
  <c r="P3218" i="4"/>
  <c r="P3217" i="4"/>
  <c r="P3216" i="4"/>
  <c r="P3215" i="4"/>
  <c r="P3214" i="4"/>
  <c r="P3213" i="4"/>
  <c r="P3212" i="4"/>
  <c r="P3211" i="4"/>
  <c r="P3210" i="4"/>
  <c r="P3209" i="4"/>
  <c r="P3208" i="4"/>
  <c r="P3207" i="4"/>
  <c r="P3206" i="4"/>
  <c r="P3205" i="4"/>
  <c r="P3204" i="4"/>
  <c r="P3203" i="4"/>
  <c r="P3202" i="4"/>
  <c r="P3201" i="4"/>
  <c r="P3200" i="4"/>
  <c r="P3199" i="4"/>
  <c r="P3198" i="4"/>
  <c r="P3197" i="4"/>
  <c r="P3196" i="4"/>
  <c r="P3195" i="4"/>
  <c r="P3194" i="4"/>
  <c r="P3193" i="4"/>
  <c r="P3192" i="4"/>
  <c r="P3191" i="4"/>
  <c r="P3190" i="4"/>
  <c r="P3189" i="4"/>
  <c r="P3188" i="4"/>
  <c r="P3187" i="4"/>
  <c r="P3186" i="4"/>
  <c r="P3185" i="4"/>
  <c r="P3184" i="4"/>
  <c r="P3183" i="4"/>
  <c r="P3182" i="4"/>
  <c r="P3181" i="4"/>
  <c r="P3180" i="4"/>
  <c r="P3179" i="4"/>
  <c r="P3178" i="4"/>
  <c r="P3177" i="4"/>
  <c r="P3176" i="4"/>
  <c r="P3175" i="4"/>
  <c r="P3174" i="4"/>
  <c r="P3173" i="4"/>
  <c r="P3172" i="4"/>
  <c r="P3171" i="4"/>
  <c r="P3170" i="4"/>
  <c r="P3169" i="4"/>
  <c r="P3168" i="4"/>
  <c r="P3167" i="4"/>
  <c r="P3166" i="4"/>
  <c r="P3165" i="4"/>
  <c r="P3164" i="4"/>
  <c r="P3163" i="4"/>
  <c r="P3162" i="4"/>
  <c r="P3161" i="4"/>
  <c r="P3160" i="4"/>
  <c r="P3159" i="4"/>
  <c r="P3158" i="4"/>
  <c r="P3157" i="4"/>
  <c r="P3156" i="4"/>
  <c r="P3155" i="4"/>
  <c r="P3154" i="4"/>
  <c r="P3153" i="4"/>
  <c r="P3152" i="4"/>
  <c r="P3151" i="4"/>
  <c r="P3150" i="4"/>
  <c r="P3149" i="4"/>
  <c r="P3148" i="4"/>
  <c r="P3147" i="4"/>
  <c r="P3146" i="4"/>
  <c r="P3145" i="4"/>
  <c r="P3144" i="4"/>
  <c r="P3143" i="4"/>
  <c r="P3142" i="4"/>
  <c r="P3141" i="4"/>
  <c r="P3140" i="4"/>
  <c r="P3139" i="4"/>
  <c r="P3138" i="4"/>
  <c r="P3137" i="4"/>
  <c r="P3136" i="4"/>
  <c r="P3135" i="4"/>
  <c r="P3134" i="4"/>
  <c r="P3133" i="4"/>
  <c r="P3132" i="4"/>
  <c r="P3131" i="4"/>
  <c r="P3130" i="4"/>
  <c r="P3129" i="4"/>
  <c r="P3128" i="4"/>
  <c r="P3127" i="4"/>
  <c r="P3126" i="4"/>
  <c r="P3125" i="4"/>
  <c r="P3124" i="4"/>
  <c r="P3123" i="4"/>
  <c r="P3122" i="4"/>
  <c r="P3121" i="4"/>
  <c r="P3120" i="4"/>
  <c r="P3119" i="4"/>
  <c r="P3118" i="4"/>
  <c r="P3117" i="4"/>
  <c r="P3116" i="4"/>
  <c r="P3115" i="4"/>
  <c r="P3114" i="4"/>
  <c r="P3113" i="4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43" i="4"/>
  <c r="K3142" i="4"/>
  <c r="K3141" i="4"/>
  <c r="K3140" i="4"/>
  <c r="K3139" i="4"/>
  <c r="K3138" i="4"/>
  <c r="K3137" i="4"/>
  <c r="K3136" i="4"/>
  <c r="K3135" i="4"/>
  <c r="K3134" i="4"/>
  <c r="K3133" i="4"/>
  <c r="K3132" i="4"/>
  <c r="K3131" i="4"/>
  <c r="K3130" i="4"/>
  <c r="K3129" i="4"/>
  <c r="K3128" i="4"/>
  <c r="K3127" i="4"/>
  <c r="K3126" i="4"/>
  <c r="K3125" i="4"/>
  <c r="K3124" i="4"/>
  <c r="K3123" i="4"/>
  <c r="K3122" i="4"/>
  <c r="K3121" i="4"/>
  <c r="K3120" i="4"/>
  <c r="K3119" i="4"/>
  <c r="K3118" i="4"/>
  <c r="K3117" i="4"/>
  <c r="K3116" i="4"/>
  <c r="K3115" i="4"/>
  <c r="K3114" i="4"/>
  <c r="K3113" i="4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O3448" i="4"/>
  <c r="O3447" i="4"/>
  <c r="O3446" i="4"/>
  <c r="O3445" i="4"/>
  <c r="O3444" i="4"/>
  <c r="O3443" i="4"/>
  <c r="O3442" i="4"/>
  <c r="O3441" i="4"/>
  <c r="O3440" i="4"/>
  <c r="O3439" i="4"/>
  <c r="O3438" i="4"/>
  <c r="O3437" i="4"/>
  <c r="O3436" i="4"/>
  <c r="O3435" i="4"/>
  <c r="O3434" i="4"/>
  <c r="O3433" i="4"/>
  <c r="O3432" i="4"/>
  <c r="O3431" i="4"/>
  <c r="O3430" i="4"/>
  <c r="O3429" i="4"/>
  <c r="O3428" i="4"/>
  <c r="O3427" i="4"/>
  <c r="O3426" i="4"/>
  <c r="O3425" i="4"/>
  <c r="O3424" i="4"/>
  <c r="O3423" i="4"/>
  <c r="O3422" i="4"/>
  <c r="O3421" i="4"/>
  <c r="O3420" i="4"/>
  <c r="O3419" i="4"/>
  <c r="O3418" i="4"/>
  <c r="O3417" i="4"/>
  <c r="O3385" i="4"/>
  <c r="O3384" i="4"/>
  <c r="O3383" i="4"/>
  <c r="O3382" i="4"/>
  <c r="O3381" i="4"/>
  <c r="O3380" i="4"/>
  <c r="O3379" i="4"/>
  <c r="O3378" i="4"/>
  <c r="O3377" i="4"/>
  <c r="O3376" i="4"/>
  <c r="O3375" i="4"/>
  <c r="O3374" i="4"/>
  <c r="O3373" i="4"/>
  <c r="O3372" i="4"/>
  <c r="O3371" i="4"/>
  <c r="O3370" i="4"/>
  <c r="O3369" i="4"/>
  <c r="O3368" i="4"/>
  <c r="O3367" i="4"/>
  <c r="O3366" i="4"/>
  <c r="O3365" i="4"/>
  <c r="O3364" i="4"/>
  <c r="O3363" i="4"/>
  <c r="O3362" i="4"/>
  <c r="O3361" i="4"/>
  <c r="O3360" i="4"/>
  <c r="O3359" i="4"/>
  <c r="O3358" i="4"/>
  <c r="O3357" i="4"/>
  <c r="O3356" i="4"/>
  <c r="O3355" i="4"/>
  <c r="O3354" i="4"/>
  <c r="O3353" i="4"/>
  <c r="O3352" i="4"/>
  <c r="O3351" i="4"/>
  <c r="O3350" i="4"/>
  <c r="O3349" i="4"/>
  <c r="O3348" i="4"/>
  <c r="O3347" i="4"/>
  <c r="O3346" i="4"/>
  <c r="O3345" i="4"/>
  <c r="O3344" i="4"/>
  <c r="O3343" i="4"/>
  <c r="O3342" i="4"/>
  <c r="O3341" i="4"/>
  <c r="O3340" i="4"/>
  <c r="O3339" i="4"/>
  <c r="O3338" i="4"/>
  <c r="O3337" i="4"/>
  <c r="O3336" i="4"/>
  <c r="O3335" i="4"/>
  <c r="O3334" i="4"/>
  <c r="O3333" i="4"/>
  <c r="O3332" i="4"/>
  <c r="O3331" i="4"/>
  <c r="O3330" i="4"/>
  <c r="O3329" i="4"/>
  <c r="O3328" i="4"/>
  <c r="O3327" i="4"/>
  <c r="O3326" i="4"/>
  <c r="O3325" i="4"/>
  <c r="O3324" i="4"/>
  <c r="O3323" i="4"/>
  <c r="O3322" i="4"/>
  <c r="O3321" i="4"/>
  <c r="O3320" i="4"/>
  <c r="O3319" i="4"/>
  <c r="O3318" i="4"/>
  <c r="O3317" i="4"/>
  <c r="O3316" i="4"/>
  <c r="O3315" i="4"/>
  <c r="O3314" i="4"/>
  <c r="O3313" i="4"/>
  <c r="O3312" i="4"/>
  <c r="O3311" i="4"/>
  <c r="O3310" i="4"/>
  <c r="O3309" i="4"/>
  <c r="O3308" i="4"/>
  <c r="O3307" i="4"/>
  <c r="O3306" i="4"/>
  <c r="O3305" i="4"/>
  <c r="O3304" i="4"/>
  <c r="O3303" i="4"/>
  <c r="O3302" i="4"/>
  <c r="O3301" i="4"/>
  <c r="O3300" i="4"/>
  <c r="O3299" i="4"/>
  <c r="O3298" i="4"/>
  <c r="O3297" i="4"/>
  <c r="O3296" i="4"/>
  <c r="O3295" i="4"/>
  <c r="O3173" i="4"/>
  <c r="O3172" i="4"/>
  <c r="O3171" i="4"/>
  <c r="O3170" i="4"/>
  <c r="O3169" i="4"/>
  <c r="O3168" i="4"/>
  <c r="O3167" i="4"/>
  <c r="O3166" i="4"/>
  <c r="O3165" i="4"/>
  <c r="O3164" i="4"/>
  <c r="O3163" i="4"/>
  <c r="O3162" i="4"/>
  <c r="O3161" i="4"/>
  <c r="O3160" i="4"/>
  <c r="O3159" i="4"/>
  <c r="O3158" i="4"/>
  <c r="O3157" i="4"/>
  <c r="O3156" i="4"/>
  <c r="O3155" i="4"/>
  <c r="O3154" i="4"/>
  <c r="O3153" i="4"/>
  <c r="O3152" i="4"/>
  <c r="O3151" i="4"/>
  <c r="O3150" i="4"/>
  <c r="O3149" i="4"/>
  <c r="O3148" i="4"/>
  <c r="O3147" i="4"/>
  <c r="O3146" i="4"/>
  <c r="O3145" i="4"/>
  <c r="O3144" i="4"/>
  <c r="O3143" i="4"/>
  <c r="O3142" i="4"/>
  <c r="O3141" i="4"/>
  <c r="O3140" i="4"/>
  <c r="O3139" i="4"/>
  <c r="O3138" i="4"/>
  <c r="O3137" i="4"/>
  <c r="O3136" i="4"/>
  <c r="O3135" i="4"/>
  <c r="O3134" i="4"/>
  <c r="O3133" i="4"/>
  <c r="O3132" i="4"/>
  <c r="O3131" i="4"/>
  <c r="O3130" i="4"/>
  <c r="O3129" i="4"/>
  <c r="O3128" i="4"/>
  <c r="O3127" i="4"/>
  <c r="O3126" i="4"/>
  <c r="O3125" i="4"/>
  <c r="O3124" i="4"/>
  <c r="O3123" i="4"/>
  <c r="O3122" i="4"/>
  <c r="O3121" i="4"/>
  <c r="O3120" i="4"/>
  <c r="O3119" i="4"/>
  <c r="O3118" i="4"/>
  <c r="O3117" i="4"/>
  <c r="O3116" i="4"/>
  <c r="O3115" i="4"/>
  <c r="O3114" i="4"/>
  <c r="O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K3112" i="4"/>
  <c r="K3111" i="4"/>
  <c r="K3110" i="4"/>
  <c r="K3109" i="4"/>
  <c r="K3108" i="4"/>
  <c r="K3107" i="4"/>
  <c r="K3106" i="4"/>
  <c r="K3105" i="4"/>
  <c r="K3104" i="4"/>
  <c r="K3103" i="4"/>
  <c r="K3102" i="4"/>
  <c r="K3101" i="4"/>
  <c r="K3100" i="4"/>
  <c r="K3099" i="4"/>
  <c r="K3098" i="4"/>
  <c r="K3097" i="4"/>
  <c r="K3096" i="4"/>
  <c r="K3095" i="4"/>
  <c r="K3094" i="4"/>
  <c r="K3093" i="4"/>
  <c r="K3092" i="4"/>
  <c r="K3091" i="4"/>
  <c r="K3090" i="4"/>
  <c r="K3089" i="4"/>
  <c r="K3088" i="4"/>
  <c r="K3087" i="4"/>
  <c r="K3086" i="4"/>
  <c r="K3085" i="4"/>
  <c r="K3084" i="4"/>
  <c r="K3083" i="4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8" i="1"/>
  <c r="O3407" i="1"/>
  <c r="O3406" i="1"/>
  <c r="O3405" i="1"/>
  <c r="O3404" i="1"/>
  <c r="O3403" i="1"/>
  <c r="O3402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E4256" i="1" l="1"/>
  <c r="C4257" i="1"/>
  <c r="E3854" i="1"/>
  <c r="C3873" i="4"/>
  <c r="E3872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11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G3020" i="4"/>
  <c r="G3019" i="4"/>
  <c r="G3018" i="4"/>
  <c r="G3017" i="4"/>
  <c r="G3016" i="4"/>
  <c r="G3015" i="4"/>
  <c r="G3014" i="4"/>
  <c r="G3013" i="4"/>
  <c r="G3012" i="4"/>
  <c r="G3011" i="4"/>
  <c r="G3010" i="4"/>
  <c r="G3009" i="4"/>
  <c r="G3008" i="4"/>
  <c r="G3007" i="4"/>
  <c r="G3006" i="4"/>
  <c r="G3005" i="4"/>
  <c r="G3004" i="4"/>
  <c r="G3003" i="4"/>
  <c r="G3002" i="4"/>
  <c r="G3001" i="4"/>
  <c r="G3000" i="4"/>
  <c r="G2999" i="4"/>
  <c r="G2998" i="4"/>
  <c r="G2997" i="4"/>
  <c r="G2996" i="4"/>
  <c r="G2995" i="4"/>
  <c r="G2994" i="4"/>
  <c r="G2993" i="4"/>
  <c r="G2992" i="4"/>
  <c r="G2991" i="4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4"/>
  <c r="G2989" i="4"/>
  <c r="G2988" i="4"/>
  <c r="G2987" i="4"/>
  <c r="G2986" i="4"/>
  <c r="G2985" i="4"/>
  <c r="G2984" i="4"/>
  <c r="G2983" i="4"/>
  <c r="G2982" i="4"/>
  <c r="G2981" i="4"/>
  <c r="G2980" i="4"/>
  <c r="G2979" i="4"/>
  <c r="G2978" i="4"/>
  <c r="G2977" i="4"/>
  <c r="G2976" i="4"/>
  <c r="G2975" i="4"/>
  <c r="G2974" i="4"/>
  <c r="G2973" i="4"/>
  <c r="G2972" i="4"/>
  <c r="G2971" i="4"/>
  <c r="G2970" i="4"/>
  <c r="G2969" i="4"/>
  <c r="G2968" i="4"/>
  <c r="G2967" i="4"/>
  <c r="G2966" i="4"/>
  <c r="G2965" i="4"/>
  <c r="G2964" i="4"/>
  <c r="G2963" i="4"/>
  <c r="G2962" i="4"/>
  <c r="G2961" i="4"/>
  <c r="G2960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G2959" i="4"/>
  <c r="G2958" i="4"/>
  <c r="G2957" i="4"/>
  <c r="G2956" i="4"/>
  <c r="G2955" i="4"/>
  <c r="G2954" i="4"/>
  <c r="G2953" i="4"/>
  <c r="G2952" i="4"/>
  <c r="G2951" i="4"/>
  <c r="G2950" i="4"/>
  <c r="G2949" i="4"/>
  <c r="G2948" i="4"/>
  <c r="G2947" i="4"/>
  <c r="G2946" i="4"/>
  <c r="G2945" i="4"/>
  <c r="G2944" i="4"/>
  <c r="G2943" i="4"/>
  <c r="G2942" i="4"/>
  <c r="G2941" i="4"/>
  <c r="G2940" i="4"/>
  <c r="G2939" i="4"/>
  <c r="G2938" i="4"/>
  <c r="G2937" i="4"/>
  <c r="G2936" i="4"/>
  <c r="G2935" i="4"/>
  <c r="G2934" i="4"/>
  <c r="G2933" i="4"/>
  <c r="G2932" i="4"/>
  <c r="G2931" i="4"/>
  <c r="G2930" i="4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K3020" i="4"/>
  <c r="K3019" i="4"/>
  <c r="K3018" i="4"/>
  <c r="K3017" i="4"/>
  <c r="K3016" i="4"/>
  <c r="K3015" i="4"/>
  <c r="K3014" i="4"/>
  <c r="K3013" i="4"/>
  <c r="K3012" i="4"/>
  <c r="K3011" i="4"/>
  <c r="K3010" i="4"/>
  <c r="K3009" i="4"/>
  <c r="K3008" i="4"/>
  <c r="K3007" i="4"/>
  <c r="K3006" i="4"/>
  <c r="K3005" i="4"/>
  <c r="K3004" i="4"/>
  <c r="K3003" i="4"/>
  <c r="K3002" i="4"/>
  <c r="K3001" i="4"/>
  <c r="K3000" i="4"/>
  <c r="K2999" i="4"/>
  <c r="K2998" i="4"/>
  <c r="K2997" i="4"/>
  <c r="K2996" i="4"/>
  <c r="K2995" i="4"/>
  <c r="K2994" i="4"/>
  <c r="K2993" i="4"/>
  <c r="K2992" i="4"/>
  <c r="K2991" i="4"/>
  <c r="K2990" i="4"/>
  <c r="K2989" i="4"/>
  <c r="K2988" i="4"/>
  <c r="K2987" i="4"/>
  <c r="K2986" i="4"/>
  <c r="K2985" i="4"/>
  <c r="K2984" i="4"/>
  <c r="K2983" i="4"/>
  <c r="K2982" i="4"/>
  <c r="K2981" i="4"/>
  <c r="K2980" i="4"/>
  <c r="K2979" i="4"/>
  <c r="K2978" i="4"/>
  <c r="K2977" i="4"/>
  <c r="K2976" i="4"/>
  <c r="K2975" i="4"/>
  <c r="K2974" i="4"/>
  <c r="K2973" i="4"/>
  <c r="K2972" i="4"/>
  <c r="K2971" i="4"/>
  <c r="K2970" i="4"/>
  <c r="K2969" i="4"/>
  <c r="K2968" i="4"/>
  <c r="K2967" i="4"/>
  <c r="K2966" i="4"/>
  <c r="K2965" i="4"/>
  <c r="K2964" i="4"/>
  <c r="K2963" i="4"/>
  <c r="K2962" i="4"/>
  <c r="K2961" i="4"/>
  <c r="K2960" i="4"/>
  <c r="K2959" i="4"/>
  <c r="K2958" i="4"/>
  <c r="K2957" i="4"/>
  <c r="K2956" i="4"/>
  <c r="K2955" i="4"/>
  <c r="K2954" i="4"/>
  <c r="K2953" i="4"/>
  <c r="K2952" i="4"/>
  <c r="K2951" i="4"/>
  <c r="K2950" i="4"/>
  <c r="K2949" i="4"/>
  <c r="K2948" i="4"/>
  <c r="K2947" i="4"/>
  <c r="K2946" i="4"/>
  <c r="K2945" i="4"/>
  <c r="K2944" i="4"/>
  <c r="K2943" i="4"/>
  <c r="K2942" i="4"/>
  <c r="K2941" i="4"/>
  <c r="K2940" i="4"/>
  <c r="K2939" i="4"/>
  <c r="K2938" i="4"/>
  <c r="K2937" i="4"/>
  <c r="K2936" i="4"/>
  <c r="K2935" i="4"/>
  <c r="K2934" i="4"/>
  <c r="K2933" i="4"/>
  <c r="K2932" i="4"/>
  <c r="K2931" i="4"/>
  <c r="K2930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2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G3021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G2929" i="4"/>
  <c r="G2928" i="4"/>
  <c r="G2927" i="4"/>
  <c r="G2926" i="4"/>
  <c r="G2925" i="4"/>
  <c r="G2924" i="4"/>
  <c r="G2923" i="4"/>
  <c r="G2922" i="4"/>
  <c r="G2921" i="4"/>
  <c r="G2920" i="4"/>
  <c r="G2919" i="4"/>
  <c r="G2918" i="4"/>
  <c r="G2917" i="4"/>
  <c r="G2916" i="4"/>
  <c r="G2915" i="4"/>
  <c r="G2914" i="4"/>
  <c r="G2913" i="4"/>
  <c r="G2912" i="4"/>
  <c r="G2911" i="4"/>
  <c r="G2910" i="4"/>
  <c r="G2909" i="4"/>
  <c r="G2908" i="4"/>
  <c r="G2907" i="4"/>
  <c r="G2906" i="4"/>
  <c r="G2905" i="4"/>
  <c r="G2904" i="4"/>
  <c r="G2903" i="4"/>
  <c r="G2902" i="4"/>
  <c r="G2901" i="4"/>
  <c r="G2900" i="4"/>
  <c r="G2899" i="4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H2899" i="1"/>
  <c r="E4257" i="1" l="1"/>
  <c r="C4258" i="1"/>
  <c r="E3855" i="1"/>
  <c r="C3874" i="4"/>
  <c r="E3873" i="4"/>
  <c r="E3401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G2898" i="4"/>
  <c r="G2897" i="4"/>
  <c r="G2896" i="4"/>
  <c r="G2895" i="4"/>
  <c r="G2894" i="4"/>
  <c r="G2893" i="4"/>
  <c r="G2892" i="4"/>
  <c r="G2891" i="4"/>
  <c r="G2890" i="4"/>
  <c r="G2889" i="4"/>
  <c r="G2888" i="4"/>
  <c r="G2887" i="4"/>
  <c r="G2886" i="4"/>
  <c r="G2885" i="4"/>
  <c r="G2884" i="4"/>
  <c r="G2883" i="4"/>
  <c r="G2882" i="4"/>
  <c r="G2881" i="4"/>
  <c r="G2880" i="4"/>
  <c r="G2879" i="4"/>
  <c r="G2878" i="4"/>
  <c r="G2877" i="4"/>
  <c r="G2876" i="4"/>
  <c r="G2875" i="4"/>
  <c r="G2874" i="4"/>
  <c r="G2873" i="4"/>
  <c r="G2872" i="4"/>
  <c r="G2871" i="4"/>
  <c r="O2898" i="4"/>
  <c r="O2897" i="4"/>
  <c r="O2896" i="4"/>
  <c r="O2895" i="4"/>
  <c r="O2894" i="4"/>
  <c r="O2893" i="4"/>
  <c r="O2892" i="4"/>
  <c r="O2891" i="4"/>
  <c r="O2890" i="4"/>
  <c r="O2889" i="4"/>
  <c r="O2888" i="4"/>
  <c r="O2887" i="4"/>
  <c r="O2886" i="4"/>
  <c r="O2885" i="4"/>
  <c r="O2884" i="4"/>
  <c r="O2883" i="4"/>
  <c r="O2882" i="4"/>
  <c r="O2881" i="4"/>
  <c r="O2880" i="4"/>
  <c r="O2879" i="4"/>
  <c r="O2878" i="4"/>
  <c r="O2877" i="4"/>
  <c r="O2876" i="4"/>
  <c r="O2875" i="4"/>
  <c r="O2874" i="4"/>
  <c r="O2873" i="4"/>
  <c r="O2872" i="4"/>
  <c r="O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G2870" i="4"/>
  <c r="G2869" i="4"/>
  <c r="G2868" i="4"/>
  <c r="G2867" i="4"/>
  <c r="G2866" i="4"/>
  <c r="G2865" i="4"/>
  <c r="G2864" i="4"/>
  <c r="G2863" i="4"/>
  <c r="G2862" i="4"/>
  <c r="G2861" i="4"/>
  <c r="G2860" i="4"/>
  <c r="G2859" i="4"/>
  <c r="G2858" i="4"/>
  <c r="G2857" i="4"/>
  <c r="G2856" i="4"/>
  <c r="G2855" i="4"/>
  <c r="G2854" i="4"/>
  <c r="G2853" i="4"/>
  <c r="G2852" i="4"/>
  <c r="G2851" i="4"/>
  <c r="G2850" i="4"/>
  <c r="G2849" i="4"/>
  <c r="G2848" i="4"/>
  <c r="G2847" i="4"/>
  <c r="G2846" i="4"/>
  <c r="G2845" i="4"/>
  <c r="G2844" i="4"/>
  <c r="G2843" i="4"/>
  <c r="G2842" i="4"/>
  <c r="G2841" i="4"/>
  <c r="G2840" i="4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E4258" i="1" l="1"/>
  <c r="C4259" i="1"/>
  <c r="E3856" i="1"/>
  <c r="C3875" i="4"/>
  <c r="E3874" i="4"/>
  <c r="E3402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E4259" i="1" l="1"/>
  <c r="C4260" i="1"/>
  <c r="E3857" i="1"/>
  <c r="C3876" i="4"/>
  <c r="E3875" i="4"/>
  <c r="E3403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1" i="4"/>
  <c r="H2810" i="4"/>
  <c r="H2809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N2808" i="4"/>
  <c r="N2807" i="4"/>
  <c r="N2806" i="4"/>
  <c r="N2805" i="4"/>
  <c r="N2804" i="4"/>
  <c r="N2803" i="4"/>
  <c r="N2802" i="4"/>
  <c r="N2801" i="4"/>
  <c r="N2800" i="4"/>
  <c r="N2799" i="4"/>
  <c r="N2798" i="4"/>
  <c r="N2797" i="4"/>
  <c r="N2796" i="4"/>
  <c r="N2795" i="4"/>
  <c r="N2794" i="4"/>
  <c r="N2793" i="4"/>
  <c r="N2792" i="4"/>
  <c r="N2791" i="4"/>
  <c r="N2790" i="4"/>
  <c r="N2789" i="4"/>
  <c r="N2788" i="4"/>
  <c r="N2787" i="4"/>
  <c r="N2786" i="4"/>
  <c r="N2785" i="4"/>
  <c r="N2784" i="4"/>
  <c r="N2783" i="4"/>
  <c r="N2782" i="4"/>
  <c r="N2781" i="4"/>
  <c r="N2780" i="4"/>
  <c r="N277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I2808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N3661" i="1"/>
  <c r="D3661" i="1" s="1"/>
  <c r="E3661" i="1" s="1"/>
  <c r="N3660" i="1"/>
  <c r="D3660" i="1" s="1"/>
  <c r="E3660" i="1" s="1"/>
  <c r="N3659" i="1"/>
  <c r="D3659" i="1" s="1"/>
  <c r="E3659" i="1" s="1"/>
  <c r="N3658" i="1"/>
  <c r="D3658" i="1" s="1"/>
  <c r="E3658" i="1" s="1"/>
  <c r="N3657" i="1"/>
  <c r="D3657" i="1" s="1"/>
  <c r="E3657" i="1" s="1"/>
  <c r="N3656" i="1"/>
  <c r="D3656" i="1" s="1"/>
  <c r="E3656" i="1" s="1"/>
  <c r="N3655" i="1"/>
  <c r="D3655" i="1" s="1"/>
  <c r="E3655" i="1" s="1"/>
  <c r="N3654" i="1"/>
  <c r="D3654" i="1" s="1"/>
  <c r="E3654" i="1" s="1"/>
  <c r="N3653" i="1"/>
  <c r="D3653" i="1" s="1"/>
  <c r="E3653" i="1" s="1"/>
  <c r="N3652" i="1"/>
  <c r="D3652" i="1" s="1"/>
  <c r="E3652" i="1" s="1"/>
  <c r="N3651" i="1"/>
  <c r="D3651" i="1" s="1"/>
  <c r="E3651" i="1" s="1"/>
  <c r="N3650" i="1"/>
  <c r="D3650" i="1" s="1"/>
  <c r="E3650" i="1" s="1"/>
  <c r="N3649" i="1"/>
  <c r="D3649" i="1" s="1"/>
  <c r="E3649" i="1" s="1"/>
  <c r="N3648" i="1"/>
  <c r="D3648" i="1" s="1"/>
  <c r="E3648" i="1" s="1"/>
  <c r="N3647" i="1"/>
  <c r="D3647" i="1" s="1"/>
  <c r="E3647" i="1" s="1"/>
  <c r="N3646" i="1"/>
  <c r="D3646" i="1" s="1"/>
  <c r="E3646" i="1" s="1"/>
  <c r="N3645" i="1"/>
  <c r="D3645" i="1" s="1"/>
  <c r="E3645" i="1" s="1"/>
  <c r="N3644" i="1"/>
  <c r="D3644" i="1" s="1"/>
  <c r="E3644" i="1" s="1"/>
  <c r="N3643" i="1"/>
  <c r="D3643" i="1" s="1"/>
  <c r="E3643" i="1" s="1"/>
  <c r="N3642" i="1"/>
  <c r="D3642" i="1" s="1"/>
  <c r="E3642" i="1" s="1"/>
  <c r="N3641" i="1"/>
  <c r="D3641" i="1" s="1"/>
  <c r="E3641" i="1" s="1"/>
  <c r="N3640" i="1"/>
  <c r="D3640" i="1" s="1"/>
  <c r="E3640" i="1" s="1"/>
  <c r="N3639" i="1"/>
  <c r="D3639" i="1" s="1"/>
  <c r="E3639" i="1" s="1"/>
  <c r="N3638" i="1"/>
  <c r="D3638" i="1" s="1"/>
  <c r="E3638" i="1" s="1"/>
  <c r="N3637" i="1"/>
  <c r="D3637" i="1" s="1"/>
  <c r="E3637" i="1" s="1"/>
  <c r="N3636" i="1"/>
  <c r="D3636" i="1" s="1"/>
  <c r="E3636" i="1" s="1"/>
  <c r="N3635" i="1"/>
  <c r="D3635" i="1" s="1"/>
  <c r="E3635" i="1" s="1"/>
  <c r="N3634" i="1"/>
  <c r="D3634" i="1" s="1"/>
  <c r="E3634" i="1" s="1"/>
  <c r="N3633" i="1"/>
  <c r="D3633" i="1" s="1"/>
  <c r="E3633" i="1" s="1"/>
  <c r="N3632" i="1"/>
  <c r="D3632" i="1" s="1"/>
  <c r="E3632" i="1" s="1"/>
  <c r="N3631" i="1"/>
  <c r="D3631" i="1" s="1"/>
  <c r="E3631" i="1" s="1"/>
  <c r="N3630" i="1"/>
  <c r="D3630" i="1" s="1"/>
  <c r="E3630" i="1" s="1"/>
  <c r="N3629" i="1"/>
  <c r="D3629" i="1" s="1"/>
  <c r="E3629" i="1" s="1"/>
  <c r="N3628" i="1"/>
  <c r="D3628" i="1" s="1"/>
  <c r="E3628" i="1" s="1"/>
  <c r="N3627" i="1"/>
  <c r="D3627" i="1" s="1"/>
  <c r="E3627" i="1" s="1"/>
  <c r="N3626" i="1"/>
  <c r="D3626" i="1" s="1"/>
  <c r="E3626" i="1" s="1"/>
  <c r="N3625" i="1"/>
  <c r="D3625" i="1" s="1"/>
  <c r="E3625" i="1" s="1"/>
  <c r="N3624" i="1"/>
  <c r="D3624" i="1" s="1"/>
  <c r="E3624" i="1" s="1"/>
  <c r="N3623" i="1"/>
  <c r="D3623" i="1" s="1"/>
  <c r="E3623" i="1" s="1"/>
  <c r="N3622" i="1"/>
  <c r="D3622" i="1" s="1"/>
  <c r="E3622" i="1" s="1"/>
  <c r="N3621" i="1"/>
  <c r="D3621" i="1" s="1"/>
  <c r="E3621" i="1" s="1"/>
  <c r="N3620" i="1"/>
  <c r="D3620" i="1" s="1"/>
  <c r="E3620" i="1" s="1"/>
  <c r="N3619" i="1"/>
  <c r="D3619" i="1" s="1"/>
  <c r="E3619" i="1" s="1"/>
  <c r="N3618" i="1"/>
  <c r="D3618" i="1" s="1"/>
  <c r="E3618" i="1" s="1"/>
  <c r="N3617" i="1"/>
  <c r="D3617" i="1" s="1"/>
  <c r="E3617" i="1" s="1"/>
  <c r="N3616" i="1"/>
  <c r="D3616" i="1" s="1"/>
  <c r="E3616" i="1" s="1"/>
  <c r="N3615" i="1"/>
  <c r="D3615" i="1" s="1"/>
  <c r="E3615" i="1" s="1"/>
  <c r="N3614" i="1"/>
  <c r="D3614" i="1" s="1"/>
  <c r="E3614" i="1" s="1"/>
  <c r="N3613" i="1"/>
  <c r="D3613" i="1" s="1"/>
  <c r="E3613" i="1" s="1"/>
  <c r="N3612" i="1"/>
  <c r="D3612" i="1" s="1"/>
  <c r="E3612" i="1" s="1"/>
  <c r="N3611" i="1"/>
  <c r="D3611" i="1" s="1"/>
  <c r="E3611" i="1" s="1"/>
  <c r="N3610" i="1"/>
  <c r="D3610" i="1" s="1"/>
  <c r="E3610" i="1" s="1"/>
  <c r="N3609" i="1"/>
  <c r="D3609" i="1" s="1"/>
  <c r="E3609" i="1" s="1"/>
  <c r="N3608" i="1"/>
  <c r="D3608" i="1" s="1"/>
  <c r="E3608" i="1" s="1"/>
  <c r="N3607" i="1"/>
  <c r="D3607" i="1" s="1"/>
  <c r="E3607" i="1" s="1"/>
  <c r="N3606" i="1"/>
  <c r="D3606" i="1" s="1"/>
  <c r="E3606" i="1" s="1"/>
  <c r="N3605" i="1"/>
  <c r="D3605" i="1" s="1"/>
  <c r="E3605" i="1" s="1"/>
  <c r="N3604" i="1"/>
  <c r="D3604" i="1" s="1"/>
  <c r="E3604" i="1" s="1"/>
  <c r="N3603" i="1"/>
  <c r="D3603" i="1" s="1"/>
  <c r="E3603" i="1" s="1"/>
  <c r="N3602" i="1"/>
  <c r="D3602" i="1" s="1"/>
  <c r="E3602" i="1" s="1"/>
  <c r="N3601" i="1"/>
  <c r="D3601" i="1" s="1"/>
  <c r="E3601" i="1" s="1"/>
  <c r="N3600" i="1"/>
  <c r="D3600" i="1" s="1"/>
  <c r="E3600" i="1" s="1"/>
  <c r="N3599" i="1"/>
  <c r="D3599" i="1" s="1"/>
  <c r="E3599" i="1" s="1"/>
  <c r="N3598" i="1"/>
  <c r="D3598" i="1" s="1"/>
  <c r="E3598" i="1" s="1"/>
  <c r="N3597" i="1"/>
  <c r="D3597" i="1" s="1"/>
  <c r="E3597" i="1" s="1"/>
  <c r="N3596" i="1"/>
  <c r="D3596" i="1" s="1"/>
  <c r="E3596" i="1" s="1"/>
  <c r="N3595" i="1"/>
  <c r="D3595" i="1" s="1"/>
  <c r="E3595" i="1" s="1"/>
  <c r="N3594" i="1"/>
  <c r="D3594" i="1" s="1"/>
  <c r="E3594" i="1" s="1"/>
  <c r="N3593" i="1"/>
  <c r="D3593" i="1" s="1"/>
  <c r="E3593" i="1" s="1"/>
  <c r="N3592" i="1"/>
  <c r="D3592" i="1" s="1"/>
  <c r="E3592" i="1" s="1"/>
  <c r="N3591" i="1"/>
  <c r="D3591" i="1" s="1"/>
  <c r="E3591" i="1" s="1"/>
  <c r="N3590" i="1"/>
  <c r="D3590" i="1" s="1"/>
  <c r="E3590" i="1" s="1"/>
  <c r="N3589" i="1"/>
  <c r="D3589" i="1" s="1"/>
  <c r="E3589" i="1" s="1"/>
  <c r="N3588" i="1"/>
  <c r="D3588" i="1" s="1"/>
  <c r="E3588" i="1" s="1"/>
  <c r="N3587" i="1"/>
  <c r="D3587" i="1" s="1"/>
  <c r="E3587" i="1" s="1"/>
  <c r="N3586" i="1"/>
  <c r="D3586" i="1" s="1"/>
  <c r="E3586" i="1" s="1"/>
  <c r="N3585" i="1"/>
  <c r="D3585" i="1" s="1"/>
  <c r="E3585" i="1" s="1"/>
  <c r="N3584" i="1"/>
  <c r="D3584" i="1" s="1"/>
  <c r="E3584" i="1" s="1"/>
  <c r="N3583" i="1"/>
  <c r="D3583" i="1" s="1"/>
  <c r="E3583" i="1" s="1"/>
  <c r="N3582" i="1"/>
  <c r="D3582" i="1" s="1"/>
  <c r="E3582" i="1" s="1"/>
  <c r="N3581" i="1"/>
  <c r="D3581" i="1" s="1"/>
  <c r="E3581" i="1" s="1"/>
  <c r="N3580" i="1"/>
  <c r="D3580" i="1" s="1"/>
  <c r="E3580" i="1" s="1"/>
  <c r="N3579" i="1"/>
  <c r="D3579" i="1" s="1"/>
  <c r="E3579" i="1" s="1"/>
  <c r="N3578" i="1"/>
  <c r="D3578" i="1" s="1"/>
  <c r="E3578" i="1" s="1"/>
  <c r="N3577" i="1"/>
  <c r="D3577" i="1" s="1"/>
  <c r="E3577" i="1" s="1"/>
  <c r="N3576" i="1"/>
  <c r="D3576" i="1" s="1"/>
  <c r="E3576" i="1" s="1"/>
  <c r="N3575" i="1"/>
  <c r="D3575" i="1" s="1"/>
  <c r="E3575" i="1" s="1"/>
  <c r="N3574" i="1"/>
  <c r="D3574" i="1" s="1"/>
  <c r="E3574" i="1" s="1"/>
  <c r="N3573" i="1"/>
  <c r="D3573" i="1" s="1"/>
  <c r="E3573" i="1" s="1"/>
  <c r="N3572" i="1"/>
  <c r="D3572" i="1" s="1"/>
  <c r="E3572" i="1" s="1"/>
  <c r="N3571" i="1"/>
  <c r="D3571" i="1" s="1"/>
  <c r="E3571" i="1" s="1"/>
  <c r="N3570" i="1"/>
  <c r="D3570" i="1" s="1"/>
  <c r="E3570" i="1" s="1"/>
  <c r="N3478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2748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E4260" i="1" l="1"/>
  <c r="C4261" i="1"/>
  <c r="E3858" i="1"/>
  <c r="C3877" i="4"/>
  <c r="E3876" i="4"/>
  <c r="E3404" i="4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G2747" i="4"/>
  <c r="G2746" i="4"/>
  <c r="G2745" i="4"/>
  <c r="G2744" i="4"/>
  <c r="G2743" i="4"/>
  <c r="G2742" i="4"/>
  <c r="G2741" i="4"/>
  <c r="G2740" i="4"/>
  <c r="G2739" i="4"/>
  <c r="G2738" i="4"/>
  <c r="G2737" i="4"/>
  <c r="G2736" i="4"/>
  <c r="G2735" i="4"/>
  <c r="G2734" i="4"/>
  <c r="G2733" i="4"/>
  <c r="G2732" i="4"/>
  <c r="G2731" i="4"/>
  <c r="G2730" i="4"/>
  <c r="G2729" i="4"/>
  <c r="G2728" i="4"/>
  <c r="G2727" i="4"/>
  <c r="G2726" i="4"/>
  <c r="G2725" i="4"/>
  <c r="G2724" i="4"/>
  <c r="G2723" i="4"/>
  <c r="G2722" i="4"/>
  <c r="G2721" i="4"/>
  <c r="G2720" i="4"/>
  <c r="G2719" i="4"/>
  <c r="G2718" i="4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E4261" i="1" l="1"/>
  <c r="C4262" i="1"/>
  <c r="E3859" i="1"/>
  <c r="C3878" i="4"/>
  <c r="E3877" i="4"/>
  <c r="E3405" i="4"/>
  <c r="F3112" i="4"/>
  <c r="F3111" i="4"/>
  <c r="F3110" i="4"/>
  <c r="F3109" i="4"/>
  <c r="F3108" i="4"/>
  <c r="F3107" i="4"/>
  <c r="F3106" i="4"/>
  <c r="F3105" i="4"/>
  <c r="F3104" i="4"/>
  <c r="F3103" i="4"/>
  <c r="F3102" i="4"/>
  <c r="F3101" i="4"/>
  <c r="F3100" i="4"/>
  <c r="F3099" i="4"/>
  <c r="F3098" i="4"/>
  <c r="F3097" i="4"/>
  <c r="F3096" i="4"/>
  <c r="F3095" i="4"/>
  <c r="F3094" i="4"/>
  <c r="F3093" i="4"/>
  <c r="F3092" i="4"/>
  <c r="F3091" i="4"/>
  <c r="F3090" i="4"/>
  <c r="F3089" i="4"/>
  <c r="F3088" i="4"/>
  <c r="F3087" i="4"/>
  <c r="F3086" i="4"/>
  <c r="F3085" i="4"/>
  <c r="F3084" i="4"/>
  <c r="F3083" i="4"/>
  <c r="F3082" i="4"/>
  <c r="F3081" i="4"/>
  <c r="F3080" i="4"/>
  <c r="F3079" i="4"/>
  <c r="F3078" i="4"/>
  <c r="F3077" i="4"/>
  <c r="F3076" i="4"/>
  <c r="F3075" i="4"/>
  <c r="F3074" i="4"/>
  <c r="F3073" i="4"/>
  <c r="F3072" i="4"/>
  <c r="F3071" i="4"/>
  <c r="F3070" i="4"/>
  <c r="F3069" i="4"/>
  <c r="F3068" i="4"/>
  <c r="F3067" i="4"/>
  <c r="F3066" i="4"/>
  <c r="F3065" i="4"/>
  <c r="F3064" i="4"/>
  <c r="F3063" i="4"/>
  <c r="F3062" i="4"/>
  <c r="F3061" i="4"/>
  <c r="F3060" i="4"/>
  <c r="F3059" i="4"/>
  <c r="F3058" i="4"/>
  <c r="F3057" i="4"/>
  <c r="F3056" i="4"/>
  <c r="F3055" i="4"/>
  <c r="F3054" i="4"/>
  <c r="F3053" i="4"/>
  <c r="F3052" i="4"/>
  <c r="F3051" i="4"/>
  <c r="F3050" i="4"/>
  <c r="F3049" i="4"/>
  <c r="F3048" i="4"/>
  <c r="F3047" i="4"/>
  <c r="F3046" i="4"/>
  <c r="F3045" i="4"/>
  <c r="F3044" i="4"/>
  <c r="F3043" i="4"/>
  <c r="F3042" i="4"/>
  <c r="F3041" i="4"/>
  <c r="F3040" i="4"/>
  <c r="F3039" i="4"/>
  <c r="F3038" i="4"/>
  <c r="F3037" i="4"/>
  <c r="F3036" i="4"/>
  <c r="F3035" i="4"/>
  <c r="F3034" i="4"/>
  <c r="F3033" i="4"/>
  <c r="F3032" i="4"/>
  <c r="F3031" i="4"/>
  <c r="F3030" i="4"/>
  <c r="F3029" i="4"/>
  <c r="F3028" i="4"/>
  <c r="F3027" i="4"/>
  <c r="F3026" i="4"/>
  <c r="F3025" i="4"/>
  <c r="F3024" i="4"/>
  <c r="F3023" i="4"/>
  <c r="F3022" i="4"/>
  <c r="F3021" i="4"/>
  <c r="F3020" i="4"/>
  <c r="F3019" i="4"/>
  <c r="F3018" i="4"/>
  <c r="F3017" i="4"/>
  <c r="F3016" i="4"/>
  <c r="F3015" i="4"/>
  <c r="F3014" i="4"/>
  <c r="F3013" i="4"/>
  <c r="F3012" i="4"/>
  <c r="F3011" i="4"/>
  <c r="F3010" i="4"/>
  <c r="F3009" i="4"/>
  <c r="F3008" i="4"/>
  <c r="F3007" i="4"/>
  <c r="F3006" i="4"/>
  <c r="F3005" i="4"/>
  <c r="F3004" i="4"/>
  <c r="F3003" i="4"/>
  <c r="F3002" i="4"/>
  <c r="F3001" i="4"/>
  <c r="F3000" i="4"/>
  <c r="F2999" i="4"/>
  <c r="F2998" i="4"/>
  <c r="F2997" i="4"/>
  <c r="F2996" i="4"/>
  <c r="F2995" i="4"/>
  <c r="F2994" i="4"/>
  <c r="F2993" i="4"/>
  <c r="F2992" i="4"/>
  <c r="F2991" i="4"/>
  <c r="F2990" i="4"/>
  <c r="F2989" i="4"/>
  <c r="F2988" i="4"/>
  <c r="F2987" i="4"/>
  <c r="F2986" i="4"/>
  <c r="F2985" i="4"/>
  <c r="F2984" i="4"/>
  <c r="F2983" i="4"/>
  <c r="F2982" i="4"/>
  <c r="F2981" i="4"/>
  <c r="F2980" i="4"/>
  <c r="F2979" i="4"/>
  <c r="F2978" i="4"/>
  <c r="F2977" i="4"/>
  <c r="F2976" i="4"/>
  <c r="F2975" i="4"/>
  <c r="F2974" i="4"/>
  <c r="F2973" i="4"/>
  <c r="F2972" i="4"/>
  <c r="F2971" i="4"/>
  <c r="F2970" i="4"/>
  <c r="F2969" i="4"/>
  <c r="F2968" i="4"/>
  <c r="F2967" i="4"/>
  <c r="F2966" i="4"/>
  <c r="F2965" i="4"/>
  <c r="F2964" i="4"/>
  <c r="F2963" i="4"/>
  <c r="F2962" i="4"/>
  <c r="F2961" i="4"/>
  <c r="F2960" i="4"/>
  <c r="F2959" i="4"/>
  <c r="F2958" i="4"/>
  <c r="F2957" i="4"/>
  <c r="F2956" i="4"/>
  <c r="F2955" i="4"/>
  <c r="F2954" i="4"/>
  <c r="F2953" i="4"/>
  <c r="F2952" i="4"/>
  <c r="F2951" i="4"/>
  <c r="F2950" i="4"/>
  <c r="F2949" i="4"/>
  <c r="F2948" i="4"/>
  <c r="F2947" i="4"/>
  <c r="F2946" i="4"/>
  <c r="F2945" i="4"/>
  <c r="F2944" i="4"/>
  <c r="F2943" i="4"/>
  <c r="F2942" i="4"/>
  <c r="F2941" i="4"/>
  <c r="F2940" i="4"/>
  <c r="F2939" i="4"/>
  <c r="F2938" i="4"/>
  <c r="F2937" i="4"/>
  <c r="F2936" i="4"/>
  <c r="F2935" i="4"/>
  <c r="F2934" i="4"/>
  <c r="F2933" i="4"/>
  <c r="F2932" i="4"/>
  <c r="F2931" i="4"/>
  <c r="F2930" i="4"/>
  <c r="F2929" i="4"/>
  <c r="F2928" i="4"/>
  <c r="F2927" i="4"/>
  <c r="F2926" i="4"/>
  <c r="F2925" i="4"/>
  <c r="F2924" i="4"/>
  <c r="F2923" i="4"/>
  <c r="F2922" i="4"/>
  <c r="F2921" i="4"/>
  <c r="F2920" i="4"/>
  <c r="F2919" i="4"/>
  <c r="F2918" i="4"/>
  <c r="F2917" i="4"/>
  <c r="F2916" i="4"/>
  <c r="F2915" i="4"/>
  <c r="F2914" i="4"/>
  <c r="F2913" i="4"/>
  <c r="F2912" i="4"/>
  <c r="F2911" i="4"/>
  <c r="F2910" i="4"/>
  <c r="F2909" i="4"/>
  <c r="F2908" i="4"/>
  <c r="F2907" i="4"/>
  <c r="F2906" i="4"/>
  <c r="F2905" i="4"/>
  <c r="F2904" i="4"/>
  <c r="F2903" i="4"/>
  <c r="F2902" i="4"/>
  <c r="F2901" i="4"/>
  <c r="F2900" i="4"/>
  <c r="F2899" i="4"/>
  <c r="F2898" i="4"/>
  <c r="F2897" i="4"/>
  <c r="F2896" i="4"/>
  <c r="F2895" i="4"/>
  <c r="F2894" i="4"/>
  <c r="F2893" i="4"/>
  <c r="F2892" i="4"/>
  <c r="F2891" i="4"/>
  <c r="F2890" i="4"/>
  <c r="F2889" i="4"/>
  <c r="F2888" i="4"/>
  <c r="F2887" i="4"/>
  <c r="F2886" i="4"/>
  <c r="F2885" i="4"/>
  <c r="F2884" i="4"/>
  <c r="F2883" i="4"/>
  <c r="F2882" i="4"/>
  <c r="F2881" i="4"/>
  <c r="F2880" i="4"/>
  <c r="F2879" i="4"/>
  <c r="F2878" i="4"/>
  <c r="F2877" i="4"/>
  <c r="F2876" i="4"/>
  <c r="F2875" i="4"/>
  <c r="F2874" i="4"/>
  <c r="F2873" i="4"/>
  <c r="F2872" i="4"/>
  <c r="F2871" i="4"/>
  <c r="F2870" i="4"/>
  <c r="F2869" i="4"/>
  <c r="F2868" i="4"/>
  <c r="F2867" i="4"/>
  <c r="F2866" i="4"/>
  <c r="F2865" i="4"/>
  <c r="F2864" i="4"/>
  <c r="F2863" i="4"/>
  <c r="F2862" i="4"/>
  <c r="F2861" i="4"/>
  <c r="F2860" i="4"/>
  <c r="F2859" i="4"/>
  <c r="F2858" i="4"/>
  <c r="F2857" i="4"/>
  <c r="F2856" i="4"/>
  <c r="F2855" i="4"/>
  <c r="F2854" i="4"/>
  <c r="F2853" i="4"/>
  <c r="F2852" i="4"/>
  <c r="F2851" i="4"/>
  <c r="F2850" i="4"/>
  <c r="F2849" i="4"/>
  <c r="F2848" i="4"/>
  <c r="F2847" i="4"/>
  <c r="F2846" i="4"/>
  <c r="F2845" i="4"/>
  <c r="F2844" i="4"/>
  <c r="F2843" i="4"/>
  <c r="F2842" i="4"/>
  <c r="F2841" i="4"/>
  <c r="F2840" i="4"/>
  <c r="F2839" i="4"/>
  <c r="F2838" i="4"/>
  <c r="F2837" i="4"/>
  <c r="F2836" i="4"/>
  <c r="F2835" i="4"/>
  <c r="F2834" i="4"/>
  <c r="F2833" i="4"/>
  <c r="F2832" i="4"/>
  <c r="F2831" i="4"/>
  <c r="F2830" i="4"/>
  <c r="F2829" i="4"/>
  <c r="F2828" i="4"/>
  <c r="F2827" i="4"/>
  <c r="F2826" i="4"/>
  <c r="F2825" i="4"/>
  <c r="F2824" i="4"/>
  <c r="F2823" i="4"/>
  <c r="F2822" i="4"/>
  <c r="F2821" i="4"/>
  <c r="F2820" i="4"/>
  <c r="F2819" i="4"/>
  <c r="F2818" i="4"/>
  <c r="F2817" i="4"/>
  <c r="F2816" i="4"/>
  <c r="F2815" i="4"/>
  <c r="F2814" i="4"/>
  <c r="F2813" i="4"/>
  <c r="F2812" i="4"/>
  <c r="F2811" i="4"/>
  <c r="F2810" i="4"/>
  <c r="F2809" i="4"/>
  <c r="F2808" i="4"/>
  <c r="F2807" i="4"/>
  <c r="F2806" i="4"/>
  <c r="F2805" i="4"/>
  <c r="F2804" i="4"/>
  <c r="F2803" i="4"/>
  <c r="F2802" i="4"/>
  <c r="F2801" i="4"/>
  <c r="F2800" i="4"/>
  <c r="F2799" i="4"/>
  <c r="F2798" i="4"/>
  <c r="F2797" i="4"/>
  <c r="F2796" i="4"/>
  <c r="F2795" i="4"/>
  <c r="F2794" i="4"/>
  <c r="F2793" i="4"/>
  <c r="F2792" i="4"/>
  <c r="F2791" i="4"/>
  <c r="F2790" i="4"/>
  <c r="F2789" i="4"/>
  <c r="F2788" i="4"/>
  <c r="F2787" i="4"/>
  <c r="F2786" i="4"/>
  <c r="F2785" i="4"/>
  <c r="F2784" i="4"/>
  <c r="F2783" i="4"/>
  <c r="F2782" i="4"/>
  <c r="F2781" i="4"/>
  <c r="F2780" i="4"/>
  <c r="F2779" i="4"/>
  <c r="F2778" i="4"/>
  <c r="F2777" i="4"/>
  <c r="F2776" i="4"/>
  <c r="F2775" i="4"/>
  <c r="F2774" i="4"/>
  <c r="F2773" i="4"/>
  <c r="F2772" i="4"/>
  <c r="F2771" i="4"/>
  <c r="F2770" i="4"/>
  <c r="F2769" i="4"/>
  <c r="F2768" i="4"/>
  <c r="F2767" i="4"/>
  <c r="F2766" i="4"/>
  <c r="F2765" i="4"/>
  <c r="F2764" i="4"/>
  <c r="F2763" i="4"/>
  <c r="F2762" i="4"/>
  <c r="F2761" i="4"/>
  <c r="F2760" i="4"/>
  <c r="F2759" i="4"/>
  <c r="F2758" i="4"/>
  <c r="F2757" i="4"/>
  <c r="F2756" i="4"/>
  <c r="F2755" i="4"/>
  <c r="F2754" i="4"/>
  <c r="F2753" i="4"/>
  <c r="F2752" i="4"/>
  <c r="F2751" i="4"/>
  <c r="F2750" i="4"/>
  <c r="F2749" i="4"/>
  <c r="F2748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2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G2655" i="4"/>
  <c r="G2654" i="4"/>
  <c r="G2653" i="4"/>
  <c r="G2652" i="4"/>
  <c r="G2651" i="4"/>
  <c r="G2650" i="4"/>
  <c r="G2649" i="4"/>
  <c r="G2648" i="4"/>
  <c r="G2647" i="4"/>
  <c r="G2646" i="4"/>
  <c r="G2645" i="4"/>
  <c r="G2644" i="4"/>
  <c r="G2643" i="4"/>
  <c r="G2642" i="4"/>
  <c r="G2641" i="4"/>
  <c r="G2640" i="4"/>
  <c r="G2639" i="4"/>
  <c r="G2638" i="4"/>
  <c r="G2637" i="4"/>
  <c r="G2636" i="4"/>
  <c r="G2635" i="4"/>
  <c r="G2634" i="4"/>
  <c r="G2633" i="4"/>
  <c r="G2632" i="4"/>
  <c r="G2631" i="4"/>
  <c r="G2630" i="4"/>
  <c r="G2629" i="4"/>
  <c r="G2628" i="4"/>
  <c r="G2627" i="4"/>
  <c r="G2626" i="4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G2626" i="1"/>
  <c r="G2625" i="4"/>
  <c r="G2624" i="4"/>
  <c r="G2623" i="4"/>
  <c r="G2622" i="4"/>
  <c r="G2621" i="4"/>
  <c r="G2620" i="4"/>
  <c r="G2619" i="4"/>
  <c r="G2618" i="4"/>
  <c r="G2617" i="4"/>
  <c r="G2616" i="4"/>
  <c r="G2615" i="4"/>
  <c r="G2614" i="4"/>
  <c r="G2613" i="4"/>
  <c r="G2612" i="4"/>
  <c r="G2611" i="4"/>
  <c r="G2610" i="4"/>
  <c r="G2609" i="4"/>
  <c r="G2608" i="4"/>
  <c r="G2607" i="4"/>
  <c r="G2606" i="4"/>
  <c r="G2605" i="4"/>
  <c r="G2604" i="4"/>
  <c r="G2603" i="4"/>
  <c r="G2602" i="4"/>
  <c r="G2601" i="4"/>
  <c r="G2600" i="4"/>
  <c r="G2599" i="4"/>
  <c r="G2598" i="4"/>
  <c r="G2597" i="4"/>
  <c r="G2596" i="4"/>
  <c r="G2595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G2594" i="4"/>
  <c r="G2593" i="4"/>
  <c r="G2592" i="4"/>
  <c r="G2591" i="4"/>
  <c r="G2590" i="4"/>
  <c r="G2589" i="4"/>
  <c r="G2588" i="4"/>
  <c r="G2587" i="4"/>
  <c r="G2586" i="4"/>
  <c r="G2585" i="4"/>
  <c r="G2584" i="4"/>
  <c r="G2583" i="4"/>
  <c r="G2582" i="4"/>
  <c r="G2581" i="4"/>
  <c r="G2580" i="4"/>
  <c r="G2579" i="4"/>
  <c r="G2578" i="4"/>
  <c r="G2577" i="4"/>
  <c r="G2576" i="4"/>
  <c r="G2575" i="4"/>
  <c r="G2574" i="4"/>
  <c r="G2573" i="4"/>
  <c r="G2572" i="4"/>
  <c r="G2571" i="4"/>
  <c r="G2570" i="4"/>
  <c r="G2569" i="4"/>
  <c r="G2568" i="4"/>
  <c r="G2567" i="4"/>
  <c r="G2566" i="4"/>
  <c r="G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E4262" i="1" l="1"/>
  <c r="C4263" i="1"/>
  <c r="E3860" i="1"/>
  <c r="C3879" i="4"/>
  <c r="E3878" i="4"/>
  <c r="E3406" i="4"/>
  <c r="D3510" i="1"/>
  <c r="E3510" i="1" s="1"/>
  <c r="D3511" i="1"/>
  <c r="E3511" i="1" s="1"/>
  <c r="D3512" i="1"/>
  <c r="E3512" i="1" s="1"/>
  <c r="D3513" i="1"/>
  <c r="E3513" i="1" s="1"/>
  <c r="D3514" i="1"/>
  <c r="E3514" i="1" s="1"/>
  <c r="D3515" i="1"/>
  <c r="E3515" i="1" s="1"/>
  <c r="D3516" i="1"/>
  <c r="E3516" i="1" s="1"/>
  <c r="D3517" i="1"/>
  <c r="E3517" i="1" s="1"/>
  <c r="D3518" i="1"/>
  <c r="E3518" i="1" s="1"/>
  <c r="D3519" i="1"/>
  <c r="E3519" i="1" s="1"/>
  <c r="D3520" i="1"/>
  <c r="E3520" i="1" s="1"/>
  <c r="D3521" i="1"/>
  <c r="E3521" i="1" s="1"/>
  <c r="D3522" i="1"/>
  <c r="E3522" i="1" s="1"/>
  <c r="D3523" i="1"/>
  <c r="E3523" i="1" s="1"/>
  <c r="D3524" i="1"/>
  <c r="E3524" i="1" s="1"/>
  <c r="D3525" i="1"/>
  <c r="E3525" i="1" s="1"/>
  <c r="D3526" i="1"/>
  <c r="E3526" i="1" s="1"/>
  <c r="D3527" i="1"/>
  <c r="E3527" i="1" s="1"/>
  <c r="D3528" i="1"/>
  <c r="E3528" i="1" s="1"/>
  <c r="D3529" i="1"/>
  <c r="E3529" i="1" s="1"/>
  <c r="D3530" i="1"/>
  <c r="E3530" i="1" s="1"/>
  <c r="D3531" i="1"/>
  <c r="E3531" i="1" s="1"/>
  <c r="D3532" i="1"/>
  <c r="E3532" i="1" s="1"/>
  <c r="D3533" i="1"/>
  <c r="E3533" i="1" s="1"/>
  <c r="D3534" i="1"/>
  <c r="E3534" i="1" s="1"/>
  <c r="D3535" i="1"/>
  <c r="E3535" i="1" s="1"/>
  <c r="D3536" i="1"/>
  <c r="E3536" i="1" s="1"/>
  <c r="D3537" i="1"/>
  <c r="E3537" i="1" s="1"/>
  <c r="D3538" i="1"/>
  <c r="E3538" i="1" s="1"/>
  <c r="D3539" i="1"/>
  <c r="E3539" i="1" s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E3509" i="1" s="1"/>
  <c r="D3477" i="1"/>
  <c r="D3478" i="1"/>
  <c r="E4263" i="1" l="1"/>
  <c r="C4264" i="1"/>
  <c r="E3861" i="1"/>
  <c r="C3880" i="4"/>
  <c r="E3879" i="4"/>
  <c r="E3407" i="4"/>
  <c r="K2505" i="4"/>
  <c r="K2504" i="4"/>
  <c r="K2503" i="4"/>
  <c r="K2502" i="4"/>
  <c r="K2501" i="4"/>
  <c r="K2500" i="4"/>
  <c r="K2499" i="4"/>
  <c r="K2498" i="4"/>
  <c r="K2497" i="4"/>
  <c r="K2496" i="4"/>
  <c r="K2495" i="4"/>
  <c r="K2494" i="4"/>
  <c r="K2493" i="4"/>
  <c r="K2492" i="4"/>
  <c r="K2491" i="4"/>
  <c r="K2490" i="4"/>
  <c r="K2489" i="4"/>
  <c r="K2488" i="4"/>
  <c r="K2487" i="4"/>
  <c r="K2486" i="4"/>
  <c r="K2485" i="4"/>
  <c r="K2484" i="4"/>
  <c r="K2483" i="4"/>
  <c r="K2482" i="4"/>
  <c r="K2481" i="4"/>
  <c r="K2480" i="4"/>
  <c r="K2479" i="4"/>
  <c r="K2478" i="4"/>
  <c r="K2477" i="4"/>
  <c r="K2476" i="4"/>
  <c r="K2475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E4264" i="1" l="1"/>
  <c r="C4265" i="1"/>
  <c r="E3862" i="1"/>
  <c r="C3881" i="4"/>
  <c r="E3880" i="4"/>
  <c r="E3408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F2444" i="1"/>
  <c r="E4265" i="1" l="1"/>
  <c r="C4266" i="1"/>
  <c r="E3863" i="1"/>
  <c r="C3882" i="4"/>
  <c r="E3881" i="4"/>
  <c r="E3409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K2443" i="4"/>
  <c r="K2442" i="4"/>
  <c r="K2441" i="4"/>
  <c r="K2440" i="4"/>
  <c r="K2439" i="4"/>
  <c r="K2438" i="4"/>
  <c r="K2437" i="4"/>
  <c r="K2436" i="4"/>
  <c r="K2435" i="4"/>
  <c r="K2434" i="4"/>
  <c r="K2433" i="4"/>
  <c r="K2432" i="4"/>
  <c r="K2431" i="4"/>
  <c r="K2430" i="4"/>
  <c r="K2429" i="4"/>
  <c r="K2428" i="4"/>
  <c r="K2427" i="4"/>
  <c r="K2426" i="4"/>
  <c r="K2425" i="4"/>
  <c r="K2424" i="4"/>
  <c r="K2423" i="4"/>
  <c r="K2422" i="4"/>
  <c r="K2421" i="4"/>
  <c r="K2420" i="4"/>
  <c r="K2419" i="4"/>
  <c r="K2418" i="4"/>
  <c r="K2417" i="4"/>
  <c r="K2416" i="4"/>
  <c r="K2415" i="4"/>
  <c r="K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K2413" i="4"/>
  <c r="K2412" i="4"/>
  <c r="K2411" i="4"/>
  <c r="K2410" i="4"/>
  <c r="K2409" i="4"/>
  <c r="K2408" i="4"/>
  <c r="K2407" i="4"/>
  <c r="K2406" i="4"/>
  <c r="K2405" i="4"/>
  <c r="K2404" i="4"/>
  <c r="K2403" i="4"/>
  <c r="K2402" i="4"/>
  <c r="K2401" i="4"/>
  <c r="K2400" i="4"/>
  <c r="K2399" i="4"/>
  <c r="K2398" i="4"/>
  <c r="K2397" i="4"/>
  <c r="K2396" i="4"/>
  <c r="K2395" i="4"/>
  <c r="K2394" i="4"/>
  <c r="K2393" i="4"/>
  <c r="K2392" i="4"/>
  <c r="K2391" i="4"/>
  <c r="K2390" i="4"/>
  <c r="K2389" i="4"/>
  <c r="K2388" i="4"/>
  <c r="K2387" i="4"/>
  <c r="K2386" i="4"/>
  <c r="K2385" i="4"/>
  <c r="K2384" i="4"/>
  <c r="K2383" i="4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H2291" i="4"/>
  <c r="K2291" i="4"/>
  <c r="G2291" i="1"/>
  <c r="F2383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4"/>
  <c r="D3111" i="4"/>
  <c r="D3110" i="4"/>
  <c r="D3109" i="4"/>
  <c r="D3108" i="4"/>
  <c r="D3107" i="4"/>
  <c r="D3106" i="4"/>
  <c r="D3105" i="4"/>
  <c r="D3104" i="4"/>
  <c r="D3103" i="4"/>
  <c r="D3102" i="4"/>
  <c r="D3101" i="4"/>
  <c r="D3100" i="4"/>
  <c r="D3099" i="4"/>
  <c r="D3098" i="4"/>
  <c r="D3097" i="4"/>
  <c r="D3096" i="4"/>
  <c r="D3095" i="4"/>
  <c r="D3094" i="4"/>
  <c r="D3093" i="4"/>
  <c r="D3092" i="4"/>
  <c r="D3091" i="4"/>
  <c r="D3090" i="4"/>
  <c r="D3089" i="4"/>
  <c r="D3088" i="4"/>
  <c r="D3087" i="4"/>
  <c r="D3086" i="4"/>
  <c r="D3085" i="4"/>
  <c r="D3084" i="4"/>
  <c r="D3083" i="4"/>
  <c r="D3082" i="4"/>
  <c r="D3081" i="4"/>
  <c r="D3080" i="4"/>
  <c r="D3079" i="4"/>
  <c r="D3078" i="4"/>
  <c r="D3077" i="4"/>
  <c r="D3076" i="4"/>
  <c r="D3075" i="4"/>
  <c r="D3074" i="4"/>
  <c r="D3073" i="4"/>
  <c r="D3072" i="4"/>
  <c r="D3071" i="4"/>
  <c r="D3070" i="4"/>
  <c r="D3069" i="4"/>
  <c r="D3068" i="4"/>
  <c r="D3067" i="4"/>
  <c r="D3066" i="4"/>
  <c r="D3065" i="4"/>
  <c r="D3064" i="4"/>
  <c r="D3063" i="4"/>
  <c r="D3062" i="4"/>
  <c r="D3061" i="4"/>
  <c r="D3060" i="4"/>
  <c r="D3059" i="4"/>
  <c r="D3058" i="4"/>
  <c r="D3057" i="4"/>
  <c r="D3056" i="4"/>
  <c r="D3055" i="4"/>
  <c r="D3054" i="4"/>
  <c r="D3053" i="4"/>
  <c r="D3052" i="4"/>
  <c r="D3051" i="4"/>
  <c r="D3050" i="4"/>
  <c r="D3049" i="4"/>
  <c r="D3048" i="4"/>
  <c r="D3047" i="4"/>
  <c r="D3046" i="4"/>
  <c r="D3045" i="4"/>
  <c r="D3044" i="4"/>
  <c r="D3043" i="4"/>
  <c r="D3042" i="4"/>
  <c r="D3041" i="4"/>
  <c r="D3040" i="4"/>
  <c r="D3039" i="4"/>
  <c r="D3038" i="4"/>
  <c r="D3037" i="4"/>
  <c r="D3036" i="4"/>
  <c r="D3035" i="4"/>
  <c r="D3034" i="4"/>
  <c r="D3033" i="4"/>
  <c r="D3032" i="4"/>
  <c r="D3031" i="4"/>
  <c r="D3030" i="4"/>
  <c r="D3029" i="4"/>
  <c r="D3028" i="4"/>
  <c r="D3027" i="4"/>
  <c r="D3026" i="4"/>
  <c r="D3025" i="4"/>
  <c r="D3024" i="4"/>
  <c r="D3023" i="4"/>
  <c r="D3022" i="4"/>
  <c r="D3021" i="4"/>
  <c r="D3020" i="4"/>
  <c r="D3019" i="4"/>
  <c r="D3018" i="4"/>
  <c r="D3017" i="4"/>
  <c r="D3016" i="4"/>
  <c r="D3015" i="4"/>
  <c r="D3014" i="4"/>
  <c r="D3013" i="4"/>
  <c r="D3012" i="4"/>
  <c r="D3011" i="4"/>
  <c r="D3010" i="4"/>
  <c r="D3009" i="4"/>
  <c r="D3008" i="4"/>
  <c r="D3007" i="4"/>
  <c r="D3006" i="4"/>
  <c r="D3005" i="4"/>
  <c r="D3004" i="4"/>
  <c r="D3003" i="4"/>
  <c r="D3002" i="4"/>
  <c r="D3001" i="4"/>
  <c r="D3000" i="4"/>
  <c r="D2999" i="4"/>
  <c r="D2998" i="4"/>
  <c r="D2997" i="4"/>
  <c r="D2996" i="4"/>
  <c r="D2995" i="4"/>
  <c r="D2994" i="4"/>
  <c r="D2993" i="4"/>
  <c r="D2992" i="4"/>
  <c r="D2991" i="4"/>
  <c r="D2990" i="4"/>
  <c r="D2989" i="4"/>
  <c r="D2988" i="4"/>
  <c r="D2987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43" i="4"/>
  <c r="D2942" i="4"/>
  <c r="D2941" i="4"/>
  <c r="D2940" i="4"/>
  <c r="D2939" i="4"/>
  <c r="D2938" i="4"/>
  <c r="D2937" i="4"/>
  <c r="D2936" i="4"/>
  <c r="D2935" i="4"/>
  <c r="D2934" i="4"/>
  <c r="D2933" i="4"/>
  <c r="D2932" i="4"/>
  <c r="D2931" i="4"/>
  <c r="D2930" i="4"/>
  <c r="F2384" i="4"/>
  <c r="F2385" i="4" s="1"/>
  <c r="F2386" i="4" s="1"/>
  <c r="F2387" i="4" s="1"/>
  <c r="F2388" i="4" s="1"/>
  <c r="F2389" i="4" s="1"/>
  <c r="F2390" i="4" s="1"/>
  <c r="F2391" i="4" s="1"/>
  <c r="F2392" i="4" s="1"/>
  <c r="F2393" i="4" s="1"/>
  <c r="F2394" i="4" s="1"/>
  <c r="F2395" i="4" s="1"/>
  <c r="F2396" i="4" s="1"/>
  <c r="F2397" i="4" s="1"/>
  <c r="F2398" i="4" s="1"/>
  <c r="F2399" i="4" s="1"/>
  <c r="F2400" i="4" s="1"/>
  <c r="F2401" i="4" s="1"/>
  <c r="F2402" i="4" s="1"/>
  <c r="F2403" i="4" s="1"/>
  <c r="F2404" i="4" s="1"/>
  <c r="F2405" i="4" s="1"/>
  <c r="F2406" i="4" s="1"/>
  <c r="F2407" i="4" s="1"/>
  <c r="F2408" i="4" s="1"/>
  <c r="F2409" i="4" s="1"/>
  <c r="F2410" i="4" s="1"/>
  <c r="F2411" i="4" s="1"/>
  <c r="F2412" i="4" s="1"/>
  <c r="F2413" i="4" s="1"/>
  <c r="F2414" i="4" s="1"/>
  <c r="F2415" i="4" s="1"/>
  <c r="F2416" i="4" s="1"/>
  <c r="F2417" i="4" s="1"/>
  <c r="F2418" i="4" s="1"/>
  <c r="F2419" i="4" s="1"/>
  <c r="F2420" i="4" s="1"/>
  <c r="F2421" i="4" s="1"/>
  <c r="F2422" i="4" s="1"/>
  <c r="F2423" i="4" s="1"/>
  <c r="F2424" i="4" s="1"/>
  <c r="F2425" i="4" s="1"/>
  <c r="F2426" i="4" s="1"/>
  <c r="F2427" i="4" s="1"/>
  <c r="F2428" i="4" s="1"/>
  <c r="F2429" i="4" s="1"/>
  <c r="F2430" i="4" s="1"/>
  <c r="F2431" i="4" s="1"/>
  <c r="F2432" i="4" s="1"/>
  <c r="F2433" i="4" s="1"/>
  <c r="F2434" i="4" s="1"/>
  <c r="F2435" i="4" s="1"/>
  <c r="F2436" i="4" s="1"/>
  <c r="F2437" i="4" s="1"/>
  <c r="F2438" i="4" s="1"/>
  <c r="F2439" i="4" s="1"/>
  <c r="F2440" i="4" s="1"/>
  <c r="F2441" i="4" s="1"/>
  <c r="F2442" i="4" s="1"/>
  <c r="F2443" i="4" s="1"/>
  <c r="F2445" i="4" s="1"/>
  <c r="F2446" i="4" s="1"/>
  <c r="F2447" i="4" s="1"/>
  <c r="F2448" i="4" s="1"/>
  <c r="F2449" i="4" s="1"/>
  <c r="F2450" i="4" s="1"/>
  <c r="F2451" i="4" s="1"/>
  <c r="F2452" i="4" s="1"/>
  <c r="F2453" i="4" s="1"/>
  <c r="F2454" i="4" s="1"/>
  <c r="F2455" i="4" s="1"/>
  <c r="F2456" i="4" s="1"/>
  <c r="F2457" i="4" s="1"/>
  <c r="F2458" i="4" s="1"/>
  <c r="F2459" i="4" s="1"/>
  <c r="F2460" i="4" s="1"/>
  <c r="F2461" i="4" s="1"/>
  <c r="F2462" i="4" s="1"/>
  <c r="F2463" i="4" s="1"/>
  <c r="F2464" i="4" s="1"/>
  <c r="F2465" i="4" s="1"/>
  <c r="F2466" i="4" s="1"/>
  <c r="F2467" i="4" s="1"/>
  <c r="F2468" i="4" s="1"/>
  <c r="F2469" i="4" s="1"/>
  <c r="F2470" i="4" s="1"/>
  <c r="F2471" i="4" s="1"/>
  <c r="F2472" i="4" s="1"/>
  <c r="F2473" i="4" s="1"/>
  <c r="F2474" i="4" s="1"/>
  <c r="F2475" i="4" s="1"/>
  <c r="F2476" i="4" s="1"/>
  <c r="F2477" i="4" s="1"/>
  <c r="F2478" i="4" s="1"/>
  <c r="F2479" i="4" s="1"/>
  <c r="F2480" i="4" s="1"/>
  <c r="F2481" i="4" s="1"/>
  <c r="F2482" i="4" s="1"/>
  <c r="F2483" i="4" s="1"/>
  <c r="F2484" i="4" s="1"/>
  <c r="F2485" i="4" s="1"/>
  <c r="F2486" i="4" s="1"/>
  <c r="F2487" i="4" s="1"/>
  <c r="F2488" i="4" s="1"/>
  <c r="F2489" i="4" s="1"/>
  <c r="F2490" i="4" s="1"/>
  <c r="F2491" i="4" s="1"/>
  <c r="F2492" i="4" s="1"/>
  <c r="F2493" i="4" s="1"/>
  <c r="F2494" i="4" s="1"/>
  <c r="F2495" i="4" s="1"/>
  <c r="F2496" i="4" s="1"/>
  <c r="F2497" i="4" s="1"/>
  <c r="F2498" i="4" s="1"/>
  <c r="F2499" i="4" s="1"/>
  <c r="F2500" i="4" s="1"/>
  <c r="F2501" i="4" s="1"/>
  <c r="F2502" i="4" s="1"/>
  <c r="F2503" i="4" s="1"/>
  <c r="F2504" i="4" s="1"/>
  <c r="F2505" i="4" s="1"/>
  <c r="F2506" i="4" s="1"/>
  <c r="F2507" i="4" s="1"/>
  <c r="F2508" i="4" s="1"/>
  <c r="F2509" i="4" s="1"/>
  <c r="F2510" i="4" s="1"/>
  <c r="F2511" i="4" s="1"/>
  <c r="F2512" i="4" s="1"/>
  <c r="F2513" i="4" s="1"/>
  <c r="F2514" i="4" s="1"/>
  <c r="F2515" i="4" s="1"/>
  <c r="F2516" i="4" s="1"/>
  <c r="F2517" i="4" s="1"/>
  <c r="F2518" i="4" s="1"/>
  <c r="F2519" i="4" s="1"/>
  <c r="F2520" i="4" s="1"/>
  <c r="F2521" i="4" s="1"/>
  <c r="F2522" i="4" s="1"/>
  <c r="F2523" i="4" s="1"/>
  <c r="F2524" i="4" s="1"/>
  <c r="F2525" i="4" s="1"/>
  <c r="F2526" i="4" s="1"/>
  <c r="F2527" i="4" s="1"/>
  <c r="F2528" i="4" s="1"/>
  <c r="F2529" i="4" s="1"/>
  <c r="F2530" i="4" s="1"/>
  <c r="F2531" i="4" s="1"/>
  <c r="F2532" i="4" s="1"/>
  <c r="F2533" i="4" s="1"/>
  <c r="F2534" i="4" s="1"/>
  <c r="F2535" i="4" s="1"/>
  <c r="F2536" i="4" s="1"/>
  <c r="F2537" i="4" s="1"/>
  <c r="F2538" i="4" s="1"/>
  <c r="F2539" i="4" s="1"/>
  <c r="F2540" i="4" s="1"/>
  <c r="F2541" i="4" s="1"/>
  <c r="F2542" i="4" s="1"/>
  <c r="F2543" i="4" s="1"/>
  <c r="F2544" i="4" s="1"/>
  <c r="F2545" i="4" s="1"/>
  <c r="F2546" i="4" s="1"/>
  <c r="F2547" i="4" s="1"/>
  <c r="F2548" i="4" s="1"/>
  <c r="F2549" i="4" s="1"/>
  <c r="F2550" i="4" s="1"/>
  <c r="F2551" i="4" s="1"/>
  <c r="F2552" i="4" s="1"/>
  <c r="F2553" i="4" s="1"/>
  <c r="F2554" i="4" s="1"/>
  <c r="F2555" i="4" s="1"/>
  <c r="F2556" i="4" s="1"/>
  <c r="F2557" i="4" s="1"/>
  <c r="F2558" i="4" s="1"/>
  <c r="F2559" i="4" s="1"/>
  <c r="F2560" i="4" s="1"/>
  <c r="F2561" i="4" s="1"/>
  <c r="F2562" i="4" s="1"/>
  <c r="F2563" i="4" s="1"/>
  <c r="F2564" i="4" s="1"/>
  <c r="F2565" i="4" s="1"/>
  <c r="F2566" i="4" s="1"/>
  <c r="F2567" i="4" s="1"/>
  <c r="F2568" i="4" s="1"/>
  <c r="F2569" i="4" s="1"/>
  <c r="F2570" i="4" s="1"/>
  <c r="F2571" i="4" s="1"/>
  <c r="F2572" i="4" s="1"/>
  <c r="F2573" i="4" s="1"/>
  <c r="F2574" i="4" s="1"/>
  <c r="F2575" i="4" s="1"/>
  <c r="F2576" i="4" s="1"/>
  <c r="F2577" i="4" s="1"/>
  <c r="F2578" i="4" s="1"/>
  <c r="F2579" i="4" s="1"/>
  <c r="F2580" i="4" s="1"/>
  <c r="F2581" i="4" s="1"/>
  <c r="F2582" i="4" s="1"/>
  <c r="F2583" i="4" s="1"/>
  <c r="F2584" i="4" s="1"/>
  <c r="F2585" i="4" s="1"/>
  <c r="F2586" i="4" s="1"/>
  <c r="F2587" i="4" s="1"/>
  <c r="F2588" i="4" s="1"/>
  <c r="F2589" i="4" s="1"/>
  <c r="F2590" i="4" s="1"/>
  <c r="F2591" i="4" s="1"/>
  <c r="F2592" i="4" s="1"/>
  <c r="F2593" i="4" s="1"/>
  <c r="F2594" i="4" s="1"/>
  <c r="F2595" i="4" s="1"/>
  <c r="F2596" i="4" s="1"/>
  <c r="F2597" i="4" s="1"/>
  <c r="F2598" i="4" s="1"/>
  <c r="F2599" i="4" s="1"/>
  <c r="F2600" i="4" s="1"/>
  <c r="F2601" i="4" s="1"/>
  <c r="F2602" i="4" s="1"/>
  <c r="F2603" i="4" s="1"/>
  <c r="F2604" i="4" s="1"/>
  <c r="F2605" i="4" s="1"/>
  <c r="F2606" i="4" s="1"/>
  <c r="F2607" i="4" s="1"/>
  <c r="F2608" i="4" s="1"/>
  <c r="F2609" i="4" s="1"/>
  <c r="F2610" i="4" s="1"/>
  <c r="F2611" i="4" s="1"/>
  <c r="F2612" i="4" s="1"/>
  <c r="F2613" i="4" s="1"/>
  <c r="F2614" i="4" s="1"/>
  <c r="F2615" i="4" s="1"/>
  <c r="F2616" i="4" s="1"/>
  <c r="F2617" i="4" s="1"/>
  <c r="F2618" i="4" s="1"/>
  <c r="F2619" i="4" s="1"/>
  <c r="F2620" i="4" s="1"/>
  <c r="F2621" i="4" s="1"/>
  <c r="F2622" i="4" s="1"/>
  <c r="F2623" i="4" s="1"/>
  <c r="F2624" i="4" s="1"/>
  <c r="F2625" i="4" s="1"/>
  <c r="F2626" i="4" s="1"/>
  <c r="F2627" i="4" s="1"/>
  <c r="F2628" i="4" s="1"/>
  <c r="F2629" i="4" s="1"/>
  <c r="F2630" i="4" s="1"/>
  <c r="F2631" i="4" s="1"/>
  <c r="F2632" i="4" s="1"/>
  <c r="F2633" i="4" s="1"/>
  <c r="F2634" i="4" s="1"/>
  <c r="F2635" i="4" s="1"/>
  <c r="F2636" i="4" s="1"/>
  <c r="F2637" i="4" s="1"/>
  <c r="F2638" i="4" s="1"/>
  <c r="F2639" i="4" s="1"/>
  <c r="F2640" i="4" s="1"/>
  <c r="F2641" i="4" s="1"/>
  <c r="F2642" i="4" s="1"/>
  <c r="F2643" i="4" s="1"/>
  <c r="F2644" i="4" s="1"/>
  <c r="F2645" i="4" s="1"/>
  <c r="F2646" i="4" s="1"/>
  <c r="F2647" i="4" s="1"/>
  <c r="F2648" i="4" s="1"/>
  <c r="F2649" i="4" s="1"/>
  <c r="F2650" i="4" s="1"/>
  <c r="F2651" i="4" s="1"/>
  <c r="F2652" i="4" s="1"/>
  <c r="F2653" i="4" s="1"/>
  <c r="F2654" i="4" s="1"/>
  <c r="F2655" i="4" s="1"/>
  <c r="F2656" i="4" s="1"/>
  <c r="F2657" i="4" s="1"/>
  <c r="F2658" i="4" s="1"/>
  <c r="F2659" i="4" s="1"/>
  <c r="F2660" i="4" s="1"/>
  <c r="F2661" i="4" s="1"/>
  <c r="F2662" i="4" s="1"/>
  <c r="F2663" i="4" s="1"/>
  <c r="F2664" i="4" s="1"/>
  <c r="F2665" i="4" s="1"/>
  <c r="F2666" i="4" s="1"/>
  <c r="F2667" i="4" s="1"/>
  <c r="F2668" i="4" s="1"/>
  <c r="F2669" i="4" s="1"/>
  <c r="F2670" i="4" s="1"/>
  <c r="F2671" i="4" s="1"/>
  <c r="F2672" i="4" s="1"/>
  <c r="F2673" i="4" s="1"/>
  <c r="F2674" i="4" s="1"/>
  <c r="F2675" i="4" s="1"/>
  <c r="F2676" i="4" s="1"/>
  <c r="F2677" i="4" s="1"/>
  <c r="F2678" i="4" s="1"/>
  <c r="F2679" i="4" s="1"/>
  <c r="F2680" i="4" s="1"/>
  <c r="F2681" i="4" s="1"/>
  <c r="F2682" i="4" s="1"/>
  <c r="F2683" i="4" s="1"/>
  <c r="F2684" i="4" s="1"/>
  <c r="F2685" i="4" s="1"/>
  <c r="F2686" i="4" s="1"/>
  <c r="F2687" i="4" s="1"/>
  <c r="F2688" i="4" s="1"/>
  <c r="F2689" i="4" s="1"/>
  <c r="F2690" i="4" s="1"/>
  <c r="F2691" i="4" s="1"/>
  <c r="F2692" i="4" s="1"/>
  <c r="F2693" i="4" s="1"/>
  <c r="F2694" i="4" s="1"/>
  <c r="F2695" i="4" s="1"/>
  <c r="F2696" i="4" s="1"/>
  <c r="F2697" i="4" s="1"/>
  <c r="F2698" i="4" s="1"/>
  <c r="F2699" i="4" s="1"/>
  <c r="F2700" i="4" s="1"/>
  <c r="F2701" i="4" s="1"/>
  <c r="F2702" i="4" s="1"/>
  <c r="F2703" i="4" s="1"/>
  <c r="F2704" i="4" s="1"/>
  <c r="F2705" i="4" s="1"/>
  <c r="F2706" i="4" s="1"/>
  <c r="F2707" i="4" s="1"/>
  <c r="F2708" i="4" s="1"/>
  <c r="F2709" i="4" s="1"/>
  <c r="F2710" i="4" s="1"/>
  <c r="F2711" i="4" s="1"/>
  <c r="F2712" i="4" s="1"/>
  <c r="F2713" i="4" s="1"/>
  <c r="F2714" i="4" s="1"/>
  <c r="F2715" i="4" s="1"/>
  <c r="F2716" i="4" s="1"/>
  <c r="F2717" i="4" s="1"/>
  <c r="F2718" i="4" s="1"/>
  <c r="F2719" i="4" s="1"/>
  <c r="F2720" i="4" s="1"/>
  <c r="F2721" i="4" s="1"/>
  <c r="F2722" i="4" s="1"/>
  <c r="F2723" i="4" s="1"/>
  <c r="F2724" i="4" s="1"/>
  <c r="F2725" i="4" s="1"/>
  <c r="F2726" i="4" s="1"/>
  <c r="F2727" i="4" s="1"/>
  <c r="F2728" i="4" s="1"/>
  <c r="F2729" i="4" s="1"/>
  <c r="F2730" i="4" s="1"/>
  <c r="F2731" i="4" s="1"/>
  <c r="F2732" i="4" s="1"/>
  <c r="F2733" i="4" s="1"/>
  <c r="F2734" i="4" s="1"/>
  <c r="F2735" i="4" s="1"/>
  <c r="F2736" i="4" s="1"/>
  <c r="F2737" i="4" s="1"/>
  <c r="F2738" i="4" s="1"/>
  <c r="F2739" i="4" s="1"/>
  <c r="F2740" i="4" s="1"/>
  <c r="F2741" i="4" s="1"/>
  <c r="F2742" i="4" s="1"/>
  <c r="F2743" i="4" s="1"/>
  <c r="F2744" i="4" s="1"/>
  <c r="F2745" i="4" s="1"/>
  <c r="F2746" i="4" s="1"/>
  <c r="F2747" i="4" s="1"/>
  <c r="K2261" i="4"/>
  <c r="H2261" i="4"/>
  <c r="G2261" i="1"/>
  <c r="H2261" i="1"/>
  <c r="K2262" i="1"/>
  <c r="K2263" i="1" s="1"/>
  <c r="K2264" i="1" s="1"/>
  <c r="K2265" i="1" s="1"/>
  <c r="K2266" i="1" s="1"/>
  <c r="K2267" i="1" s="1"/>
  <c r="K2268" i="1" s="1"/>
  <c r="K2269" i="1" s="1"/>
  <c r="K2270" i="1" s="1"/>
  <c r="K2271" i="1" s="1"/>
  <c r="K2272" i="1" s="1"/>
  <c r="K2273" i="1" s="1"/>
  <c r="K2274" i="1" s="1"/>
  <c r="K2275" i="1" s="1"/>
  <c r="K2276" i="1" s="1"/>
  <c r="K2277" i="1" s="1"/>
  <c r="K2278" i="1" s="1"/>
  <c r="K2279" i="1" s="1"/>
  <c r="K2280" i="1" s="1"/>
  <c r="K2281" i="1" s="1"/>
  <c r="K2282" i="1" s="1"/>
  <c r="K2283" i="1" s="1"/>
  <c r="K2284" i="1" s="1"/>
  <c r="K2285" i="1" s="1"/>
  <c r="K2286" i="1" s="1"/>
  <c r="K2287" i="1" s="1"/>
  <c r="K2288" i="1" s="1"/>
  <c r="K2289" i="1" s="1"/>
  <c r="K2290" i="1" s="1"/>
  <c r="F2261" i="1"/>
  <c r="K2292" i="1"/>
  <c r="K2293" i="1" s="1"/>
  <c r="K2294" i="1" s="1"/>
  <c r="K2295" i="1" s="1"/>
  <c r="K2296" i="1" s="1"/>
  <c r="K2297" i="1" s="1"/>
  <c r="K2298" i="1" s="1"/>
  <c r="K2299" i="1" s="1"/>
  <c r="K2300" i="1" s="1"/>
  <c r="K2301" i="1" s="1"/>
  <c r="K2302" i="1" s="1"/>
  <c r="K2303" i="1" s="1"/>
  <c r="K2304" i="1" s="1"/>
  <c r="K2305" i="1" s="1"/>
  <c r="K2306" i="1" s="1"/>
  <c r="K2307" i="1" s="1"/>
  <c r="K2308" i="1" s="1"/>
  <c r="K2309" i="1" s="1"/>
  <c r="K2310" i="1" s="1"/>
  <c r="K2311" i="1" s="1"/>
  <c r="K2312" i="1" s="1"/>
  <c r="K2313" i="1" s="1"/>
  <c r="K2314" i="1" s="1"/>
  <c r="K2315" i="1" s="1"/>
  <c r="K2316" i="1" s="1"/>
  <c r="K2317" i="1" s="1"/>
  <c r="K2318" i="1" s="1"/>
  <c r="K2319" i="1" s="1"/>
  <c r="K2320" i="1" s="1"/>
  <c r="K2321" i="1" s="1"/>
  <c r="K2322" i="1" s="1"/>
  <c r="K2323" i="1" s="1"/>
  <c r="K2324" i="1" s="1"/>
  <c r="K2325" i="1" s="1"/>
  <c r="K2326" i="1" s="1"/>
  <c r="K2327" i="1" s="1"/>
  <c r="K2328" i="1" s="1"/>
  <c r="K2329" i="1" s="1"/>
  <c r="K2330" i="1" s="1"/>
  <c r="K2331" i="1" s="1"/>
  <c r="K2332" i="1" s="1"/>
  <c r="K2333" i="1" s="1"/>
  <c r="K2334" i="1" s="1"/>
  <c r="K2335" i="1" s="1"/>
  <c r="K2336" i="1" s="1"/>
  <c r="K2337" i="1" s="1"/>
  <c r="K2338" i="1" s="1"/>
  <c r="K2339" i="1" s="1"/>
  <c r="K2340" i="1" s="1"/>
  <c r="K2341" i="1" s="1"/>
  <c r="K2342" i="1" s="1"/>
  <c r="K2343" i="1" s="1"/>
  <c r="K2344" i="1" s="1"/>
  <c r="K2345" i="1" s="1"/>
  <c r="K2346" i="1" s="1"/>
  <c r="K2347" i="1" s="1"/>
  <c r="K2348" i="1" s="1"/>
  <c r="K2349" i="1" s="1"/>
  <c r="K2350" i="1" s="1"/>
  <c r="K2351" i="1" s="1"/>
  <c r="K2352" i="1" s="1"/>
  <c r="K2353" i="1" s="1"/>
  <c r="K2354" i="1" s="1"/>
  <c r="K2355" i="1" s="1"/>
  <c r="K2356" i="1" s="1"/>
  <c r="K2357" i="1" s="1"/>
  <c r="K2358" i="1" s="1"/>
  <c r="K2359" i="1" s="1"/>
  <c r="K2360" i="1" s="1"/>
  <c r="K2361" i="1" s="1"/>
  <c r="K2362" i="1" s="1"/>
  <c r="K2363" i="1" s="1"/>
  <c r="K2364" i="1" s="1"/>
  <c r="K2365" i="1" s="1"/>
  <c r="K2366" i="1" s="1"/>
  <c r="K2367" i="1" s="1"/>
  <c r="K2368" i="1" s="1"/>
  <c r="K2369" i="1" s="1"/>
  <c r="K2370" i="1" s="1"/>
  <c r="K2371" i="1" s="1"/>
  <c r="K2372" i="1" s="1"/>
  <c r="K2373" i="1" s="1"/>
  <c r="K2374" i="1" s="1"/>
  <c r="K2375" i="1" s="1"/>
  <c r="K2376" i="1" s="1"/>
  <c r="K2377" i="1" s="1"/>
  <c r="K2378" i="1" s="1"/>
  <c r="K2379" i="1" s="1"/>
  <c r="K2380" i="1" s="1"/>
  <c r="K2381" i="1" s="1"/>
  <c r="K2382" i="1" s="1"/>
  <c r="E4266" i="1" l="1"/>
  <c r="C4267" i="1"/>
  <c r="E3864" i="1"/>
  <c r="C3883" i="4"/>
  <c r="E3882" i="4"/>
  <c r="E3410" i="4"/>
  <c r="K2230" i="4"/>
  <c r="H2230" i="4"/>
  <c r="K2200" i="4"/>
  <c r="H2200" i="4"/>
  <c r="E4267" i="1" l="1"/>
  <c r="C4268" i="1"/>
  <c r="E3865" i="1"/>
  <c r="C3884" i="4"/>
  <c r="E3883" i="4"/>
  <c r="E3411" i="4"/>
  <c r="G2200" i="1"/>
  <c r="K2169" i="4"/>
  <c r="K2170" i="4" s="1"/>
  <c r="H2201" i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J2200" i="1"/>
  <c r="J2201" i="1" s="1"/>
  <c r="F2200" i="1"/>
  <c r="H2169" i="4"/>
  <c r="E4268" i="1" l="1"/>
  <c r="C4269" i="1"/>
  <c r="E3866" i="1"/>
  <c r="C3885" i="4"/>
  <c r="E3884" i="4"/>
  <c r="E3412" i="4"/>
  <c r="H2230" i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I1" i="5"/>
  <c r="J2140" i="4"/>
  <c r="H2140" i="4"/>
  <c r="N2168" i="4"/>
  <c r="N2167" i="4"/>
  <c r="N2166" i="4"/>
  <c r="N2165" i="4"/>
  <c r="N2164" i="4"/>
  <c r="N2163" i="4"/>
  <c r="N2162" i="4"/>
  <c r="N2161" i="4"/>
  <c r="N2160" i="4"/>
  <c r="N2159" i="4"/>
  <c r="N2158" i="4"/>
  <c r="N2157" i="4"/>
  <c r="N2156" i="4"/>
  <c r="N2155" i="4"/>
  <c r="N2154" i="4"/>
  <c r="N2153" i="4"/>
  <c r="N2152" i="4"/>
  <c r="N2151" i="4"/>
  <c r="N2150" i="4"/>
  <c r="N2149" i="4"/>
  <c r="N2148" i="4"/>
  <c r="N2147" i="4"/>
  <c r="N2146" i="4"/>
  <c r="N2145" i="4"/>
  <c r="N2144" i="4"/>
  <c r="N2143" i="4"/>
  <c r="N2142" i="4"/>
  <c r="N2141" i="4"/>
  <c r="N2140" i="4"/>
  <c r="H2109" i="4"/>
  <c r="E4269" i="1" l="1"/>
  <c r="C4270" i="1"/>
  <c r="E3867" i="1"/>
  <c r="C3886" i="4"/>
  <c r="E3885" i="4"/>
  <c r="E3413" i="4"/>
  <c r="F2017" i="1"/>
  <c r="G2109" i="1"/>
  <c r="G2017" i="1"/>
  <c r="E4270" i="1" l="1"/>
  <c r="C4271" i="1"/>
  <c r="E3868" i="1"/>
  <c r="C3887" i="4"/>
  <c r="E3886" i="4"/>
  <c r="E3414" i="4"/>
  <c r="G3022" i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K2018" i="4"/>
  <c r="K2019" i="4" s="1"/>
  <c r="K2020" i="4" s="1"/>
  <c r="K2021" i="4" s="1"/>
  <c r="K2022" i="4" s="1"/>
  <c r="K2023" i="4" s="1"/>
  <c r="K2024" i="4" s="1"/>
  <c r="K2025" i="4" s="1"/>
  <c r="K2026" i="4" s="1"/>
  <c r="K2027" i="4" s="1"/>
  <c r="K2028" i="4" s="1"/>
  <c r="K2029" i="4" s="1"/>
  <c r="K2030" i="4" s="1"/>
  <c r="K2031" i="4" s="1"/>
  <c r="K2032" i="4" s="1"/>
  <c r="K2033" i="4" s="1"/>
  <c r="K2034" i="4" s="1"/>
  <c r="K2035" i="4" s="1"/>
  <c r="K2036" i="4" s="1"/>
  <c r="K2037" i="4" s="1"/>
  <c r="K2038" i="4" s="1"/>
  <c r="K2039" i="4" s="1"/>
  <c r="K2040" i="4" s="1"/>
  <c r="K2041" i="4" s="1"/>
  <c r="K2042" i="4" s="1"/>
  <c r="K2043" i="4" s="1"/>
  <c r="K2044" i="4" s="1"/>
  <c r="K2045" i="4" s="1"/>
  <c r="K2046" i="4" s="1"/>
  <c r="K2047" i="4" s="1"/>
  <c r="K2048" i="4" s="1"/>
  <c r="K2049" i="4" s="1"/>
  <c r="K2050" i="4" s="1"/>
  <c r="K2051" i="4" s="1"/>
  <c r="K2052" i="4" s="1"/>
  <c r="K2053" i="4" s="1"/>
  <c r="K2054" i="4" s="1"/>
  <c r="K2055" i="4" s="1"/>
  <c r="K2056" i="4" s="1"/>
  <c r="K2057" i="4" s="1"/>
  <c r="K2058" i="4" s="1"/>
  <c r="K2059" i="4" s="1"/>
  <c r="K2060" i="4" s="1"/>
  <c r="K2061" i="4" s="1"/>
  <c r="K2062" i="4" s="1"/>
  <c r="K2063" i="4" s="1"/>
  <c r="K2064" i="4" s="1"/>
  <c r="K2065" i="4" s="1"/>
  <c r="K2066" i="4" s="1"/>
  <c r="K2067" i="4" s="1"/>
  <c r="K2068" i="4" s="1"/>
  <c r="K2069" i="4" s="1"/>
  <c r="K2070" i="4" s="1"/>
  <c r="K2071" i="4" s="1"/>
  <c r="K2072" i="4" s="1"/>
  <c r="K2073" i="4" s="1"/>
  <c r="K2074" i="4" s="1"/>
  <c r="K2075" i="4" s="1"/>
  <c r="K2076" i="4" s="1"/>
  <c r="K2077" i="4" s="1"/>
  <c r="K2078" i="4" s="1"/>
  <c r="K2079" i="4" s="1"/>
  <c r="K2080" i="4" s="1"/>
  <c r="K2081" i="4" s="1"/>
  <c r="K2082" i="4" s="1"/>
  <c r="K2083" i="4" s="1"/>
  <c r="K2084" i="4" s="1"/>
  <c r="K2085" i="4" s="1"/>
  <c r="K2086" i="4" s="1"/>
  <c r="K2087" i="4" s="1"/>
  <c r="K2088" i="4" s="1"/>
  <c r="K2089" i="4" s="1"/>
  <c r="K2090" i="4" s="1"/>
  <c r="K2091" i="4" s="1"/>
  <c r="K2092" i="4" s="1"/>
  <c r="K2093" i="4" s="1"/>
  <c r="K2094" i="4" s="1"/>
  <c r="K2095" i="4" s="1"/>
  <c r="K2096" i="4" s="1"/>
  <c r="K2097" i="4" s="1"/>
  <c r="K2098" i="4" s="1"/>
  <c r="K2099" i="4" s="1"/>
  <c r="K2100" i="4" s="1"/>
  <c r="K2101" i="4" s="1"/>
  <c r="K2102" i="4" s="1"/>
  <c r="K2103" i="4" s="1"/>
  <c r="K2104" i="4" s="1"/>
  <c r="K2105" i="4" s="1"/>
  <c r="K2106" i="4" s="1"/>
  <c r="K2107" i="4" s="1"/>
  <c r="K2108" i="4" s="1"/>
  <c r="K2109" i="4" s="1"/>
  <c r="K2110" i="4" s="1"/>
  <c r="K2111" i="4" s="1"/>
  <c r="K2112" i="4" s="1"/>
  <c r="K2113" i="4" s="1"/>
  <c r="K2114" i="4" s="1"/>
  <c r="K2115" i="4" s="1"/>
  <c r="K2116" i="4" s="1"/>
  <c r="K2117" i="4" s="1"/>
  <c r="K2118" i="4" s="1"/>
  <c r="K2119" i="4" s="1"/>
  <c r="K2120" i="4" s="1"/>
  <c r="K2121" i="4" s="1"/>
  <c r="K2122" i="4" s="1"/>
  <c r="K2123" i="4" s="1"/>
  <c r="K2124" i="4" s="1"/>
  <c r="K2125" i="4" s="1"/>
  <c r="K2126" i="4" s="1"/>
  <c r="K2127" i="4" s="1"/>
  <c r="K2128" i="4" s="1"/>
  <c r="K2129" i="4" s="1"/>
  <c r="K2130" i="4" s="1"/>
  <c r="K2131" i="4" s="1"/>
  <c r="K2132" i="4" s="1"/>
  <c r="K2133" i="4" s="1"/>
  <c r="K2134" i="4" s="1"/>
  <c r="K2135" i="4" s="1"/>
  <c r="K2136" i="4" s="1"/>
  <c r="K2137" i="4" s="1"/>
  <c r="K2138" i="4" s="1"/>
  <c r="K2139" i="4" s="1"/>
  <c r="N1988" i="4"/>
  <c r="N1989" i="4" s="1"/>
  <c r="N1990" i="4" s="1"/>
  <c r="N1991" i="4" s="1"/>
  <c r="N1992" i="4" s="1"/>
  <c r="N1993" i="4" s="1"/>
  <c r="N1994" i="4" s="1"/>
  <c r="N1995" i="4" s="1"/>
  <c r="N1996" i="4" s="1"/>
  <c r="N1997" i="4" s="1"/>
  <c r="N1998" i="4" s="1"/>
  <c r="N1999" i="4" s="1"/>
  <c r="N2000" i="4" s="1"/>
  <c r="N2001" i="4" s="1"/>
  <c r="N2002" i="4" s="1"/>
  <c r="N2003" i="4" s="1"/>
  <c r="N2004" i="4" s="1"/>
  <c r="N2005" i="4" s="1"/>
  <c r="N2006" i="4" s="1"/>
  <c r="N2007" i="4" s="1"/>
  <c r="N2008" i="4" s="1"/>
  <c r="N2009" i="4" s="1"/>
  <c r="N2010" i="4" s="1"/>
  <c r="N2011" i="4" s="1"/>
  <c r="N2012" i="4" s="1"/>
  <c r="N2013" i="4" s="1"/>
  <c r="N2014" i="4" s="1"/>
  <c r="N2015" i="4" s="1"/>
  <c r="N2016" i="4" s="1"/>
  <c r="N1988" i="1"/>
  <c r="N1989" i="1" s="1"/>
  <c r="N1990" i="1" s="1"/>
  <c r="N1991" i="1" s="1"/>
  <c r="N1992" i="1" s="1"/>
  <c r="N1993" i="1" s="1"/>
  <c r="N1994" i="1" s="1"/>
  <c r="N1995" i="1" s="1"/>
  <c r="N1996" i="1" s="1"/>
  <c r="N1997" i="1" s="1"/>
  <c r="N1998" i="1" s="1"/>
  <c r="N1999" i="1" s="1"/>
  <c r="N2000" i="1" s="1"/>
  <c r="N2001" i="1" s="1"/>
  <c r="N2002" i="1" s="1"/>
  <c r="N2003" i="1" s="1"/>
  <c r="N2004" i="1" s="1"/>
  <c r="N2005" i="1" s="1"/>
  <c r="N2006" i="1" s="1"/>
  <c r="N2007" i="1" s="1"/>
  <c r="N2008" i="1" s="1"/>
  <c r="N2009" i="1" s="1"/>
  <c r="N2010" i="1" s="1"/>
  <c r="N2011" i="1" s="1"/>
  <c r="N2012" i="1" s="1"/>
  <c r="N2013" i="1" s="1"/>
  <c r="N2014" i="1" s="1"/>
  <c r="N2015" i="1" s="1"/>
  <c r="N2016" i="1" s="1"/>
  <c r="H2017" i="4"/>
  <c r="H2018" i="4" s="1"/>
  <c r="H2019" i="4" s="1"/>
  <c r="H2020" i="4" s="1"/>
  <c r="H2021" i="4" s="1"/>
  <c r="H2022" i="4" s="1"/>
  <c r="H2023" i="4" s="1"/>
  <c r="H2024" i="4" s="1"/>
  <c r="H2025" i="4" s="1"/>
  <c r="H2026" i="4" s="1"/>
  <c r="H2027" i="4" s="1"/>
  <c r="H2028" i="4" s="1"/>
  <c r="H2029" i="4" s="1"/>
  <c r="H2030" i="4" s="1"/>
  <c r="H2031" i="4" s="1"/>
  <c r="H2032" i="4" s="1"/>
  <c r="H2033" i="4" s="1"/>
  <c r="H2034" i="4" s="1"/>
  <c r="H2035" i="4" s="1"/>
  <c r="H2036" i="4" s="1"/>
  <c r="H2037" i="4" s="1"/>
  <c r="H2038" i="4" s="1"/>
  <c r="H2039" i="4" s="1"/>
  <c r="H2040" i="4" s="1"/>
  <c r="H2041" i="4" s="1"/>
  <c r="H2042" i="4" s="1"/>
  <c r="H2043" i="4" s="1"/>
  <c r="H2044" i="4" s="1"/>
  <c r="H2045" i="4" s="1"/>
  <c r="H2046" i="4" s="1"/>
  <c r="H2047" i="4" s="1"/>
  <c r="H2048" i="4" s="1"/>
  <c r="H2049" i="4" s="1"/>
  <c r="H2050" i="4" s="1"/>
  <c r="H2051" i="4" s="1"/>
  <c r="H2052" i="4" s="1"/>
  <c r="H2053" i="4" s="1"/>
  <c r="H2054" i="4" s="1"/>
  <c r="H2055" i="4" s="1"/>
  <c r="H2056" i="4" s="1"/>
  <c r="H2057" i="4" s="1"/>
  <c r="H2058" i="4" s="1"/>
  <c r="H2059" i="4" s="1"/>
  <c r="H2060" i="4" s="1"/>
  <c r="H2061" i="4" s="1"/>
  <c r="H2062" i="4" s="1"/>
  <c r="H2063" i="4" s="1"/>
  <c r="H2064" i="4" s="1"/>
  <c r="H2065" i="4" s="1"/>
  <c r="H2066" i="4" s="1"/>
  <c r="H2067" i="4" s="1"/>
  <c r="H2068" i="4" s="1"/>
  <c r="H2069" i="4" s="1"/>
  <c r="H2070" i="4" s="1"/>
  <c r="H2071" i="4" s="1"/>
  <c r="H2072" i="4" s="1"/>
  <c r="H2073" i="4" s="1"/>
  <c r="H2074" i="4" s="1"/>
  <c r="H2075" i="4" s="1"/>
  <c r="H2076" i="4" s="1"/>
  <c r="H2077" i="4" s="1"/>
  <c r="H2078" i="4" s="1"/>
  <c r="H2079" i="4" s="1"/>
  <c r="H2080" i="4" s="1"/>
  <c r="H2081" i="4" s="1"/>
  <c r="H2082" i="4" s="1"/>
  <c r="H2083" i="4" s="1"/>
  <c r="H2084" i="4" s="1"/>
  <c r="H2085" i="4" s="1"/>
  <c r="H2086" i="4" s="1"/>
  <c r="H2087" i="4" s="1"/>
  <c r="H2088" i="4" s="1"/>
  <c r="H2089" i="4" s="1"/>
  <c r="H2090" i="4" s="1"/>
  <c r="H2091" i="4" s="1"/>
  <c r="H2092" i="4" s="1"/>
  <c r="H2093" i="4" s="1"/>
  <c r="H2094" i="4" s="1"/>
  <c r="H2095" i="4" s="1"/>
  <c r="H2096" i="4" s="1"/>
  <c r="H2097" i="4" s="1"/>
  <c r="H2098" i="4" s="1"/>
  <c r="H2099" i="4" s="1"/>
  <c r="H2100" i="4" s="1"/>
  <c r="H2101" i="4" s="1"/>
  <c r="H2102" i="4" s="1"/>
  <c r="H2103" i="4" s="1"/>
  <c r="H2104" i="4" s="1"/>
  <c r="H2105" i="4" s="1"/>
  <c r="H2106" i="4" s="1"/>
  <c r="H2107" i="4" s="1"/>
  <c r="H2108" i="4" s="1"/>
  <c r="H2110" i="4" s="1"/>
  <c r="H2111" i="4" s="1"/>
  <c r="H2112" i="4" s="1"/>
  <c r="H2113" i="4" s="1"/>
  <c r="H2114" i="4" s="1"/>
  <c r="H2115" i="4" s="1"/>
  <c r="H2116" i="4" s="1"/>
  <c r="H2117" i="4" s="1"/>
  <c r="H2118" i="4" s="1"/>
  <c r="H2119" i="4" s="1"/>
  <c r="H2120" i="4" s="1"/>
  <c r="H2121" i="4" s="1"/>
  <c r="H2122" i="4" s="1"/>
  <c r="H2123" i="4" s="1"/>
  <c r="H2124" i="4" s="1"/>
  <c r="H2125" i="4" s="1"/>
  <c r="H2126" i="4" s="1"/>
  <c r="H2127" i="4" s="1"/>
  <c r="H2128" i="4" s="1"/>
  <c r="H2129" i="4" s="1"/>
  <c r="H2130" i="4" s="1"/>
  <c r="H2131" i="4" s="1"/>
  <c r="H2132" i="4" s="1"/>
  <c r="H2133" i="4" s="1"/>
  <c r="H2134" i="4" s="1"/>
  <c r="H2135" i="4" s="1"/>
  <c r="H2136" i="4" s="1"/>
  <c r="H2137" i="4" s="1"/>
  <c r="H2138" i="4" s="1"/>
  <c r="H2139" i="4" s="1"/>
  <c r="H2141" i="4" s="1"/>
  <c r="H2142" i="4" s="1"/>
  <c r="H2143" i="4" s="1"/>
  <c r="H2144" i="4" s="1"/>
  <c r="H2145" i="4" s="1"/>
  <c r="H2146" i="4" s="1"/>
  <c r="H2147" i="4" s="1"/>
  <c r="H2148" i="4" s="1"/>
  <c r="H2149" i="4" s="1"/>
  <c r="H2150" i="4" s="1"/>
  <c r="H2151" i="4" s="1"/>
  <c r="H2152" i="4" s="1"/>
  <c r="H2153" i="4" s="1"/>
  <c r="H2154" i="4" s="1"/>
  <c r="H2155" i="4" s="1"/>
  <c r="H2156" i="4" s="1"/>
  <c r="H2157" i="4" s="1"/>
  <c r="H2158" i="4" s="1"/>
  <c r="H2159" i="4" s="1"/>
  <c r="H2160" i="4" s="1"/>
  <c r="H2161" i="4" s="1"/>
  <c r="H2162" i="4" s="1"/>
  <c r="H2163" i="4" s="1"/>
  <c r="H2164" i="4" s="1"/>
  <c r="H2165" i="4" s="1"/>
  <c r="H2166" i="4" s="1"/>
  <c r="H2167" i="4" s="1"/>
  <c r="H2168" i="4" s="1"/>
  <c r="H2170" i="4" s="1"/>
  <c r="H2171" i="4" s="1"/>
  <c r="H2172" i="4" s="1"/>
  <c r="H2173" i="4" s="1"/>
  <c r="H2174" i="4" s="1"/>
  <c r="H2175" i="4" s="1"/>
  <c r="H2176" i="4" s="1"/>
  <c r="H2177" i="4" s="1"/>
  <c r="H2178" i="4" s="1"/>
  <c r="H2179" i="4" s="1"/>
  <c r="H2180" i="4" s="1"/>
  <c r="H2181" i="4" s="1"/>
  <c r="H2182" i="4" s="1"/>
  <c r="H2183" i="4" s="1"/>
  <c r="H2184" i="4" s="1"/>
  <c r="H2185" i="4" s="1"/>
  <c r="H2186" i="4" s="1"/>
  <c r="H2187" i="4" s="1"/>
  <c r="H2188" i="4" s="1"/>
  <c r="H2189" i="4" s="1"/>
  <c r="H2190" i="4" s="1"/>
  <c r="H2191" i="4" s="1"/>
  <c r="H2192" i="4" s="1"/>
  <c r="H2193" i="4" s="1"/>
  <c r="H2194" i="4" s="1"/>
  <c r="H2195" i="4" s="1"/>
  <c r="H2196" i="4" s="1"/>
  <c r="H2197" i="4" s="1"/>
  <c r="H2198" i="4" s="1"/>
  <c r="H2199" i="4" s="1"/>
  <c r="H2201" i="4" s="1"/>
  <c r="H2202" i="4" s="1"/>
  <c r="H2203" i="4" s="1"/>
  <c r="H2204" i="4" s="1"/>
  <c r="H2205" i="4" s="1"/>
  <c r="H2206" i="4" s="1"/>
  <c r="H2207" i="4" s="1"/>
  <c r="H2208" i="4" s="1"/>
  <c r="H2209" i="4" s="1"/>
  <c r="H2210" i="4" s="1"/>
  <c r="H2211" i="4" s="1"/>
  <c r="H2212" i="4" s="1"/>
  <c r="H2213" i="4" s="1"/>
  <c r="H2214" i="4" s="1"/>
  <c r="H2215" i="4" s="1"/>
  <c r="H2216" i="4" s="1"/>
  <c r="H2217" i="4" s="1"/>
  <c r="H2218" i="4" s="1"/>
  <c r="H2219" i="4" s="1"/>
  <c r="H2220" i="4" s="1"/>
  <c r="H2221" i="4" s="1"/>
  <c r="H2222" i="4" s="1"/>
  <c r="H2223" i="4" s="1"/>
  <c r="H2224" i="4" s="1"/>
  <c r="H2225" i="4" s="1"/>
  <c r="H2226" i="4" s="1"/>
  <c r="H2227" i="4" s="1"/>
  <c r="H2228" i="4" s="1"/>
  <c r="H2229" i="4" s="1"/>
  <c r="H2231" i="4" s="1"/>
  <c r="H2232" i="4" s="1"/>
  <c r="H2233" i="4" s="1"/>
  <c r="H2234" i="4" s="1"/>
  <c r="H2235" i="4" s="1"/>
  <c r="H2236" i="4" s="1"/>
  <c r="H2237" i="4" s="1"/>
  <c r="H2238" i="4" s="1"/>
  <c r="H2239" i="4" s="1"/>
  <c r="H2240" i="4" s="1"/>
  <c r="H2241" i="4" s="1"/>
  <c r="H2242" i="4" s="1"/>
  <c r="H2243" i="4" s="1"/>
  <c r="H2244" i="4" s="1"/>
  <c r="H2245" i="4" s="1"/>
  <c r="H2246" i="4" s="1"/>
  <c r="H2247" i="4" s="1"/>
  <c r="H2248" i="4" s="1"/>
  <c r="H2249" i="4" s="1"/>
  <c r="H2250" i="4" s="1"/>
  <c r="H2251" i="4" s="1"/>
  <c r="H2252" i="4" s="1"/>
  <c r="H2253" i="4" s="1"/>
  <c r="H2254" i="4" s="1"/>
  <c r="H2255" i="4" s="1"/>
  <c r="H2256" i="4" s="1"/>
  <c r="H2257" i="4" s="1"/>
  <c r="H2258" i="4" s="1"/>
  <c r="H2259" i="4" s="1"/>
  <c r="H2260" i="4" s="1"/>
  <c r="H2262" i="4" s="1"/>
  <c r="H2263" i="4" s="1"/>
  <c r="H2264" i="4" s="1"/>
  <c r="H2265" i="4" s="1"/>
  <c r="H2266" i="4" s="1"/>
  <c r="H2267" i="4" s="1"/>
  <c r="H2268" i="4" s="1"/>
  <c r="H2269" i="4" s="1"/>
  <c r="H2270" i="4" s="1"/>
  <c r="H2271" i="4" s="1"/>
  <c r="H2272" i="4" s="1"/>
  <c r="H2273" i="4" s="1"/>
  <c r="H2274" i="4" s="1"/>
  <c r="H2275" i="4" s="1"/>
  <c r="H2276" i="4" s="1"/>
  <c r="H2277" i="4" s="1"/>
  <c r="H2278" i="4" s="1"/>
  <c r="H2279" i="4" s="1"/>
  <c r="H2280" i="4" s="1"/>
  <c r="H2281" i="4" s="1"/>
  <c r="H2282" i="4" s="1"/>
  <c r="H2283" i="4" s="1"/>
  <c r="H2284" i="4" s="1"/>
  <c r="H2285" i="4" s="1"/>
  <c r="H2286" i="4" s="1"/>
  <c r="H2287" i="4" s="1"/>
  <c r="H2288" i="4" s="1"/>
  <c r="H2289" i="4" s="1"/>
  <c r="H2290" i="4" s="1"/>
  <c r="H2292" i="4" s="1"/>
  <c r="H2293" i="4" s="1"/>
  <c r="H2294" i="4" s="1"/>
  <c r="H2295" i="4" s="1"/>
  <c r="H2296" i="4" s="1"/>
  <c r="H2297" i="4" s="1"/>
  <c r="H2298" i="4" s="1"/>
  <c r="H2299" i="4" s="1"/>
  <c r="H2300" i="4" s="1"/>
  <c r="H2301" i="4" s="1"/>
  <c r="H2302" i="4" s="1"/>
  <c r="H2303" i="4" s="1"/>
  <c r="H2304" i="4" s="1"/>
  <c r="H2305" i="4" s="1"/>
  <c r="H2306" i="4" s="1"/>
  <c r="H2307" i="4" s="1"/>
  <c r="H2308" i="4" s="1"/>
  <c r="H2309" i="4" s="1"/>
  <c r="H2310" i="4" s="1"/>
  <c r="H2311" i="4" s="1"/>
  <c r="H2312" i="4" s="1"/>
  <c r="H2313" i="4" s="1"/>
  <c r="H2314" i="4" s="1"/>
  <c r="H2315" i="4" s="1"/>
  <c r="H2316" i="4" s="1"/>
  <c r="H2317" i="4" s="1"/>
  <c r="H2318" i="4" s="1"/>
  <c r="H2319" i="4" s="1"/>
  <c r="H2320" i="4" s="1"/>
  <c r="H2321" i="4" s="1"/>
  <c r="H2323" i="4" s="1"/>
  <c r="H2324" i="4" s="1"/>
  <c r="H2325" i="4" s="1"/>
  <c r="H2326" i="4" s="1"/>
  <c r="H2327" i="4" s="1"/>
  <c r="H2328" i="4" s="1"/>
  <c r="H2329" i="4" s="1"/>
  <c r="H2330" i="4" s="1"/>
  <c r="H2331" i="4" s="1"/>
  <c r="H2332" i="4" s="1"/>
  <c r="H2333" i="4" s="1"/>
  <c r="H2334" i="4" s="1"/>
  <c r="H2335" i="4" s="1"/>
  <c r="H2336" i="4" s="1"/>
  <c r="H2337" i="4" s="1"/>
  <c r="H2338" i="4" s="1"/>
  <c r="H2339" i="4" s="1"/>
  <c r="H2340" i="4" s="1"/>
  <c r="H2341" i="4" s="1"/>
  <c r="H2342" i="4" s="1"/>
  <c r="H2343" i="4" s="1"/>
  <c r="H2344" i="4" s="1"/>
  <c r="H2345" i="4" s="1"/>
  <c r="H2346" i="4" s="1"/>
  <c r="H2347" i="4" s="1"/>
  <c r="H2348" i="4" s="1"/>
  <c r="H2349" i="4" s="1"/>
  <c r="H2350" i="4" s="1"/>
  <c r="H2351" i="4" s="1"/>
  <c r="H2352" i="4" s="1"/>
  <c r="H2353" i="4" s="1"/>
  <c r="H2354" i="4" s="1"/>
  <c r="H2355" i="4" s="1"/>
  <c r="H2356" i="4" s="1"/>
  <c r="H2357" i="4" s="1"/>
  <c r="H2358" i="4" s="1"/>
  <c r="H2359" i="4" s="1"/>
  <c r="H2360" i="4" s="1"/>
  <c r="H2361" i="4" s="1"/>
  <c r="H2362" i="4" s="1"/>
  <c r="H2363" i="4" s="1"/>
  <c r="H2364" i="4" s="1"/>
  <c r="H2365" i="4" s="1"/>
  <c r="H2366" i="4" s="1"/>
  <c r="H2367" i="4" s="1"/>
  <c r="H2368" i="4" s="1"/>
  <c r="H2369" i="4" s="1"/>
  <c r="H2370" i="4" s="1"/>
  <c r="H2371" i="4" s="1"/>
  <c r="H2372" i="4" s="1"/>
  <c r="H2373" i="4" s="1"/>
  <c r="H2374" i="4" s="1"/>
  <c r="H2375" i="4" s="1"/>
  <c r="H2376" i="4" s="1"/>
  <c r="H2377" i="4" s="1"/>
  <c r="H2378" i="4" s="1"/>
  <c r="H2379" i="4" s="1"/>
  <c r="H2380" i="4" s="1"/>
  <c r="H2381" i="4" s="1"/>
  <c r="H2382" i="4" s="1"/>
  <c r="J1926" i="4"/>
  <c r="J1927" i="4" s="1"/>
  <c r="J1928" i="4" s="1"/>
  <c r="J1929" i="4" s="1"/>
  <c r="J1930" i="4" s="1"/>
  <c r="J1931" i="4" s="1"/>
  <c r="J1932" i="4" s="1"/>
  <c r="J1933" i="4" s="1"/>
  <c r="J1934" i="4" s="1"/>
  <c r="J1935" i="4" s="1"/>
  <c r="J1936" i="4" s="1"/>
  <c r="J1937" i="4" s="1"/>
  <c r="J1938" i="4" s="1"/>
  <c r="J1939" i="4" s="1"/>
  <c r="J1940" i="4" s="1"/>
  <c r="J1941" i="4" s="1"/>
  <c r="J1942" i="4" s="1"/>
  <c r="J1943" i="4" s="1"/>
  <c r="J1944" i="4" s="1"/>
  <c r="J1945" i="4" s="1"/>
  <c r="J1946" i="4" s="1"/>
  <c r="J1947" i="4" s="1"/>
  <c r="J1948" i="4" s="1"/>
  <c r="J1949" i="4" s="1"/>
  <c r="J1950" i="4" s="1"/>
  <c r="J1951" i="4" s="1"/>
  <c r="J1952" i="4" s="1"/>
  <c r="J1953" i="4" s="1"/>
  <c r="J1954" i="4" s="1"/>
  <c r="J1955" i="4" s="1"/>
  <c r="J1956" i="4" s="1"/>
  <c r="J1957" i="4" s="1"/>
  <c r="J1958" i="4" s="1"/>
  <c r="J1959" i="4" s="1"/>
  <c r="J1960" i="4" s="1"/>
  <c r="J1961" i="4" s="1"/>
  <c r="J1962" i="4" s="1"/>
  <c r="J1963" i="4" s="1"/>
  <c r="J1964" i="4" s="1"/>
  <c r="J1965" i="4" s="1"/>
  <c r="J1966" i="4" s="1"/>
  <c r="J1967" i="4" s="1"/>
  <c r="J1968" i="4" s="1"/>
  <c r="J1969" i="4" s="1"/>
  <c r="J1970" i="4" s="1"/>
  <c r="J1971" i="4" s="1"/>
  <c r="J1972" i="4" s="1"/>
  <c r="J1973" i="4" s="1"/>
  <c r="J1974" i="4" s="1"/>
  <c r="J1975" i="4" s="1"/>
  <c r="J1976" i="4" s="1"/>
  <c r="J1977" i="4" s="1"/>
  <c r="J1978" i="4" s="1"/>
  <c r="J1979" i="4" s="1"/>
  <c r="J1980" i="4" s="1"/>
  <c r="J1981" i="4" s="1"/>
  <c r="J1982" i="4" s="1"/>
  <c r="J1983" i="4" s="1"/>
  <c r="J1984" i="4" s="1"/>
  <c r="J1985" i="4" s="1"/>
  <c r="J1986" i="4" s="1"/>
  <c r="J1987" i="4" s="1"/>
  <c r="J1988" i="4" s="1"/>
  <c r="J1989" i="4" s="1"/>
  <c r="J1990" i="4" s="1"/>
  <c r="J1991" i="4" s="1"/>
  <c r="J1992" i="4" s="1"/>
  <c r="J1993" i="4" s="1"/>
  <c r="J1994" i="4" s="1"/>
  <c r="J1995" i="4" s="1"/>
  <c r="J1996" i="4" s="1"/>
  <c r="J1997" i="4" s="1"/>
  <c r="J1998" i="4" s="1"/>
  <c r="J1999" i="4" s="1"/>
  <c r="J2000" i="4" s="1"/>
  <c r="J2001" i="4" s="1"/>
  <c r="J2002" i="4" s="1"/>
  <c r="J2003" i="4" s="1"/>
  <c r="J2004" i="4" s="1"/>
  <c r="J2005" i="4" s="1"/>
  <c r="J2006" i="4" s="1"/>
  <c r="J2007" i="4" s="1"/>
  <c r="J2008" i="4" s="1"/>
  <c r="J2009" i="4" s="1"/>
  <c r="J2010" i="4" s="1"/>
  <c r="J2011" i="4" s="1"/>
  <c r="J2012" i="4" s="1"/>
  <c r="J2013" i="4" s="1"/>
  <c r="J2014" i="4" s="1"/>
  <c r="J2015" i="4" s="1"/>
  <c r="J2016" i="4" s="1"/>
  <c r="A16" i="5"/>
  <c r="A16" i="3"/>
  <c r="G1956" i="1"/>
  <c r="A11" i="3"/>
  <c r="A11" i="5"/>
  <c r="J4" i="2"/>
  <c r="F2018" i="4"/>
  <c r="F2019" i="4" s="1"/>
  <c r="F2020" i="4" s="1"/>
  <c r="F2021" i="4" s="1"/>
  <c r="F2022" i="4" s="1"/>
  <c r="F2023" i="4" s="1"/>
  <c r="F2024" i="4" s="1"/>
  <c r="F2025" i="4" s="1"/>
  <c r="F2026" i="4" s="1"/>
  <c r="F2027" i="4" s="1"/>
  <c r="F2028" i="4" s="1"/>
  <c r="F2029" i="4" s="1"/>
  <c r="F2030" i="4" s="1"/>
  <c r="F2031" i="4" s="1"/>
  <c r="F2032" i="4" s="1"/>
  <c r="F2033" i="4" s="1"/>
  <c r="F2034" i="4" s="1"/>
  <c r="F2035" i="4" s="1"/>
  <c r="F2036" i="4" s="1"/>
  <c r="F2037" i="4" s="1"/>
  <c r="F2038" i="4" s="1"/>
  <c r="F2039" i="4" s="1"/>
  <c r="F2040" i="4" s="1"/>
  <c r="F2041" i="4" s="1"/>
  <c r="F2042" i="4" s="1"/>
  <c r="F2043" i="4" s="1"/>
  <c r="F2044" i="4" s="1"/>
  <c r="F2045" i="4" s="1"/>
  <c r="F2046" i="4" s="1"/>
  <c r="F2047" i="4" s="1"/>
  <c r="F2048" i="4" s="1"/>
  <c r="F2049" i="4" s="1"/>
  <c r="F2050" i="4" s="1"/>
  <c r="F2051" i="4" s="1"/>
  <c r="F2052" i="4" s="1"/>
  <c r="F2053" i="4" s="1"/>
  <c r="F2054" i="4" s="1"/>
  <c r="F2055" i="4" s="1"/>
  <c r="F2056" i="4" s="1"/>
  <c r="F2057" i="4" s="1"/>
  <c r="F2058" i="4" s="1"/>
  <c r="F2059" i="4" s="1"/>
  <c r="F2060" i="4" s="1"/>
  <c r="F2061" i="4" s="1"/>
  <c r="F2062" i="4" s="1"/>
  <c r="F2063" i="4" s="1"/>
  <c r="F2064" i="4" s="1"/>
  <c r="F2065" i="4" s="1"/>
  <c r="F2066" i="4" s="1"/>
  <c r="F2067" i="4" s="1"/>
  <c r="F2068" i="4" s="1"/>
  <c r="F2069" i="4" s="1"/>
  <c r="F2070" i="4" s="1"/>
  <c r="F2071" i="4" s="1"/>
  <c r="F2072" i="4" s="1"/>
  <c r="F2073" i="4" s="1"/>
  <c r="F2074" i="4" s="1"/>
  <c r="F2075" i="4" s="1"/>
  <c r="F2076" i="4" s="1"/>
  <c r="F2077" i="4" s="1"/>
  <c r="F2078" i="4" s="1"/>
  <c r="F2079" i="4" s="1"/>
  <c r="F2080" i="4" s="1"/>
  <c r="F2081" i="4" s="1"/>
  <c r="F2082" i="4" s="1"/>
  <c r="F2083" i="4" s="1"/>
  <c r="F2084" i="4" s="1"/>
  <c r="F2085" i="4" s="1"/>
  <c r="F2086" i="4" s="1"/>
  <c r="F2087" i="4" s="1"/>
  <c r="F2088" i="4" s="1"/>
  <c r="F2089" i="4" s="1"/>
  <c r="F2090" i="4" s="1"/>
  <c r="F2091" i="4" s="1"/>
  <c r="F2092" i="4" s="1"/>
  <c r="F2093" i="4" s="1"/>
  <c r="F2094" i="4" s="1"/>
  <c r="F2095" i="4" s="1"/>
  <c r="F2096" i="4" s="1"/>
  <c r="F2097" i="4" s="1"/>
  <c r="F2098" i="4" s="1"/>
  <c r="F2099" i="4" s="1"/>
  <c r="F2100" i="4" s="1"/>
  <c r="F2101" i="4" s="1"/>
  <c r="F2102" i="4" s="1"/>
  <c r="F2103" i="4" s="1"/>
  <c r="F2104" i="4" s="1"/>
  <c r="F2105" i="4" s="1"/>
  <c r="F2106" i="4" s="1"/>
  <c r="F2107" i="4" s="1"/>
  <c r="F2108" i="4" s="1"/>
  <c r="F2109" i="4" s="1"/>
  <c r="F2110" i="4" s="1"/>
  <c r="F2111" i="4" s="1"/>
  <c r="F2112" i="4" s="1"/>
  <c r="F2113" i="4" s="1"/>
  <c r="F2114" i="4" s="1"/>
  <c r="F2115" i="4" s="1"/>
  <c r="F2116" i="4" s="1"/>
  <c r="F2117" i="4" s="1"/>
  <c r="F2118" i="4" s="1"/>
  <c r="F2119" i="4" s="1"/>
  <c r="F2120" i="4" s="1"/>
  <c r="F2121" i="4" s="1"/>
  <c r="F2122" i="4" s="1"/>
  <c r="F2123" i="4" s="1"/>
  <c r="F2124" i="4" s="1"/>
  <c r="F2125" i="4" s="1"/>
  <c r="F2126" i="4" s="1"/>
  <c r="F2127" i="4" s="1"/>
  <c r="F2128" i="4" s="1"/>
  <c r="F2129" i="4" s="1"/>
  <c r="F2130" i="4" s="1"/>
  <c r="F2131" i="4" s="1"/>
  <c r="F2132" i="4" s="1"/>
  <c r="F2133" i="4" s="1"/>
  <c r="F2134" i="4" s="1"/>
  <c r="F2135" i="4" s="1"/>
  <c r="F2136" i="4" s="1"/>
  <c r="F2137" i="4" s="1"/>
  <c r="F2138" i="4" s="1"/>
  <c r="F2139" i="4" s="1"/>
  <c r="F2140" i="4" s="1"/>
  <c r="F2141" i="4" s="1"/>
  <c r="F2142" i="4" s="1"/>
  <c r="F2143" i="4" s="1"/>
  <c r="F2144" i="4" s="1"/>
  <c r="F2145" i="4" s="1"/>
  <c r="F2146" i="4" s="1"/>
  <c r="F2147" i="4" s="1"/>
  <c r="F2148" i="4" s="1"/>
  <c r="F2149" i="4" s="1"/>
  <c r="F2150" i="4" s="1"/>
  <c r="F2151" i="4" s="1"/>
  <c r="F2152" i="4" s="1"/>
  <c r="F2153" i="4" s="1"/>
  <c r="F2154" i="4" s="1"/>
  <c r="F2155" i="4" s="1"/>
  <c r="F2156" i="4" s="1"/>
  <c r="F2157" i="4" s="1"/>
  <c r="F2158" i="4" s="1"/>
  <c r="F2159" i="4" s="1"/>
  <c r="F2160" i="4" s="1"/>
  <c r="F2161" i="4" s="1"/>
  <c r="F2162" i="4" s="1"/>
  <c r="F2163" i="4" s="1"/>
  <c r="F2164" i="4" s="1"/>
  <c r="F2165" i="4" s="1"/>
  <c r="F2166" i="4" s="1"/>
  <c r="F2167" i="4" s="1"/>
  <c r="F2168" i="4" s="1"/>
  <c r="F2169" i="4" s="1"/>
  <c r="F2170" i="4" s="1"/>
  <c r="F2171" i="4" s="1"/>
  <c r="F2172" i="4" s="1"/>
  <c r="F2173" i="4" s="1"/>
  <c r="F2174" i="4" s="1"/>
  <c r="F2175" i="4" s="1"/>
  <c r="F2176" i="4" s="1"/>
  <c r="F2177" i="4" s="1"/>
  <c r="F2178" i="4" s="1"/>
  <c r="F2179" i="4" s="1"/>
  <c r="F2180" i="4" s="1"/>
  <c r="F2181" i="4" s="1"/>
  <c r="F2182" i="4" s="1"/>
  <c r="F2183" i="4" s="1"/>
  <c r="F2184" i="4" s="1"/>
  <c r="F2185" i="4" s="1"/>
  <c r="F2186" i="4" s="1"/>
  <c r="F2187" i="4" s="1"/>
  <c r="F2188" i="4" s="1"/>
  <c r="F2189" i="4" s="1"/>
  <c r="F2190" i="4" s="1"/>
  <c r="F2191" i="4" s="1"/>
  <c r="F2192" i="4" s="1"/>
  <c r="F2193" i="4" s="1"/>
  <c r="F2194" i="4" s="1"/>
  <c r="F2195" i="4" s="1"/>
  <c r="F2196" i="4" s="1"/>
  <c r="F2197" i="4" s="1"/>
  <c r="F2198" i="4" s="1"/>
  <c r="F2199" i="4" s="1"/>
  <c r="F2200" i="4" s="1"/>
  <c r="F2201" i="4" s="1"/>
  <c r="F2202" i="4" s="1"/>
  <c r="F2203" i="4" s="1"/>
  <c r="F2204" i="4" s="1"/>
  <c r="F2205" i="4" s="1"/>
  <c r="F2206" i="4" s="1"/>
  <c r="F2207" i="4" s="1"/>
  <c r="F2208" i="4" s="1"/>
  <c r="F2209" i="4" s="1"/>
  <c r="F2210" i="4" s="1"/>
  <c r="F2211" i="4" s="1"/>
  <c r="F2212" i="4" s="1"/>
  <c r="F2213" i="4" s="1"/>
  <c r="F2214" i="4" s="1"/>
  <c r="F2215" i="4" s="1"/>
  <c r="F2216" i="4" s="1"/>
  <c r="F2217" i="4" s="1"/>
  <c r="F2218" i="4" s="1"/>
  <c r="F2219" i="4" s="1"/>
  <c r="F2220" i="4" s="1"/>
  <c r="F2221" i="4" s="1"/>
  <c r="F2222" i="4" s="1"/>
  <c r="F2223" i="4" s="1"/>
  <c r="F2224" i="4" s="1"/>
  <c r="F2225" i="4" s="1"/>
  <c r="F2226" i="4" s="1"/>
  <c r="F2227" i="4" s="1"/>
  <c r="F2228" i="4" s="1"/>
  <c r="F2229" i="4" s="1"/>
  <c r="F2230" i="4" s="1"/>
  <c r="F2231" i="4" s="1"/>
  <c r="F2232" i="4" s="1"/>
  <c r="F2233" i="4" s="1"/>
  <c r="F2234" i="4" s="1"/>
  <c r="F2235" i="4" s="1"/>
  <c r="F2236" i="4" s="1"/>
  <c r="F2237" i="4" s="1"/>
  <c r="F2238" i="4" s="1"/>
  <c r="F2239" i="4" s="1"/>
  <c r="F2240" i="4" s="1"/>
  <c r="F2241" i="4" s="1"/>
  <c r="F2242" i="4" s="1"/>
  <c r="F2243" i="4" s="1"/>
  <c r="F2244" i="4" s="1"/>
  <c r="F2245" i="4" s="1"/>
  <c r="F2246" i="4" s="1"/>
  <c r="F2247" i="4" s="1"/>
  <c r="F2248" i="4" s="1"/>
  <c r="F2249" i="4" s="1"/>
  <c r="F2250" i="4" s="1"/>
  <c r="F2251" i="4" s="1"/>
  <c r="F2252" i="4" s="1"/>
  <c r="F2253" i="4" s="1"/>
  <c r="F2254" i="4" s="1"/>
  <c r="F2255" i="4" s="1"/>
  <c r="F2256" i="4" s="1"/>
  <c r="F2257" i="4" s="1"/>
  <c r="F2258" i="4" s="1"/>
  <c r="F2259" i="4" s="1"/>
  <c r="F2260" i="4" s="1"/>
  <c r="F2261" i="4" s="1"/>
  <c r="F2262" i="4" s="1"/>
  <c r="F2263" i="4" s="1"/>
  <c r="F2264" i="4" s="1"/>
  <c r="F2265" i="4" s="1"/>
  <c r="F2266" i="4" s="1"/>
  <c r="F2267" i="4" s="1"/>
  <c r="F2268" i="4" s="1"/>
  <c r="F2269" i="4" s="1"/>
  <c r="F2270" i="4" s="1"/>
  <c r="F2271" i="4" s="1"/>
  <c r="F2272" i="4" s="1"/>
  <c r="F2273" i="4" s="1"/>
  <c r="F2274" i="4" s="1"/>
  <c r="F2275" i="4" s="1"/>
  <c r="F2276" i="4" s="1"/>
  <c r="F2277" i="4" s="1"/>
  <c r="F2278" i="4" s="1"/>
  <c r="F2279" i="4" s="1"/>
  <c r="F2280" i="4" s="1"/>
  <c r="F2281" i="4" s="1"/>
  <c r="F2282" i="4" s="1"/>
  <c r="F2283" i="4" s="1"/>
  <c r="F2284" i="4" s="1"/>
  <c r="F2285" i="4" s="1"/>
  <c r="F2286" i="4" s="1"/>
  <c r="F2287" i="4" s="1"/>
  <c r="F2288" i="4" s="1"/>
  <c r="F2289" i="4" s="1"/>
  <c r="F2290" i="4" s="1"/>
  <c r="F2291" i="4" s="1"/>
  <c r="F2292" i="4" s="1"/>
  <c r="F2293" i="4" s="1"/>
  <c r="F2294" i="4" s="1"/>
  <c r="F2295" i="4" s="1"/>
  <c r="F2296" i="4" s="1"/>
  <c r="F2297" i="4" s="1"/>
  <c r="F2298" i="4" s="1"/>
  <c r="F2299" i="4" s="1"/>
  <c r="F2300" i="4" s="1"/>
  <c r="F2301" i="4" s="1"/>
  <c r="F2302" i="4" s="1"/>
  <c r="F2303" i="4" s="1"/>
  <c r="F2304" i="4" s="1"/>
  <c r="F2305" i="4" s="1"/>
  <c r="F2306" i="4" s="1"/>
  <c r="F2307" i="4" s="1"/>
  <c r="F2308" i="4" s="1"/>
  <c r="F2309" i="4" s="1"/>
  <c r="F2310" i="4" s="1"/>
  <c r="F2311" i="4" s="1"/>
  <c r="F2312" i="4" s="1"/>
  <c r="F2313" i="4" s="1"/>
  <c r="F2314" i="4" s="1"/>
  <c r="F2315" i="4" s="1"/>
  <c r="F2316" i="4" s="1"/>
  <c r="F2317" i="4" s="1"/>
  <c r="F2318" i="4" s="1"/>
  <c r="F2319" i="4" s="1"/>
  <c r="F2320" i="4" s="1"/>
  <c r="F2321" i="4" s="1"/>
  <c r="F2322" i="4" s="1"/>
  <c r="F2323" i="4" s="1"/>
  <c r="F2324" i="4" s="1"/>
  <c r="F2325" i="4" s="1"/>
  <c r="F2326" i="4" s="1"/>
  <c r="F2327" i="4" s="1"/>
  <c r="F2328" i="4" s="1"/>
  <c r="F2329" i="4" s="1"/>
  <c r="F2330" i="4" s="1"/>
  <c r="F2331" i="4" s="1"/>
  <c r="F2332" i="4" s="1"/>
  <c r="F2333" i="4" s="1"/>
  <c r="F2334" i="4" s="1"/>
  <c r="F2335" i="4" s="1"/>
  <c r="F2336" i="4" s="1"/>
  <c r="F2337" i="4" s="1"/>
  <c r="F2338" i="4" s="1"/>
  <c r="F2339" i="4" s="1"/>
  <c r="F2340" i="4" s="1"/>
  <c r="F2341" i="4" s="1"/>
  <c r="F2342" i="4" s="1"/>
  <c r="F2343" i="4" s="1"/>
  <c r="F2344" i="4" s="1"/>
  <c r="F2345" i="4" s="1"/>
  <c r="F2346" i="4" s="1"/>
  <c r="F2347" i="4" s="1"/>
  <c r="F2348" i="4" s="1"/>
  <c r="F2349" i="4" s="1"/>
  <c r="F2350" i="4" s="1"/>
  <c r="F2351" i="4" s="1"/>
  <c r="F2352" i="4" s="1"/>
  <c r="F2353" i="4" s="1"/>
  <c r="F2354" i="4" s="1"/>
  <c r="F2355" i="4" s="1"/>
  <c r="F2356" i="4" s="1"/>
  <c r="F2357" i="4" s="1"/>
  <c r="F2358" i="4" s="1"/>
  <c r="F2359" i="4" s="1"/>
  <c r="F2360" i="4" s="1"/>
  <c r="F2361" i="4" s="1"/>
  <c r="F2362" i="4" s="1"/>
  <c r="F2363" i="4" s="1"/>
  <c r="F2364" i="4" s="1"/>
  <c r="F2365" i="4" s="1"/>
  <c r="F2366" i="4" s="1"/>
  <c r="F2367" i="4" s="1"/>
  <c r="F2368" i="4" s="1"/>
  <c r="F2369" i="4" s="1"/>
  <c r="F2370" i="4" s="1"/>
  <c r="F2371" i="4" s="1"/>
  <c r="F2372" i="4" s="1"/>
  <c r="F2373" i="4" s="1"/>
  <c r="F2374" i="4" s="1"/>
  <c r="F2375" i="4" s="1"/>
  <c r="F2376" i="4" s="1"/>
  <c r="F2377" i="4" s="1"/>
  <c r="F2378" i="4" s="1"/>
  <c r="F2379" i="4" s="1"/>
  <c r="F2380" i="4" s="1"/>
  <c r="F2381" i="4" s="1"/>
  <c r="F2382" i="4" s="1"/>
  <c r="J2017" i="4"/>
  <c r="G2383" i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018" i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I2017" i="1"/>
  <c r="I2018" i="1" s="1"/>
  <c r="I2019" i="1" s="1"/>
  <c r="I2020" i="1" s="1"/>
  <c r="I2021" i="1" s="1"/>
  <c r="I2022" i="1" s="1"/>
  <c r="I2023" i="1" s="1"/>
  <c r="I2024" i="1" s="1"/>
  <c r="I2025" i="1" s="1"/>
  <c r="I2026" i="1" s="1"/>
  <c r="I2027" i="1" s="1"/>
  <c r="I2028" i="1" s="1"/>
  <c r="I2029" i="1" s="1"/>
  <c r="I2030" i="1" s="1"/>
  <c r="I2031" i="1" s="1"/>
  <c r="I2032" i="1" s="1"/>
  <c r="I2033" i="1" s="1"/>
  <c r="I2034" i="1" s="1"/>
  <c r="I2035" i="1" s="1"/>
  <c r="I2036" i="1" s="1"/>
  <c r="I2037" i="1" s="1"/>
  <c r="I2038" i="1" s="1"/>
  <c r="I2039" i="1" s="1"/>
  <c r="I2040" i="1" s="1"/>
  <c r="I2041" i="1" s="1"/>
  <c r="I2042" i="1" s="1"/>
  <c r="I2043" i="1" s="1"/>
  <c r="I2044" i="1" s="1"/>
  <c r="I2045" i="1" s="1"/>
  <c r="I2046" i="1" s="1"/>
  <c r="I2047" i="1" s="1"/>
  <c r="I2048" i="1" s="1"/>
  <c r="I2049" i="1" s="1"/>
  <c r="I2050" i="1" s="1"/>
  <c r="I2051" i="1" s="1"/>
  <c r="I2052" i="1" s="1"/>
  <c r="I2053" i="1" s="1"/>
  <c r="I2054" i="1" s="1"/>
  <c r="I2055" i="1" s="1"/>
  <c r="I2056" i="1" s="1"/>
  <c r="I2057" i="1" s="1"/>
  <c r="I2058" i="1" s="1"/>
  <c r="I2059" i="1" s="1"/>
  <c r="I2060" i="1" s="1"/>
  <c r="I2061" i="1" s="1"/>
  <c r="I2062" i="1" s="1"/>
  <c r="I2063" i="1" s="1"/>
  <c r="I2064" i="1" s="1"/>
  <c r="I2065" i="1" s="1"/>
  <c r="I2066" i="1" s="1"/>
  <c r="I2067" i="1" s="1"/>
  <c r="I2068" i="1" s="1"/>
  <c r="I2069" i="1" s="1"/>
  <c r="I2070" i="1" s="1"/>
  <c r="I2071" i="1" s="1"/>
  <c r="I2072" i="1" s="1"/>
  <c r="I2073" i="1" s="1"/>
  <c r="I2074" i="1" s="1"/>
  <c r="I2075" i="1" s="1"/>
  <c r="I2076" i="1" s="1"/>
  <c r="I2077" i="1" s="1"/>
  <c r="I2078" i="1" s="1"/>
  <c r="I2079" i="1" s="1"/>
  <c r="I2080" i="1" s="1"/>
  <c r="I2081" i="1" s="1"/>
  <c r="I2082" i="1" s="1"/>
  <c r="I2083" i="1" s="1"/>
  <c r="I2084" i="1" s="1"/>
  <c r="I2085" i="1" s="1"/>
  <c r="I2086" i="1" s="1"/>
  <c r="I2087" i="1" s="1"/>
  <c r="I2088" i="1" s="1"/>
  <c r="I2089" i="1" s="1"/>
  <c r="I2090" i="1" s="1"/>
  <c r="I2091" i="1" s="1"/>
  <c r="I2092" i="1" s="1"/>
  <c r="I2093" i="1" s="1"/>
  <c r="I2094" i="1" s="1"/>
  <c r="I2095" i="1" s="1"/>
  <c r="I2096" i="1" s="1"/>
  <c r="I2097" i="1" s="1"/>
  <c r="I2098" i="1" s="1"/>
  <c r="I2099" i="1" s="1"/>
  <c r="I2100" i="1" s="1"/>
  <c r="I2101" i="1" s="1"/>
  <c r="I2102" i="1" s="1"/>
  <c r="I2103" i="1" s="1"/>
  <c r="I2104" i="1" s="1"/>
  <c r="I2105" i="1" s="1"/>
  <c r="I2106" i="1" s="1"/>
  <c r="I2107" i="1" s="1"/>
  <c r="I2108" i="1" s="1"/>
  <c r="I2109" i="1" s="1"/>
  <c r="I2110" i="1" s="1"/>
  <c r="I2111" i="1" s="1"/>
  <c r="I2112" i="1" s="1"/>
  <c r="I2113" i="1" s="1"/>
  <c r="I2114" i="1" s="1"/>
  <c r="I2115" i="1" s="1"/>
  <c r="I2116" i="1" s="1"/>
  <c r="I2117" i="1" s="1"/>
  <c r="I2118" i="1" s="1"/>
  <c r="I2119" i="1" s="1"/>
  <c r="I2120" i="1" s="1"/>
  <c r="I2121" i="1" s="1"/>
  <c r="I2122" i="1" s="1"/>
  <c r="I2123" i="1" s="1"/>
  <c r="I2124" i="1" s="1"/>
  <c r="I2125" i="1" s="1"/>
  <c r="I2126" i="1" s="1"/>
  <c r="I2127" i="1" s="1"/>
  <c r="I2128" i="1" s="1"/>
  <c r="I2129" i="1" s="1"/>
  <c r="I2130" i="1" s="1"/>
  <c r="I2131" i="1" s="1"/>
  <c r="I2132" i="1" s="1"/>
  <c r="I2133" i="1" s="1"/>
  <c r="I2134" i="1" s="1"/>
  <c r="I2135" i="1" s="1"/>
  <c r="I2136" i="1" s="1"/>
  <c r="I2137" i="1" s="1"/>
  <c r="I2138" i="1" s="1"/>
  <c r="I2139" i="1" s="1"/>
  <c r="I2140" i="1" s="1"/>
  <c r="I2141" i="1" s="1"/>
  <c r="I2142" i="1" s="1"/>
  <c r="I2143" i="1" s="1"/>
  <c r="I2144" i="1" s="1"/>
  <c r="I2145" i="1" s="1"/>
  <c r="I2146" i="1" s="1"/>
  <c r="I2147" i="1" s="1"/>
  <c r="I2148" i="1" s="1"/>
  <c r="I2149" i="1" s="1"/>
  <c r="I2150" i="1" s="1"/>
  <c r="I2151" i="1" s="1"/>
  <c r="I2152" i="1" s="1"/>
  <c r="I2153" i="1" s="1"/>
  <c r="I2154" i="1" s="1"/>
  <c r="I2155" i="1" s="1"/>
  <c r="I2156" i="1" s="1"/>
  <c r="I2157" i="1" s="1"/>
  <c r="I2158" i="1" s="1"/>
  <c r="I2159" i="1" s="1"/>
  <c r="I2160" i="1" s="1"/>
  <c r="I2161" i="1" s="1"/>
  <c r="I2162" i="1" s="1"/>
  <c r="I2163" i="1" s="1"/>
  <c r="I2164" i="1" s="1"/>
  <c r="I2165" i="1" s="1"/>
  <c r="I2166" i="1" s="1"/>
  <c r="I2167" i="1" s="1"/>
  <c r="I2168" i="1" s="1"/>
  <c r="I2169" i="1" s="1"/>
  <c r="I2170" i="1" s="1"/>
  <c r="I2171" i="1" s="1"/>
  <c r="I2172" i="1" s="1"/>
  <c r="I2173" i="1" s="1"/>
  <c r="I2174" i="1" s="1"/>
  <c r="I2175" i="1" s="1"/>
  <c r="I2176" i="1" s="1"/>
  <c r="I2177" i="1" s="1"/>
  <c r="I2178" i="1" s="1"/>
  <c r="I2179" i="1" s="1"/>
  <c r="I2180" i="1" s="1"/>
  <c r="I2181" i="1" s="1"/>
  <c r="I2182" i="1" s="1"/>
  <c r="I2183" i="1" s="1"/>
  <c r="I2184" i="1" s="1"/>
  <c r="I2185" i="1" s="1"/>
  <c r="I2186" i="1" s="1"/>
  <c r="I2187" i="1" s="1"/>
  <c r="I2188" i="1" s="1"/>
  <c r="I2189" i="1" s="1"/>
  <c r="I2190" i="1" s="1"/>
  <c r="I2191" i="1" s="1"/>
  <c r="I2192" i="1" s="1"/>
  <c r="I2193" i="1" s="1"/>
  <c r="I2194" i="1" s="1"/>
  <c r="I2195" i="1" s="1"/>
  <c r="I2196" i="1" s="1"/>
  <c r="I2197" i="1" s="1"/>
  <c r="I2198" i="1" s="1"/>
  <c r="I2199" i="1" s="1"/>
  <c r="I2200" i="1" s="1"/>
  <c r="I2201" i="1" s="1"/>
  <c r="I2202" i="1" s="1"/>
  <c r="I2203" i="1" s="1"/>
  <c r="I2204" i="1" s="1"/>
  <c r="I2205" i="1" s="1"/>
  <c r="I2206" i="1" s="1"/>
  <c r="I2207" i="1" s="1"/>
  <c r="I2208" i="1" s="1"/>
  <c r="I2209" i="1" s="1"/>
  <c r="I2210" i="1" s="1"/>
  <c r="I2211" i="1" s="1"/>
  <c r="I2212" i="1" s="1"/>
  <c r="I2213" i="1" s="1"/>
  <c r="I2214" i="1" s="1"/>
  <c r="I2215" i="1" s="1"/>
  <c r="I2216" i="1" s="1"/>
  <c r="I2217" i="1" s="1"/>
  <c r="I2218" i="1" s="1"/>
  <c r="I2219" i="1" s="1"/>
  <c r="I2220" i="1" s="1"/>
  <c r="I2221" i="1" s="1"/>
  <c r="I2222" i="1" s="1"/>
  <c r="I2223" i="1" s="1"/>
  <c r="I2224" i="1" s="1"/>
  <c r="I2225" i="1" s="1"/>
  <c r="I2226" i="1" s="1"/>
  <c r="I2227" i="1" s="1"/>
  <c r="I2228" i="1" s="1"/>
  <c r="I2229" i="1" s="1"/>
  <c r="I2230" i="1" s="1"/>
  <c r="I2231" i="1" s="1"/>
  <c r="I2232" i="1" s="1"/>
  <c r="I2233" i="1" s="1"/>
  <c r="I2234" i="1" s="1"/>
  <c r="I2235" i="1" s="1"/>
  <c r="I2236" i="1" s="1"/>
  <c r="I2237" i="1" s="1"/>
  <c r="I2238" i="1" s="1"/>
  <c r="I2239" i="1" s="1"/>
  <c r="I2240" i="1" s="1"/>
  <c r="I2241" i="1" s="1"/>
  <c r="I2242" i="1" s="1"/>
  <c r="I2243" i="1" s="1"/>
  <c r="I2244" i="1" s="1"/>
  <c r="I2245" i="1" s="1"/>
  <c r="I2246" i="1" s="1"/>
  <c r="I2247" i="1" s="1"/>
  <c r="I2248" i="1" s="1"/>
  <c r="I2249" i="1" s="1"/>
  <c r="I2250" i="1" s="1"/>
  <c r="I2251" i="1" s="1"/>
  <c r="I2252" i="1" s="1"/>
  <c r="I2253" i="1" s="1"/>
  <c r="I2254" i="1" s="1"/>
  <c r="I2255" i="1" s="1"/>
  <c r="I2256" i="1" s="1"/>
  <c r="I2257" i="1" s="1"/>
  <c r="I2258" i="1" s="1"/>
  <c r="I2259" i="1" s="1"/>
  <c r="I2260" i="1" s="1"/>
  <c r="I2262" i="1" s="1"/>
  <c r="I2263" i="1" s="1"/>
  <c r="I2264" i="1" s="1"/>
  <c r="I2265" i="1" s="1"/>
  <c r="I2266" i="1" s="1"/>
  <c r="I2267" i="1" s="1"/>
  <c r="I2268" i="1" s="1"/>
  <c r="I2269" i="1" s="1"/>
  <c r="I2270" i="1" s="1"/>
  <c r="I2271" i="1" s="1"/>
  <c r="I2272" i="1" s="1"/>
  <c r="I2273" i="1" s="1"/>
  <c r="I2274" i="1" s="1"/>
  <c r="I2275" i="1" s="1"/>
  <c r="I2276" i="1" s="1"/>
  <c r="I2277" i="1" s="1"/>
  <c r="I2278" i="1" s="1"/>
  <c r="I2279" i="1" s="1"/>
  <c r="I2280" i="1" s="1"/>
  <c r="I2281" i="1" s="1"/>
  <c r="I2282" i="1" s="1"/>
  <c r="I2283" i="1" s="1"/>
  <c r="I2284" i="1" s="1"/>
  <c r="I2285" i="1" s="1"/>
  <c r="I2286" i="1" s="1"/>
  <c r="I2287" i="1" s="1"/>
  <c r="I2288" i="1" s="1"/>
  <c r="I2289" i="1" s="1"/>
  <c r="I2290" i="1" s="1"/>
  <c r="I2291" i="1" s="1"/>
  <c r="I2292" i="1" s="1"/>
  <c r="I2293" i="1" s="1"/>
  <c r="I2294" i="1" s="1"/>
  <c r="I2295" i="1" s="1"/>
  <c r="I2296" i="1" s="1"/>
  <c r="I2297" i="1" s="1"/>
  <c r="I2298" i="1" s="1"/>
  <c r="I2299" i="1" s="1"/>
  <c r="I2300" i="1" s="1"/>
  <c r="I2301" i="1" s="1"/>
  <c r="I2302" i="1" s="1"/>
  <c r="I2303" i="1" s="1"/>
  <c r="I2304" i="1" s="1"/>
  <c r="I2305" i="1" s="1"/>
  <c r="I2306" i="1" s="1"/>
  <c r="I2307" i="1" s="1"/>
  <c r="I2308" i="1" s="1"/>
  <c r="I2309" i="1" s="1"/>
  <c r="I2310" i="1" s="1"/>
  <c r="I2311" i="1" s="1"/>
  <c r="I2312" i="1" s="1"/>
  <c r="I2313" i="1" s="1"/>
  <c r="I2314" i="1" s="1"/>
  <c r="I2315" i="1" s="1"/>
  <c r="I2316" i="1" s="1"/>
  <c r="I2317" i="1" s="1"/>
  <c r="I2318" i="1" s="1"/>
  <c r="I2319" i="1" s="1"/>
  <c r="I2320" i="1" s="1"/>
  <c r="I2321" i="1" s="1"/>
  <c r="I2322" i="1" s="1"/>
  <c r="I2323" i="1" s="1"/>
  <c r="I2324" i="1" s="1"/>
  <c r="I2325" i="1" s="1"/>
  <c r="I2326" i="1" s="1"/>
  <c r="I2327" i="1" s="1"/>
  <c r="I2328" i="1" s="1"/>
  <c r="I2329" i="1" s="1"/>
  <c r="I2330" i="1" s="1"/>
  <c r="I2331" i="1" s="1"/>
  <c r="I2332" i="1" s="1"/>
  <c r="I2333" i="1" s="1"/>
  <c r="I2334" i="1" s="1"/>
  <c r="I2335" i="1" s="1"/>
  <c r="I2336" i="1" s="1"/>
  <c r="I2337" i="1" s="1"/>
  <c r="I2338" i="1" s="1"/>
  <c r="I2339" i="1" s="1"/>
  <c r="I2340" i="1" s="1"/>
  <c r="I2341" i="1" s="1"/>
  <c r="I2342" i="1" s="1"/>
  <c r="I2343" i="1" s="1"/>
  <c r="I2344" i="1" s="1"/>
  <c r="I2345" i="1" s="1"/>
  <c r="I2346" i="1" s="1"/>
  <c r="I2347" i="1" s="1"/>
  <c r="I2348" i="1" s="1"/>
  <c r="I2349" i="1" s="1"/>
  <c r="I2350" i="1" s="1"/>
  <c r="I2351" i="1" s="1"/>
  <c r="I2352" i="1" s="1"/>
  <c r="I2353" i="1" s="1"/>
  <c r="I2354" i="1" s="1"/>
  <c r="I2355" i="1" s="1"/>
  <c r="I2356" i="1" s="1"/>
  <c r="I2357" i="1" s="1"/>
  <c r="I2358" i="1" s="1"/>
  <c r="I2359" i="1" s="1"/>
  <c r="I2360" i="1" s="1"/>
  <c r="I2361" i="1" s="1"/>
  <c r="I2362" i="1" s="1"/>
  <c r="I2363" i="1" s="1"/>
  <c r="I2364" i="1" s="1"/>
  <c r="I2365" i="1" s="1"/>
  <c r="I2366" i="1" s="1"/>
  <c r="I2367" i="1" s="1"/>
  <c r="I2368" i="1" s="1"/>
  <c r="I2369" i="1" s="1"/>
  <c r="I2370" i="1" s="1"/>
  <c r="I2371" i="1" s="1"/>
  <c r="I2372" i="1" s="1"/>
  <c r="I2373" i="1" s="1"/>
  <c r="I2374" i="1" s="1"/>
  <c r="I2375" i="1" s="1"/>
  <c r="I2376" i="1" s="1"/>
  <c r="I2377" i="1" s="1"/>
  <c r="I2378" i="1" s="1"/>
  <c r="I2379" i="1" s="1"/>
  <c r="I2380" i="1" s="1"/>
  <c r="I2381" i="1" s="1"/>
  <c r="I2382" i="1" s="1"/>
  <c r="G1925" i="1"/>
  <c r="E4271" i="1" l="1"/>
  <c r="C4272" i="1"/>
  <c r="E3869" i="1"/>
  <c r="C3888" i="4"/>
  <c r="E3887" i="4"/>
  <c r="E3415" i="4"/>
  <c r="K2140" i="4"/>
  <c r="K2141" i="4" s="1"/>
  <c r="K2142" i="4" s="1"/>
  <c r="K2143" i="4" s="1"/>
  <c r="K2144" i="4" s="1"/>
  <c r="K2145" i="4" s="1"/>
  <c r="K2146" i="4" s="1"/>
  <c r="K2147" i="4" s="1"/>
  <c r="K2148" i="4" s="1"/>
  <c r="K2149" i="4" s="1"/>
  <c r="K2150" i="4" s="1"/>
  <c r="K2151" i="4" s="1"/>
  <c r="K2152" i="4" s="1"/>
  <c r="K2153" i="4" s="1"/>
  <c r="K2154" i="4" s="1"/>
  <c r="K2155" i="4" s="1"/>
  <c r="K2156" i="4" s="1"/>
  <c r="K2157" i="4" s="1"/>
  <c r="K2158" i="4" s="1"/>
  <c r="K2159" i="4" s="1"/>
  <c r="K2160" i="4" s="1"/>
  <c r="K2161" i="4" s="1"/>
  <c r="K2162" i="4" s="1"/>
  <c r="K2163" i="4" s="1"/>
  <c r="K2164" i="4" s="1"/>
  <c r="K2165" i="4" s="1"/>
  <c r="K2166" i="4" s="1"/>
  <c r="K2167" i="4" s="1"/>
  <c r="K2168" i="4" s="1"/>
  <c r="K2171" i="4" s="1"/>
  <c r="K2172" i="4" s="1"/>
  <c r="K2173" i="4" s="1"/>
  <c r="K2174" i="4" s="1"/>
  <c r="K2175" i="4" s="1"/>
  <c r="K2176" i="4" s="1"/>
  <c r="K2177" i="4" s="1"/>
  <c r="K2178" i="4" s="1"/>
  <c r="K2179" i="4" s="1"/>
  <c r="K2180" i="4" s="1"/>
  <c r="K2181" i="4" s="1"/>
  <c r="K2182" i="4" s="1"/>
  <c r="K2183" i="4" s="1"/>
  <c r="K2184" i="4" s="1"/>
  <c r="K2185" i="4" s="1"/>
  <c r="K2186" i="4" s="1"/>
  <c r="K2187" i="4" s="1"/>
  <c r="K2188" i="4" s="1"/>
  <c r="K2189" i="4" s="1"/>
  <c r="K2190" i="4" s="1"/>
  <c r="K2191" i="4" s="1"/>
  <c r="K2192" i="4" s="1"/>
  <c r="K2193" i="4" s="1"/>
  <c r="K2194" i="4" s="1"/>
  <c r="K2195" i="4" s="1"/>
  <c r="K2196" i="4" s="1"/>
  <c r="K2197" i="4" s="1"/>
  <c r="K2198" i="4" s="1"/>
  <c r="K2199" i="4" s="1"/>
  <c r="K2201" i="4" s="1"/>
  <c r="K2202" i="4" s="1"/>
  <c r="K2203" i="4" s="1"/>
  <c r="K2204" i="4" s="1"/>
  <c r="K2205" i="4" s="1"/>
  <c r="K2206" i="4" s="1"/>
  <c r="K2207" i="4" s="1"/>
  <c r="K2208" i="4" s="1"/>
  <c r="K2209" i="4" s="1"/>
  <c r="K2210" i="4" s="1"/>
  <c r="K2211" i="4" s="1"/>
  <c r="K2212" i="4" s="1"/>
  <c r="K2213" i="4" s="1"/>
  <c r="K2214" i="4" s="1"/>
  <c r="K2215" i="4" s="1"/>
  <c r="K2216" i="4" s="1"/>
  <c r="K2217" i="4" s="1"/>
  <c r="K2218" i="4" s="1"/>
  <c r="K2219" i="4" s="1"/>
  <c r="K2220" i="4" s="1"/>
  <c r="K2221" i="4" s="1"/>
  <c r="K2222" i="4" s="1"/>
  <c r="K2223" i="4" s="1"/>
  <c r="K2224" i="4" s="1"/>
  <c r="K2225" i="4" s="1"/>
  <c r="K2226" i="4" s="1"/>
  <c r="K2227" i="4" s="1"/>
  <c r="K2228" i="4" s="1"/>
  <c r="K2229" i="4" s="1"/>
  <c r="K2231" i="4" s="1"/>
  <c r="K2232" i="4" s="1"/>
  <c r="K2233" i="4" s="1"/>
  <c r="K2234" i="4" s="1"/>
  <c r="K2235" i="4" s="1"/>
  <c r="K2236" i="4" s="1"/>
  <c r="K2237" i="4" s="1"/>
  <c r="K2238" i="4" s="1"/>
  <c r="K2239" i="4" s="1"/>
  <c r="K2240" i="4" s="1"/>
  <c r="K2241" i="4" s="1"/>
  <c r="K2242" i="4" s="1"/>
  <c r="K2243" i="4" s="1"/>
  <c r="K2244" i="4" s="1"/>
  <c r="K2245" i="4" s="1"/>
  <c r="K2246" i="4" s="1"/>
  <c r="K2247" i="4" s="1"/>
  <c r="K2248" i="4" s="1"/>
  <c r="K2249" i="4" s="1"/>
  <c r="K2250" i="4" s="1"/>
  <c r="K2251" i="4" s="1"/>
  <c r="K2252" i="4" s="1"/>
  <c r="K2253" i="4" s="1"/>
  <c r="K2254" i="4" s="1"/>
  <c r="K2255" i="4" s="1"/>
  <c r="K2256" i="4" s="1"/>
  <c r="K2257" i="4" s="1"/>
  <c r="K2258" i="4" s="1"/>
  <c r="K2259" i="4" s="1"/>
  <c r="K2260" i="4" s="1"/>
  <c r="K2262" i="4" s="1"/>
  <c r="K2263" i="4" s="1"/>
  <c r="K2264" i="4" s="1"/>
  <c r="K2265" i="4" s="1"/>
  <c r="K2266" i="4" s="1"/>
  <c r="K2267" i="4" s="1"/>
  <c r="K2268" i="4" s="1"/>
  <c r="K2269" i="4" s="1"/>
  <c r="K2270" i="4" s="1"/>
  <c r="K2271" i="4" s="1"/>
  <c r="K2272" i="4" s="1"/>
  <c r="K2273" i="4" s="1"/>
  <c r="K2274" i="4" s="1"/>
  <c r="K2275" i="4" s="1"/>
  <c r="K2276" i="4" s="1"/>
  <c r="K2277" i="4" s="1"/>
  <c r="K2278" i="4" s="1"/>
  <c r="K2279" i="4" s="1"/>
  <c r="K2280" i="4" s="1"/>
  <c r="K2281" i="4" s="1"/>
  <c r="K2282" i="4" s="1"/>
  <c r="K2283" i="4" s="1"/>
  <c r="K2284" i="4" s="1"/>
  <c r="K2285" i="4" s="1"/>
  <c r="K2286" i="4" s="1"/>
  <c r="K2287" i="4" s="1"/>
  <c r="K2288" i="4" s="1"/>
  <c r="K2289" i="4" s="1"/>
  <c r="K2290" i="4" s="1"/>
  <c r="K2292" i="4" s="1"/>
  <c r="K2293" i="4" s="1"/>
  <c r="K2294" i="4" s="1"/>
  <c r="K2295" i="4" s="1"/>
  <c r="K2296" i="4" s="1"/>
  <c r="K2297" i="4" s="1"/>
  <c r="K2298" i="4" s="1"/>
  <c r="K2299" i="4" s="1"/>
  <c r="K2300" i="4" s="1"/>
  <c r="K2301" i="4" s="1"/>
  <c r="K2302" i="4" s="1"/>
  <c r="K2303" i="4" s="1"/>
  <c r="K2304" i="4" s="1"/>
  <c r="K2305" i="4" s="1"/>
  <c r="K2306" i="4" s="1"/>
  <c r="K2307" i="4" s="1"/>
  <c r="K2308" i="4" s="1"/>
  <c r="K2309" i="4" s="1"/>
  <c r="K2310" i="4" s="1"/>
  <c r="K2311" i="4" s="1"/>
  <c r="K2312" i="4" s="1"/>
  <c r="K2313" i="4" s="1"/>
  <c r="K2314" i="4" s="1"/>
  <c r="K2315" i="4" s="1"/>
  <c r="K2316" i="4" s="1"/>
  <c r="K2317" i="4" s="1"/>
  <c r="K2318" i="4" s="1"/>
  <c r="K2319" i="4" s="1"/>
  <c r="K2320" i="4" s="1"/>
  <c r="K2321" i="4" s="1"/>
  <c r="G2169" i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J2018" i="4"/>
  <c r="F2384" i="1"/>
  <c r="F2385" i="1" s="1"/>
  <c r="J2018" i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F2018" i="1"/>
  <c r="F2019" i="1" s="1"/>
  <c r="F2020" i="1" s="1"/>
  <c r="G1895" i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J1895" i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K1896" i="1"/>
  <c r="K1897" i="1" s="1"/>
  <c r="K1898" i="1" s="1"/>
  <c r="K1899" i="1" s="1"/>
  <c r="K1900" i="1" s="1"/>
  <c r="K1901" i="1" s="1"/>
  <c r="K1902" i="1" s="1"/>
  <c r="K1903" i="1" s="1"/>
  <c r="K1904" i="1" s="1"/>
  <c r="K1905" i="1" s="1"/>
  <c r="K1906" i="1" s="1"/>
  <c r="K1907" i="1" s="1"/>
  <c r="K1908" i="1" s="1"/>
  <c r="K1909" i="1" s="1"/>
  <c r="K1910" i="1" s="1"/>
  <c r="K1911" i="1" s="1"/>
  <c r="K1912" i="1" s="1"/>
  <c r="K1913" i="1" s="1"/>
  <c r="K1914" i="1" s="1"/>
  <c r="K1915" i="1" s="1"/>
  <c r="K1916" i="1" s="1"/>
  <c r="K1917" i="1" s="1"/>
  <c r="K1918" i="1" s="1"/>
  <c r="K1919" i="1" s="1"/>
  <c r="K1920" i="1" s="1"/>
  <c r="K1921" i="1" s="1"/>
  <c r="K1922" i="1" s="1"/>
  <c r="K1923" i="1" s="1"/>
  <c r="K1924" i="1" s="1"/>
  <c r="J1865" i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G1834" i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I1834" i="1"/>
  <c r="I1835" i="1" s="1"/>
  <c r="I1836" i="1" s="1"/>
  <c r="I1837" i="1" s="1"/>
  <c r="I1838" i="1" s="1"/>
  <c r="I1839" i="1" s="1"/>
  <c r="I1840" i="1" s="1"/>
  <c r="I1841" i="1" s="1"/>
  <c r="I1842" i="1" s="1"/>
  <c r="I1843" i="1" s="1"/>
  <c r="I1844" i="1" s="1"/>
  <c r="I1845" i="1" s="1"/>
  <c r="I1846" i="1" s="1"/>
  <c r="I1847" i="1" s="1"/>
  <c r="I1848" i="1" s="1"/>
  <c r="I1849" i="1" s="1"/>
  <c r="I1850" i="1" s="1"/>
  <c r="I1851" i="1" s="1"/>
  <c r="I1852" i="1" s="1"/>
  <c r="I1853" i="1" s="1"/>
  <c r="I1854" i="1" s="1"/>
  <c r="I1855" i="1" s="1"/>
  <c r="I1856" i="1" s="1"/>
  <c r="I1857" i="1" s="1"/>
  <c r="I1858" i="1" s="1"/>
  <c r="I1859" i="1" s="1"/>
  <c r="I1860" i="1" s="1"/>
  <c r="I1861" i="1" s="1"/>
  <c r="I1862" i="1" s="1"/>
  <c r="I1863" i="1" s="1"/>
  <c r="I1864" i="1" s="1"/>
  <c r="F1803" i="1"/>
  <c r="F1804" i="1" s="1"/>
  <c r="F1805" i="1" s="1"/>
  <c r="F1806" i="1" s="1"/>
  <c r="F1807" i="1" s="1"/>
  <c r="J1803" i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I1803" i="1"/>
  <c r="I1804" i="1" s="1"/>
  <c r="I1805" i="1" s="1"/>
  <c r="I1806" i="1" s="1"/>
  <c r="I1807" i="1" s="1"/>
  <c r="I1808" i="1" s="1"/>
  <c r="I1809" i="1" s="1"/>
  <c r="I1810" i="1" s="1"/>
  <c r="I1811" i="1" s="1"/>
  <c r="I1812" i="1" s="1"/>
  <c r="I1813" i="1" s="1"/>
  <c r="I1814" i="1" s="1"/>
  <c r="I1815" i="1" s="1"/>
  <c r="I1816" i="1" s="1"/>
  <c r="I1817" i="1" s="1"/>
  <c r="I1818" i="1" s="1"/>
  <c r="I1819" i="1" s="1"/>
  <c r="I1820" i="1" s="1"/>
  <c r="I1821" i="1" s="1"/>
  <c r="I1822" i="1" s="1"/>
  <c r="I1823" i="1" s="1"/>
  <c r="I1824" i="1" s="1"/>
  <c r="I1825" i="1" s="1"/>
  <c r="I1826" i="1" s="1"/>
  <c r="I1827" i="1" s="1"/>
  <c r="I1828" i="1" s="1"/>
  <c r="I1829" i="1" s="1"/>
  <c r="I1830" i="1" s="1"/>
  <c r="I1831" i="1" s="1"/>
  <c r="I1832" i="1" s="1"/>
  <c r="I1833" i="1" s="1"/>
  <c r="G1803" i="1"/>
  <c r="G1804" i="1" s="1"/>
  <c r="G1805" i="1" s="1"/>
  <c r="G1806" i="1" s="1"/>
  <c r="I1775" i="1"/>
  <c r="I1776" i="1" s="1"/>
  <c r="I1777" i="1" s="1"/>
  <c r="I1778" i="1" s="1"/>
  <c r="I1779" i="1" s="1"/>
  <c r="I1780" i="1" s="1"/>
  <c r="I1781" i="1" s="1"/>
  <c r="I1782" i="1" s="1"/>
  <c r="I1783" i="1" s="1"/>
  <c r="I1784" i="1" s="1"/>
  <c r="I1785" i="1" s="1"/>
  <c r="I1786" i="1" s="1"/>
  <c r="I1787" i="1" s="1"/>
  <c r="I1788" i="1" s="1"/>
  <c r="I1789" i="1" s="1"/>
  <c r="I1790" i="1" s="1"/>
  <c r="I1791" i="1" s="1"/>
  <c r="I1792" i="1" s="1"/>
  <c r="I1793" i="1" s="1"/>
  <c r="I1794" i="1" s="1"/>
  <c r="I1795" i="1" s="1"/>
  <c r="I1796" i="1" s="1"/>
  <c r="I1797" i="1" s="1"/>
  <c r="I1798" i="1" s="1"/>
  <c r="I1799" i="1" s="1"/>
  <c r="I1800" i="1" s="1"/>
  <c r="I1801" i="1" s="1"/>
  <c r="I1802" i="1" s="1"/>
  <c r="J1775" i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G1775" i="1"/>
  <c r="F1775" i="1"/>
  <c r="F1776" i="1" s="1"/>
  <c r="F1777" i="1" s="1"/>
  <c r="F1778" i="1" s="1"/>
  <c r="G1744" i="1"/>
  <c r="G1745" i="1" s="1"/>
  <c r="G1746" i="1" s="1"/>
  <c r="G1747" i="1" s="1"/>
  <c r="J1713" i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5" i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G1713" i="1"/>
  <c r="G1714" i="1" s="1"/>
  <c r="I1713" i="1"/>
  <c r="I1714" i="1" s="1"/>
  <c r="I1715" i="1" s="1"/>
  <c r="I1716" i="1" s="1"/>
  <c r="I1717" i="1" s="1"/>
  <c r="I1718" i="1" s="1"/>
  <c r="I1719" i="1" s="1"/>
  <c r="I1720" i="1" s="1"/>
  <c r="I1721" i="1" s="1"/>
  <c r="I1722" i="1" s="1"/>
  <c r="I1723" i="1" s="1"/>
  <c r="I1724" i="1" s="1"/>
  <c r="I1725" i="1" s="1"/>
  <c r="I1726" i="1" s="1"/>
  <c r="I1727" i="1" s="1"/>
  <c r="I1728" i="1" s="1"/>
  <c r="I1729" i="1" s="1"/>
  <c r="I1730" i="1" s="1"/>
  <c r="I1731" i="1" s="1"/>
  <c r="I1732" i="1" s="1"/>
  <c r="I1733" i="1" s="1"/>
  <c r="I1734" i="1" s="1"/>
  <c r="I1735" i="1" s="1"/>
  <c r="I1736" i="1" s="1"/>
  <c r="I1737" i="1" s="1"/>
  <c r="I1738" i="1" s="1"/>
  <c r="I1739" i="1" s="1"/>
  <c r="I1740" i="1" s="1"/>
  <c r="I1741" i="1" s="1"/>
  <c r="I1742" i="1" s="1"/>
  <c r="I1743" i="1" s="1"/>
  <c r="G1683" i="1"/>
  <c r="G1684" i="1" s="1"/>
  <c r="G1685" i="1" s="1"/>
  <c r="G1686" i="1" s="1"/>
  <c r="I1652" i="1"/>
  <c r="I1653" i="1" s="1"/>
  <c r="I1654" i="1" s="1"/>
  <c r="I1655" i="1" s="1"/>
  <c r="G1652" i="1"/>
  <c r="G1653" i="1" s="1"/>
  <c r="G1622" i="1"/>
  <c r="G1623" i="1" s="1"/>
  <c r="G1624" i="1" s="1"/>
  <c r="G1625" i="1" s="1"/>
  <c r="G1626" i="1" s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A13" i="5"/>
  <c r="A13" i="3"/>
  <c r="F1652" i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I1530" i="1"/>
  <c r="I1531" i="1" s="1"/>
  <c r="I1532" i="1" s="1"/>
  <c r="I1533" i="1" s="1"/>
  <c r="I1534" i="1" s="1"/>
  <c r="I1535" i="1" s="1"/>
  <c r="I1536" i="1" s="1"/>
  <c r="I1537" i="1" s="1"/>
  <c r="I1538" i="1" s="1"/>
  <c r="I1539" i="1" s="1"/>
  <c r="I1540" i="1" s="1"/>
  <c r="I1541" i="1" s="1"/>
  <c r="I1542" i="1" s="1"/>
  <c r="I1543" i="1" s="1"/>
  <c r="I1544" i="1" s="1"/>
  <c r="I1545" i="1" s="1"/>
  <c r="I1546" i="1" s="1"/>
  <c r="I1547" i="1" s="1"/>
  <c r="I1548" i="1" s="1"/>
  <c r="I1549" i="1" s="1"/>
  <c r="I1550" i="1" s="1"/>
  <c r="I1551" i="1" s="1"/>
  <c r="I1552" i="1" s="1"/>
  <c r="I1553" i="1" s="1"/>
  <c r="I1554" i="1" s="1"/>
  <c r="I1555" i="1" s="1"/>
  <c r="I1556" i="1" s="1"/>
  <c r="I1557" i="1" s="1"/>
  <c r="I1558" i="1" s="1"/>
  <c r="I1559" i="1" s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I1499" i="1"/>
  <c r="I1500" i="1" s="1"/>
  <c r="I1501" i="1" s="1"/>
  <c r="I1502" i="1" s="1"/>
  <c r="G1438" i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348" i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M1287" i="1"/>
  <c r="M1288" i="1" s="1"/>
  <c r="M1289" i="1" s="1"/>
  <c r="M1290" i="1" s="1"/>
  <c r="M1291" i="1" s="1"/>
  <c r="M1292" i="1" s="1"/>
  <c r="M1293" i="1" s="1"/>
  <c r="M1294" i="1" s="1"/>
  <c r="M1295" i="1" s="1"/>
  <c r="M1296" i="1" s="1"/>
  <c r="M1297" i="1" s="1"/>
  <c r="M1298" i="1" s="1"/>
  <c r="M1299" i="1" s="1"/>
  <c r="M1300" i="1" s="1"/>
  <c r="M1301" i="1" s="1"/>
  <c r="M1302" i="1" s="1"/>
  <c r="M1303" i="1" s="1"/>
  <c r="M1304" i="1" s="1"/>
  <c r="M1305" i="1" s="1"/>
  <c r="M1306" i="1" s="1"/>
  <c r="M1307" i="1" s="1"/>
  <c r="M1308" i="1" s="1"/>
  <c r="M1309" i="1" s="1"/>
  <c r="M1310" i="1" s="1"/>
  <c r="M1311" i="1" s="1"/>
  <c r="M1312" i="1" s="1"/>
  <c r="M1313" i="1" s="1"/>
  <c r="M1314" i="1" s="1"/>
  <c r="M1315" i="1" s="1"/>
  <c r="M1316" i="1" s="1"/>
  <c r="M1317" i="1" s="1"/>
  <c r="M1319" i="1"/>
  <c r="M1320" i="1" s="1"/>
  <c r="I1287" i="1"/>
  <c r="G1287" i="1"/>
  <c r="G1288" i="1" s="1"/>
  <c r="G1289" i="1" s="1"/>
  <c r="G1290" i="1" s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8" i="1"/>
  <c r="F1469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I1288" i="1"/>
  <c r="I1289" i="1" s="1"/>
  <c r="I1290" i="1" s="1"/>
  <c r="I1291" i="1" s="1"/>
  <c r="I1292" i="1" s="1"/>
  <c r="I1293" i="1" s="1"/>
  <c r="I1294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I1313" i="1" s="1"/>
  <c r="I1314" i="1" s="1"/>
  <c r="I1315" i="1" s="1"/>
  <c r="I1316" i="1" s="1"/>
  <c r="I1317" i="1" s="1"/>
  <c r="G1226" i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195" i="1"/>
  <c r="G1196" i="1" s="1"/>
  <c r="I1195" i="1"/>
  <c r="I1196" i="1" s="1"/>
  <c r="I1197" i="1" s="1"/>
  <c r="I1198" i="1" s="1"/>
  <c r="I1165" i="1"/>
  <c r="I1166" i="1" s="1"/>
  <c r="I1167" i="1" s="1"/>
  <c r="I1168" i="1" s="1"/>
  <c r="I1169" i="1" s="1"/>
  <c r="G1165" i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G1134" i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04" i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D1104" i="1" s="1"/>
  <c r="G1073" i="1"/>
  <c r="G1074" i="1" s="1"/>
  <c r="G1075" i="1" s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45" i="1"/>
  <c r="M1045" i="1"/>
  <c r="M1046" i="1" s="1"/>
  <c r="M1047" i="1" s="1"/>
  <c r="M1048" i="1" s="1"/>
  <c r="M1049" i="1" s="1"/>
  <c r="M1050" i="1" s="1"/>
  <c r="M1051" i="1" s="1"/>
  <c r="M1052" i="1" s="1"/>
  <c r="M1053" i="1" s="1"/>
  <c r="M1054" i="1" s="1"/>
  <c r="M1055" i="1" s="1"/>
  <c r="M1056" i="1" s="1"/>
  <c r="M1057" i="1" s="1"/>
  <c r="M1058" i="1" s="1"/>
  <c r="M1059" i="1" s="1"/>
  <c r="M1060" i="1" s="1"/>
  <c r="M1061" i="1" s="1"/>
  <c r="M1062" i="1" s="1"/>
  <c r="M1063" i="1" s="1"/>
  <c r="M1064" i="1" s="1"/>
  <c r="M1065" i="1" s="1"/>
  <c r="M1066" i="1" s="1"/>
  <c r="M1067" i="1" s="1"/>
  <c r="M1068" i="1" s="1"/>
  <c r="M1069" i="1" s="1"/>
  <c r="M1070" i="1" s="1"/>
  <c r="M1071" i="1" s="1"/>
  <c r="M1072" i="1" s="1"/>
  <c r="G976" i="1"/>
  <c r="G977" i="1" s="1"/>
  <c r="G978" i="1" s="1"/>
  <c r="G979" i="1" s="1"/>
  <c r="G980" i="1" s="1"/>
  <c r="G981" i="1" s="1"/>
  <c r="G982" i="1" s="1"/>
  <c r="AI4" i="2"/>
  <c r="G983" i="1"/>
  <c r="G830" i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800" i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739" i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17" i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08" i="1"/>
  <c r="G709" i="1" s="1"/>
  <c r="G710" i="1" s="1"/>
  <c r="G711" i="1" s="1"/>
  <c r="G712" i="1" s="1"/>
  <c r="G713" i="1" s="1"/>
  <c r="G714" i="1" s="1"/>
  <c r="G715" i="1" s="1"/>
  <c r="G716" i="1" s="1"/>
  <c r="G648" i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17" i="1"/>
  <c r="G618" i="1" s="1"/>
  <c r="G587" i="1"/>
  <c r="D587" i="1" s="1"/>
  <c r="AD4" i="2"/>
  <c r="B7" i="3"/>
  <c r="C7" i="3" s="1"/>
  <c r="I954" i="4"/>
  <c r="I955" i="4" s="1"/>
  <c r="I956" i="4" s="1"/>
  <c r="I957" i="4" s="1"/>
  <c r="I958" i="4" s="1"/>
  <c r="I959" i="4" s="1"/>
  <c r="I960" i="4" s="1"/>
  <c r="K923" i="4"/>
  <c r="K924" i="4" s="1"/>
  <c r="K925" i="4" s="1"/>
  <c r="K926" i="4" s="1"/>
  <c r="K927" i="4" s="1"/>
  <c r="K928" i="4" s="1"/>
  <c r="K929" i="4" s="1"/>
  <c r="K930" i="4" s="1"/>
  <c r="K931" i="4" s="1"/>
  <c r="K932" i="4" s="1"/>
  <c r="K933" i="4" s="1"/>
  <c r="K934" i="4" s="1"/>
  <c r="K935" i="4" s="1"/>
  <c r="K936" i="4" s="1"/>
  <c r="K937" i="4" s="1"/>
  <c r="K938" i="4" s="1"/>
  <c r="K939" i="4" s="1"/>
  <c r="K940" i="4" s="1"/>
  <c r="K941" i="4" s="1"/>
  <c r="K942" i="4" s="1"/>
  <c r="K943" i="4" s="1"/>
  <c r="K944" i="4" s="1"/>
  <c r="K945" i="4" s="1"/>
  <c r="K946" i="4" s="1"/>
  <c r="K947" i="4" s="1"/>
  <c r="K948" i="4" s="1"/>
  <c r="K949" i="4" s="1"/>
  <c r="K950" i="4" s="1"/>
  <c r="K951" i="4" s="1"/>
  <c r="K952" i="4" s="1"/>
  <c r="U3" i="2"/>
  <c r="U7" i="2" s="1"/>
  <c r="G923" i="4"/>
  <c r="G924" i="4" s="1"/>
  <c r="G925" i="4" s="1"/>
  <c r="G926" i="4" s="1"/>
  <c r="G927" i="4" s="1"/>
  <c r="G928" i="4" s="1"/>
  <c r="G929" i="4" s="1"/>
  <c r="G930" i="4" s="1"/>
  <c r="G931" i="4" s="1"/>
  <c r="G932" i="4" s="1"/>
  <c r="G801" i="4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D953" i="4"/>
  <c r="G954" i="4"/>
  <c r="G955" i="4" s="1"/>
  <c r="G833" i="4"/>
  <c r="G834" i="4" s="1"/>
  <c r="G835" i="4" s="1"/>
  <c r="G836" i="4" s="1"/>
  <c r="G837" i="4" s="1"/>
  <c r="G838" i="4" s="1"/>
  <c r="G839" i="4" s="1"/>
  <c r="G840" i="4" s="1"/>
  <c r="G841" i="4" s="1"/>
  <c r="W4" i="2"/>
  <c r="X4" i="2"/>
  <c r="Y4" i="2"/>
  <c r="AA4" i="2"/>
  <c r="AB4" i="2"/>
  <c r="AC4" i="2"/>
  <c r="A3" i="2"/>
  <c r="A7" i="2" s="1"/>
  <c r="B7" i="5"/>
  <c r="C7" i="5" s="1"/>
  <c r="I374" i="4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I407" i="4" s="1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 s="1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I432" i="4" s="1"/>
  <c r="I433" i="4" s="1"/>
  <c r="I434" i="4" s="1"/>
  <c r="I435" i="4" s="1"/>
  <c r="I436" i="4" s="1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I447" i="4" s="1"/>
  <c r="I448" i="4" s="1"/>
  <c r="I449" i="4" s="1"/>
  <c r="I450" i="4" s="1"/>
  <c r="I451" i="4" s="1"/>
  <c r="I452" i="4" s="1"/>
  <c r="I453" i="4" s="1"/>
  <c r="I454" i="4" s="1"/>
  <c r="I455" i="4" s="1"/>
  <c r="I456" i="4" s="1"/>
  <c r="I457" i="4" s="1"/>
  <c r="I458" i="4" s="1"/>
  <c r="I459" i="4" s="1"/>
  <c r="I460" i="4" s="1"/>
  <c r="I461" i="4" s="1"/>
  <c r="I462" i="4" s="1"/>
  <c r="I463" i="4" s="1"/>
  <c r="I464" i="4" s="1"/>
  <c r="I465" i="4" s="1"/>
  <c r="I466" i="4" s="1"/>
  <c r="I467" i="4" s="1"/>
  <c r="I468" i="4" s="1"/>
  <c r="I469" i="4" s="1"/>
  <c r="I470" i="4" s="1"/>
  <c r="I471" i="4" s="1"/>
  <c r="I472" i="4" s="1"/>
  <c r="I473" i="4" s="1"/>
  <c r="I474" i="4" s="1"/>
  <c r="I475" i="4" s="1"/>
  <c r="I476" i="4" s="1"/>
  <c r="I477" i="4" s="1"/>
  <c r="I478" i="4" s="1"/>
  <c r="I479" i="4" s="1"/>
  <c r="I480" i="4" s="1"/>
  <c r="I481" i="4" s="1"/>
  <c r="I482" i="4" s="1"/>
  <c r="I483" i="4" s="1"/>
  <c r="I484" i="4" s="1"/>
  <c r="I485" i="4" s="1"/>
  <c r="I486" i="4" s="1"/>
  <c r="I487" i="4" s="1"/>
  <c r="I488" i="4" s="1"/>
  <c r="I489" i="4" s="1"/>
  <c r="I490" i="4" s="1"/>
  <c r="I491" i="4" s="1"/>
  <c r="I492" i="4" s="1"/>
  <c r="I493" i="4" s="1"/>
  <c r="I494" i="4" s="1"/>
  <c r="I495" i="4" s="1"/>
  <c r="I496" i="4" s="1"/>
  <c r="I497" i="4" s="1"/>
  <c r="I498" i="4" s="1"/>
  <c r="I499" i="4" s="1"/>
  <c r="I500" i="4" s="1"/>
  <c r="I501" i="4" s="1"/>
  <c r="I502" i="4" s="1"/>
  <c r="I503" i="4" s="1"/>
  <c r="I504" i="4" s="1"/>
  <c r="I505" i="4" s="1"/>
  <c r="I506" i="4" s="1"/>
  <c r="I507" i="4" s="1"/>
  <c r="I508" i="4" s="1"/>
  <c r="I509" i="4" s="1"/>
  <c r="I510" i="4" s="1"/>
  <c r="I511" i="4" s="1"/>
  <c r="I512" i="4" s="1"/>
  <c r="I513" i="4" s="1"/>
  <c r="I514" i="4" s="1"/>
  <c r="I515" i="4" s="1"/>
  <c r="I516" i="4" s="1"/>
  <c r="I517" i="4" s="1"/>
  <c r="I518" i="4" s="1"/>
  <c r="I519" i="4" s="1"/>
  <c r="I520" i="4" s="1"/>
  <c r="I521" i="4" s="1"/>
  <c r="I522" i="4" s="1"/>
  <c r="I523" i="4" s="1"/>
  <c r="I524" i="4" s="1"/>
  <c r="I525" i="4" s="1"/>
  <c r="I526" i="4" s="1"/>
  <c r="I527" i="4" s="1"/>
  <c r="I528" i="4" s="1"/>
  <c r="I529" i="4" s="1"/>
  <c r="I530" i="4" s="1"/>
  <c r="I531" i="4" s="1"/>
  <c r="I532" i="4" s="1"/>
  <c r="I533" i="4" s="1"/>
  <c r="I534" i="4" s="1"/>
  <c r="I535" i="4" s="1"/>
  <c r="I536" i="4" s="1"/>
  <c r="I537" i="4" s="1"/>
  <c r="I538" i="4" s="1"/>
  <c r="I539" i="4" s="1"/>
  <c r="I540" i="4" s="1"/>
  <c r="I541" i="4" s="1"/>
  <c r="I542" i="4" s="1"/>
  <c r="I543" i="4" s="1"/>
  <c r="I544" i="4" s="1"/>
  <c r="I545" i="4" s="1"/>
  <c r="I546" i="4" s="1"/>
  <c r="I547" i="4" s="1"/>
  <c r="I548" i="4" s="1"/>
  <c r="I549" i="4" s="1"/>
  <c r="I550" i="4" s="1"/>
  <c r="I551" i="4" s="1"/>
  <c r="I552" i="4" s="1"/>
  <c r="I553" i="4" s="1"/>
  <c r="I554" i="4" s="1"/>
  <c r="I555" i="4" s="1"/>
  <c r="I556" i="4" s="1"/>
  <c r="I557" i="4" s="1"/>
  <c r="I558" i="4" s="1"/>
  <c r="I559" i="4" s="1"/>
  <c r="I560" i="4" s="1"/>
  <c r="I561" i="4" s="1"/>
  <c r="I562" i="4" s="1"/>
  <c r="I563" i="4" s="1"/>
  <c r="I564" i="4" s="1"/>
  <c r="I565" i="4" s="1"/>
  <c r="I566" i="4" s="1"/>
  <c r="I567" i="4" s="1"/>
  <c r="I568" i="4" s="1"/>
  <c r="I569" i="4" s="1"/>
  <c r="I570" i="4" s="1"/>
  <c r="I571" i="4" s="1"/>
  <c r="I572" i="4" s="1"/>
  <c r="I573" i="4" s="1"/>
  <c r="I574" i="4" s="1"/>
  <c r="I575" i="4" s="1"/>
  <c r="I576" i="4" s="1"/>
  <c r="I577" i="4" s="1"/>
  <c r="I578" i="4" s="1"/>
  <c r="I579" i="4" s="1"/>
  <c r="I580" i="4" s="1"/>
  <c r="I581" i="4" s="1"/>
  <c r="I582" i="4" s="1"/>
  <c r="I583" i="4" s="1"/>
  <c r="I584" i="4" s="1"/>
  <c r="I585" i="4" s="1"/>
  <c r="I586" i="4" s="1"/>
  <c r="I588" i="4"/>
  <c r="I589" i="4" s="1"/>
  <c r="I590" i="4" s="1"/>
  <c r="I591" i="4" s="1"/>
  <c r="I592" i="4" s="1"/>
  <c r="I593" i="4" s="1"/>
  <c r="I594" i="4" s="1"/>
  <c r="I595" i="4" s="1"/>
  <c r="I596" i="4" s="1"/>
  <c r="I597" i="4" s="1"/>
  <c r="I598" i="4" s="1"/>
  <c r="I599" i="4" s="1"/>
  <c r="I600" i="4" s="1"/>
  <c r="I601" i="4" s="1"/>
  <c r="I602" i="4" s="1"/>
  <c r="I603" i="4" s="1"/>
  <c r="I604" i="4" s="1"/>
  <c r="I605" i="4" s="1"/>
  <c r="I606" i="4" s="1"/>
  <c r="I607" i="4" s="1"/>
  <c r="I608" i="4" s="1"/>
  <c r="I609" i="4" s="1"/>
  <c r="I610" i="4" s="1"/>
  <c r="I611" i="4" s="1"/>
  <c r="I612" i="4" s="1"/>
  <c r="I613" i="4" s="1"/>
  <c r="I614" i="4" s="1"/>
  <c r="I615" i="4" s="1"/>
  <c r="I616" i="4" s="1"/>
  <c r="I617" i="4" s="1"/>
  <c r="K374" i="4"/>
  <c r="K375" i="4" s="1"/>
  <c r="K376" i="4" s="1"/>
  <c r="K377" i="4" s="1"/>
  <c r="K378" i="4" s="1"/>
  <c r="K379" i="4" s="1"/>
  <c r="K380" i="4" s="1"/>
  <c r="K381" i="4" s="1"/>
  <c r="K382" i="4" s="1"/>
  <c r="K383" i="4" s="1"/>
  <c r="K384" i="4" s="1"/>
  <c r="K385" i="4" s="1"/>
  <c r="K386" i="4" s="1"/>
  <c r="K387" i="4" s="1"/>
  <c r="K388" i="4" s="1"/>
  <c r="K389" i="4" s="1"/>
  <c r="K390" i="4" s="1"/>
  <c r="K391" i="4" s="1"/>
  <c r="K392" i="4" s="1"/>
  <c r="K393" i="4" s="1"/>
  <c r="K394" i="4" s="1"/>
  <c r="K395" i="4" s="1"/>
  <c r="K396" i="4" s="1"/>
  <c r="K397" i="4" s="1"/>
  <c r="K398" i="4" s="1"/>
  <c r="K399" i="4" s="1"/>
  <c r="K400" i="4" s="1"/>
  <c r="K401" i="4" s="1"/>
  <c r="K402" i="4" s="1"/>
  <c r="K403" i="4" s="1"/>
  <c r="K404" i="4" s="1"/>
  <c r="K405" i="4" s="1"/>
  <c r="K406" i="4" s="1"/>
  <c r="K407" i="4" s="1"/>
  <c r="K408" i="4" s="1"/>
  <c r="K409" i="4" s="1"/>
  <c r="K410" i="4" s="1"/>
  <c r="K411" i="4" s="1"/>
  <c r="K412" i="4" s="1"/>
  <c r="K413" i="4" s="1"/>
  <c r="K414" i="4" s="1"/>
  <c r="K415" i="4" s="1"/>
  <c r="K416" i="4" s="1"/>
  <c r="K417" i="4" s="1"/>
  <c r="K418" i="4" s="1"/>
  <c r="K419" i="4" s="1"/>
  <c r="K420" i="4" s="1"/>
  <c r="K421" i="4" s="1"/>
  <c r="K422" i="4" s="1"/>
  <c r="K423" i="4" s="1"/>
  <c r="K424" i="4" s="1"/>
  <c r="K425" i="4" s="1"/>
  <c r="K426" i="4" s="1"/>
  <c r="K427" i="4" s="1"/>
  <c r="K428" i="4" s="1"/>
  <c r="K429" i="4" s="1"/>
  <c r="K430" i="4" s="1"/>
  <c r="K431" i="4" s="1"/>
  <c r="K432" i="4" s="1"/>
  <c r="K433" i="4" s="1"/>
  <c r="K434" i="4" s="1"/>
  <c r="K435" i="4" s="1"/>
  <c r="K436" i="4" s="1"/>
  <c r="K437" i="4" s="1"/>
  <c r="K438" i="4" s="1"/>
  <c r="K439" i="4" s="1"/>
  <c r="K440" i="4" s="1"/>
  <c r="K441" i="4" s="1"/>
  <c r="K442" i="4" s="1"/>
  <c r="K443" i="4" s="1"/>
  <c r="K444" i="4" s="1"/>
  <c r="K445" i="4" s="1"/>
  <c r="K446" i="4" s="1"/>
  <c r="K447" i="4" s="1"/>
  <c r="K448" i="4" s="1"/>
  <c r="K449" i="4" s="1"/>
  <c r="K450" i="4" s="1"/>
  <c r="K451" i="4" s="1"/>
  <c r="K452" i="4" s="1"/>
  <c r="K453" i="4" s="1"/>
  <c r="K454" i="4" s="1"/>
  <c r="K455" i="4" s="1"/>
  <c r="K456" i="4" s="1"/>
  <c r="K457" i="4" s="1"/>
  <c r="K458" i="4" s="1"/>
  <c r="K459" i="4" s="1"/>
  <c r="K460" i="4" s="1"/>
  <c r="K461" i="4" s="1"/>
  <c r="K462" i="4" s="1"/>
  <c r="K463" i="4" s="1"/>
  <c r="K464" i="4" s="1"/>
  <c r="K465" i="4" s="1"/>
  <c r="K466" i="4" s="1"/>
  <c r="K467" i="4" s="1"/>
  <c r="K468" i="4" s="1"/>
  <c r="K469" i="4" s="1"/>
  <c r="K470" i="4" s="1"/>
  <c r="K471" i="4" s="1"/>
  <c r="K472" i="4" s="1"/>
  <c r="K473" i="4" s="1"/>
  <c r="K474" i="4" s="1"/>
  <c r="K475" i="4" s="1"/>
  <c r="K476" i="4" s="1"/>
  <c r="K477" i="4" s="1"/>
  <c r="K478" i="4" s="1"/>
  <c r="K479" i="4" s="1"/>
  <c r="K480" i="4" s="1"/>
  <c r="K481" i="4" s="1"/>
  <c r="K482" i="4" s="1"/>
  <c r="K483" i="4" s="1"/>
  <c r="K484" i="4" s="1"/>
  <c r="K485" i="4" s="1"/>
  <c r="K486" i="4" s="1"/>
  <c r="K487" i="4" s="1"/>
  <c r="K488" i="4" s="1"/>
  <c r="K489" i="4" s="1"/>
  <c r="K490" i="4" s="1"/>
  <c r="K491" i="4" s="1"/>
  <c r="K492" i="4" s="1"/>
  <c r="K493" i="4" s="1"/>
  <c r="K494" i="4" s="1"/>
  <c r="K495" i="4" s="1"/>
  <c r="K496" i="4" s="1"/>
  <c r="K497" i="4" s="1"/>
  <c r="K498" i="4" s="1"/>
  <c r="K499" i="4" s="1"/>
  <c r="K500" i="4" s="1"/>
  <c r="K501" i="4" s="1"/>
  <c r="K502" i="4" s="1"/>
  <c r="K503" i="4" s="1"/>
  <c r="K504" i="4" s="1"/>
  <c r="K505" i="4" s="1"/>
  <c r="K506" i="4" s="1"/>
  <c r="K507" i="4" s="1"/>
  <c r="K508" i="4" s="1"/>
  <c r="K509" i="4" s="1"/>
  <c r="K510" i="4" s="1"/>
  <c r="K511" i="4" s="1"/>
  <c r="K512" i="4" s="1"/>
  <c r="K513" i="4" s="1"/>
  <c r="K514" i="4" s="1"/>
  <c r="K515" i="4" s="1"/>
  <c r="K516" i="4" s="1"/>
  <c r="K517" i="4" s="1"/>
  <c r="K518" i="4" s="1"/>
  <c r="K519" i="4" s="1"/>
  <c r="K520" i="4" s="1"/>
  <c r="K521" i="4" s="1"/>
  <c r="K522" i="4" s="1"/>
  <c r="K523" i="4" s="1"/>
  <c r="K524" i="4" s="1"/>
  <c r="K525" i="4" s="1"/>
  <c r="K526" i="4" s="1"/>
  <c r="K527" i="4" s="1"/>
  <c r="K528" i="4" s="1"/>
  <c r="K529" i="4" s="1"/>
  <c r="K530" i="4" s="1"/>
  <c r="K531" i="4" s="1"/>
  <c r="K532" i="4" s="1"/>
  <c r="K533" i="4" s="1"/>
  <c r="K534" i="4" s="1"/>
  <c r="K535" i="4" s="1"/>
  <c r="K536" i="4" s="1"/>
  <c r="K537" i="4" s="1"/>
  <c r="K538" i="4" s="1"/>
  <c r="K539" i="4" s="1"/>
  <c r="K540" i="4" s="1"/>
  <c r="K541" i="4" s="1"/>
  <c r="K542" i="4" s="1"/>
  <c r="K543" i="4" s="1"/>
  <c r="K544" i="4" s="1"/>
  <c r="K545" i="4" s="1"/>
  <c r="K546" i="4" s="1"/>
  <c r="K547" i="4" s="1"/>
  <c r="K548" i="4" s="1"/>
  <c r="K549" i="4" s="1"/>
  <c r="K550" i="4" s="1"/>
  <c r="K551" i="4" s="1"/>
  <c r="K552" i="4" s="1"/>
  <c r="K553" i="4" s="1"/>
  <c r="K554" i="4" s="1"/>
  <c r="K555" i="4" s="1"/>
  <c r="K556" i="4" s="1"/>
  <c r="K557" i="4" s="1"/>
  <c r="K558" i="4" s="1"/>
  <c r="K559" i="4" s="1"/>
  <c r="K560" i="4" s="1"/>
  <c r="K561" i="4" s="1"/>
  <c r="K562" i="4" s="1"/>
  <c r="K563" i="4" s="1"/>
  <c r="K564" i="4" s="1"/>
  <c r="K565" i="4" s="1"/>
  <c r="K566" i="4" s="1"/>
  <c r="K567" i="4" s="1"/>
  <c r="K568" i="4" s="1"/>
  <c r="K569" i="4" s="1"/>
  <c r="K570" i="4" s="1"/>
  <c r="K571" i="4" s="1"/>
  <c r="K572" i="4" s="1"/>
  <c r="K573" i="4" s="1"/>
  <c r="K574" i="4" s="1"/>
  <c r="K575" i="4" s="1"/>
  <c r="K576" i="4" s="1"/>
  <c r="K577" i="4" s="1"/>
  <c r="K578" i="4" s="1"/>
  <c r="K579" i="4" s="1"/>
  <c r="K580" i="4" s="1"/>
  <c r="K581" i="4" s="1"/>
  <c r="K582" i="4" s="1"/>
  <c r="K583" i="4" s="1"/>
  <c r="K584" i="4" s="1"/>
  <c r="K585" i="4" s="1"/>
  <c r="K586" i="4" s="1"/>
  <c r="D587" i="4"/>
  <c r="K588" i="4"/>
  <c r="K589" i="4" s="1"/>
  <c r="K590" i="4" s="1"/>
  <c r="K591" i="4" s="1"/>
  <c r="K592" i="4" s="1"/>
  <c r="K593" i="4" s="1"/>
  <c r="K594" i="4" s="1"/>
  <c r="K595" i="4" s="1"/>
  <c r="K596" i="4" s="1"/>
  <c r="K597" i="4" s="1"/>
  <c r="K598" i="4" s="1"/>
  <c r="K599" i="4" s="1"/>
  <c r="K600" i="4" s="1"/>
  <c r="K601" i="4" s="1"/>
  <c r="K602" i="4" s="1"/>
  <c r="K603" i="4" s="1"/>
  <c r="K604" i="4" s="1"/>
  <c r="K605" i="4" s="1"/>
  <c r="K606" i="4" s="1"/>
  <c r="K607" i="4" s="1"/>
  <c r="K608" i="4" s="1"/>
  <c r="K609" i="4" s="1"/>
  <c r="K610" i="4" s="1"/>
  <c r="K611" i="4" s="1"/>
  <c r="K612" i="4" s="1"/>
  <c r="K613" i="4" s="1"/>
  <c r="K614" i="4" s="1"/>
  <c r="K615" i="4" s="1"/>
  <c r="K616" i="4" s="1"/>
  <c r="G374" i="4"/>
  <c r="D373" i="4"/>
  <c r="A17" i="5"/>
  <c r="A15" i="5"/>
  <c r="A14" i="5"/>
  <c r="A12" i="5"/>
  <c r="A9" i="5"/>
  <c r="A8" i="5"/>
  <c r="A6" i="5"/>
  <c r="K39" i="4"/>
  <c r="K40" i="4" s="1"/>
  <c r="K253" i="4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s="1"/>
  <c r="K267" i="4" s="1"/>
  <c r="K268" i="4" s="1"/>
  <c r="K269" i="4" s="1"/>
  <c r="K270" i="4" s="1"/>
  <c r="K271" i="4" s="1"/>
  <c r="K272" i="4" s="1"/>
  <c r="K273" i="4" s="1"/>
  <c r="K274" i="4" s="1"/>
  <c r="K275" i="4" s="1"/>
  <c r="K276" i="4" s="1"/>
  <c r="K277" i="4" s="1"/>
  <c r="K278" i="4" s="1"/>
  <c r="K279" i="4" s="1"/>
  <c r="K280" i="4" s="1"/>
  <c r="K281" i="4" s="1"/>
  <c r="K282" i="4" s="1"/>
  <c r="K284" i="4"/>
  <c r="K285" i="4" s="1"/>
  <c r="K286" i="4" s="1"/>
  <c r="K287" i="4" s="1"/>
  <c r="K315" i="4"/>
  <c r="K316" i="4" s="1"/>
  <c r="K317" i="4" s="1"/>
  <c r="K318" i="4" s="1"/>
  <c r="K319" i="4" s="1"/>
  <c r="K320" i="4" s="1"/>
  <c r="K321" i="4" s="1"/>
  <c r="K322" i="4" s="1"/>
  <c r="K323" i="4" s="1"/>
  <c r="K324" i="4" s="1"/>
  <c r="K325" i="4" s="1"/>
  <c r="K326" i="4" s="1"/>
  <c r="K327" i="4" s="1"/>
  <c r="K328" i="4" s="1"/>
  <c r="K329" i="4" s="1"/>
  <c r="K330" i="4" s="1"/>
  <c r="K331" i="4" s="1"/>
  <c r="K332" i="4" s="1"/>
  <c r="K333" i="4" s="1"/>
  <c r="K334" i="4" s="1"/>
  <c r="K335" i="4" s="1"/>
  <c r="K336" i="4" s="1"/>
  <c r="K337" i="4" s="1"/>
  <c r="K338" i="4" s="1"/>
  <c r="K339" i="4" s="1"/>
  <c r="K340" i="4" s="1"/>
  <c r="K341" i="4" s="1"/>
  <c r="K342" i="4" s="1"/>
  <c r="K343" i="4" s="1"/>
  <c r="K344" i="4" s="1"/>
  <c r="K345" i="4" s="1"/>
  <c r="K346" i="4" s="1"/>
  <c r="K347" i="4" s="1"/>
  <c r="K348" i="4" s="1"/>
  <c r="K349" i="4" s="1"/>
  <c r="K350" i="4" s="1"/>
  <c r="K351" i="4" s="1"/>
  <c r="K352" i="4" s="1"/>
  <c r="K353" i="4" s="1"/>
  <c r="K354" i="4" s="1"/>
  <c r="K355" i="4" s="1"/>
  <c r="K356" i="4" s="1"/>
  <c r="K357" i="4" s="1"/>
  <c r="K358" i="4" s="1"/>
  <c r="K359" i="4" s="1"/>
  <c r="K360" i="4" s="1"/>
  <c r="K361" i="4" s="1"/>
  <c r="K362" i="4" s="1"/>
  <c r="K363" i="4" s="1"/>
  <c r="K364" i="4" s="1"/>
  <c r="K365" i="4" s="1"/>
  <c r="K366" i="4" s="1"/>
  <c r="K367" i="4" s="1"/>
  <c r="K368" i="4" s="1"/>
  <c r="K369" i="4" s="1"/>
  <c r="K370" i="4" s="1"/>
  <c r="K371" i="4" s="1"/>
  <c r="K372" i="4" s="1"/>
  <c r="K618" i="4"/>
  <c r="K619" i="4" s="1"/>
  <c r="K620" i="4" s="1"/>
  <c r="K621" i="4" s="1"/>
  <c r="K622" i="4" s="1"/>
  <c r="K623" i="4" s="1"/>
  <c r="K624" i="4" s="1"/>
  <c r="K625" i="4" s="1"/>
  <c r="K626" i="4" s="1"/>
  <c r="K627" i="4" s="1"/>
  <c r="K628" i="4" s="1"/>
  <c r="K629" i="4" s="1"/>
  <c r="K630" i="4" s="1"/>
  <c r="K631" i="4" s="1"/>
  <c r="K632" i="4" s="1"/>
  <c r="K633" i="4" s="1"/>
  <c r="K634" i="4" s="1"/>
  <c r="K635" i="4" s="1"/>
  <c r="K636" i="4" s="1"/>
  <c r="K637" i="4" s="1"/>
  <c r="K638" i="4" s="1"/>
  <c r="K639" i="4" s="1"/>
  <c r="K640" i="4" s="1"/>
  <c r="K641" i="4" s="1"/>
  <c r="K642" i="4" s="1"/>
  <c r="K643" i="4" s="1"/>
  <c r="K644" i="4" s="1"/>
  <c r="K645" i="4" s="1"/>
  <c r="K646" i="4" s="1"/>
  <c r="K647" i="4" s="1"/>
  <c r="G253" i="4"/>
  <c r="G284" i="4"/>
  <c r="G285" i="4" s="1"/>
  <c r="G286" i="4" s="1"/>
  <c r="G287" i="4" s="1"/>
  <c r="G288" i="4" s="1"/>
  <c r="G289" i="4" s="1"/>
  <c r="G290" i="4" s="1"/>
  <c r="G291" i="4" s="1"/>
  <c r="G315" i="4"/>
  <c r="G588" i="4"/>
  <c r="G618" i="4"/>
  <c r="G619" i="4" s="1"/>
  <c r="G620" i="4" s="1"/>
  <c r="G621" i="4" s="1"/>
  <c r="G649" i="4"/>
  <c r="G650" i="4" s="1"/>
  <c r="G651" i="4" s="1"/>
  <c r="G652" i="4" s="1"/>
  <c r="G680" i="4"/>
  <c r="G681" i="4" s="1"/>
  <c r="C9" i="4"/>
  <c r="C10" i="4" s="1"/>
  <c r="C11" i="4" s="1"/>
  <c r="C12" i="4" s="1"/>
  <c r="A8" i="4"/>
  <c r="D8" i="4"/>
  <c r="E8" i="4" s="1"/>
  <c r="B9" i="4"/>
  <c r="A9" i="4" s="1"/>
  <c r="K9" i="4"/>
  <c r="K10" i="4" s="1"/>
  <c r="D38" i="4"/>
  <c r="D252" i="4"/>
  <c r="D283" i="4"/>
  <c r="D314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E1775" i="4" s="1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E1864" i="4" s="1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E1987" i="4" s="1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E2595" i="4" s="1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E2718" i="4" s="1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A8" i="1"/>
  <c r="F374" i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K9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G39" i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L39" i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G70" i="1"/>
  <c r="K70" i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L70" i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G100" i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K100" i="1"/>
  <c r="K101" i="1" s="1"/>
  <c r="K102" i="1" s="1"/>
  <c r="K103" i="1" s="1"/>
  <c r="G131" i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62" i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K162" i="1"/>
  <c r="L162" i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G192" i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L192" i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G223" i="1"/>
  <c r="K223" i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L223" i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G253" i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K253" i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L253" i="1"/>
  <c r="G284" i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K284" i="1"/>
  <c r="G315" i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K315" i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G343" i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K343" i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G374" i="1"/>
  <c r="G375" i="1" s="1"/>
  <c r="G376" i="1" s="1"/>
  <c r="G377" i="1" s="1"/>
  <c r="G378" i="1" s="1"/>
  <c r="I374" i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K374" i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G404" i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I404" i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G435" i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I435" i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G496" i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I496" i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G527" i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I527" i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A6" i="3"/>
  <c r="A9" i="3"/>
  <c r="A12" i="3"/>
  <c r="A14" i="3"/>
  <c r="A15" i="3"/>
  <c r="A17" i="3"/>
  <c r="A8" i="3"/>
  <c r="D4" i="2"/>
  <c r="E4" i="2"/>
  <c r="G4" i="2"/>
  <c r="H4" i="2"/>
  <c r="I4" i="2"/>
  <c r="C4" i="2"/>
  <c r="D69" i="1"/>
  <c r="D161" i="1"/>
  <c r="D222" i="1"/>
  <c r="D252" i="1"/>
  <c r="D8" i="1"/>
  <c r="I954" i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K588" i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I618" i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709" i="1"/>
  <c r="I710" i="1" s="1"/>
  <c r="I711" i="1" s="1"/>
  <c r="I712" i="1" s="1"/>
  <c r="I713" i="1" s="1"/>
  <c r="I714" i="1" s="1"/>
  <c r="I715" i="1" s="1"/>
  <c r="I716" i="1" s="1"/>
  <c r="I718" i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40" i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588" i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G923" i="1"/>
  <c r="G924" i="1" s="1"/>
  <c r="G925" i="1" s="1"/>
  <c r="G926" i="1" s="1"/>
  <c r="G927" i="1" s="1"/>
  <c r="G928" i="1" s="1"/>
  <c r="G929" i="1" s="1"/>
  <c r="D2383" i="1"/>
  <c r="D274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8" i="1"/>
  <c r="B9" i="1"/>
  <c r="G984" i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D983" i="4"/>
  <c r="G984" i="4"/>
  <c r="G1015" i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D1014" i="4"/>
  <c r="G1015" i="4"/>
  <c r="G1196" i="4"/>
  <c r="G1197" i="4" s="1"/>
  <c r="G1198" i="4" s="1"/>
  <c r="G1199" i="4" s="1"/>
  <c r="D1195" i="4"/>
  <c r="I1105" i="1"/>
  <c r="I1106" i="1" s="1"/>
  <c r="I1107" i="1" s="1"/>
  <c r="D1226" i="4"/>
  <c r="G1227" i="4"/>
  <c r="D1227" i="4" s="1"/>
  <c r="D1379" i="4"/>
  <c r="G1380" i="4"/>
  <c r="D1380" i="4" s="1"/>
  <c r="D1410" i="4"/>
  <c r="G1411" i="4"/>
  <c r="I1319" i="1"/>
  <c r="I1320" i="1" s="1"/>
  <c r="I1321" i="1" s="1"/>
  <c r="I1380" i="1"/>
  <c r="I1381" i="1" s="1"/>
  <c r="I1382" i="1" s="1"/>
  <c r="I1383" i="1" s="1"/>
  <c r="I1384" i="1" s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I1404" i="1" s="1"/>
  <c r="I1405" i="1" s="1"/>
  <c r="I1406" i="1" s="1"/>
  <c r="I1407" i="1" s="1"/>
  <c r="I1408" i="1" s="1"/>
  <c r="I1409" i="1" s="1"/>
  <c r="I1410" i="1" s="1"/>
  <c r="I1470" i="1"/>
  <c r="I1471" i="1" s="1"/>
  <c r="I1472" i="1" s="1"/>
  <c r="I1473" i="1" s="1"/>
  <c r="I1474" i="1" s="1"/>
  <c r="I1475" i="1" s="1"/>
  <c r="I1476" i="1" s="1"/>
  <c r="I1477" i="1" s="1"/>
  <c r="I1478" i="1" s="1"/>
  <c r="I1479" i="1" s="1"/>
  <c r="I1480" i="1" s="1"/>
  <c r="I1481" i="1" s="1"/>
  <c r="I1482" i="1" s="1"/>
  <c r="I1483" i="1" s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I1496" i="1" s="1"/>
  <c r="I1497" i="1" s="1"/>
  <c r="I1498" i="1" s="1"/>
  <c r="G1380" i="1"/>
  <c r="G1381" i="1" s="1"/>
  <c r="G1382" i="1" s="1"/>
  <c r="D1438" i="4"/>
  <c r="G1439" i="4"/>
  <c r="D1439" i="4" s="1"/>
  <c r="G1500" i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61" i="1"/>
  <c r="G1562" i="1" s="1"/>
  <c r="G1563" i="1" s="1"/>
  <c r="G1564" i="1" s="1"/>
  <c r="D1499" i="4"/>
  <c r="G1500" i="4"/>
  <c r="D1500" i="4" s="1"/>
  <c r="D1530" i="4"/>
  <c r="G1531" i="4"/>
  <c r="I1561" i="1"/>
  <c r="I1562" i="1" s="1"/>
  <c r="I1563" i="1" s="1"/>
  <c r="I1564" i="1" s="1"/>
  <c r="I1565" i="1" s="1"/>
  <c r="I1566" i="1" s="1"/>
  <c r="I1567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I1581" i="1" s="1"/>
  <c r="I1582" i="1" s="1"/>
  <c r="I1583" i="1" s="1"/>
  <c r="I1584" i="1" s="1"/>
  <c r="I1585" i="1" s="1"/>
  <c r="I1586" i="1" s="1"/>
  <c r="I1587" i="1" s="1"/>
  <c r="I1588" i="1" s="1"/>
  <c r="I1589" i="1" s="1"/>
  <c r="I1590" i="1" s="1"/>
  <c r="I1591" i="1" s="1"/>
  <c r="I1592" i="1" s="1"/>
  <c r="I1593" i="1" s="1"/>
  <c r="I1594" i="1" s="1"/>
  <c r="I1595" i="1" s="1"/>
  <c r="I1596" i="1" s="1"/>
  <c r="I1597" i="1" s="1"/>
  <c r="I1598" i="1" s="1"/>
  <c r="I1599" i="1" s="1"/>
  <c r="I1600" i="1" s="1"/>
  <c r="I1601" i="1" s="1"/>
  <c r="I1602" i="1" s="1"/>
  <c r="I1603" i="1" s="1"/>
  <c r="I1604" i="1" s="1"/>
  <c r="I1605" i="1" s="1"/>
  <c r="I1606" i="1" s="1"/>
  <c r="I1607" i="1" s="1"/>
  <c r="I1608" i="1" s="1"/>
  <c r="I1609" i="1" s="1"/>
  <c r="I1610" i="1" s="1"/>
  <c r="I1611" i="1" s="1"/>
  <c r="I1612" i="1" s="1"/>
  <c r="I1613" i="1" s="1"/>
  <c r="I1614" i="1" s="1"/>
  <c r="I1615" i="1" s="1"/>
  <c r="I1616" i="1" s="1"/>
  <c r="I1617" i="1" s="1"/>
  <c r="I1618" i="1" s="1"/>
  <c r="I1619" i="1" s="1"/>
  <c r="I1620" i="1" s="1"/>
  <c r="I1621" i="1" s="1"/>
  <c r="I1622" i="1" s="1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F1714" i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I1926" i="1"/>
  <c r="I1927" i="1" s="1"/>
  <c r="I1928" i="1" s="1"/>
  <c r="I1929" i="1" s="1"/>
  <c r="I1930" i="1" s="1"/>
  <c r="I1931" i="1" s="1"/>
  <c r="I1932" i="1" s="1"/>
  <c r="I1933" i="1" s="1"/>
  <c r="I1934" i="1" s="1"/>
  <c r="I1935" i="1" s="1"/>
  <c r="I1936" i="1" s="1"/>
  <c r="I1937" i="1" s="1"/>
  <c r="I1938" i="1" s="1"/>
  <c r="I1939" i="1" s="1"/>
  <c r="I1940" i="1" s="1"/>
  <c r="I1941" i="1" s="1"/>
  <c r="I1942" i="1" s="1"/>
  <c r="I1943" i="1" s="1"/>
  <c r="I1944" i="1" s="1"/>
  <c r="I1945" i="1" s="1"/>
  <c r="I1946" i="1" s="1"/>
  <c r="I1947" i="1" s="1"/>
  <c r="I1948" i="1" s="1"/>
  <c r="I1949" i="1" s="1"/>
  <c r="I1950" i="1" s="1"/>
  <c r="I1951" i="1" s="1"/>
  <c r="I1952" i="1" s="1"/>
  <c r="I1953" i="1" s="1"/>
  <c r="I1954" i="1" s="1"/>
  <c r="I1955" i="1" s="1"/>
  <c r="I1956" i="1" s="1"/>
  <c r="I1957" i="1" s="1"/>
  <c r="I1958" i="1" s="1"/>
  <c r="I1959" i="1" s="1"/>
  <c r="I1960" i="1" s="1"/>
  <c r="I1961" i="1" s="1"/>
  <c r="I1962" i="1" s="1"/>
  <c r="I1963" i="1" s="1"/>
  <c r="I1964" i="1" s="1"/>
  <c r="I1965" i="1" s="1"/>
  <c r="I1966" i="1" s="1"/>
  <c r="I1967" i="1" s="1"/>
  <c r="I1968" i="1" s="1"/>
  <c r="I1969" i="1" s="1"/>
  <c r="I1970" i="1" s="1"/>
  <c r="I1971" i="1" s="1"/>
  <c r="I1972" i="1" s="1"/>
  <c r="I1973" i="1" s="1"/>
  <c r="I1974" i="1" s="1"/>
  <c r="I1975" i="1" s="1"/>
  <c r="I1976" i="1" s="1"/>
  <c r="I1977" i="1" s="1"/>
  <c r="I1978" i="1" s="1"/>
  <c r="I1979" i="1" s="1"/>
  <c r="I1980" i="1" s="1"/>
  <c r="I1981" i="1" s="1"/>
  <c r="I1982" i="1" s="1"/>
  <c r="I1983" i="1" s="1"/>
  <c r="I1984" i="1" s="1"/>
  <c r="I1985" i="1" s="1"/>
  <c r="I1986" i="1" s="1"/>
  <c r="I1987" i="1" s="1"/>
  <c r="I1988" i="1" s="1"/>
  <c r="I1989" i="1" s="1"/>
  <c r="I1990" i="1" s="1"/>
  <c r="I1991" i="1" s="1"/>
  <c r="I1992" i="1" s="1"/>
  <c r="I1993" i="1" s="1"/>
  <c r="I1994" i="1" s="1"/>
  <c r="I1995" i="1" s="1"/>
  <c r="I1996" i="1" s="1"/>
  <c r="I1997" i="1" s="1"/>
  <c r="I1998" i="1" s="1"/>
  <c r="I1999" i="1" s="1"/>
  <c r="I2000" i="1" s="1"/>
  <c r="I2001" i="1" s="1"/>
  <c r="I2002" i="1" s="1"/>
  <c r="I2003" i="1" s="1"/>
  <c r="I2004" i="1" s="1"/>
  <c r="I2005" i="1" s="1"/>
  <c r="I2006" i="1" s="1"/>
  <c r="I2007" i="1" s="1"/>
  <c r="I2008" i="1" s="1"/>
  <c r="I2009" i="1" s="1"/>
  <c r="I2010" i="1" s="1"/>
  <c r="I2011" i="1" s="1"/>
  <c r="I2012" i="1" s="1"/>
  <c r="I2013" i="1" s="1"/>
  <c r="I2014" i="1" s="1"/>
  <c r="I2015" i="1" s="1"/>
  <c r="I2016" i="1" s="1"/>
  <c r="D2017" i="1"/>
  <c r="I1745" i="1"/>
  <c r="I1746" i="1" s="1"/>
  <c r="F1835" i="1"/>
  <c r="F1836" i="1" s="1"/>
  <c r="F1837" i="1" s="1"/>
  <c r="G1865" i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F1865" i="1"/>
  <c r="F1866" i="1" s="1"/>
  <c r="G1776" i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F1896" i="1"/>
  <c r="F1897" i="1" s="1"/>
  <c r="F1898" i="1" s="1"/>
  <c r="F1899" i="1" s="1"/>
  <c r="I1896" i="1"/>
  <c r="I1897" i="1" s="1"/>
  <c r="I1898" i="1" s="1"/>
  <c r="I1899" i="1" s="1"/>
  <c r="I1900" i="1" s="1"/>
  <c r="I1901" i="1" s="1"/>
  <c r="I1902" i="1" s="1"/>
  <c r="I1903" i="1" s="1"/>
  <c r="I1904" i="1" s="1"/>
  <c r="I1905" i="1" s="1"/>
  <c r="I1906" i="1" s="1"/>
  <c r="I1907" i="1" s="1"/>
  <c r="I1908" i="1" s="1"/>
  <c r="I1909" i="1" s="1"/>
  <c r="I1910" i="1" s="1"/>
  <c r="I1911" i="1" s="1"/>
  <c r="I1912" i="1" s="1"/>
  <c r="I1913" i="1" s="1"/>
  <c r="I1914" i="1" s="1"/>
  <c r="I1915" i="1" s="1"/>
  <c r="I1916" i="1" s="1"/>
  <c r="I1917" i="1" s="1"/>
  <c r="I1918" i="1" s="1"/>
  <c r="I1919" i="1" s="1"/>
  <c r="I1920" i="1" s="1"/>
  <c r="I1921" i="1" s="1"/>
  <c r="I1922" i="1" s="1"/>
  <c r="I1923" i="1" s="1"/>
  <c r="I1924" i="1" s="1"/>
  <c r="C1776" i="4"/>
  <c r="C1865" i="4"/>
  <c r="C1988" i="4"/>
  <c r="C1989" i="4" s="1"/>
  <c r="C2231" i="4"/>
  <c r="C2232" i="4" s="1"/>
  <c r="C2233" i="4" s="1"/>
  <c r="C2234" i="4" s="1"/>
  <c r="C2235" i="4" s="1"/>
  <c r="C2236" i="4" s="1"/>
  <c r="C2237" i="4" s="1"/>
  <c r="C2238" i="4" s="1"/>
  <c r="C2239" i="4" s="1"/>
  <c r="C2240" i="4" s="1"/>
  <c r="C2241" i="4" s="1"/>
  <c r="C2242" i="4" s="1"/>
  <c r="C2243" i="4" s="1"/>
  <c r="C2244" i="4" s="1"/>
  <c r="C2245" i="4" s="1"/>
  <c r="C2246" i="4" s="1"/>
  <c r="C2247" i="4" s="1"/>
  <c r="C2248" i="4" s="1"/>
  <c r="C2249" i="4" s="1"/>
  <c r="C2250" i="4" s="1"/>
  <c r="C2251" i="4" s="1"/>
  <c r="C2252" i="4" s="1"/>
  <c r="C2253" i="4" s="1"/>
  <c r="C2254" i="4" s="1"/>
  <c r="C2255" i="4" s="1"/>
  <c r="C2256" i="4" s="1"/>
  <c r="C2257" i="4" s="1"/>
  <c r="C2258" i="4" s="1"/>
  <c r="C2259" i="4" s="1"/>
  <c r="C2260" i="4" s="1"/>
  <c r="C2261" i="4" s="1"/>
  <c r="C2262" i="4" s="1"/>
  <c r="C2263" i="4" s="1"/>
  <c r="C2264" i="4" s="1"/>
  <c r="C2265" i="4" s="1"/>
  <c r="C2266" i="4" s="1"/>
  <c r="C2267" i="4" s="1"/>
  <c r="C2268" i="4" s="1"/>
  <c r="C2269" i="4" s="1"/>
  <c r="C2270" i="4" s="1"/>
  <c r="C2271" i="4" s="1"/>
  <c r="C2272" i="4" s="1"/>
  <c r="C2273" i="4" s="1"/>
  <c r="C2274" i="4" s="1"/>
  <c r="C2275" i="4" s="1"/>
  <c r="C2276" i="4" s="1"/>
  <c r="C2277" i="4" s="1"/>
  <c r="C2278" i="4" s="1"/>
  <c r="C2279" i="4" s="1"/>
  <c r="C2280" i="4" s="1"/>
  <c r="C2281" i="4" s="1"/>
  <c r="C2282" i="4" s="1"/>
  <c r="C2283" i="4" s="1"/>
  <c r="C2284" i="4" s="1"/>
  <c r="C2285" i="4" s="1"/>
  <c r="C2286" i="4" s="1"/>
  <c r="C2287" i="4" s="1"/>
  <c r="C2288" i="4" s="1"/>
  <c r="C2289" i="4" s="1"/>
  <c r="C2290" i="4" s="1"/>
  <c r="C2291" i="4" s="1"/>
  <c r="C2292" i="4" s="1"/>
  <c r="C2293" i="4" s="1"/>
  <c r="C2294" i="4" s="1"/>
  <c r="C2295" i="4" s="1"/>
  <c r="C2296" i="4" s="1"/>
  <c r="C2297" i="4" s="1"/>
  <c r="C2298" i="4" s="1"/>
  <c r="C2299" i="4" s="1"/>
  <c r="C2300" i="4" s="1"/>
  <c r="C2301" i="4" s="1"/>
  <c r="C2302" i="4" s="1"/>
  <c r="C2303" i="4" s="1"/>
  <c r="C2304" i="4" s="1"/>
  <c r="C2305" i="4" s="1"/>
  <c r="C2306" i="4" s="1"/>
  <c r="C2307" i="4" s="1"/>
  <c r="C2308" i="4" s="1"/>
  <c r="C2309" i="4" s="1"/>
  <c r="C2310" i="4" s="1"/>
  <c r="C2311" i="4" s="1"/>
  <c r="C2312" i="4" s="1"/>
  <c r="C2313" i="4" s="1"/>
  <c r="C2314" i="4" s="1"/>
  <c r="C2315" i="4" s="1"/>
  <c r="C2316" i="4" s="1"/>
  <c r="C2317" i="4" s="1"/>
  <c r="C2318" i="4" s="1"/>
  <c r="C2319" i="4" s="1"/>
  <c r="C2320" i="4" s="1"/>
  <c r="C2321" i="4" s="1"/>
  <c r="C2322" i="4" s="1"/>
  <c r="C2323" i="4" s="1"/>
  <c r="C2324" i="4" s="1"/>
  <c r="C2325" i="4" s="1"/>
  <c r="C2326" i="4" s="1"/>
  <c r="C2327" i="4" s="1"/>
  <c r="C2328" i="4" s="1"/>
  <c r="C2329" i="4" s="1"/>
  <c r="C2330" i="4" s="1"/>
  <c r="C2331" i="4" s="1"/>
  <c r="C2332" i="4" s="1"/>
  <c r="C2333" i="4" s="1"/>
  <c r="C2334" i="4" s="1"/>
  <c r="C2335" i="4" s="1"/>
  <c r="C2336" i="4" s="1"/>
  <c r="C2337" i="4" s="1"/>
  <c r="C2338" i="4" s="1"/>
  <c r="C2339" i="4" s="1"/>
  <c r="C2340" i="4" s="1"/>
  <c r="C2341" i="4" s="1"/>
  <c r="C2342" i="4" s="1"/>
  <c r="C2343" i="4" s="1"/>
  <c r="C2344" i="4" s="1"/>
  <c r="C2345" i="4" s="1"/>
  <c r="C2346" i="4" s="1"/>
  <c r="C2347" i="4" s="1"/>
  <c r="C2348" i="4" s="1"/>
  <c r="C2349" i="4" s="1"/>
  <c r="C2350" i="4" s="1"/>
  <c r="C2351" i="4" s="1"/>
  <c r="C2352" i="4" s="1"/>
  <c r="C2354" i="4"/>
  <c r="C2355" i="4" s="1"/>
  <c r="C2356" i="4" s="1"/>
  <c r="C2357" i="4" s="1"/>
  <c r="C2358" i="4" s="1"/>
  <c r="C2359" i="4" s="1"/>
  <c r="C2360" i="4" s="1"/>
  <c r="C2361" i="4" s="1"/>
  <c r="C2362" i="4" s="1"/>
  <c r="C2363" i="4" s="1"/>
  <c r="C2364" i="4" s="1"/>
  <c r="C2365" i="4" s="1"/>
  <c r="C2366" i="4" s="1"/>
  <c r="C2367" i="4" s="1"/>
  <c r="C2368" i="4" s="1"/>
  <c r="C2369" i="4" s="1"/>
  <c r="C2370" i="4" s="1"/>
  <c r="C2371" i="4" s="1"/>
  <c r="C2372" i="4" s="1"/>
  <c r="C2373" i="4" s="1"/>
  <c r="C2374" i="4" s="1"/>
  <c r="C2375" i="4" s="1"/>
  <c r="C2376" i="4" s="1"/>
  <c r="C2377" i="4" s="1"/>
  <c r="C2378" i="4" s="1"/>
  <c r="C2379" i="4" s="1"/>
  <c r="C2380" i="4" s="1"/>
  <c r="C2381" i="4" s="1"/>
  <c r="C2382" i="4" s="1"/>
  <c r="C2383" i="4" s="1"/>
  <c r="C2596" i="4"/>
  <c r="C2597" i="4" s="1"/>
  <c r="C2719" i="4"/>
  <c r="E4272" i="1" l="1"/>
  <c r="C4273" i="1"/>
  <c r="N7" i="2"/>
  <c r="M7" i="2"/>
  <c r="L7" i="2"/>
  <c r="AE7" i="2"/>
  <c r="AH7" i="2"/>
  <c r="AG7" i="2"/>
  <c r="AF7" i="2"/>
  <c r="E3870" i="1"/>
  <c r="C3889" i="4"/>
  <c r="E3888" i="4"/>
  <c r="G588" i="1"/>
  <c r="G589" i="1" s="1"/>
  <c r="G590" i="1" s="1"/>
  <c r="G591" i="1" s="1"/>
  <c r="E3416" i="4"/>
  <c r="D1195" i="1"/>
  <c r="D588" i="4"/>
  <c r="E1989" i="4"/>
  <c r="D1713" i="1"/>
  <c r="E69" i="1"/>
  <c r="D1073" i="1"/>
  <c r="D1318" i="1"/>
  <c r="D1775" i="1"/>
  <c r="D1834" i="1"/>
  <c r="E2719" i="4"/>
  <c r="D1803" i="1"/>
  <c r="D1074" i="1"/>
  <c r="D1288" i="1"/>
  <c r="D1287" i="1"/>
  <c r="D2018" i="1"/>
  <c r="G1381" i="4"/>
  <c r="G1382" i="4" s="1"/>
  <c r="D1382" i="4" s="1"/>
  <c r="D284" i="4"/>
  <c r="D1835" i="1"/>
  <c r="E252" i="1"/>
  <c r="D285" i="4"/>
  <c r="D39" i="4"/>
  <c r="D2384" i="1"/>
  <c r="E2596" i="4"/>
  <c r="K2323" i="4"/>
  <c r="K2324" i="4" s="1"/>
  <c r="K2325" i="4" s="1"/>
  <c r="K2326" i="4" s="1"/>
  <c r="K2327" i="4" s="1"/>
  <c r="K2328" i="4" s="1"/>
  <c r="K2329" i="4" s="1"/>
  <c r="K2330" i="4" s="1"/>
  <c r="K2331" i="4" s="1"/>
  <c r="K2332" i="4" s="1"/>
  <c r="K2333" i="4" s="1"/>
  <c r="K2334" i="4" s="1"/>
  <c r="K2335" i="4" s="1"/>
  <c r="K2336" i="4" s="1"/>
  <c r="K2337" i="4" s="1"/>
  <c r="K2338" i="4" s="1"/>
  <c r="K2339" i="4" s="1"/>
  <c r="K2340" i="4" s="1"/>
  <c r="K2341" i="4" s="1"/>
  <c r="K2342" i="4" s="1"/>
  <c r="K2343" i="4" s="1"/>
  <c r="K2344" i="4" s="1"/>
  <c r="K2345" i="4" s="1"/>
  <c r="K2346" i="4" s="1"/>
  <c r="K2347" i="4" s="1"/>
  <c r="K2348" i="4" s="1"/>
  <c r="K2349" i="4" s="1"/>
  <c r="K2350" i="4" s="1"/>
  <c r="K2351" i="4" s="1"/>
  <c r="K2352" i="4" s="1"/>
  <c r="K2353" i="4" s="1"/>
  <c r="K2354" i="4" s="1"/>
  <c r="K2355" i="4" s="1"/>
  <c r="K2356" i="4" s="1"/>
  <c r="K2357" i="4" s="1"/>
  <c r="K2358" i="4" s="1"/>
  <c r="K2359" i="4" s="1"/>
  <c r="K2360" i="4" s="1"/>
  <c r="K2361" i="4" s="1"/>
  <c r="K2362" i="4" s="1"/>
  <c r="K2363" i="4" s="1"/>
  <c r="K2364" i="4" s="1"/>
  <c r="K2365" i="4" s="1"/>
  <c r="K2366" i="4" s="1"/>
  <c r="K2367" i="4" s="1"/>
  <c r="K2368" i="4" s="1"/>
  <c r="K2369" i="4" s="1"/>
  <c r="K2370" i="4" s="1"/>
  <c r="K2371" i="4" s="1"/>
  <c r="K2372" i="4" s="1"/>
  <c r="K2373" i="4" s="1"/>
  <c r="K2374" i="4" s="1"/>
  <c r="K2375" i="4" s="1"/>
  <c r="K2376" i="4" s="1"/>
  <c r="K2377" i="4" s="1"/>
  <c r="K2378" i="4" s="1"/>
  <c r="K2379" i="4" s="1"/>
  <c r="K2380" i="4" s="1"/>
  <c r="K2381" i="4" s="1"/>
  <c r="K2382" i="4" s="1"/>
  <c r="G956" i="4"/>
  <c r="D956" i="4" s="1"/>
  <c r="D955" i="4"/>
  <c r="D1744" i="1"/>
  <c r="F1745" i="1"/>
  <c r="D1745" i="1" s="1"/>
  <c r="J2169" i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D588" i="1"/>
  <c r="D1196" i="4"/>
  <c r="B10" i="4"/>
  <c r="B11" i="4" s="1"/>
  <c r="D954" i="4"/>
  <c r="C2720" i="4"/>
  <c r="E2720" i="4" s="1"/>
  <c r="C1990" i="4"/>
  <c r="C1991" i="4" s="1"/>
  <c r="C1992" i="4" s="1"/>
  <c r="C1993" i="4" s="1"/>
  <c r="D591" i="1"/>
  <c r="D590" i="1"/>
  <c r="G1440" i="4"/>
  <c r="G1228" i="4"/>
  <c r="G1229" i="4" s="1"/>
  <c r="E161" i="1"/>
  <c r="G589" i="4"/>
  <c r="D589" i="4" s="1"/>
  <c r="D1864" i="1"/>
  <c r="I1865" i="1"/>
  <c r="I1866" i="1" s="1"/>
  <c r="I1867" i="1" s="1"/>
  <c r="I1868" i="1" s="1"/>
  <c r="I1869" i="1" s="1"/>
  <c r="I1870" i="1" s="1"/>
  <c r="I1871" i="1" s="1"/>
  <c r="I1872" i="1" s="1"/>
  <c r="I1873" i="1" s="1"/>
  <c r="I1874" i="1" s="1"/>
  <c r="I1875" i="1" s="1"/>
  <c r="I1876" i="1" s="1"/>
  <c r="I1877" i="1" s="1"/>
  <c r="I1878" i="1" s="1"/>
  <c r="I1879" i="1" s="1"/>
  <c r="I1880" i="1" s="1"/>
  <c r="I1881" i="1" s="1"/>
  <c r="I1882" i="1" s="1"/>
  <c r="I1883" i="1" s="1"/>
  <c r="I1884" i="1" s="1"/>
  <c r="I1885" i="1" s="1"/>
  <c r="I1886" i="1" s="1"/>
  <c r="I1887" i="1" s="1"/>
  <c r="I1888" i="1" s="1"/>
  <c r="I1889" i="1" s="1"/>
  <c r="I1890" i="1" s="1"/>
  <c r="I1891" i="1" s="1"/>
  <c r="I1892" i="1" s="1"/>
  <c r="I1893" i="1" s="1"/>
  <c r="I1894" i="1" s="1"/>
  <c r="E2597" i="4"/>
  <c r="C2598" i="4"/>
  <c r="E1776" i="4"/>
  <c r="C1777" i="4"/>
  <c r="D1777" i="1"/>
  <c r="E1865" i="4"/>
  <c r="C1866" i="4"/>
  <c r="D1531" i="4"/>
  <c r="G1532" i="4"/>
  <c r="D617" i="1"/>
  <c r="K618" i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D648" i="1" s="1"/>
  <c r="I977" i="1"/>
  <c r="I978" i="1" s="1"/>
  <c r="I979" i="1" s="1"/>
  <c r="D976" i="1"/>
  <c r="K11" i="4"/>
  <c r="D10" i="4"/>
  <c r="E10" i="4" s="1"/>
  <c r="D1804" i="1"/>
  <c r="D1776" i="1"/>
  <c r="G1016" i="4"/>
  <c r="D1016" i="4" s="1"/>
  <c r="D1015" i="4"/>
  <c r="I961" i="4"/>
  <c r="I962" i="4" s="1"/>
  <c r="K41" i="4"/>
  <c r="K42" i="4" s="1"/>
  <c r="D40" i="4"/>
  <c r="D1198" i="4"/>
  <c r="E1988" i="4"/>
  <c r="D9" i="4"/>
  <c r="E9" i="4" s="1"/>
  <c r="D1165" i="1"/>
  <c r="D1652" i="1"/>
  <c r="K7" i="2"/>
  <c r="E7" i="2"/>
  <c r="J7" i="2"/>
  <c r="F1838" i="1"/>
  <c r="F1839" i="1" s="1"/>
  <c r="D1837" i="1"/>
  <c r="F1779" i="1"/>
  <c r="D1778" i="1"/>
  <c r="G266" i="1"/>
  <c r="G1383" i="1"/>
  <c r="G1384" i="1" s="1"/>
  <c r="G1385" i="1" s="1"/>
  <c r="I1656" i="1"/>
  <c r="I1657" i="1" s="1"/>
  <c r="I1658" i="1" s="1"/>
  <c r="I1659" i="1" s="1"/>
  <c r="I1660" i="1" s="1"/>
  <c r="I1661" i="1" s="1"/>
  <c r="I1662" i="1" s="1"/>
  <c r="I1663" i="1" s="1"/>
  <c r="I1664" i="1" s="1"/>
  <c r="I1665" i="1" s="1"/>
  <c r="I1666" i="1" s="1"/>
  <c r="I1667" i="1" s="1"/>
  <c r="I1668" i="1" s="1"/>
  <c r="I1669" i="1" s="1"/>
  <c r="I1670" i="1" s="1"/>
  <c r="I1671" i="1" s="1"/>
  <c r="I1672" i="1" s="1"/>
  <c r="I1673" i="1" s="1"/>
  <c r="I1674" i="1" s="1"/>
  <c r="I1675" i="1" s="1"/>
  <c r="I1676" i="1" s="1"/>
  <c r="I1677" i="1" s="1"/>
  <c r="I1678" i="1" s="1"/>
  <c r="I1679" i="1" s="1"/>
  <c r="I1680" i="1" s="1"/>
  <c r="I1681" i="1" s="1"/>
  <c r="I1682" i="1" s="1"/>
  <c r="I1683" i="1" s="1"/>
  <c r="D1683" i="1" s="1"/>
  <c r="D1714" i="1"/>
  <c r="G1715" i="1"/>
  <c r="G19" i="1"/>
  <c r="D1836" i="1"/>
  <c r="D1653" i="1"/>
  <c r="G1654" i="1"/>
  <c r="K10" i="1"/>
  <c r="D9" i="1"/>
  <c r="E9" i="1" s="1"/>
  <c r="G619" i="1"/>
  <c r="F2386" i="1"/>
  <c r="D2385" i="1"/>
  <c r="G1197" i="1"/>
  <c r="G1198" i="1" s="1"/>
  <c r="G1199" i="1" s="1"/>
  <c r="G1200" i="1" s="1"/>
  <c r="G1201" i="1" s="1"/>
  <c r="G1202" i="1" s="1"/>
  <c r="D1196" i="1"/>
  <c r="A9" i="1"/>
  <c r="B10" i="1"/>
  <c r="K285" i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L254" i="1"/>
  <c r="D253" i="1"/>
  <c r="E253" i="1" s="1"/>
  <c r="G224" i="1"/>
  <c r="D223" i="1"/>
  <c r="E223" i="1" s="1"/>
  <c r="K163" i="1"/>
  <c r="D162" i="1"/>
  <c r="E162" i="1" s="1"/>
  <c r="G71" i="1"/>
  <c r="D70" i="1"/>
  <c r="E70" i="1" s="1"/>
  <c r="M1321" i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M1333" i="1" s="1"/>
  <c r="M1334" i="1" s="1"/>
  <c r="M1335" i="1" s="1"/>
  <c r="M1336" i="1" s="1"/>
  <c r="M1337" i="1" s="1"/>
  <c r="M1338" i="1" s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M1355" i="1" s="1"/>
  <c r="M1356" i="1" s="1"/>
  <c r="M1357" i="1" s="1"/>
  <c r="M1358" i="1" s="1"/>
  <c r="M1359" i="1" s="1"/>
  <c r="M1360" i="1" s="1"/>
  <c r="M1361" i="1" s="1"/>
  <c r="M1362" i="1" s="1"/>
  <c r="M1363" i="1" s="1"/>
  <c r="M1364" i="1" s="1"/>
  <c r="M1365" i="1" s="1"/>
  <c r="M1366" i="1" s="1"/>
  <c r="M1367" i="1" s="1"/>
  <c r="M1368" i="1" s="1"/>
  <c r="M1369" i="1" s="1"/>
  <c r="M1370" i="1" s="1"/>
  <c r="M1371" i="1" s="1"/>
  <c r="M1372" i="1" s="1"/>
  <c r="M1373" i="1" s="1"/>
  <c r="M1374" i="1" s="1"/>
  <c r="M1375" i="1" s="1"/>
  <c r="M1376" i="1" s="1"/>
  <c r="M1377" i="1" s="1"/>
  <c r="M1378" i="1" s="1"/>
  <c r="M1379" i="1" s="1"/>
  <c r="M1380" i="1" s="1"/>
  <c r="D1320" i="1"/>
  <c r="D2749" i="1"/>
  <c r="D1895" i="1"/>
  <c r="G592" i="1"/>
  <c r="D1168" i="1"/>
  <c r="D589" i="1"/>
  <c r="D1166" i="1"/>
  <c r="D1167" i="1"/>
  <c r="E222" i="1"/>
  <c r="D1106" i="1"/>
  <c r="D1197" i="1"/>
  <c r="D1105" i="1"/>
  <c r="D1289" i="1"/>
  <c r="D1319" i="1"/>
  <c r="E8" i="1"/>
  <c r="F1808" i="1"/>
  <c r="G1807" i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D1806" i="1"/>
  <c r="G1748" i="1"/>
  <c r="I1747" i="1"/>
  <c r="I1748" i="1" s="1"/>
  <c r="I1749" i="1" s="1"/>
  <c r="I1750" i="1" s="1"/>
  <c r="I1751" i="1" s="1"/>
  <c r="I1752" i="1" s="1"/>
  <c r="I1753" i="1" s="1"/>
  <c r="I1754" i="1" s="1"/>
  <c r="I1755" i="1" s="1"/>
  <c r="I1756" i="1" s="1"/>
  <c r="I1757" i="1" s="1"/>
  <c r="I1758" i="1" s="1"/>
  <c r="I1759" i="1" s="1"/>
  <c r="I1760" i="1" s="1"/>
  <c r="I1761" i="1" s="1"/>
  <c r="I1762" i="1" s="1"/>
  <c r="I1763" i="1" s="1"/>
  <c r="I1764" i="1" s="1"/>
  <c r="I1765" i="1" s="1"/>
  <c r="I1766" i="1" s="1"/>
  <c r="I1767" i="1" s="1"/>
  <c r="I1768" i="1" s="1"/>
  <c r="I1769" i="1" s="1"/>
  <c r="I1770" i="1" s="1"/>
  <c r="I1771" i="1" s="1"/>
  <c r="I1772" i="1" s="1"/>
  <c r="I1773" i="1" s="1"/>
  <c r="I1774" i="1" s="1"/>
  <c r="G1687" i="1"/>
  <c r="D1805" i="1"/>
  <c r="G1627" i="1"/>
  <c r="G156" i="1"/>
  <c r="G762" i="1"/>
  <c r="G820" i="1"/>
  <c r="G186" i="1"/>
  <c r="I664" i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G1000" i="1"/>
  <c r="G1121" i="1"/>
  <c r="G60" i="1"/>
  <c r="K104" i="1"/>
  <c r="G379" i="1"/>
  <c r="I1411" i="1"/>
  <c r="I1199" i="1"/>
  <c r="G930" i="1"/>
  <c r="I1623" i="1"/>
  <c r="F403" i="1"/>
  <c r="G1518" i="1"/>
  <c r="I845" i="1"/>
  <c r="G370" i="1"/>
  <c r="L100" i="1"/>
  <c r="D99" i="1"/>
  <c r="E99" i="1" s="1"/>
  <c r="G1372" i="1"/>
  <c r="G1156" i="1"/>
  <c r="G1460" i="1"/>
  <c r="G1033" i="1"/>
  <c r="G333" i="1"/>
  <c r="G303" i="1"/>
  <c r="G734" i="1"/>
  <c r="G1180" i="1"/>
  <c r="G123" i="1"/>
  <c r="G665" i="1"/>
  <c r="G1242" i="1"/>
  <c r="G1565" i="1"/>
  <c r="I1503" i="1"/>
  <c r="I1170" i="1"/>
  <c r="D1169" i="1"/>
  <c r="I1108" i="1"/>
  <c r="D1107" i="1"/>
  <c r="G1076" i="1"/>
  <c r="D1075" i="1"/>
  <c r="D1290" i="1"/>
  <c r="G1291" i="1"/>
  <c r="I1322" i="1"/>
  <c r="C2384" i="4"/>
  <c r="E2383" i="4"/>
  <c r="G1200" i="4"/>
  <c r="D1199" i="4"/>
  <c r="D1411" i="4"/>
  <c r="G1412" i="4"/>
  <c r="D984" i="4"/>
  <c r="G985" i="4"/>
  <c r="G1501" i="4"/>
  <c r="D1197" i="4"/>
  <c r="I618" i="4"/>
  <c r="D617" i="4"/>
  <c r="G316" i="4"/>
  <c r="D315" i="4"/>
  <c r="K288" i="4"/>
  <c r="D287" i="4"/>
  <c r="G842" i="4"/>
  <c r="J2019" i="4"/>
  <c r="D2019" i="4" s="1"/>
  <c r="D2018" i="4"/>
  <c r="G653" i="4"/>
  <c r="G622" i="4"/>
  <c r="G682" i="4"/>
  <c r="C13" i="4"/>
  <c r="G292" i="4"/>
  <c r="G254" i="4"/>
  <c r="D253" i="4"/>
  <c r="G375" i="4"/>
  <c r="D374" i="4"/>
  <c r="G933" i="4"/>
  <c r="D286" i="4"/>
  <c r="D7" i="5"/>
  <c r="C39" i="5" s="1"/>
  <c r="B39" i="5"/>
  <c r="B23" i="5" s="1"/>
  <c r="F2021" i="1"/>
  <c r="F1867" i="1"/>
  <c r="D1896" i="1"/>
  <c r="F1900" i="1"/>
  <c r="D1899" i="1"/>
  <c r="D1898" i="1"/>
  <c r="D1897" i="1"/>
  <c r="Z7" i="2"/>
  <c r="AB7" i="2"/>
  <c r="AC7" i="2"/>
  <c r="U8" i="2"/>
  <c r="AD7" i="2"/>
  <c r="Y7" i="2"/>
  <c r="X7" i="2"/>
  <c r="AA7" i="2"/>
  <c r="W7" i="2"/>
  <c r="A8" i="2"/>
  <c r="G7" i="2"/>
  <c r="H7" i="2"/>
  <c r="F7" i="2"/>
  <c r="B39" i="3"/>
  <c r="D7" i="3"/>
  <c r="E4273" i="1" l="1"/>
  <c r="C4274" i="1"/>
  <c r="B20" i="5"/>
  <c r="B19" i="5"/>
  <c r="B21" i="5"/>
  <c r="B22" i="5"/>
  <c r="B22" i="3"/>
  <c r="B23" i="3"/>
  <c r="B21" i="3"/>
  <c r="B20" i="3"/>
  <c r="L8" i="2"/>
  <c r="M8" i="2"/>
  <c r="N8" i="2"/>
  <c r="AE8" i="2"/>
  <c r="AF8" i="2"/>
  <c r="AH8" i="2"/>
  <c r="AG8" i="2"/>
  <c r="E3871" i="1"/>
  <c r="C3890" i="4"/>
  <c r="E3889" i="4"/>
  <c r="B18" i="5"/>
  <c r="D1865" i="1"/>
  <c r="D978" i="1"/>
  <c r="G1383" i="4"/>
  <c r="D1383" i="4" s="1"/>
  <c r="D1198" i="1"/>
  <c r="G1017" i="4"/>
  <c r="D1017" i="4" s="1"/>
  <c r="G957" i="4"/>
  <c r="G958" i="4" s="1"/>
  <c r="D1228" i="4"/>
  <c r="K649" i="1"/>
  <c r="K650" i="1" s="1"/>
  <c r="D41" i="4"/>
  <c r="E1991" i="4"/>
  <c r="B18" i="3"/>
  <c r="B19" i="3"/>
  <c r="E3417" i="4"/>
  <c r="F1746" i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A10" i="4"/>
  <c r="D1381" i="4"/>
  <c r="D1866" i="1"/>
  <c r="G590" i="4"/>
  <c r="D590" i="4" s="1"/>
  <c r="I1684" i="1"/>
  <c r="I1685" i="1" s="1"/>
  <c r="E1990" i="4"/>
  <c r="E1992" i="4"/>
  <c r="C2721" i="4"/>
  <c r="C2722" i="4" s="1"/>
  <c r="D1321" i="1"/>
  <c r="B16" i="5"/>
  <c r="B10" i="5"/>
  <c r="B16" i="3"/>
  <c r="B10" i="3"/>
  <c r="E7" i="5"/>
  <c r="F7" i="5" s="1"/>
  <c r="G1441" i="4"/>
  <c r="D1440" i="4"/>
  <c r="J2020" i="4"/>
  <c r="J2021" i="4" s="1"/>
  <c r="D977" i="1"/>
  <c r="D1838" i="1"/>
  <c r="D618" i="1"/>
  <c r="E2598" i="4"/>
  <c r="C2599" i="4"/>
  <c r="I963" i="4"/>
  <c r="I964" i="4" s="1"/>
  <c r="G1533" i="4"/>
  <c r="D1532" i="4"/>
  <c r="E1777" i="4"/>
  <c r="C1778" i="4"/>
  <c r="D11" i="4"/>
  <c r="E11" i="4" s="1"/>
  <c r="K12" i="4"/>
  <c r="E1866" i="4"/>
  <c r="C1867" i="4"/>
  <c r="C1994" i="4"/>
  <c r="E1993" i="4"/>
  <c r="K8" i="2"/>
  <c r="J8" i="2"/>
  <c r="B15" i="3"/>
  <c r="B13" i="3"/>
  <c r="B11" i="3"/>
  <c r="B17" i="3"/>
  <c r="B14" i="3"/>
  <c r="B12" i="3"/>
  <c r="B17" i="5"/>
  <c r="B14" i="5"/>
  <c r="B12" i="5"/>
  <c r="B9" i="5"/>
  <c r="B15" i="5"/>
  <c r="B11" i="5"/>
  <c r="B8" i="5"/>
  <c r="A10" i="1"/>
  <c r="B11" i="1"/>
  <c r="G1655" i="1"/>
  <c r="D1654" i="1"/>
  <c r="G267" i="1"/>
  <c r="F1780" i="1"/>
  <c r="D1779" i="1"/>
  <c r="D1379" i="1"/>
  <c r="G593" i="1"/>
  <c r="D592" i="1"/>
  <c r="D2750" i="1"/>
  <c r="M1381" i="1"/>
  <c r="D1380" i="1"/>
  <c r="D71" i="1"/>
  <c r="E71" i="1" s="1"/>
  <c r="G72" i="1"/>
  <c r="D163" i="1"/>
  <c r="E163" i="1" s="1"/>
  <c r="K164" i="1"/>
  <c r="D224" i="1"/>
  <c r="E224" i="1" s="1"/>
  <c r="G225" i="1"/>
  <c r="L255" i="1"/>
  <c r="D254" i="1"/>
  <c r="E254" i="1" s="1"/>
  <c r="F2387" i="1"/>
  <c r="D2386" i="1"/>
  <c r="G620" i="1"/>
  <c r="D619" i="1"/>
  <c r="K11" i="1"/>
  <c r="D10" i="1"/>
  <c r="E10" i="1" s="1"/>
  <c r="G20" i="1"/>
  <c r="G1716" i="1"/>
  <c r="D1715" i="1"/>
  <c r="I1323" i="1"/>
  <c r="D1322" i="1"/>
  <c r="G1292" i="1"/>
  <c r="D1291" i="1"/>
  <c r="G1243" i="1"/>
  <c r="G666" i="1"/>
  <c r="G124" i="1"/>
  <c r="G735" i="1"/>
  <c r="G334" i="1"/>
  <c r="G1034" i="1"/>
  <c r="G1461" i="1"/>
  <c r="G1157" i="1"/>
  <c r="G1373" i="1"/>
  <c r="D100" i="1"/>
  <c r="E100" i="1" s="1"/>
  <c r="L101" i="1"/>
  <c r="I1412" i="1"/>
  <c r="G1203" i="1"/>
  <c r="G1122" i="1"/>
  <c r="G187" i="1"/>
  <c r="G1688" i="1"/>
  <c r="G1749" i="1"/>
  <c r="D1839" i="1"/>
  <c r="F1840" i="1"/>
  <c r="F1809" i="1"/>
  <c r="D1808" i="1"/>
  <c r="I980" i="1"/>
  <c r="D979" i="1"/>
  <c r="G1077" i="1"/>
  <c r="D1076" i="1"/>
  <c r="I1109" i="1"/>
  <c r="D1108" i="1"/>
  <c r="I1171" i="1"/>
  <c r="D1170" i="1"/>
  <c r="I1504" i="1"/>
  <c r="G1566" i="1"/>
  <c r="G1181" i="1"/>
  <c r="G304" i="1"/>
  <c r="G371" i="1"/>
  <c r="I846" i="1"/>
  <c r="G1519" i="1"/>
  <c r="F404" i="1"/>
  <c r="I1624" i="1"/>
  <c r="G931" i="1"/>
  <c r="I1200" i="1"/>
  <c r="D1199" i="1"/>
  <c r="G380" i="1"/>
  <c r="K105" i="1"/>
  <c r="G1386" i="1"/>
  <c r="G61" i="1"/>
  <c r="G1001" i="1"/>
  <c r="G821" i="1"/>
  <c r="G763" i="1"/>
  <c r="G157" i="1"/>
  <c r="G1628" i="1"/>
  <c r="D1807" i="1"/>
  <c r="G623" i="4"/>
  <c r="G1502" i="4"/>
  <c r="D1501" i="4"/>
  <c r="D1200" i="4"/>
  <c r="G1201" i="4"/>
  <c r="C2385" i="4"/>
  <c r="E2384" i="4"/>
  <c r="G934" i="4"/>
  <c r="D375" i="4"/>
  <c r="G376" i="4"/>
  <c r="K43" i="4"/>
  <c r="D42" i="4"/>
  <c r="G255" i="4"/>
  <c r="D254" i="4"/>
  <c r="G293" i="4"/>
  <c r="C14" i="4"/>
  <c r="G683" i="4"/>
  <c r="G654" i="4"/>
  <c r="G843" i="4"/>
  <c r="K289" i="4"/>
  <c r="D288" i="4"/>
  <c r="G317" i="4"/>
  <c r="D316" i="4"/>
  <c r="A11" i="4"/>
  <c r="B12" i="4"/>
  <c r="D618" i="4"/>
  <c r="I619" i="4"/>
  <c r="G986" i="4"/>
  <c r="D985" i="4"/>
  <c r="G1018" i="4"/>
  <c r="G1230" i="4"/>
  <c r="D1229" i="4"/>
  <c r="D1412" i="4"/>
  <c r="G1413" i="4"/>
  <c r="B40" i="5"/>
  <c r="C23" i="5" s="1"/>
  <c r="F2022" i="1"/>
  <c r="D2021" i="1"/>
  <c r="F1868" i="1"/>
  <c r="D1867" i="1"/>
  <c r="F1901" i="1"/>
  <c r="D1900" i="1"/>
  <c r="U9" i="2"/>
  <c r="AC8" i="2"/>
  <c r="AB8" i="2"/>
  <c r="AD8" i="2"/>
  <c r="AA8" i="2"/>
  <c r="W8" i="2"/>
  <c r="X8" i="2"/>
  <c r="Y8" i="2"/>
  <c r="E7" i="3"/>
  <c r="C39" i="3"/>
  <c r="G8" i="2"/>
  <c r="H8" i="2"/>
  <c r="E8" i="2"/>
  <c r="A9" i="2"/>
  <c r="F8" i="2"/>
  <c r="B40" i="3"/>
  <c r="E4274" i="1" l="1"/>
  <c r="C4275" i="1"/>
  <c r="C21" i="5"/>
  <c r="C18" i="5"/>
  <c r="C22" i="5"/>
  <c r="C20" i="5"/>
  <c r="C19" i="5"/>
  <c r="C23" i="3"/>
  <c r="C22" i="3"/>
  <c r="M9" i="2"/>
  <c r="L9" i="2"/>
  <c r="N9" i="2"/>
  <c r="C21" i="3"/>
  <c r="C20" i="3"/>
  <c r="AE9" i="2"/>
  <c r="AG9" i="2"/>
  <c r="AH9" i="2"/>
  <c r="AF9" i="2"/>
  <c r="E3872" i="1"/>
  <c r="C3891" i="4"/>
  <c r="E3890" i="4"/>
  <c r="G1384" i="4"/>
  <c r="G1385" i="4" s="1"/>
  <c r="D1684" i="1"/>
  <c r="D2020" i="4"/>
  <c r="G591" i="4"/>
  <c r="D591" i="4" s="1"/>
  <c r="D957" i="4"/>
  <c r="D649" i="1"/>
  <c r="D1748" i="1"/>
  <c r="D1746" i="1"/>
  <c r="D1747" i="1"/>
  <c r="C19" i="3"/>
  <c r="E3418" i="4"/>
  <c r="C18" i="3"/>
  <c r="D39" i="5"/>
  <c r="E2721" i="4"/>
  <c r="C10" i="3"/>
  <c r="C16" i="5"/>
  <c r="C10" i="5"/>
  <c r="D1441" i="4"/>
  <c r="G1442" i="4"/>
  <c r="C1995" i="4"/>
  <c r="E1994" i="4"/>
  <c r="E1867" i="4"/>
  <c r="C1868" i="4"/>
  <c r="E1778" i="4"/>
  <c r="C1779" i="4"/>
  <c r="D1533" i="4"/>
  <c r="G1534" i="4"/>
  <c r="E2599" i="4"/>
  <c r="C2600" i="4"/>
  <c r="C2723" i="4"/>
  <c r="E2722" i="4"/>
  <c r="I965" i="4"/>
  <c r="I966" i="4" s="1"/>
  <c r="I967" i="4" s="1"/>
  <c r="K13" i="4"/>
  <c r="D12" i="4"/>
  <c r="E12" i="4" s="1"/>
  <c r="G959" i="4"/>
  <c r="D958" i="4"/>
  <c r="C40" i="5"/>
  <c r="D23" i="5" s="1"/>
  <c r="C16" i="3"/>
  <c r="K9" i="2"/>
  <c r="J9" i="2"/>
  <c r="C15" i="3"/>
  <c r="C13" i="3"/>
  <c r="C11" i="3"/>
  <c r="C17" i="3"/>
  <c r="C14" i="3"/>
  <c r="C12" i="3"/>
  <c r="C9" i="3"/>
  <c r="C15" i="5"/>
  <c r="C11" i="5"/>
  <c r="C8" i="5"/>
  <c r="C17" i="5"/>
  <c r="C14" i="5"/>
  <c r="C12" i="5"/>
  <c r="C9" i="5"/>
  <c r="D225" i="1"/>
  <c r="E225" i="1" s="1"/>
  <c r="G226" i="1"/>
  <c r="K165" i="1"/>
  <c r="D164" i="1"/>
  <c r="E164" i="1" s="1"/>
  <c r="G73" i="1"/>
  <c r="D72" i="1"/>
  <c r="E72" i="1" s="1"/>
  <c r="F1781" i="1"/>
  <c r="D1780" i="1"/>
  <c r="G1656" i="1"/>
  <c r="D1655" i="1"/>
  <c r="D1716" i="1"/>
  <c r="G1717" i="1"/>
  <c r="G21" i="1"/>
  <c r="K12" i="1"/>
  <c r="D11" i="1"/>
  <c r="E11" i="1" s="1"/>
  <c r="G621" i="1"/>
  <c r="D620" i="1"/>
  <c r="F2388" i="1"/>
  <c r="D2387" i="1"/>
  <c r="L256" i="1"/>
  <c r="D255" i="1"/>
  <c r="E255" i="1" s="1"/>
  <c r="M1382" i="1"/>
  <c r="D1381" i="1"/>
  <c r="D2751" i="1"/>
  <c r="D593" i="1"/>
  <c r="G594" i="1"/>
  <c r="G268" i="1"/>
  <c r="A11" i="1"/>
  <c r="B12" i="1"/>
  <c r="I1686" i="1"/>
  <c r="D1685" i="1"/>
  <c r="G158" i="1"/>
  <c r="G764" i="1"/>
  <c r="G822" i="1"/>
  <c r="G1002" i="1"/>
  <c r="G62" i="1"/>
  <c r="G1387" i="1"/>
  <c r="K106" i="1"/>
  <c r="G381" i="1"/>
  <c r="I1201" i="1"/>
  <c r="D1200" i="1"/>
  <c r="G932" i="1"/>
  <c r="I1625" i="1"/>
  <c r="D650" i="1"/>
  <c r="K651" i="1"/>
  <c r="F405" i="1"/>
  <c r="I847" i="1"/>
  <c r="G372" i="1"/>
  <c r="G305" i="1"/>
  <c r="G1567" i="1"/>
  <c r="I1172" i="1"/>
  <c r="D1171" i="1"/>
  <c r="I1110" i="1"/>
  <c r="D1109" i="1"/>
  <c r="D1077" i="1"/>
  <c r="G1078" i="1"/>
  <c r="I981" i="1"/>
  <c r="D980" i="1"/>
  <c r="F1810" i="1"/>
  <c r="D1809" i="1"/>
  <c r="G1750" i="1"/>
  <c r="D1749" i="1"/>
  <c r="G188" i="1"/>
  <c r="I1413" i="1"/>
  <c r="G1462" i="1"/>
  <c r="G335" i="1"/>
  <c r="G736" i="1"/>
  <c r="G1244" i="1"/>
  <c r="D1292" i="1"/>
  <c r="G1293" i="1"/>
  <c r="I1324" i="1"/>
  <c r="D1323" i="1"/>
  <c r="G1629" i="1"/>
  <c r="G1520" i="1"/>
  <c r="G1182" i="1"/>
  <c r="I1505" i="1"/>
  <c r="F1841" i="1"/>
  <c r="D1840" i="1"/>
  <c r="G1689" i="1"/>
  <c r="G1123" i="1"/>
  <c r="G1204" i="1"/>
  <c r="L102" i="1"/>
  <c r="D101" i="1"/>
  <c r="E101" i="1" s="1"/>
  <c r="G1374" i="1"/>
  <c r="G1158" i="1"/>
  <c r="G1035" i="1"/>
  <c r="G125" i="1"/>
  <c r="G667" i="1"/>
  <c r="D1230" i="4"/>
  <c r="G1231" i="4"/>
  <c r="D986" i="4"/>
  <c r="G987" i="4"/>
  <c r="G318" i="4"/>
  <c r="D317" i="4"/>
  <c r="K290" i="4"/>
  <c r="D289" i="4"/>
  <c r="G844" i="4"/>
  <c r="G655" i="4"/>
  <c r="G684" i="4"/>
  <c r="C15" i="4"/>
  <c r="G294" i="4"/>
  <c r="G256" i="4"/>
  <c r="D255" i="4"/>
  <c r="K44" i="4"/>
  <c r="D43" i="4"/>
  <c r="G935" i="4"/>
  <c r="C2386" i="4"/>
  <c r="E2385" i="4"/>
  <c r="D1502" i="4"/>
  <c r="G1503" i="4"/>
  <c r="D1413" i="4"/>
  <c r="G1414" i="4"/>
  <c r="G1019" i="4"/>
  <c r="D1018" i="4"/>
  <c r="I620" i="4"/>
  <c r="D619" i="4"/>
  <c r="B13" i="4"/>
  <c r="A12" i="4"/>
  <c r="G377" i="4"/>
  <c r="D376" i="4"/>
  <c r="G1202" i="4"/>
  <c r="D1201" i="4"/>
  <c r="G624" i="4"/>
  <c r="J2022" i="4"/>
  <c r="D2021" i="4"/>
  <c r="F2023" i="1"/>
  <c r="D2022" i="1"/>
  <c r="F1869" i="1"/>
  <c r="D1868" i="1"/>
  <c r="F1902" i="1"/>
  <c r="D1901" i="1"/>
  <c r="X9" i="2"/>
  <c r="U10" i="2"/>
  <c r="AC9" i="2"/>
  <c r="AA9" i="2"/>
  <c r="W9" i="2"/>
  <c r="AB9" i="2"/>
  <c r="Y9" i="2"/>
  <c r="AD9" i="2"/>
  <c r="E39" i="5"/>
  <c r="G7" i="5"/>
  <c r="G9" i="2"/>
  <c r="E9" i="2"/>
  <c r="H9" i="2"/>
  <c r="A10" i="2"/>
  <c r="F9" i="2"/>
  <c r="D39" i="3"/>
  <c r="F7" i="3"/>
  <c r="C40" i="3"/>
  <c r="E4275" i="1" l="1"/>
  <c r="C4276" i="1"/>
  <c r="D22" i="5"/>
  <c r="D20" i="5"/>
  <c r="D19" i="5"/>
  <c r="D21" i="5"/>
  <c r="D23" i="3"/>
  <c r="D22" i="3"/>
  <c r="D20" i="3"/>
  <c r="D21" i="3"/>
  <c r="N10" i="2"/>
  <c r="M10" i="2"/>
  <c r="L10" i="2"/>
  <c r="AE10" i="2"/>
  <c r="AH10" i="2"/>
  <c r="AG10" i="2"/>
  <c r="AF10" i="2"/>
  <c r="E3873" i="1"/>
  <c r="C3892" i="4"/>
  <c r="E3891" i="4"/>
  <c r="D1384" i="4"/>
  <c r="G592" i="4"/>
  <c r="G593" i="4" s="1"/>
  <c r="D18" i="5"/>
  <c r="D19" i="3"/>
  <c r="E3419" i="4"/>
  <c r="D18" i="3"/>
  <c r="D16" i="5"/>
  <c r="D10" i="5"/>
  <c r="D10" i="3"/>
  <c r="D9" i="5"/>
  <c r="D40" i="5"/>
  <c r="E23" i="5" s="1"/>
  <c r="D8" i="5"/>
  <c r="D14" i="5"/>
  <c r="D11" i="5"/>
  <c r="D15" i="5"/>
  <c r="D12" i="5"/>
  <c r="D17" i="5"/>
  <c r="D1442" i="4"/>
  <c r="G1443" i="4"/>
  <c r="D16" i="3"/>
  <c r="G960" i="4"/>
  <c r="D959" i="4"/>
  <c r="G1386" i="4"/>
  <c r="D1385" i="4"/>
  <c r="D1534" i="4"/>
  <c r="G1535" i="4"/>
  <c r="E1868" i="4"/>
  <c r="C1869" i="4"/>
  <c r="K14" i="4"/>
  <c r="D13" i="4"/>
  <c r="E13" i="4" s="1"/>
  <c r="E2723" i="4"/>
  <c r="C2724" i="4"/>
  <c r="E2600" i="4"/>
  <c r="C2601" i="4"/>
  <c r="E1779" i="4"/>
  <c r="C1780" i="4"/>
  <c r="E1995" i="4"/>
  <c r="C1996" i="4"/>
  <c r="E16" i="5"/>
  <c r="K10" i="2"/>
  <c r="J10" i="2"/>
  <c r="D17" i="3"/>
  <c r="D14" i="3"/>
  <c r="D12" i="3"/>
  <c r="D9" i="3"/>
  <c r="D15" i="3"/>
  <c r="D13" i="3"/>
  <c r="D11" i="3"/>
  <c r="G269" i="1"/>
  <c r="M1383" i="1"/>
  <c r="D1382" i="1"/>
  <c r="L257" i="1"/>
  <c r="D256" i="1"/>
  <c r="E256" i="1" s="1"/>
  <c r="F2389" i="1"/>
  <c r="D2388" i="1"/>
  <c r="G622" i="1"/>
  <c r="D621" i="1"/>
  <c r="K13" i="1"/>
  <c r="D12" i="1"/>
  <c r="E12" i="1" s="1"/>
  <c r="G22" i="1"/>
  <c r="G1657" i="1"/>
  <c r="D1656" i="1"/>
  <c r="F1782" i="1"/>
  <c r="D1781" i="1"/>
  <c r="G74" i="1"/>
  <c r="D73" i="1"/>
  <c r="E73" i="1" s="1"/>
  <c r="K166" i="1"/>
  <c r="D165" i="1"/>
  <c r="E165" i="1" s="1"/>
  <c r="A12" i="1"/>
  <c r="B13" i="1"/>
  <c r="D594" i="1"/>
  <c r="G595" i="1"/>
  <c r="D2752" i="1"/>
  <c r="D1717" i="1"/>
  <c r="G1718" i="1"/>
  <c r="D226" i="1"/>
  <c r="E226" i="1" s="1"/>
  <c r="G227" i="1"/>
  <c r="G668" i="1"/>
  <c r="G1036" i="1"/>
  <c r="G1124" i="1"/>
  <c r="I1325" i="1"/>
  <c r="D1324" i="1"/>
  <c r="G1245" i="1"/>
  <c r="G336" i="1"/>
  <c r="G1463" i="1"/>
  <c r="G1751" i="1"/>
  <c r="D1750" i="1"/>
  <c r="F1811" i="1"/>
  <c r="D1810" i="1"/>
  <c r="I982" i="1"/>
  <c r="D981" i="1"/>
  <c r="I1111" i="1"/>
  <c r="D1110" i="1"/>
  <c r="I1173" i="1"/>
  <c r="D1172" i="1"/>
  <c r="G1568" i="1"/>
  <c r="I848" i="1"/>
  <c r="F406" i="1"/>
  <c r="I1626" i="1"/>
  <c r="G933" i="1"/>
  <c r="I1202" i="1"/>
  <c r="D1201" i="1"/>
  <c r="G382" i="1"/>
  <c r="K107" i="1"/>
  <c r="G1003" i="1"/>
  <c r="G823" i="1"/>
  <c r="G159" i="1"/>
  <c r="I1687" i="1"/>
  <c r="D1686" i="1"/>
  <c r="G126" i="1"/>
  <c r="G1159" i="1"/>
  <c r="G1375" i="1"/>
  <c r="D102" i="1"/>
  <c r="E102" i="1" s="1"/>
  <c r="L103" i="1"/>
  <c r="G1205" i="1"/>
  <c r="G1690" i="1"/>
  <c r="D1841" i="1"/>
  <c r="F1842" i="1"/>
  <c r="I1506" i="1"/>
  <c r="G1183" i="1"/>
  <c r="G1521" i="1"/>
  <c r="G1630" i="1"/>
  <c r="G1294" i="1"/>
  <c r="D1293" i="1"/>
  <c r="G737" i="1"/>
  <c r="I1414" i="1"/>
  <c r="G189" i="1"/>
  <c r="G1079" i="1"/>
  <c r="D1078" i="1"/>
  <c r="G306" i="1"/>
  <c r="D651" i="1"/>
  <c r="K652" i="1"/>
  <c r="G1388" i="1"/>
  <c r="G63" i="1"/>
  <c r="G765" i="1"/>
  <c r="G1203" i="4"/>
  <c r="D1202" i="4"/>
  <c r="G378" i="4"/>
  <c r="D377" i="4"/>
  <c r="B14" i="4"/>
  <c r="A13" i="4"/>
  <c r="I621" i="4"/>
  <c r="D620" i="4"/>
  <c r="D1019" i="4"/>
  <c r="G1020" i="4"/>
  <c r="C2387" i="4"/>
  <c r="E2386" i="4"/>
  <c r="G936" i="4"/>
  <c r="K45" i="4"/>
  <c r="D44" i="4"/>
  <c r="G257" i="4"/>
  <c r="D256" i="4"/>
  <c r="G295" i="4"/>
  <c r="C16" i="4"/>
  <c r="G685" i="4"/>
  <c r="G656" i="4"/>
  <c r="G845" i="4"/>
  <c r="K291" i="4"/>
  <c r="D290" i="4"/>
  <c r="G319" i="4"/>
  <c r="D318" i="4"/>
  <c r="G625" i="4"/>
  <c r="D1414" i="4"/>
  <c r="G1415" i="4"/>
  <c r="I968" i="4"/>
  <c r="D1503" i="4"/>
  <c r="G1504" i="4"/>
  <c r="G988" i="4"/>
  <c r="D987" i="4"/>
  <c r="D1231" i="4"/>
  <c r="G1232" i="4"/>
  <c r="D2022" i="4"/>
  <c r="J2023" i="4"/>
  <c r="F2024" i="1"/>
  <c r="D2023" i="1"/>
  <c r="D1869" i="1"/>
  <c r="F1870" i="1"/>
  <c r="F1903" i="1"/>
  <c r="D1902" i="1"/>
  <c r="H7" i="5"/>
  <c r="F39" i="5"/>
  <c r="U11" i="2"/>
  <c r="AD10" i="2"/>
  <c r="W10" i="2"/>
  <c r="AA10" i="2"/>
  <c r="AC10" i="2"/>
  <c r="Y10" i="2"/>
  <c r="X10" i="2"/>
  <c r="AB10" i="2"/>
  <c r="D40" i="3"/>
  <c r="G7" i="3"/>
  <c r="E39" i="3"/>
  <c r="E10" i="2"/>
  <c r="G10" i="2"/>
  <c r="A11" i="2"/>
  <c r="F10" i="2"/>
  <c r="H10" i="2"/>
  <c r="E4276" i="1" l="1"/>
  <c r="C4277" i="1"/>
  <c r="E20" i="5"/>
  <c r="E19" i="5"/>
  <c r="E21" i="5"/>
  <c r="E22" i="5"/>
  <c r="E22" i="3"/>
  <c r="E23" i="3"/>
  <c r="N11" i="2"/>
  <c r="L11" i="2"/>
  <c r="M11" i="2"/>
  <c r="E21" i="3"/>
  <c r="E20" i="3"/>
  <c r="AE11" i="2"/>
  <c r="AG11" i="2"/>
  <c r="AF11" i="2"/>
  <c r="AH11" i="2"/>
  <c r="E3874" i="1"/>
  <c r="C3893" i="4"/>
  <c r="E3892" i="4"/>
  <c r="E18" i="5"/>
  <c r="D592" i="4"/>
  <c r="E19" i="3"/>
  <c r="E3420" i="4"/>
  <c r="E18" i="3"/>
  <c r="E14" i="5"/>
  <c r="E10" i="5"/>
  <c r="E10" i="3"/>
  <c r="E12" i="5"/>
  <c r="E9" i="5"/>
  <c r="E15" i="5"/>
  <c r="E8" i="5"/>
  <c r="E17" i="5"/>
  <c r="E40" i="5"/>
  <c r="F23" i="5" s="1"/>
  <c r="E11" i="5"/>
  <c r="D1443" i="4"/>
  <c r="G1444" i="4"/>
  <c r="D1535" i="4"/>
  <c r="G1536" i="4"/>
  <c r="E1780" i="4"/>
  <c r="C1781" i="4"/>
  <c r="K15" i="4"/>
  <c r="D14" i="4"/>
  <c r="E14" i="4" s="1"/>
  <c r="G961" i="4"/>
  <c r="D960" i="4"/>
  <c r="C2725" i="4"/>
  <c r="E2724" i="4"/>
  <c r="E1869" i="4"/>
  <c r="C1870" i="4"/>
  <c r="C1997" i="4"/>
  <c r="E1996" i="4"/>
  <c r="E2601" i="4"/>
  <c r="C2602" i="4"/>
  <c r="D1386" i="4"/>
  <c r="G1387" i="4"/>
  <c r="E16" i="3"/>
  <c r="K11" i="2"/>
  <c r="J11" i="2"/>
  <c r="E15" i="3"/>
  <c r="E13" i="3"/>
  <c r="E11" i="3"/>
  <c r="E17" i="3"/>
  <c r="E14" i="3"/>
  <c r="E12" i="3"/>
  <c r="E9" i="3"/>
  <c r="F12" i="5"/>
  <c r="D166" i="1"/>
  <c r="E166" i="1" s="1"/>
  <c r="K167" i="1"/>
  <c r="G75" i="1"/>
  <c r="D74" i="1"/>
  <c r="E74" i="1" s="1"/>
  <c r="F1783" i="1"/>
  <c r="D1782" i="1"/>
  <c r="G1658" i="1"/>
  <c r="D1657" i="1"/>
  <c r="K14" i="1"/>
  <c r="D13" i="1"/>
  <c r="E13" i="1" s="1"/>
  <c r="G623" i="1"/>
  <c r="D622" i="1"/>
  <c r="F2390" i="1"/>
  <c r="D2389" i="1"/>
  <c r="L258" i="1"/>
  <c r="D257" i="1"/>
  <c r="E257" i="1" s="1"/>
  <c r="M1384" i="1"/>
  <c r="D1383" i="1"/>
  <c r="G270" i="1"/>
  <c r="D227" i="1"/>
  <c r="E227" i="1" s="1"/>
  <c r="G228" i="1"/>
  <c r="D1718" i="1"/>
  <c r="G1719" i="1"/>
  <c r="D2753" i="1"/>
  <c r="G596" i="1"/>
  <c r="D595" i="1"/>
  <c r="A13" i="1"/>
  <c r="B14" i="1"/>
  <c r="G23" i="1"/>
  <c r="G766" i="1"/>
  <c r="G64" i="1"/>
  <c r="D1079" i="1"/>
  <c r="G1080" i="1"/>
  <c r="G190" i="1"/>
  <c r="I1415" i="1"/>
  <c r="G738" i="1"/>
  <c r="D1294" i="1"/>
  <c r="G1295" i="1"/>
  <c r="G1522" i="1"/>
  <c r="I1507" i="1"/>
  <c r="G1160" i="1"/>
  <c r="G127" i="1"/>
  <c r="I1688" i="1"/>
  <c r="D1687" i="1"/>
  <c r="G160" i="1"/>
  <c r="G824" i="1"/>
  <c r="K108" i="1"/>
  <c r="G383" i="1"/>
  <c r="I1203" i="1"/>
  <c r="D1202" i="1"/>
  <c r="G934" i="1"/>
  <c r="I1627" i="1"/>
  <c r="F407" i="1"/>
  <c r="I849" i="1"/>
  <c r="G1569" i="1"/>
  <c r="I1174" i="1"/>
  <c r="D1173" i="1"/>
  <c r="I1112" i="1"/>
  <c r="D1111" i="1"/>
  <c r="D982" i="1"/>
  <c r="I983" i="1"/>
  <c r="F1812" i="1"/>
  <c r="D1811" i="1"/>
  <c r="G1752" i="1"/>
  <c r="D1751" i="1"/>
  <c r="G1246" i="1"/>
  <c r="I1326" i="1"/>
  <c r="D1325" i="1"/>
  <c r="G1125" i="1"/>
  <c r="G1037" i="1"/>
  <c r="G669" i="1"/>
  <c r="G1389" i="1"/>
  <c r="D652" i="1"/>
  <c r="K653" i="1"/>
  <c r="G307" i="1"/>
  <c r="G1631" i="1"/>
  <c r="G1184" i="1"/>
  <c r="F1843" i="1"/>
  <c r="D1842" i="1"/>
  <c r="G1691" i="1"/>
  <c r="G1206" i="1"/>
  <c r="L104" i="1"/>
  <c r="D103" i="1"/>
  <c r="E103" i="1" s="1"/>
  <c r="G1376" i="1"/>
  <c r="G1004" i="1"/>
  <c r="G1464" i="1"/>
  <c r="G337" i="1"/>
  <c r="D1232" i="4"/>
  <c r="G1233" i="4"/>
  <c r="D1504" i="4"/>
  <c r="G1505" i="4"/>
  <c r="D1415" i="4"/>
  <c r="G1416" i="4"/>
  <c r="G626" i="4"/>
  <c r="G320" i="4"/>
  <c r="D319" i="4"/>
  <c r="K292" i="4"/>
  <c r="D291" i="4"/>
  <c r="G846" i="4"/>
  <c r="G657" i="4"/>
  <c r="G686" i="4"/>
  <c r="G296" i="4"/>
  <c r="G258" i="4"/>
  <c r="D257" i="4"/>
  <c r="K46" i="4"/>
  <c r="D45" i="4"/>
  <c r="G937" i="4"/>
  <c r="C2388" i="4"/>
  <c r="E2387" i="4"/>
  <c r="I622" i="4"/>
  <c r="D621" i="4"/>
  <c r="B15" i="4"/>
  <c r="A14" i="4"/>
  <c r="D378" i="4"/>
  <c r="G379" i="4"/>
  <c r="G1204" i="4"/>
  <c r="D1203" i="4"/>
  <c r="D988" i="4"/>
  <c r="G989" i="4"/>
  <c r="I969" i="4"/>
  <c r="G594" i="4"/>
  <c r="D593" i="4"/>
  <c r="C17" i="4"/>
  <c r="G1021" i="4"/>
  <c r="D1020" i="4"/>
  <c r="D2023" i="4"/>
  <c r="J2024" i="4"/>
  <c r="F2025" i="1"/>
  <c r="D2024" i="1"/>
  <c r="F1871" i="1"/>
  <c r="D1870" i="1"/>
  <c r="F1904" i="1"/>
  <c r="D1903" i="1"/>
  <c r="U12" i="2"/>
  <c r="AD11" i="2"/>
  <c r="Y11" i="2"/>
  <c r="W11" i="2"/>
  <c r="AB11" i="2"/>
  <c r="AA11" i="2"/>
  <c r="AC11" i="2"/>
  <c r="X11" i="2"/>
  <c r="G39" i="5"/>
  <c r="I7" i="5"/>
  <c r="F39" i="3"/>
  <c r="H7" i="3"/>
  <c r="A12" i="2"/>
  <c r="G11" i="2"/>
  <c r="F11" i="2"/>
  <c r="H11" i="2"/>
  <c r="E11" i="2"/>
  <c r="E40" i="3"/>
  <c r="E4277" i="1" l="1"/>
  <c r="C4278" i="1"/>
  <c r="F20" i="5"/>
  <c r="F19" i="5"/>
  <c r="F21" i="5"/>
  <c r="F22" i="5"/>
  <c r="F22" i="3"/>
  <c r="F23" i="3"/>
  <c r="F21" i="3"/>
  <c r="F20" i="3"/>
  <c r="L12" i="2"/>
  <c r="N12" i="2"/>
  <c r="M12" i="2"/>
  <c r="AE12" i="2"/>
  <c r="AF12" i="2"/>
  <c r="AH12" i="2"/>
  <c r="AG12" i="2"/>
  <c r="C3876" i="1"/>
  <c r="E3875" i="1"/>
  <c r="C3894" i="4"/>
  <c r="E3893" i="4"/>
  <c r="F18" i="5"/>
  <c r="F19" i="3"/>
  <c r="E3421" i="4"/>
  <c r="F18" i="3"/>
  <c r="F16" i="5"/>
  <c r="F10" i="5"/>
  <c r="F16" i="3"/>
  <c r="F10" i="3"/>
  <c r="F40" i="5"/>
  <c r="G23" i="5" s="1"/>
  <c r="F8" i="5"/>
  <c r="F14" i="5"/>
  <c r="F11" i="5"/>
  <c r="F17" i="5"/>
  <c r="F9" i="5"/>
  <c r="F15" i="5"/>
  <c r="D1444" i="4"/>
  <c r="G1445" i="4"/>
  <c r="G1388" i="4"/>
  <c r="D1387" i="4"/>
  <c r="E1997" i="4"/>
  <c r="C1998" i="4"/>
  <c r="E2725" i="4"/>
  <c r="C2726" i="4"/>
  <c r="D15" i="4"/>
  <c r="E15" i="4" s="1"/>
  <c r="K16" i="4"/>
  <c r="D1536" i="4"/>
  <c r="G1537" i="4"/>
  <c r="E2602" i="4"/>
  <c r="C2603" i="4"/>
  <c r="E1870" i="4"/>
  <c r="C1871" i="4"/>
  <c r="E1781" i="4"/>
  <c r="C1782" i="4"/>
  <c r="D961" i="4"/>
  <c r="G962" i="4"/>
  <c r="K12" i="2"/>
  <c r="J12" i="2"/>
  <c r="F17" i="3"/>
  <c r="F14" i="3"/>
  <c r="F12" i="3"/>
  <c r="F9" i="3"/>
  <c r="F15" i="3"/>
  <c r="F13" i="3"/>
  <c r="F11" i="3"/>
  <c r="G24" i="1"/>
  <c r="B15" i="1"/>
  <c r="A14" i="1"/>
  <c r="D2754" i="1"/>
  <c r="D1719" i="1"/>
  <c r="G1720" i="1"/>
  <c r="G229" i="1"/>
  <c r="D228" i="1"/>
  <c r="E228" i="1" s="1"/>
  <c r="G271" i="1"/>
  <c r="M1385" i="1"/>
  <c r="D1384" i="1"/>
  <c r="L259" i="1"/>
  <c r="D258" i="1"/>
  <c r="E258" i="1" s="1"/>
  <c r="F2391" i="1"/>
  <c r="D2390" i="1"/>
  <c r="G624" i="1"/>
  <c r="D623" i="1"/>
  <c r="K15" i="1"/>
  <c r="D14" i="1"/>
  <c r="E14" i="1" s="1"/>
  <c r="G1659" i="1"/>
  <c r="D1658" i="1"/>
  <c r="D1783" i="1"/>
  <c r="F1784" i="1"/>
  <c r="G76" i="1"/>
  <c r="D75" i="1"/>
  <c r="E75" i="1" s="1"/>
  <c r="G597" i="1"/>
  <c r="D596" i="1"/>
  <c r="K168" i="1"/>
  <c r="D167" i="1"/>
  <c r="E167" i="1" s="1"/>
  <c r="G338" i="1"/>
  <c r="L105" i="1"/>
  <c r="D104" i="1"/>
  <c r="E104" i="1" s="1"/>
  <c r="G1207" i="1"/>
  <c r="G1692" i="1"/>
  <c r="F1844" i="1"/>
  <c r="D1843" i="1"/>
  <c r="G308" i="1"/>
  <c r="K654" i="1"/>
  <c r="D653" i="1"/>
  <c r="G1126" i="1"/>
  <c r="I984" i="1"/>
  <c r="D983" i="1"/>
  <c r="I1628" i="1"/>
  <c r="G935" i="1"/>
  <c r="I1204" i="1"/>
  <c r="D1203" i="1"/>
  <c r="G384" i="1"/>
  <c r="K109" i="1"/>
  <c r="G825" i="1"/>
  <c r="I1689" i="1"/>
  <c r="D1688" i="1"/>
  <c r="G128" i="1"/>
  <c r="G1161" i="1"/>
  <c r="I1508" i="1"/>
  <c r="I1416" i="1"/>
  <c r="G1465" i="1"/>
  <c r="G1005" i="1"/>
  <c r="G1377" i="1"/>
  <c r="G1185" i="1"/>
  <c r="G1632" i="1"/>
  <c r="G1390" i="1"/>
  <c r="G670" i="1"/>
  <c r="G1038" i="1"/>
  <c r="I1327" i="1"/>
  <c r="D1326" i="1"/>
  <c r="G1247" i="1"/>
  <c r="D1752" i="1"/>
  <c r="G1753" i="1"/>
  <c r="D1812" i="1"/>
  <c r="F1813" i="1"/>
  <c r="I1113" i="1"/>
  <c r="D1112" i="1"/>
  <c r="I1175" i="1"/>
  <c r="D1174" i="1"/>
  <c r="G1570" i="1"/>
  <c r="I850" i="1"/>
  <c r="F408" i="1"/>
  <c r="G1523" i="1"/>
  <c r="G1296" i="1"/>
  <c r="D1295" i="1"/>
  <c r="D1080" i="1"/>
  <c r="G1081" i="1"/>
  <c r="G65" i="1"/>
  <c r="G767" i="1"/>
  <c r="I970" i="4"/>
  <c r="G990" i="4"/>
  <c r="D989" i="4"/>
  <c r="G380" i="4"/>
  <c r="D379" i="4"/>
  <c r="G658" i="4"/>
  <c r="G627" i="4"/>
  <c r="D1416" i="4"/>
  <c r="G1417" i="4"/>
  <c r="G1506" i="4"/>
  <c r="D1505" i="4"/>
  <c r="G1234" i="4"/>
  <c r="D1233" i="4"/>
  <c r="D1021" i="4"/>
  <c r="G1022" i="4"/>
  <c r="C18" i="4"/>
  <c r="G595" i="4"/>
  <c r="D594" i="4"/>
  <c r="D1204" i="4"/>
  <c r="G1205" i="4"/>
  <c r="B16" i="4"/>
  <c r="A15" i="4"/>
  <c r="I623" i="4"/>
  <c r="D622" i="4"/>
  <c r="C2389" i="4"/>
  <c r="E2388" i="4"/>
  <c r="G938" i="4"/>
  <c r="K47" i="4"/>
  <c r="D46" i="4"/>
  <c r="G259" i="4"/>
  <c r="D258" i="4"/>
  <c r="G297" i="4"/>
  <c r="G687" i="4"/>
  <c r="G847" i="4"/>
  <c r="K293" i="4"/>
  <c r="D292" i="4"/>
  <c r="G321" i="4"/>
  <c r="D320" i="4"/>
  <c r="J2025" i="4"/>
  <c r="D2024" i="4"/>
  <c r="F2026" i="1"/>
  <c r="D2025" i="1"/>
  <c r="D1871" i="1"/>
  <c r="F1872" i="1"/>
  <c r="F1905" i="1"/>
  <c r="D1904" i="1"/>
  <c r="H39" i="5"/>
  <c r="J7" i="5"/>
  <c r="U13" i="2"/>
  <c r="AD12" i="2"/>
  <c r="AA12" i="2"/>
  <c r="Y12" i="2"/>
  <c r="X12" i="2"/>
  <c r="AC12" i="2"/>
  <c r="W12" i="2"/>
  <c r="AB12" i="2"/>
  <c r="F40" i="3"/>
  <c r="E12" i="2"/>
  <c r="F12" i="2"/>
  <c r="A13" i="2"/>
  <c r="H12" i="2"/>
  <c r="G12" i="2"/>
  <c r="G39" i="3"/>
  <c r="I7" i="3"/>
  <c r="E4278" i="1" l="1"/>
  <c r="C4279" i="1"/>
  <c r="G21" i="5"/>
  <c r="G22" i="5"/>
  <c r="G20" i="5"/>
  <c r="G19" i="5"/>
  <c r="G23" i="3"/>
  <c r="G22" i="3"/>
  <c r="M13" i="2"/>
  <c r="L13" i="2"/>
  <c r="N13" i="2"/>
  <c r="G21" i="3"/>
  <c r="G20" i="3"/>
  <c r="AE13" i="2"/>
  <c r="AG13" i="2"/>
  <c r="AF13" i="2"/>
  <c r="AH13" i="2"/>
  <c r="C3877" i="1"/>
  <c r="E3876" i="1"/>
  <c r="C3895" i="4"/>
  <c r="E3894" i="4"/>
  <c r="G12" i="5"/>
  <c r="G19" i="3"/>
  <c r="G10" i="5"/>
  <c r="G18" i="5"/>
  <c r="E3422" i="4"/>
  <c r="G18" i="3"/>
  <c r="G11" i="5"/>
  <c r="G17" i="5"/>
  <c r="G40" i="5"/>
  <c r="H23" i="5" s="1"/>
  <c r="G9" i="5"/>
  <c r="G15" i="5"/>
  <c r="G8" i="5"/>
  <c r="G14" i="5"/>
  <c r="G16" i="5"/>
  <c r="G10" i="3"/>
  <c r="G1446" i="4"/>
  <c r="D1445" i="4"/>
  <c r="D1388" i="4"/>
  <c r="G1389" i="4"/>
  <c r="E1782" i="4"/>
  <c r="C1783" i="4"/>
  <c r="E2603" i="4"/>
  <c r="C2604" i="4"/>
  <c r="K17" i="4"/>
  <c r="D16" i="4"/>
  <c r="E16" i="4" s="1"/>
  <c r="C1999" i="4"/>
  <c r="E1998" i="4"/>
  <c r="G963" i="4"/>
  <c r="D962" i="4"/>
  <c r="E1871" i="4"/>
  <c r="C1872" i="4"/>
  <c r="D1537" i="4"/>
  <c r="G1538" i="4"/>
  <c r="C2727" i="4"/>
  <c r="E2726" i="4"/>
  <c r="G16" i="3"/>
  <c r="K13" i="2"/>
  <c r="J13" i="2"/>
  <c r="G15" i="3"/>
  <c r="G13" i="3"/>
  <c r="G11" i="3"/>
  <c r="G17" i="3"/>
  <c r="G14" i="3"/>
  <c r="G12" i="3"/>
  <c r="G9" i="3"/>
  <c r="F1785" i="1"/>
  <c r="D1784" i="1"/>
  <c r="G272" i="1"/>
  <c r="G1721" i="1"/>
  <c r="D1720" i="1"/>
  <c r="D168" i="1"/>
  <c r="E168" i="1" s="1"/>
  <c r="K169" i="1"/>
  <c r="D597" i="1"/>
  <c r="G598" i="1"/>
  <c r="G77" i="1"/>
  <c r="D76" i="1"/>
  <c r="E76" i="1" s="1"/>
  <c r="G1660" i="1"/>
  <c r="D1659" i="1"/>
  <c r="K16" i="1"/>
  <c r="D15" i="1"/>
  <c r="E15" i="1" s="1"/>
  <c r="G625" i="1"/>
  <c r="D624" i="1"/>
  <c r="F2392" i="1"/>
  <c r="D2391" i="1"/>
  <c r="L260" i="1"/>
  <c r="D259" i="1"/>
  <c r="E259" i="1" s="1"/>
  <c r="M1386" i="1"/>
  <c r="D1385" i="1"/>
  <c r="G230" i="1"/>
  <c r="D229" i="1"/>
  <c r="E229" i="1" s="1"/>
  <c r="D2755" i="1"/>
  <c r="B16" i="1"/>
  <c r="A15" i="1"/>
  <c r="G25" i="1"/>
  <c r="D1081" i="1"/>
  <c r="G1082" i="1"/>
  <c r="G1524" i="1"/>
  <c r="F1814" i="1"/>
  <c r="D1813" i="1"/>
  <c r="G1754" i="1"/>
  <c r="D1753" i="1"/>
  <c r="I1328" i="1"/>
  <c r="D1327" i="1"/>
  <c r="G671" i="1"/>
  <c r="G1186" i="1"/>
  <c r="G1378" i="1"/>
  <c r="G1006" i="1"/>
  <c r="I1417" i="1"/>
  <c r="G1162" i="1"/>
  <c r="G129" i="1"/>
  <c r="I1690" i="1"/>
  <c r="D1689" i="1"/>
  <c r="G826" i="1"/>
  <c r="K110" i="1"/>
  <c r="G385" i="1"/>
  <c r="I1205" i="1"/>
  <c r="D1204" i="1"/>
  <c r="G936" i="1"/>
  <c r="I1629" i="1"/>
  <c r="D984" i="1"/>
  <c r="I985" i="1"/>
  <c r="D654" i="1"/>
  <c r="K655" i="1"/>
  <c r="F1845" i="1"/>
  <c r="D1844" i="1"/>
  <c r="G1208" i="1"/>
  <c r="L106" i="1"/>
  <c r="D105" i="1"/>
  <c r="E105" i="1" s="1"/>
  <c r="G339" i="1"/>
  <c r="G768" i="1"/>
  <c r="G66" i="1"/>
  <c r="D1296" i="1"/>
  <c r="G1297" i="1"/>
  <c r="F409" i="1"/>
  <c r="I851" i="1"/>
  <c r="G1571" i="1"/>
  <c r="I1176" i="1"/>
  <c r="D1175" i="1"/>
  <c r="I1114" i="1"/>
  <c r="D1113" i="1"/>
  <c r="G1248" i="1"/>
  <c r="G1039" i="1"/>
  <c r="G1391" i="1"/>
  <c r="G1633" i="1"/>
  <c r="G1466" i="1"/>
  <c r="I1509" i="1"/>
  <c r="G1127" i="1"/>
  <c r="G309" i="1"/>
  <c r="G1693" i="1"/>
  <c r="G1206" i="4"/>
  <c r="D1205" i="4"/>
  <c r="G1023" i="4"/>
  <c r="D1022" i="4"/>
  <c r="D1417" i="4"/>
  <c r="G1418" i="4"/>
  <c r="G322" i="4"/>
  <c r="D321" i="4"/>
  <c r="K294" i="4"/>
  <c r="D293" i="4"/>
  <c r="G848" i="4"/>
  <c r="G688" i="4"/>
  <c r="G298" i="4"/>
  <c r="G260" i="4"/>
  <c r="D259" i="4"/>
  <c r="D47" i="4"/>
  <c r="K48" i="4"/>
  <c r="G939" i="4"/>
  <c r="C2390" i="4"/>
  <c r="E2389" i="4"/>
  <c r="I624" i="4"/>
  <c r="D623" i="4"/>
  <c r="B17" i="4"/>
  <c r="A16" i="4"/>
  <c r="G596" i="4"/>
  <c r="D595" i="4"/>
  <c r="C19" i="4"/>
  <c r="D1234" i="4"/>
  <c r="G1235" i="4"/>
  <c r="D1506" i="4"/>
  <c r="G1507" i="4"/>
  <c r="G628" i="4"/>
  <c r="G659" i="4"/>
  <c r="G381" i="4"/>
  <c r="D380" i="4"/>
  <c r="D990" i="4"/>
  <c r="G991" i="4"/>
  <c r="I971" i="4"/>
  <c r="J2026" i="4"/>
  <c r="D2025" i="4"/>
  <c r="F2027" i="1"/>
  <c r="D2026" i="1"/>
  <c r="F1873" i="1"/>
  <c r="D1872" i="1"/>
  <c r="F1906" i="1"/>
  <c r="D1905" i="1"/>
  <c r="X13" i="2"/>
  <c r="AB13" i="2"/>
  <c r="Y13" i="2"/>
  <c r="U14" i="2"/>
  <c r="AC13" i="2"/>
  <c r="AA13" i="2"/>
  <c r="AD13" i="2"/>
  <c r="W13" i="2"/>
  <c r="K7" i="5"/>
  <c r="I39" i="5"/>
  <c r="A14" i="2"/>
  <c r="H13" i="2"/>
  <c r="F13" i="2"/>
  <c r="E13" i="2"/>
  <c r="G13" i="2"/>
  <c r="J7" i="3"/>
  <c r="H39" i="3"/>
  <c r="G40" i="3"/>
  <c r="E4279" i="1" l="1"/>
  <c r="C4280" i="1"/>
  <c r="H22" i="5"/>
  <c r="H20" i="5"/>
  <c r="H19" i="5"/>
  <c r="H21" i="5"/>
  <c r="H23" i="3"/>
  <c r="H22" i="3"/>
  <c r="N14" i="2"/>
  <c r="M14" i="2"/>
  <c r="L14" i="2"/>
  <c r="H21" i="3"/>
  <c r="H20" i="3"/>
  <c r="AE14" i="2"/>
  <c r="AH14" i="2"/>
  <c r="AG14" i="2"/>
  <c r="AF14" i="2"/>
  <c r="C3878" i="1"/>
  <c r="E3877" i="1"/>
  <c r="C3896" i="4"/>
  <c r="E3895" i="4"/>
  <c r="H19" i="3"/>
  <c r="H17" i="5"/>
  <c r="H18" i="5"/>
  <c r="E3423" i="4"/>
  <c r="H18" i="3"/>
  <c r="H12" i="5"/>
  <c r="H14" i="5"/>
  <c r="H40" i="5"/>
  <c r="I23" i="5" s="1"/>
  <c r="H8" i="5"/>
  <c r="H9" i="5"/>
  <c r="H15" i="5"/>
  <c r="H11" i="5"/>
  <c r="H16" i="5"/>
  <c r="H10" i="5"/>
  <c r="H10" i="3"/>
  <c r="D1446" i="4"/>
  <c r="G1447" i="4"/>
  <c r="E2727" i="4"/>
  <c r="C2728" i="4"/>
  <c r="C2000" i="4"/>
  <c r="E1999" i="4"/>
  <c r="G1390" i="4"/>
  <c r="D1389" i="4"/>
  <c r="D1538" i="4"/>
  <c r="G1539" i="4"/>
  <c r="E1783" i="4"/>
  <c r="C1784" i="4"/>
  <c r="G964" i="4"/>
  <c r="D963" i="4"/>
  <c r="K18" i="4"/>
  <c r="D17" i="4"/>
  <c r="E17" i="4" s="1"/>
  <c r="E1872" i="4"/>
  <c r="C1873" i="4"/>
  <c r="E2604" i="4"/>
  <c r="C2605" i="4"/>
  <c r="H16" i="3"/>
  <c r="K14" i="2"/>
  <c r="J14" i="2"/>
  <c r="H17" i="3"/>
  <c r="H14" i="3"/>
  <c r="H9" i="3"/>
  <c r="H15" i="3"/>
  <c r="H13" i="3"/>
  <c r="H11" i="3"/>
  <c r="G26" i="1"/>
  <c r="A16" i="1"/>
  <c r="B17" i="1"/>
  <c r="D230" i="1"/>
  <c r="E230" i="1" s="1"/>
  <c r="G231" i="1"/>
  <c r="M1387" i="1"/>
  <c r="D1386" i="1"/>
  <c r="L261" i="1"/>
  <c r="D260" i="1"/>
  <c r="E260" i="1" s="1"/>
  <c r="F2393" i="1"/>
  <c r="D2392" i="1"/>
  <c r="G626" i="1"/>
  <c r="D625" i="1"/>
  <c r="K17" i="1"/>
  <c r="D16" i="1"/>
  <c r="E16" i="1" s="1"/>
  <c r="D1660" i="1"/>
  <c r="G1661" i="1"/>
  <c r="G78" i="1"/>
  <c r="D77" i="1"/>
  <c r="E77" i="1" s="1"/>
  <c r="D2756" i="1"/>
  <c r="G599" i="1"/>
  <c r="D598" i="1"/>
  <c r="K170" i="1"/>
  <c r="D169" i="1"/>
  <c r="E169" i="1" s="1"/>
  <c r="D1721" i="1"/>
  <c r="G1722" i="1"/>
  <c r="G273" i="1"/>
  <c r="F1786" i="1"/>
  <c r="D1785" i="1"/>
  <c r="G1694" i="1"/>
  <c r="G310" i="1"/>
  <c r="I1510" i="1"/>
  <c r="G1467" i="1"/>
  <c r="G1298" i="1"/>
  <c r="D1297" i="1"/>
  <c r="G340" i="1"/>
  <c r="L107" i="1"/>
  <c r="D106" i="1"/>
  <c r="E106" i="1" s="1"/>
  <c r="G1209" i="1"/>
  <c r="F1846" i="1"/>
  <c r="D1845" i="1"/>
  <c r="I1691" i="1"/>
  <c r="D1690" i="1"/>
  <c r="G1163" i="1"/>
  <c r="G1187" i="1"/>
  <c r="G672" i="1"/>
  <c r="I1329" i="1"/>
  <c r="D1328" i="1"/>
  <c r="D1754" i="1"/>
  <c r="G1755" i="1"/>
  <c r="F1815" i="1"/>
  <c r="D1814" i="1"/>
  <c r="G1525" i="1"/>
  <c r="G1128" i="1"/>
  <c r="G1634" i="1"/>
  <c r="G1392" i="1"/>
  <c r="G1040" i="1"/>
  <c r="G1249" i="1"/>
  <c r="I1115" i="1"/>
  <c r="D1114" i="1"/>
  <c r="I1177" i="1"/>
  <c r="D1176" i="1"/>
  <c r="G1572" i="1"/>
  <c r="I852" i="1"/>
  <c r="F410" i="1"/>
  <c r="G67" i="1"/>
  <c r="G769" i="1"/>
  <c r="D655" i="1"/>
  <c r="K656" i="1"/>
  <c r="I986" i="1"/>
  <c r="D985" i="1"/>
  <c r="I1630" i="1"/>
  <c r="G937" i="1"/>
  <c r="I1206" i="1"/>
  <c r="D1205" i="1"/>
  <c r="G386" i="1"/>
  <c r="K111" i="1"/>
  <c r="G827" i="1"/>
  <c r="I1418" i="1"/>
  <c r="G1007" i="1"/>
  <c r="G1083" i="1"/>
  <c r="D1082" i="1"/>
  <c r="I972" i="4"/>
  <c r="G992" i="4"/>
  <c r="D991" i="4"/>
  <c r="G660" i="4"/>
  <c r="D1507" i="4"/>
  <c r="G1508" i="4"/>
  <c r="D1235" i="4"/>
  <c r="G1236" i="4"/>
  <c r="K49" i="4"/>
  <c r="D48" i="4"/>
  <c r="G299" i="4"/>
  <c r="D1418" i="4"/>
  <c r="G1419" i="4"/>
  <c r="G382" i="4"/>
  <c r="D381" i="4"/>
  <c r="G629" i="4"/>
  <c r="C20" i="4"/>
  <c r="G597" i="4"/>
  <c r="D596" i="4"/>
  <c r="A17" i="4"/>
  <c r="B18" i="4"/>
  <c r="I625" i="4"/>
  <c r="D624" i="4"/>
  <c r="C2391" i="4"/>
  <c r="E2390" i="4"/>
  <c r="G940" i="4"/>
  <c r="G261" i="4"/>
  <c r="D260" i="4"/>
  <c r="G689" i="4"/>
  <c r="G849" i="4"/>
  <c r="K295" i="4"/>
  <c r="D294" i="4"/>
  <c r="G323" i="4"/>
  <c r="D322" i="4"/>
  <c r="D1023" i="4"/>
  <c r="G1024" i="4"/>
  <c r="D1206" i="4"/>
  <c r="G1207" i="4"/>
  <c r="J2027" i="4"/>
  <c r="D2026" i="4"/>
  <c r="F2028" i="1"/>
  <c r="D2027" i="1"/>
  <c r="D1873" i="1"/>
  <c r="F1874" i="1"/>
  <c r="F1907" i="1"/>
  <c r="D1906" i="1"/>
  <c r="J39" i="5"/>
  <c r="L7" i="5"/>
  <c r="AC14" i="2"/>
  <c r="W14" i="2"/>
  <c r="Y14" i="2"/>
  <c r="X14" i="2"/>
  <c r="AD14" i="2"/>
  <c r="U15" i="2"/>
  <c r="AA14" i="2"/>
  <c r="AB14" i="2"/>
  <c r="I39" i="3"/>
  <c r="K7" i="3"/>
  <c r="G14" i="2"/>
  <c r="E14" i="2"/>
  <c r="F14" i="2"/>
  <c r="H14" i="2"/>
  <c r="A15" i="2"/>
  <c r="H40" i="3"/>
  <c r="E4280" i="1" l="1"/>
  <c r="C4281" i="1"/>
  <c r="I20" i="5"/>
  <c r="I19" i="5"/>
  <c r="I21" i="5"/>
  <c r="I22" i="5"/>
  <c r="I22" i="3"/>
  <c r="I23" i="3"/>
  <c r="I20" i="3"/>
  <c r="I21" i="3"/>
  <c r="N15" i="2"/>
  <c r="M15" i="2"/>
  <c r="L15" i="2"/>
  <c r="AE15" i="2"/>
  <c r="AF15" i="2"/>
  <c r="AH15" i="2"/>
  <c r="AG15" i="2"/>
  <c r="C3879" i="1"/>
  <c r="E3878" i="1"/>
  <c r="C3897" i="4"/>
  <c r="E3896" i="4"/>
  <c r="I19" i="3"/>
  <c r="I16" i="5"/>
  <c r="I18" i="5"/>
  <c r="E3424" i="4"/>
  <c r="I17" i="5"/>
  <c r="I12" i="5"/>
  <c r="I10" i="5"/>
  <c r="I18" i="3"/>
  <c r="I40" i="5"/>
  <c r="J23" i="5" s="1"/>
  <c r="I11" i="5"/>
  <c r="I9" i="5"/>
  <c r="I15" i="5"/>
  <c r="I8" i="5"/>
  <c r="I14" i="5"/>
  <c r="I16" i="3"/>
  <c r="I10" i="3"/>
  <c r="D1447" i="4"/>
  <c r="G1448" i="4"/>
  <c r="D18" i="4"/>
  <c r="E18" i="4" s="1"/>
  <c r="K19" i="4"/>
  <c r="C2729" i="4"/>
  <c r="E2728" i="4"/>
  <c r="E1873" i="4"/>
  <c r="C1874" i="4"/>
  <c r="D1539" i="4"/>
  <c r="G1540" i="4"/>
  <c r="D1390" i="4"/>
  <c r="G1391" i="4"/>
  <c r="G965" i="4"/>
  <c r="D964" i="4"/>
  <c r="E2605" i="4"/>
  <c r="C2606" i="4"/>
  <c r="E1784" i="4"/>
  <c r="C1785" i="4"/>
  <c r="C2001" i="4"/>
  <c r="E2000" i="4"/>
  <c r="K15" i="2"/>
  <c r="J15" i="2"/>
  <c r="I15" i="3"/>
  <c r="I13" i="3"/>
  <c r="I11" i="3"/>
  <c r="I17" i="3"/>
  <c r="I14" i="3"/>
  <c r="I9" i="3"/>
  <c r="J15" i="5"/>
  <c r="G274" i="1"/>
  <c r="G1723" i="1"/>
  <c r="D1722" i="1"/>
  <c r="D1661" i="1"/>
  <c r="G1662" i="1"/>
  <c r="G232" i="1"/>
  <c r="D231" i="1"/>
  <c r="E231" i="1" s="1"/>
  <c r="A17" i="1"/>
  <c r="B18" i="1"/>
  <c r="G27" i="1"/>
  <c r="D1786" i="1"/>
  <c r="F1787" i="1"/>
  <c r="K171" i="1"/>
  <c r="D170" i="1"/>
  <c r="E170" i="1" s="1"/>
  <c r="D599" i="1"/>
  <c r="G600" i="1"/>
  <c r="D2757" i="1"/>
  <c r="G79" i="1"/>
  <c r="D78" i="1"/>
  <c r="E78" i="1" s="1"/>
  <c r="K18" i="1"/>
  <c r="D17" i="1"/>
  <c r="E17" i="1" s="1"/>
  <c r="G627" i="1"/>
  <c r="D626" i="1"/>
  <c r="F2394" i="1"/>
  <c r="D2393" i="1"/>
  <c r="L262" i="1"/>
  <c r="D261" i="1"/>
  <c r="E261" i="1" s="1"/>
  <c r="M1388" i="1"/>
  <c r="D1387" i="1"/>
  <c r="I1419" i="1"/>
  <c r="D656" i="1"/>
  <c r="K657" i="1"/>
  <c r="G68" i="1"/>
  <c r="G1250" i="1"/>
  <c r="G1393" i="1"/>
  <c r="G1129" i="1"/>
  <c r="G1756" i="1"/>
  <c r="D1755" i="1"/>
  <c r="I1330" i="1"/>
  <c r="D1329" i="1"/>
  <c r="G673" i="1"/>
  <c r="G1164" i="1"/>
  <c r="I1692" i="1"/>
  <c r="D1691" i="1"/>
  <c r="F1847" i="1"/>
  <c r="D1846" i="1"/>
  <c r="L108" i="1"/>
  <c r="D107" i="1"/>
  <c r="E107" i="1" s="1"/>
  <c r="D1298" i="1"/>
  <c r="G1299" i="1"/>
  <c r="I1511" i="1"/>
  <c r="G1695" i="1"/>
  <c r="G1084" i="1"/>
  <c r="D1083" i="1"/>
  <c r="G1008" i="1"/>
  <c r="G828" i="1"/>
  <c r="K112" i="1"/>
  <c r="G387" i="1"/>
  <c r="I1207" i="1"/>
  <c r="D1206" i="1"/>
  <c r="G938" i="1"/>
  <c r="I1631" i="1"/>
  <c r="I987" i="1"/>
  <c r="D986" i="1"/>
  <c r="G770" i="1"/>
  <c r="F411" i="1"/>
  <c r="I853" i="1"/>
  <c r="G1573" i="1"/>
  <c r="I1178" i="1"/>
  <c r="D1177" i="1"/>
  <c r="I1116" i="1"/>
  <c r="D1115" i="1"/>
  <c r="G1041" i="1"/>
  <c r="G1635" i="1"/>
  <c r="G1526" i="1"/>
  <c r="F1816" i="1"/>
  <c r="D1815" i="1"/>
  <c r="G1188" i="1"/>
  <c r="G1210" i="1"/>
  <c r="G341" i="1"/>
  <c r="G1468" i="1"/>
  <c r="G311" i="1"/>
  <c r="G324" i="4"/>
  <c r="D323" i="4"/>
  <c r="K296" i="4"/>
  <c r="D295" i="4"/>
  <c r="G850" i="4"/>
  <c r="G690" i="4"/>
  <c r="G262" i="4"/>
  <c r="D261" i="4"/>
  <c r="G941" i="4"/>
  <c r="C2392" i="4"/>
  <c r="E2391" i="4"/>
  <c r="I626" i="4"/>
  <c r="D625" i="4"/>
  <c r="G598" i="4"/>
  <c r="D597" i="4"/>
  <c r="G630" i="4"/>
  <c r="G383" i="4"/>
  <c r="D382" i="4"/>
  <c r="G300" i="4"/>
  <c r="K50" i="4"/>
  <c r="D49" i="4"/>
  <c r="G661" i="4"/>
  <c r="D992" i="4"/>
  <c r="G993" i="4"/>
  <c r="G1208" i="4"/>
  <c r="D1207" i="4"/>
  <c r="D1024" i="4"/>
  <c r="G1025" i="4"/>
  <c r="A18" i="4"/>
  <c r="B19" i="4"/>
  <c r="C21" i="4"/>
  <c r="D1419" i="4"/>
  <c r="G1420" i="4"/>
  <c r="D1236" i="4"/>
  <c r="G1237" i="4"/>
  <c r="D1508" i="4"/>
  <c r="G1509" i="4"/>
  <c r="I973" i="4"/>
  <c r="J2028" i="4"/>
  <c r="D2027" i="4"/>
  <c r="F2029" i="1"/>
  <c r="D2028" i="1"/>
  <c r="F1875" i="1"/>
  <c r="D1874" i="1"/>
  <c r="F1908" i="1"/>
  <c r="D1907" i="1"/>
  <c r="M7" i="5"/>
  <c r="K39" i="5"/>
  <c r="Y15" i="2"/>
  <c r="W15" i="2"/>
  <c r="AD15" i="2"/>
  <c r="AC15" i="2"/>
  <c r="X15" i="2"/>
  <c r="AB15" i="2"/>
  <c r="AA15" i="2"/>
  <c r="U16" i="2"/>
  <c r="I40" i="3"/>
  <c r="F15" i="2"/>
  <c r="A16" i="2"/>
  <c r="E15" i="2"/>
  <c r="H15" i="2"/>
  <c r="G15" i="2"/>
  <c r="J39" i="3"/>
  <c r="L7" i="3"/>
  <c r="E4281" i="1" l="1"/>
  <c r="C4282" i="1"/>
  <c r="J20" i="5"/>
  <c r="J19" i="5"/>
  <c r="J21" i="5"/>
  <c r="J22" i="5"/>
  <c r="J22" i="3"/>
  <c r="J23" i="3"/>
  <c r="J21" i="3"/>
  <c r="J20" i="3"/>
  <c r="L16" i="2"/>
  <c r="M16" i="2"/>
  <c r="N16" i="2"/>
  <c r="AE16" i="2"/>
  <c r="AF16" i="2"/>
  <c r="AH16" i="2"/>
  <c r="AG16" i="2"/>
  <c r="C3880" i="1"/>
  <c r="E3879" i="1"/>
  <c r="C3898" i="4"/>
  <c r="E3897" i="4"/>
  <c r="J19" i="3"/>
  <c r="J17" i="5"/>
  <c r="J18" i="5"/>
  <c r="E3425" i="4"/>
  <c r="J11" i="5"/>
  <c r="J9" i="5"/>
  <c r="J18" i="3"/>
  <c r="J40" i="5"/>
  <c r="K23" i="5" s="1"/>
  <c r="J8" i="5"/>
  <c r="J14" i="5"/>
  <c r="J16" i="5"/>
  <c r="J12" i="5"/>
  <c r="J10" i="5"/>
  <c r="J10" i="3"/>
  <c r="D1448" i="4"/>
  <c r="G1449" i="4"/>
  <c r="E2606" i="4"/>
  <c r="C2607" i="4"/>
  <c r="E2729" i="4"/>
  <c r="C2730" i="4"/>
  <c r="C2002" i="4"/>
  <c r="E2001" i="4"/>
  <c r="D1391" i="4"/>
  <c r="G1392" i="4"/>
  <c r="E1874" i="4"/>
  <c r="C1875" i="4"/>
  <c r="D19" i="4"/>
  <c r="E19" i="4" s="1"/>
  <c r="K20" i="4"/>
  <c r="E1785" i="4"/>
  <c r="C1786" i="4"/>
  <c r="G966" i="4"/>
  <c r="D965" i="4"/>
  <c r="D1540" i="4"/>
  <c r="G1541" i="4"/>
  <c r="J16" i="3"/>
  <c r="K16" i="2"/>
  <c r="J16" i="2"/>
  <c r="J17" i="3"/>
  <c r="J14" i="3"/>
  <c r="J9" i="3"/>
  <c r="J15" i="3"/>
  <c r="J13" i="3"/>
  <c r="J11" i="3"/>
  <c r="D2758" i="1"/>
  <c r="D600" i="1"/>
  <c r="G601" i="1"/>
  <c r="F1788" i="1"/>
  <c r="D1787" i="1"/>
  <c r="G28" i="1"/>
  <c r="B19" i="1"/>
  <c r="A18" i="1"/>
  <c r="G1663" i="1"/>
  <c r="D1662" i="1"/>
  <c r="M1389" i="1"/>
  <c r="D1388" i="1"/>
  <c r="L263" i="1"/>
  <c r="D262" i="1"/>
  <c r="E262" i="1" s="1"/>
  <c r="F2395" i="1"/>
  <c r="D2394" i="1"/>
  <c r="D627" i="1"/>
  <c r="G628" i="1"/>
  <c r="K19" i="1"/>
  <c r="D18" i="1"/>
  <c r="E18" i="1" s="1"/>
  <c r="D79" i="1"/>
  <c r="E79" i="1" s="1"/>
  <c r="G80" i="1"/>
  <c r="K172" i="1"/>
  <c r="D171" i="1"/>
  <c r="E171" i="1" s="1"/>
  <c r="G233" i="1"/>
  <c r="D232" i="1"/>
  <c r="E232" i="1" s="1"/>
  <c r="D1723" i="1"/>
  <c r="G1724" i="1"/>
  <c r="G275" i="1"/>
  <c r="F1817" i="1"/>
  <c r="D1816" i="1"/>
  <c r="I854" i="1"/>
  <c r="I1632" i="1"/>
  <c r="G939" i="1"/>
  <c r="I1208" i="1"/>
  <c r="D1207" i="1"/>
  <c r="G388" i="1"/>
  <c r="K113" i="1"/>
  <c r="G829" i="1"/>
  <c r="G1085" i="1"/>
  <c r="D1084" i="1"/>
  <c r="G1696" i="1"/>
  <c r="I1512" i="1"/>
  <c r="L109" i="1"/>
  <c r="D108" i="1"/>
  <c r="E108" i="1" s="1"/>
  <c r="F1848" i="1"/>
  <c r="D1847" i="1"/>
  <c r="G1757" i="1"/>
  <c r="D1756" i="1"/>
  <c r="G1130" i="1"/>
  <c r="G1251" i="1"/>
  <c r="G312" i="1"/>
  <c r="G1469" i="1"/>
  <c r="G1211" i="1"/>
  <c r="G1189" i="1"/>
  <c r="G1527" i="1"/>
  <c r="G1636" i="1"/>
  <c r="G1042" i="1"/>
  <c r="I1117" i="1"/>
  <c r="D1116" i="1"/>
  <c r="I1179" i="1"/>
  <c r="D1178" i="1"/>
  <c r="G1574" i="1"/>
  <c r="F412" i="1"/>
  <c r="G771" i="1"/>
  <c r="I988" i="1"/>
  <c r="D987" i="1"/>
  <c r="G1009" i="1"/>
  <c r="G1300" i="1"/>
  <c r="D1299" i="1"/>
  <c r="I1693" i="1"/>
  <c r="D1692" i="1"/>
  <c r="G674" i="1"/>
  <c r="I1331" i="1"/>
  <c r="D1330" i="1"/>
  <c r="G1394" i="1"/>
  <c r="K658" i="1"/>
  <c r="D657" i="1"/>
  <c r="I1420" i="1"/>
  <c r="C22" i="4"/>
  <c r="D1208" i="4"/>
  <c r="G1209" i="4"/>
  <c r="K51" i="4"/>
  <c r="D50" i="4"/>
  <c r="G301" i="4"/>
  <c r="G384" i="4"/>
  <c r="D383" i="4"/>
  <c r="G599" i="4"/>
  <c r="D598" i="4"/>
  <c r="I627" i="4"/>
  <c r="D626" i="4"/>
  <c r="C2393" i="4"/>
  <c r="E2392" i="4"/>
  <c r="G942" i="4"/>
  <c r="G263" i="4"/>
  <c r="D262" i="4"/>
  <c r="G691" i="4"/>
  <c r="G851" i="4"/>
  <c r="K297" i="4"/>
  <c r="D296" i="4"/>
  <c r="G325" i="4"/>
  <c r="D324" i="4"/>
  <c r="I974" i="4"/>
  <c r="G1510" i="4"/>
  <c r="D1509" i="4"/>
  <c r="G1238" i="4"/>
  <c r="D1237" i="4"/>
  <c r="D1420" i="4"/>
  <c r="G1421" i="4"/>
  <c r="A19" i="4"/>
  <c r="B20" i="4"/>
  <c r="D1025" i="4"/>
  <c r="G1026" i="4"/>
  <c r="D993" i="4"/>
  <c r="G994" i="4"/>
  <c r="G662" i="4"/>
  <c r="G631" i="4"/>
  <c r="J2029" i="4"/>
  <c r="D2028" i="4"/>
  <c r="F2030" i="1"/>
  <c r="D2029" i="1"/>
  <c r="D1875" i="1"/>
  <c r="F1876" i="1"/>
  <c r="F1909" i="1"/>
  <c r="D1908" i="1"/>
  <c r="N38" i="5"/>
  <c r="M39" i="5" s="1"/>
  <c r="L39" i="5"/>
  <c r="AA16" i="2"/>
  <c r="AB16" i="2"/>
  <c r="Y16" i="2"/>
  <c r="X16" i="2"/>
  <c r="U17" i="2"/>
  <c r="AD16" i="2"/>
  <c r="W16" i="2"/>
  <c r="AC16" i="2"/>
  <c r="K39" i="3"/>
  <c r="M7" i="3"/>
  <c r="F16" i="2"/>
  <c r="H16" i="2"/>
  <c r="E16" i="2"/>
  <c r="G16" i="2"/>
  <c r="A17" i="2"/>
  <c r="J40" i="3"/>
  <c r="E4282" i="1" l="1"/>
  <c r="C4283" i="1"/>
  <c r="K21" i="5"/>
  <c r="K22" i="5"/>
  <c r="K20" i="5"/>
  <c r="K19" i="5"/>
  <c r="K23" i="3"/>
  <c r="K22" i="3"/>
  <c r="M17" i="2"/>
  <c r="L17" i="2"/>
  <c r="N17" i="2"/>
  <c r="K21" i="3"/>
  <c r="K20" i="3"/>
  <c r="AE17" i="2"/>
  <c r="AG17" i="2"/>
  <c r="AH17" i="2"/>
  <c r="AF17" i="2"/>
  <c r="C3881" i="1"/>
  <c r="E3880" i="1"/>
  <c r="C3899" i="4"/>
  <c r="E3898" i="4"/>
  <c r="K19" i="3"/>
  <c r="K10" i="5"/>
  <c r="K18" i="5"/>
  <c r="E3426" i="4"/>
  <c r="K16" i="5"/>
  <c r="K9" i="5"/>
  <c r="K15" i="5"/>
  <c r="K18" i="3"/>
  <c r="K8" i="5"/>
  <c r="K14" i="5"/>
  <c r="K40" i="5"/>
  <c r="L23" i="5" s="1"/>
  <c r="K12" i="5"/>
  <c r="K11" i="5"/>
  <c r="K17" i="5"/>
  <c r="K16" i="3"/>
  <c r="K10" i="3"/>
  <c r="D1449" i="4"/>
  <c r="G1450" i="4"/>
  <c r="G967" i="4"/>
  <c r="D966" i="4"/>
  <c r="D1541" i="4"/>
  <c r="G1542" i="4"/>
  <c r="E1786" i="4"/>
  <c r="C1787" i="4"/>
  <c r="E1875" i="4"/>
  <c r="C1876" i="4"/>
  <c r="E2607" i="4"/>
  <c r="C2608" i="4"/>
  <c r="C2003" i="4"/>
  <c r="E2002" i="4"/>
  <c r="K21" i="4"/>
  <c r="D20" i="4"/>
  <c r="E20" i="4" s="1"/>
  <c r="D1392" i="4"/>
  <c r="G1393" i="4"/>
  <c r="C2731" i="4"/>
  <c r="E2730" i="4"/>
  <c r="K17" i="2"/>
  <c r="J17" i="2"/>
  <c r="K15" i="3"/>
  <c r="K13" i="3"/>
  <c r="K11" i="3"/>
  <c r="K17" i="3"/>
  <c r="K14" i="3"/>
  <c r="K9" i="3"/>
  <c r="G234" i="1"/>
  <c r="D233" i="1"/>
  <c r="E233" i="1" s="1"/>
  <c r="K173" i="1"/>
  <c r="D172" i="1"/>
  <c r="E172" i="1" s="1"/>
  <c r="K20" i="1"/>
  <c r="D19" i="1"/>
  <c r="E19" i="1" s="1"/>
  <c r="F2396" i="1"/>
  <c r="D2395" i="1"/>
  <c r="L264" i="1"/>
  <c r="D263" i="1"/>
  <c r="E263" i="1" s="1"/>
  <c r="M1390" i="1"/>
  <c r="D1389" i="1"/>
  <c r="D1663" i="1"/>
  <c r="G1664" i="1"/>
  <c r="B20" i="1"/>
  <c r="A19" i="1"/>
  <c r="G29" i="1"/>
  <c r="D1788" i="1"/>
  <c r="F1789" i="1"/>
  <c r="D2759" i="1"/>
  <c r="G276" i="1"/>
  <c r="D1724" i="1"/>
  <c r="G1725" i="1"/>
  <c r="G81" i="1"/>
  <c r="D80" i="1"/>
  <c r="E80" i="1" s="1"/>
  <c r="G629" i="1"/>
  <c r="D628" i="1"/>
  <c r="G602" i="1"/>
  <c r="D601" i="1"/>
  <c r="G1395" i="1"/>
  <c r="I1332" i="1"/>
  <c r="D1331" i="1"/>
  <c r="G675" i="1"/>
  <c r="I1694" i="1"/>
  <c r="D1693" i="1"/>
  <c r="D1300" i="1"/>
  <c r="G1301" i="1"/>
  <c r="G1010" i="1"/>
  <c r="I989" i="1"/>
  <c r="D988" i="1"/>
  <c r="G772" i="1"/>
  <c r="G1637" i="1"/>
  <c r="G1190" i="1"/>
  <c r="G1212" i="1"/>
  <c r="G1470" i="1"/>
  <c r="G1252" i="1"/>
  <c r="G1131" i="1"/>
  <c r="G1758" i="1"/>
  <c r="D1757" i="1"/>
  <c r="F1849" i="1"/>
  <c r="D1848" i="1"/>
  <c r="L110" i="1"/>
  <c r="D109" i="1"/>
  <c r="E109" i="1" s="1"/>
  <c r="G1697" i="1"/>
  <c r="G1086" i="1"/>
  <c r="D1085" i="1"/>
  <c r="K114" i="1"/>
  <c r="G389" i="1"/>
  <c r="I1209" i="1"/>
  <c r="D1208" i="1"/>
  <c r="G940" i="1"/>
  <c r="I1633" i="1"/>
  <c r="F1818" i="1"/>
  <c r="D1817" i="1"/>
  <c r="I1421" i="1"/>
  <c r="K659" i="1"/>
  <c r="D658" i="1"/>
  <c r="F413" i="1"/>
  <c r="G1575" i="1"/>
  <c r="I1180" i="1"/>
  <c r="D1179" i="1"/>
  <c r="I1118" i="1"/>
  <c r="D1117" i="1"/>
  <c r="G1043" i="1"/>
  <c r="G1528" i="1"/>
  <c r="G313" i="1"/>
  <c r="I1513" i="1"/>
  <c r="I855" i="1"/>
  <c r="G663" i="4"/>
  <c r="D1238" i="4"/>
  <c r="G1239" i="4"/>
  <c r="D1510" i="4"/>
  <c r="G1511" i="4"/>
  <c r="G326" i="4"/>
  <c r="D325" i="4"/>
  <c r="K298" i="4"/>
  <c r="D297" i="4"/>
  <c r="G852" i="4"/>
  <c r="G692" i="4"/>
  <c r="G264" i="4"/>
  <c r="D263" i="4"/>
  <c r="G943" i="4"/>
  <c r="C2394" i="4"/>
  <c r="E2393" i="4"/>
  <c r="I628" i="4"/>
  <c r="D627" i="4"/>
  <c r="G600" i="4"/>
  <c r="D599" i="4"/>
  <c r="D384" i="4"/>
  <c r="G385" i="4"/>
  <c r="G302" i="4"/>
  <c r="K52" i="4"/>
  <c r="D51" i="4"/>
  <c r="C23" i="4"/>
  <c r="G632" i="4"/>
  <c r="D994" i="4"/>
  <c r="G995" i="4"/>
  <c r="D1026" i="4"/>
  <c r="G1027" i="4"/>
  <c r="A20" i="4"/>
  <c r="B21" i="4"/>
  <c r="D1421" i="4"/>
  <c r="G1422" i="4"/>
  <c r="I975" i="4"/>
  <c r="G1210" i="4"/>
  <c r="D1209" i="4"/>
  <c r="J2030" i="4"/>
  <c r="D2029" i="4"/>
  <c r="F2031" i="1"/>
  <c r="D2030" i="1"/>
  <c r="F1877" i="1"/>
  <c r="D1876" i="1"/>
  <c r="F1910" i="1"/>
  <c r="D1909" i="1"/>
  <c r="AB17" i="2"/>
  <c r="AA17" i="2"/>
  <c r="AD17" i="2"/>
  <c r="W17" i="2"/>
  <c r="X17" i="2"/>
  <c r="Y17" i="2"/>
  <c r="AC17" i="2"/>
  <c r="U18" i="2"/>
  <c r="K40" i="3"/>
  <c r="G17" i="2"/>
  <c r="A18" i="2"/>
  <c r="F17" i="2"/>
  <c r="H17" i="2"/>
  <c r="E17" i="2"/>
  <c r="N38" i="3"/>
  <c r="M39" i="3" s="1"/>
  <c r="L39" i="3"/>
  <c r="E4283" i="1" l="1"/>
  <c r="C4284" i="1"/>
  <c r="L22" i="5"/>
  <c r="L20" i="5"/>
  <c r="L19" i="5"/>
  <c r="L21" i="5"/>
  <c r="L23" i="3"/>
  <c r="L22" i="3"/>
  <c r="L20" i="3"/>
  <c r="L21" i="3"/>
  <c r="N18" i="2"/>
  <c r="M18" i="2"/>
  <c r="L18" i="2"/>
  <c r="AE18" i="2"/>
  <c r="AH18" i="2"/>
  <c r="AG18" i="2"/>
  <c r="AF18" i="2"/>
  <c r="C3882" i="1"/>
  <c r="E3881" i="1"/>
  <c r="C3900" i="4"/>
  <c r="E3899" i="4"/>
  <c r="L10" i="5"/>
  <c r="L19" i="3"/>
  <c r="L15" i="5"/>
  <c r="L18" i="5"/>
  <c r="E3427" i="4"/>
  <c r="L8" i="5"/>
  <c r="L40" i="5"/>
  <c r="M23" i="5" s="1"/>
  <c r="N23" i="5" s="1"/>
  <c r="L16" i="5"/>
  <c r="L18" i="3"/>
  <c r="L14" i="5"/>
  <c r="L12" i="5"/>
  <c r="L11" i="5"/>
  <c r="L17" i="5"/>
  <c r="L9" i="5"/>
  <c r="M16" i="5"/>
  <c r="L10" i="3"/>
  <c r="D1450" i="4"/>
  <c r="G1451" i="4"/>
  <c r="E1876" i="4"/>
  <c r="C1877" i="4"/>
  <c r="D1542" i="4"/>
  <c r="G1543" i="4"/>
  <c r="E2003" i="4"/>
  <c r="C2004" i="4"/>
  <c r="E2731" i="4"/>
  <c r="C2732" i="4"/>
  <c r="K22" i="4"/>
  <c r="D21" i="4"/>
  <c r="E21" i="4" s="1"/>
  <c r="E2608" i="4"/>
  <c r="C2609" i="4"/>
  <c r="E1787" i="4"/>
  <c r="C1788" i="4"/>
  <c r="D1393" i="4"/>
  <c r="G1394" i="4"/>
  <c r="G968" i="4"/>
  <c r="D967" i="4"/>
  <c r="L16" i="3"/>
  <c r="K18" i="2"/>
  <c r="J18" i="2"/>
  <c r="L17" i="3"/>
  <c r="L14" i="3"/>
  <c r="L9" i="3"/>
  <c r="L15" i="3"/>
  <c r="L13" i="3"/>
  <c r="L11" i="3"/>
  <c r="G603" i="1"/>
  <c r="D602" i="1"/>
  <c r="G630" i="1"/>
  <c r="D629" i="1"/>
  <c r="D81" i="1"/>
  <c r="E81" i="1" s="1"/>
  <c r="G82" i="1"/>
  <c r="D2760" i="1"/>
  <c r="G30" i="1"/>
  <c r="B21" i="1"/>
  <c r="A20" i="1"/>
  <c r="M1391" i="1"/>
  <c r="D1390" i="1"/>
  <c r="L265" i="1"/>
  <c r="D264" i="1"/>
  <c r="E264" i="1" s="1"/>
  <c r="F2397" i="1"/>
  <c r="D2396" i="1"/>
  <c r="K21" i="1"/>
  <c r="D20" i="1"/>
  <c r="E20" i="1" s="1"/>
  <c r="D173" i="1"/>
  <c r="E173" i="1" s="1"/>
  <c r="K174" i="1"/>
  <c r="D234" i="1"/>
  <c r="E234" i="1" s="1"/>
  <c r="G235" i="1"/>
  <c r="D1725" i="1"/>
  <c r="G1726" i="1"/>
  <c r="G277" i="1"/>
  <c r="F1790" i="1"/>
  <c r="D1789" i="1"/>
  <c r="G1665" i="1"/>
  <c r="D1664" i="1"/>
  <c r="I856" i="1"/>
  <c r="I1514" i="1"/>
  <c r="G1529" i="1"/>
  <c r="I1119" i="1"/>
  <c r="D1118" i="1"/>
  <c r="I1181" i="1"/>
  <c r="D1180" i="1"/>
  <c r="G1576" i="1"/>
  <c r="F414" i="1"/>
  <c r="K660" i="1"/>
  <c r="D659" i="1"/>
  <c r="I1634" i="1"/>
  <c r="G941" i="1"/>
  <c r="I1210" i="1"/>
  <c r="D1209" i="1"/>
  <c r="G390" i="1"/>
  <c r="K115" i="1"/>
  <c r="D1086" i="1"/>
  <c r="G1087" i="1"/>
  <c r="G1759" i="1"/>
  <c r="D1758" i="1"/>
  <c r="G1132" i="1"/>
  <c r="G1213" i="1"/>
  <c r="G1011" i="1"/>
  <c r="G1302" i="1"/>
  <c r="D1301" i="1"/>
  <c r="I1695" i="1"/>
  <c r="D1694" i="1"/>
  <c r="G676" i="1"/>
  <c r="I1333" i="1"/>
  <c r="D1332" i="1"/>
  <c r="G1044" i="1"/>
  <c r="I1422" i="1"/>
  <c r="F1819" i="1"/>
  <c r="D1818" i="1"/>
  <c r="G1698" i="1"/>
  <c r="L111" i="1"/>
  <c r="D110" i="1"/>
  <c r="E110" i="1" s="1"/>
  <c r="D1849" i="1"/>
  <c r="F1850" i="1"/>
  <c r="G1253" i="1"/>
  <c r="G1471" i="1"/>
  <c r="G1191" i="1"/>
  <c r="G1638" i="1"/>
  <c r="G773" i="1"/>
  <c r="I990" i="1"/>
  <c r="D989" i="1"/>
  <c r="G1396" i="1"/>
  <c r="G1211" i="4"/>
  <c r="D1210" i="4"/>
  <c r="C24" i="4"/>
  <c r="K53" i="4"/>
  <c r="D52" i="4"/>
  <c r="G303" i="4"/>
  <c r="G601" i="4"/>
  <c r="D600" i="4"/>
  <c r="I629" i="4"/>
  <c r="D628" i="4"/>
  <c r="C2395" i="4"/>
  <c r="E2394" i="4"/>
  <c r="G944" i="4"/>
  <c r="G265" i="4"/>
  <c r="D264" i="4"/>
  <c r="G693" i="4"/>
  <c r="G853" i="4"/>
  <c r="K299" i="4"/>
  <c r="D298" i="4"/>
  <c r="G327" i="4"/>
  <c r="D326" i="4"/>
  <c r="I976" i="4"/>
  <c r="D1422" i="4"/>
  <c r="G1423" i="4"/>
  <c r="A21" i="4"/>
  <c r="B22" i="4"/>
  <c r="D1027" i="4"/>
  <c r="G1028" i="4"/>
  <c r="D995" i="4"/>
  <c r="G996" i="4"/>
  <c r="G633" i="4"/>
  <c r="D385" i="4"/>
  <c r="G386" i="4"/>
  <c r="D1511" i="4"/>
  <c r="G1512" i="4"/>
  <c r="D1239" i="4"/>
  <c r="G1240" i="4"/>
  <c r="G664" i="4"/>
  <c r="J2031" i="4"/>
  <c r="D2030" i="4"/>
  <c r="F2032" i="1"/>
  <c r="D2031" i="1"/>
  <c r="D1877" i="1"/>
  <c r="F1878" i="1"/>
  <c r="F1911" i="1"/>
  <c r="D1910" i="1"/>
  <c r="U19" i="2"/>
  <c r="AA18" i="2"/>
  <c r="Y18" i="2"/>
  <c r="W18" i="2"/>
  <c r="AC18" i="2"/>
  <c r="AD18" i="2"/>
  <c r="X18" i="2"/>
  <c r="AB18" i="2"/>
  <c r="F18" i="2"/>
  <c r="G18" i="2"/>
  <c r="A19" i="2"/>
  <c r="H18" i="2"/>
  <c r="E18" i="2"/>
  <c r="L40" i="3"/>
  <c r="E4284" i="1" l="1"/>
  <c r="C4285" i="1"/>
  <c r="M22" i="5"/>
  <c r="N22" i="5" s="1"/>
  <c r="M19" i="5"/>
  <c r="N19" i="5" s="1"/>
  <c r="M21" i="5"/>
  <c r="N21" i="5" s="1"/>
  <c r="M20" i="5"/>
  <c r="N20" i="5" s="1"/>
  <c r="M22" i="3"/>
  <c r="N22" i="3" s="1"/>
  <c r="M23" i="3"/>
  <c r="N23" i="3" s="1"/>
  <c r="N19" i="2"/>
  <c r="L19" i="2"/>
  <c r="M19" i="2"/>
  <c r="M19" i="3"/>
  <c r="N19" i="3" s="1"/>
  <c r="M21" i="3"/>
  <c r="N21" i="3" s="1"/>
  <c r="M20" i="3"/>
  <c r="N20" i="3" s="1"/>
  <c r="AE19" i="2"/>
  <c r="AH19" i="2"/>
  <c r="AG19" i="2"/>
  <c r="AF19" i="2"/>
  <c r="C3883" i="1"/>
  <c r="E3882" i="1"/>
  <c r="C3901" i="4"/>
  <c r="E3900" i="4"/>
  <c r="M14" i="5"/>
  <c r="M18" i="5"/>
  <c r="N18" i="5" s="1"/>
  <c r="E3428" i="4"/>
  <c r="M12" i="5"/>
  <c r="N12" i="5" s="1"/>
  <c r="M17" i="5"/>
  <c r="N17" i="5" s="1"/>
  <c r="M11" i="5"/>
  <c r="N11" i="5" s="1"/>
  <c r="N16" i="5"/>
  <c r="M9" i="5"/>
  <c r="N9" i="5" s="1"/>
  <c r="M15" i="5"/>
  <c r="N15" i="5" s="1"/>
  <c r="M10" i="5"/>
  <c r="N10" i="5" s="1"/>
  <c r="M40" i="5"/>
  <c r="M8" i="5"/>
  <c r="M10" i="3"/>
  <c r="N10" i="3" s="1"/>
  <c r="M18" i="3"/>
  <c r="N18" i="3" s="1"/>
  <c r="D1451" i="4"/>
  <c r="G1452" i="4"/>
  <c r="M16" i="3"/>
  <c r="N16" i="3" s="1"/>
  <c r="D1543" i="4"/>
  <c r="G1544" i="4"/>
  <c r="C1789" i="4"/>
  <c r="E1788" i="4"/>
  <c r="C2005" i="4"/>
  <c r="E2004" i="4"/>
  <c r="G969" i="4"/>
  <c r="D968" i="4"/>
  <c r="K23" i="4"/>
  <c r="D22" i="4"/>
  <c r="E22" i="4" s="1"/>
  <c r="E1877" i="4"/>
  <c r="C1878" i="4"/>
  <c r="D1394" i="4"/>
  <c r="G1395" i="4"/>
  <c r="E2609" i="4"/>
  <c r="C2610" i="4"/>
  <c r="C2733" i="4"/>
  <c r="E2732" i="4"/>
  <c r="K19" i="2"/>
  <c r="J19" i="2"/>
  <c r="M15" i="3"/>
  <c r="N15" i="3" s="1"/>
  <c r="M13" i="3"/>
  <c r="M11" i="3"/>
  <c r="N11" i="3" s="1"/>
  <c r="M17" i="3"/>
  <c r="N17" i="3" s="1"/>
  <c r="M14" i="3"/>
  <c r="M9" i="3"/>
  <c r="G1666" i="1"/>
  <c r="D1665" i="1"/>
  <c r="D1790" i="1"/>
  <c r="F1791" i="1"/>
  <c r="K22" i="1"/>
  <c r="D21" i="1"/>
  <c r="E21" i="1" s="1"/>
  <c r="F2398" i="1"/>
  <c r="D2397" i="1"/>
  <c r="L266" i="1"/>
  <c r="D265" i="1"/>
  <c r="E265" i="1" s="1"/>
  <c r="M1392" i="1"/>
  <c r="D1391" i="1"/>
  <c r="A21" i="1"/>
  <c r="B22" i="1"/>
  <c r="G31" i="1"/>
  <c r="D2761" i="1"/>
  <c r="G631" i="1"/>
  <c r="D630" i="1"/>
  <c r="G604" i="1"/>
  <c r="D603" i="1"/>
  <c r="G278" i="1"/>
  <c r="D1726" i="1"/>
  <c r="G1727" i="1"/>
  <c r="D235" i="1"/>
  <c r="E235" i="1" s="1"/>
  <c r="G236" i="1"/>
  <c r="D174" i="1"/>
  <c r="E174" i="1" s="1"/>
  <c r="K175" i="1"/>
  <c r="D82" i="1"/>
  <c r="E82" i="1" s="1"/>
  <c r="G83" i="1"/>
  <c r="G1397" i="1"/>
  <c r="G774" i="1"/>
  <c r="G1639" i="1"/>
  <c r="G1254" i="1"/>
  <c r="L112" i="1"/>
  <c r="D111" i="1"/>
  <c r="E111" i="1" s="1"/>
  <c r="G1699" i="1"/>
  <c r="F1820" i="1"/>
  <c r="D1819" i="1"/>
  <c r="I1334" i="1"/>
  <c r="D1333" i="1"/>
  <c r="G677" i="1"/>
  <c r="I1696" i="1"/>
  <c r="D1695" i="1"/>
  <c r="D1302" i="1"/>
  <c r="G1303" i="1"/>
  <c r="G1012" i="1"/>
  <c r="G1214" i="1"/>
  <c r="G1133" i="1"/>
  <c r="D1087" i="1"/>
  <c r="G1088" i="1"/>
  <c r="F415" i="1"/>
  <c r="G1577" i="1"/>
  <c r="I1182" i="1"/>
  <c r="D1181" i="1"/>
  <c r="I1120" i="1"/>
  <c r="D1119" i="1"/>
  <c r="G1530" i="1"/>
  <c r="I1515" i="1"/>
  <c r="I857" i="1"/>
  <c r="I991" i="1"/>
  <c r="D990" i="1"/>
  <c r="G1192" i="1"/>
  <c r="G1472" i="1"/>
  <c r="F1851" i="1"/>
  <c r="D1850" i="1"/>
  <c r="I1423" i="1"/>
  <c r="G1760" i="1"/>
  <c r="D1759" i="1"/>
  <c r="K116" i="1"/>
  <c r="G391" i="1"/>
  <c r="I1211" i="1"/>
  <c r="D1210" i="1"/>
  <c r="G942" i="1"/>
  <c r="I1635" i="1"/>
  <c r="K661" i="1"/>
  <c r="D660" i="1"/>
  <c r="G665" i="4"/>
  <c r="I977" i="4"/>
  <c r="G328" i="4"/>
  <c r="D327" i="4"/>
  <c r="K300" i="4"/>
  <c r="D299" i="4"/>
  <c r="G854" i="4"/>
  <c r="G694" i="4"/>
  <c r="G266" i="4"/>
  <c r="D265" i="4"/>
  <c r="G945" i="4"/>
  <c r="C2396" i="4"/>
  <c r="E2395" i="4"/>
  <c r="I630" i="4"/>
  <c r="D629" i="4"/>
  <c r="G602" i="4"/>
  <c r="D601" i="4"/>
  <c r="G304" i="4"/>
  <c r="K54" i="4"/>
  <c r="D53" i="4"/>
  <c r="G1212" i="4"/>
  <c r="D1211" i="4"/>
  <c r="D1240" i="4"/>
  <c r="G1241" i="4"/>
  <c r="D1512" i="4"/>
  <c r="G1513" i="4"/>
  <c r="D386" i="4"/>
  <c r="G387" i="4"/>
  <c r="G634" i="4"/>
  <c r="G997" i="4"/>
  <c r="D996" i="4"/>
  <c r="D1028" i="4"/>
  <c r="G1029" i="4"/>
  <c r="A22" i="4"/>
  <c r="B23" i="4"/>
  <c r="G1424" i="4"/>
  <c r="D1423" i="4"/>
  <c r="C25" i="4"/>
  <c r="J2032" i="4"/>
  <c r="D2031" i="4"/>
  <c r="F2033" i="1"/>
  <c r="D2032" i="1"/>
  <c r="F1879" i="1"/>
  <c r="D1878" i="1"/>
  <c r="F1912" i="1"/>
  <c r="D1911" i="1"/>
  <c r="W19" i="2"/>
  <c r="AB19" i="2"/>
  <c r="AC19" i="2"/>
  <c r="AD19" i="2"/>
  <c r="Y19" i="2"/>
  <c r="X19" i="2"/>
  <c r="AA19" i="2"/>
  <c r="U20" i="2"/>
  <c r="F19" i="2"/>
  <c r="E19" i="2"/>
  <c r="A20" i="2"/>
  <c r="G19" i="2"/>
  <c r="H19" i="2"/>
  <c r="M40" i="3"/>
  <c r="E4285" i="1" l="1"/>
  <c r="C4286" i="1"/>
  <c r="L20" i="2"/>
  <c r="N20" i="2"/>
  <c r="M20" i="2"/>
  <c r="AE20" i="2"/>
  <c r="AF20" i="2"/>
  <c r="AG20" i="2"/>
  <c r="AH20" i="2"/>
  <c r="C3884" i="1"/>
  <c r="E3883" i="1"/>
  <c r="C3902" i="4"/>
  <c r="E3901" i="4"/>
  <c r="N8" i="5"/>
  <c r="E3429" i="4"/>
  <c r="N14" i="3"/>
  <c r="D1452" i="4"/>
  <c r="G1453" i="4"/>
  <c r="E1878" i="4"/>
  <c r="C1879" i="4"/>
  <c r="D1395" i="4"/>
  <c r="G1396" i="4"/>
  <c r="G970" i="4"/>
  <c r="D969" i="4"/>
  <c r="C1790" i="4"/>
  <c r="E1789" i="4"/>
  <c r="E2733" i="4"/>
  <c r="C2734" i="4"/>
  <c r="D1544" i="4"/>
  <c r="G1545" i="4"/>
  <c r="E2610" i="4"/>
  <c r="C2611" i="4"/>
  <c r="D23" i="4"/>
  <c r="E23" i="4" s="1"/>
  <c r="K24" i="4"/>
  <c r="C2006" i="4"/>
  <c r="E2005" i="4"/>
  <c r="K20" i="2"/>
  <c r="J20" i="2"/>
  <c r="G605" i="1"/>
  <c r="D604" i="1"/>
  <c r="G632" i="1"/>
  <c r="D631" i="1"/>
  <c r="D2762" i="1"/>
  <c r="M1393" i="1"/>
  <c r="D1392" i="1"/>
  <c r="L267" i="1"/>
  <c r="D266" i="1"/>
  <c r="E266" i="1" s="1"/>
  <c r="F2399" i="1"/>
  <c r="D2398" i="1"/>
  <c r="K23" i="1"/>
  <c r="D22" i="1"/>
  <c r="E22" i="1" s="1"/>
  <c r="D1666" i="1"/>
  <c r="G1667" i="1"/>
  <c r="G84" i="1"/>
  <c r="D83" i="1"/>
  <c r="E83" i="1" s="1"/>
  <c r="D175" i="1"/>
  <c r="E175" i="1" s="1"/>
  <c r="K176" i="1"/>
  <c r="D236" i="1"/>
  <c r="E236" i="1" s="1"/>
  <c r="G237" i="1"/>
  <c r="G1728" i="1"/>
  <c r="D1727" i="1"/>
  <c r="G279" i="1"/>
  <c r="G32" i="1"/>
  <c r="B23" i="1"/>
  <c r="A22" i="1"/>
  <c r="D1791" i="1"/>
  <c r="F1792" i="1"/>
  <c r="K662" i="1"/>
  <c r="D661" i="1"/>
  <c r="G1761" i="1"/>
  <c r="D1760" i="1"/>
  <c r="F1852" i="1"/>
  <c r="D1851" i="1"/>
  <c r="I992" i="1"/>
  <c r="D991" i="1"/>
  <c r="I858" i="1"/>
  <c r="I1516" i="1"/>
  <c r="I1121" i="1"/>
  <c r="D1120" i="1"/>
  <c r="I1183" i="1"/>
  <c r="D1182" i="1"/>
  <c r="G1578" i="1"/>
  <c r="F416" i="1"/>
  <c r="G1215" i="1"/>
  <c r="G1013" i="1"/>
  <c r="G678" i="1"/>
  <c r="F1821" i="1"/>
  <c r="D1820" i="1"/>
  <c r="G1640" i="1"/>
  <c r="G775" i="1"/>
  <c r="I1636" i="1"/>
  <c r="G943" i="1"/>
  <c r="I1212" i="1"/>
  <c r="D1211" i="1"/>
  <c r="G392" i="1"/>
  <c r="K117" i="1"/>
  <c r="I1424" i="1"/>
  <c r="G1473" i="1"/>
  <c r="G1193" i="1"/>
  <c r="G1531" i="1"/>
  <c r="D1088" i="1"/>
  <c r="G1089" i="1"/>
  <c r="G1304" i="1"/>
  <c r="D1303" i="1"/>
  <c r="I1697" i="1"/>
  <c r="D1696" i="1"/>
  <c r="I1335" i="1"/>
  <c r="D1334" i="1"/>
  <c r="G1700" i="1"/>
  <c r="L113" i="1"/>
  <c r="D112" i="1"/>
  <c r="E112" i="1" s="1"/>
  <c r="G1255" i="1"/>
  <c r="G1398" i="1"/>
  <c r="C26" i="4"/>
  <c r="D1424" i="4"/>
  <c r="G1425" i="4"/>
  <c r="D997" i="4"/>
  <c r="G998" i="4"/>
  <c r="D1212" i="4"/>
  <c r="G1213" i="4"/>
  <c r="K55" i="4"/>
  <c r="D54" i="4"/>
  <c r="G305" i="4"/>
  <c r="G603" i="4"/>
  <c r="D602" i="4"/>
  <c r="I631" i="4"/>
  <c r="D630" i="4"/>
  <c r="C2397" i="4"/>
  <c r="E2396" i="4"/>
  <c r="G946" i="4"/>
  <c r="G267" i="4"/>
  <c r="D266" i="4"/>
  <c r="G695" i="4"/>
  <c r="G855" i="4"/>
  <c r="K301" i="4"/>
  <c r="D300" i="4"/>
  <c r="G329" i="4"/>
  <c r="D328" i="4"/>
  <c r="A23" i="4"/>
  <c r="B24" i="4"/>
  <c r="D1029" i="4"/>
  <c r="G1030" i="4"/>
  <c r="G635" i="4"/>
  <c r="G388" i="4"/>
  <c r="D387" i="4"/>
  <c r="G1514" i="4"/>
  <c r="D1513" i="4"/>
  <c r="G1242" i="4"/>
  <c r="D1241" i="4"/>
  <c r="I978" i="4"/>
  <c r="G666" i="4"/>
  <c r="J2033" i="4"/>
  <c r="D2032" i="4"/>
  <c r="F2034" i="1"/>
  <c r="D2033" i="1"/>
  <c r="D1879" i="1"/>
  <c r="F1880" i="1"/>
  <c r="F1913" i="1"/>
  <c r="D1912" i="1"/>
  <c r="AB20" i="2"/>
  <c r="X20" i="2"/>
  <c r="AA20" i="2"/>
  <c r="AC20" i="2"/>
  <c r="Y20" i="2"/>
  <c r="U21" i="2"/>
  <c r="W20" i="2"/>
  <c r="AD20" i="2"/>
  <c r="A21" i="2"/>
  <c r="E20" i="2"/>
  <c r="G20" i="2"/>
  <c r="F20" i="2"/>
  <c r="H20" i="2"/>
  <c r="E4286" i="1" l="1"/>
  <c r="C4287" i="1"/>
  <c r="M21" i="2"/>
  <c r="L21" i="2"/>
  <c r="N21" i="2"/>
  <c r="AE21" i="2"/>
  <c r="AG21" i="2"/>
  <c r="AH21" i="2"/>
  <c r="AF21" i="2"/>
  <c r="C3885" i="1"/>
  <c r="E3884" i="1"/>
  <c r="C3903" i="4"/>
  <c r="E3902" i="4"/>
  <c r="E3430" i="4"/>
  <c r="D1453" i="4"/>
  <c r="G1454" i="4"/>
  <c r="C1791" i="4"/>
  <c r="E1790" i="4"/>
  <c r="E2611" i="4"/>
  <c r="C2612" i="4"/>
  <c r="C2735" i="4"/>
  <c r="E2734" i="4"/>
  <c r="C2007" i="4"/>
  <c r="E2006" i="4"/>
  <c r="G971" i="4"/>
  <c r="D970" i="4"/>
  <c r="E1879" i="4"/>
  <c r="C1880" i="4"/>
  <c r="K25" i="4"/>
  <c r="D24" i="4"/>
  <c r="E24" i="4" s="1"/>
  <c r="D1545" i="4"/>
  <c r="G1546" i="4"/>
  <c r="G1397" i="4"/>
  <c r="D1396" i="4"/>
  <c r="K21" i="2"/>
  <c r="J21" i="2"/>
  <c r="F1793" i="1"/>
  <c r="D1792" i="1"/>
  <c r="G280" i="1"/>
  <c r="D237" i="1"/>
  <c r="E237" i="1" s="1"/>
  <c r="G238" i="1"/>
  <c r="D176" i="1"/>
  <c r="E176" i="1" s="1"/>
  <c r="K177" i="1"/>
  <c r="K24" i="1"/>
  <c r="D23" i="1"/>
  <c r="E23" i="1" s="1"/>
  <c r="F2400" i="1"/>
  <c r="D2399" i="1"/>
  <c r="L268" i="1"/>
  <c r="D267" i="1"/>
  <c r="E267" i="1" s="1"/>
  <c r="M1394" i="1"/>
  <c r="D1393" i="1"/>
  <c r="G633" i="1"/>
  <c r="D632" i="1"/>
  <c r="G606" i="1"/>
  <c r="D605" i="1"/>
  <c r="A23" i="1"/>
  <c r="B24" i="1"/>
  <c r="G33" i="1"/>
  <c r="D1728" i="1"/>
  <c r="G1729" i="1"/>
  <c r="G85" i="1"/>
  <c r="D84" i="1"/>
  <c r="E84" i="1" s="1"/>
  <c r="G1668" i="1"/>
  <c r="D1667" i="1"/>
  <c r="D2763" i="1"/>
  <c r="G1256" i="1"/>
  <c r="L114" i="1"/>
  <c r="D113" i="1"/>
  <c r="E113" i="1" s="1"/>
  <c r="G1701" i="1"/>
  <c r="D1089" i="1"/>
  <c r="G1090" i="1"/>
  <c r="G1532" i="1"/>
  <c r="G1474" i="1"/>
  <c r="F1822" i="1"/>
  <c r="D1821" i="1"/>
  <c r="G679" i="1"/>
  <c r="F1853" i="1"/>
  <c r="D1852" i="1"/>
  <c r="G1399" i="1"/>
  <c r="I1336" i="1"/>
  <c r="D1335" i="1"/>
  <c r="I1698" i="1"/>
  <c r="D1697" i="1"/>
  <c r="D1304" i="1"/>
  <c r="G1305" i="1"/>
  <c r="G1194" i="1"/>
  <c r="I1425" i="1"/>
  <c r="K118" i="1"/>
  <c r="G393" i="1"/>
  <c r="I1213" i="1"/>
  <c r="D1212" i="1"/>
  <c r="G944" i="1"/>
  <c r="I1637" i="1"/>
  <c r="G776" i="1"/>
  <c r="G1641" i="1"/>
  <c r="G1216" i="1"/>
  <c r="F417" i="1"/>
  <c r="G1579" i="1"/>
  <c r="I1184" i="1"/>
  <c r="D1183" i="1"/>
  <c r="I1122" i="1"/>
  <c r="D1121" i="1"/>
  <c r="I1517" i="1"/>
  <c r="I859" i="1"/>
  <c r="I993" i="1"/>
  <c r="D992" i="1"/>
  <c r="D1761" i="1"/>
  <c r="G1762" i="1"/>
  <c r="D662" i="1"/>
  <c r="K663" i="1"/>
  <c r="G667" i="4"/>
  <c r="I979" i="4"/>
  <c r="G1243" i="4"/>
  <c r="D1242" i="4"/>
  <c r="D1514" i="4"/>
  <c r="G1515" i="4"/>
  <c r="G389" i="4"/>
  <c r="D388" i="4"/>
  <c r="G330" i="4"/>
  <c r="D329" i="4"/>
  <c r="K302" i="4"/>
  <c r="D301" i="4"/>
  <c r="G856" i="4"/>
  <c r="G696" i="4"/>
  <c r="G268" i="4"/>
  <c r="D267" i="4"/>
  <c r="C2398" i="4"/>
  <c r="E2397" i="4"/>
  <c r="I632" i="4"/>
  <c r="D631" i="4"/>
  <c r="G604" i="4"/>
  <c r="D603" i="4"/>
  <c r="G306" i="4"/>
  <c r="D55" i="4"/>
  <c r="K56" i="4"/>
  <c r="C27" i="4"/>
  <c r="G636" i="4"/>
  <c r="D1030" i="4"/>
  <c r="G1031" i="4"/>
  <c r="B25" i="4"/>
  <c r="A24" i="4"/>
  <c r="G947" i="4"/>
  <c r="G1214" i="4"/>
  <c r="D1213" i="4"/>
  <c r="D998" i="4"/>
  <c r="G999" i="4"/>
  <c r="D1425" i="4"/>
  <c r="G1426" i="4"/>
  <c r="J2034" i="4"/>
  <c r="D2033" i="4"/>
  <c r="F2035" i="1"/>
  <c r="D2034" i="1"/>
  <c r="F1881" i="1"/>
  <c r="D1880" i="1"/>
  <c r="F1914" i="1"/>
  <c r="D1913" i="1"/>
  <c r="W21" i="2"/>
  <c r="AC21" i="2"/>
  <c r="AD21" i="2"/>
  <c r="U22" i="2"/>
  <c r="X21" i="2"/>
  <c r="AA21" i="2"/>
  <c r="Y21" i="2"/>
  <c r="AB21" i="2"/>
  <c r="A22" i="2"/>
  <c r="G21" i="2"/>
  <c r="H21" i="2"/>
  <c r="F21" i="2"/>
  <c r="E21" i="2"/>
  <c r="E4287" i="1" l="1"/>
  <c r="C4288" i="1"/>
  <c r="N22" i="2"/>
  <c r="M22" i="2"/>
  <c r="L22" i="2"/>
  <c r="AE22" i="2"/>
  <c r="AH22" i="2"/>
  <c r="AF22" i="2"/>
  <c r="AG22" i="2"/>
  <c r="C3886" i="1"/>
  <c r="E3885" i="1"/>
  <c r="C3904" i="4"/>
  <c r="E3903" i="4"/>
  <c r="E3431" i="4"/>
  <c r="G1455" i="4"/>
  <c r="D1454" i="4"/>
  <c r="C2008" i="4"/>
  <c r="E2007" i="4"/>
  <c r="G1398" i="4"/>
  <c r="D1397" i="4"/>
  <c r="K26" i="4"/>
  <c r="D25" i="4"/>
  <c r="E25" i="4" s="1"/>
  <c r="G972" i="4"/>
  <c r="D971" i="4"/>
  <c r="E2735" i="4"/>
  <c r="C2736" i="4"/>
  <c r="D1546" i="4"/>
  <c r="G1547" i="4"/>
  <c r="E1880" i="4"/>
  <c r="C1881" i="4"/>
  <c r="E2612" i="4"/>
  <c r="C2613" i="4"/>
  <c r="E1791" i="4"/>
  <c r="C1792" i="4"/>
  <c r="K22" i="2"/>
  <c r="J22" i="2"/>
  <c r="D2764" i="1"/>
  <c r="D1668" i="1"/>
  <c r="G1669" i="1"/>
  <c r="G86" i="1"/>
  <c r="D85" i="1"/>
  <c r="E85" i="1" s="1"/>
  <c r="D606" i="1"/>
  <c r="G607" i="1"/>
  <c r="G634" i="1"/>
  <c r="D633" i="1"/>
  <c r="M1395" i="1"/>
  <c r="D1394" i="1"/>
  <c r="L269" i="1"/>
  <c r="D268" i="1"/>
  <c r="E268" i="1" s="1"/>
  <c r="F2401" i="1"/>
  <c r="D2400" i="1"/>
  <c r="K25" i="1"/>
  <c r="D24" i="1"/>
  <c r="E24" i="1" s="1"/>
  <c r="G281" i="1"/>
  <c r="D1793" i="1"/>
  <c r="F1794" i="1"/>
  <c r="G1730" i="1"/>
  <c r="D1729" i="1"/>
  <c r="G34" i="1"/>
  <c r="A24" i="1"/>
  <c r="B25" i="1"/>
  <c r="D177" i="1"/>
  <c r="E177" i="1" s="1"/>
  <c r="K178" i="1"/>
  <c r="G239" i="1"/>
  <c r="D238" i="1"/>
  <c r="E238" i="1" s="1"/>
  <c r="K664" i="1"/>
  <c r="D663" i="1"/>
  <c r="I994" i="1"/>
  <c r="D993" i="1"/>
  <c r="I860" i="1"/>
  <c r="I1518" i="1"/>
  <c r="I1123" i="1"/>
  <c r="D1122" i="1"/>
  <c r="I1185" i="1"/>
  <c r="D1184" i="1"/>
  <c r="G1580" i="1"/>
  <c r="F418" i="1"/>
  <c r="G1217" i="1"/>
  <c r="G1642" i="1"/>
  <c r="G777" i="1"/>
  <c r="I1638" i="1"/>
  <c r="G945" i="1"/>
  <c r="I1214" i="1"/>
  <c r="D1213" i="1"/>
  <c r="G394" i="1"/>
  <c r="K119" i="1"/>
  <c r="I1426" i="1"/>
  <c r="G1400" i="1"/>
  <c r="D1853" i="1"/>
  <c r="F1854" i="1"/>
  <c r="G680" i="1"/>
  <c r="G1475" i="1"/>
  <c r="G1091" i="1"/>
  <c r="D1090" i="1"/>
  <c r="G1702" i="1"/>
  <c r="L115" i="1"/>
  <c r="D114" i="1"/>
  <c r="E114" i="1" s="1"/>
  <c r="D1762" i="1"/>
  <c r="G1763" i="1"/>
  <c r="G1306" i="1"/>
  <c r="D1305" i="1"/>
  <c r="I1699" i="1"/>
  <c r="D1698" i="1"/>
  <c r="I1337" i="1"/>
  <c r="D1336" i="1"/>
  <c r="F1823" i="1"/>
  <c r="D1822" i="1"/>
  <c r="G1533" i="1"/>
  <c r="D1214" i="4"/>
  <c r="G1215" i="4"/>
  <c r="B26" i="4"/>
  <c r="A25" i="4"/>
  <c r="C28" i="4"/>
  <c r="G605" i="4"/>
  <c r="D604" i="4"/>
  <c r="I633" i="4"/>
  <c r="D632" i="4"/>
  <c r="C2399" i="4"/>
  <c r="E2398" i="4"/>
  <c r="G269" i="4"/>
  <c r="D268" i="4"/>
  <c r="G697" i="4"/>
  <c r="G857" i="4"/>
  <c r="K303" i="4"/>
  <c r="D302" i="4"/>
  <c r="D330" i="4"/>
  <c r="G331" i="4"/>
  <c r="G390" i="4"/>
  <c r="D389" i="4"/>
  <c r="D1243" i="4"/>
  <c r="G1244" i="4"/>
  <c r="D1426" i="4"/>
  <c r="G1427" i="4"/>
  <c r="D999" i="4"/>
  <c r="G1000" i="4"/>
  <c r="G948" i="4"/>
  <c r="D1031" i="4"/>
  <c r="G1032" i="4"/>
  <c r="G637" i="4"/>
  <c r="K57" i="4"/>
  <c r="D56" i="4"/>
  <c r="G307" i="4"/>
  <c r="D1515" i="4"/>
  <c r="G1516" i="4"/>
  <c r="I980" i="4"/>
  <c r="G668" i="4"/>
  <c r="J2035" i="4"/>
  <c r="D2034" i="4"/>
  <c r="F2036" i="1"/>
  <c r="D2035" i="1"/>
  <c r="D1881" i="1"/>
  <c r="F1882" i="1"/>
  <c r="F1915" i="1"/>
  <c r="D1914" i="1"/>
  <c r="U23" i="2"/>
  <c r="AB22" i="2"/>
  <c r="AA22" i="2"/>
  <c r="X22" i="2"/>
  <c r="AD22" i="2"/>
  <c r="W22" i="2"/>
  <c r="AC22" i="2"/>
  <c r="Y22" i="2"/>
  <c r="F22" i="2"/>
  <c r="E22" i="2"/>
  <c r="G22" i="2"/>
  <c r="H22" i="2"/>
  <c r="A23" i="2"/>
  <c r="E4288" i="1" l="1"/>
  <c r="C4289" i="1"/>
  <c r="N23" i="2"/>
  <c r="M23" i="2"/>
  <c r="L23" i="2"/>
  <c r="AE23" i="2"/>
  <c r="AH23" i="2"/>
  <c r="AG23" i="2"/>
  <c r="AF23" i="2"/>
  <c r="C3887" i="1"/>
  <c r="E3886" i="1"/>
  <c r="C3905" i="4"/>
  <c r="E3904" i="4"/>
  <c r="E3432" i="4"/>
  <c r="D1455" i="4"/>
  <c r="G1456" i="4"/>
  <c r="G973" i="4"/>
  <c r="D972" i="4"/>
  <c r="C1793" i="4"/>
  <c r="E1792" i="4"/>
  <c r="E1881" i="4"/>
  <c r="C1882" i="4"/>
  <c r="C2737" i="4"/>
  <c r="E2736" i="4"/>
  <c r="D1398" i="4"/>
  <c r="G1399" i="4"/>
  <c r="K27" i="4"/>
  <c r="D26" i="4"/>
  <c r="E26" i="4" s="1"/>
  <c r="E2613" i="4"/>
  <c r="C2614" i="4"/>
  <c r="D1547" i="4"/>
  <c r="G1548" i="4"/>
  <c r="C2009" i="4"/>
  <c r="E2008" i="4"/>
  <c r="K23" i="2"/>
  <c r="J23" i="2"/>
  <c r="D239" i="1"/>
  <c r="E239" i="1" s="1"/>
  <c r="G240" i="1"/>
  <c r="G35" i="1"/>
  <c r="D1730" i="1"/>
  <c r="G1731" i="1"/>
  <c r="K26" i="1"/>
  <c r="D25" i="1"/>
  <c r="E25" i="1" s="1"/>
  <c r="F2402" i="1"/>
  <c r="D2401" i="1"/>
  <c r="L270" i="1"/>
  <c r="D269" i="1"/>
  <c r="E269" i="1" s="1"/>
  <c r="M1396" i="1"/>
  <c r="D1395" i="1"/>
  <c r="D634" i="1"/>
  <c r="G635" i="1"/>
  <c r="G87" i="1"/>
  <c r="D86" i="1"/>
  <c r="E86" i="1" s="1"/>
  <c r="D178" i="1"/>
  <c r="E178" i="1" s="1"/>
  <c r="K179" i="1"/>
  <c r="B26" i="1"/>
  <c r="A25" i="1"/>
  <c r="F1795" i="1"/>
  <c r="D1794" i="1"/>
  <c r="G282" i="1"/>
  <c r="G608" i="1"/>
  <c r="D607" i="1"/>
  <c r="D1669" i="1"/>
  <c r="G1670" i="1"/>
  <c r="D2765" i="1"/>
  <c r="G1534" i="1"/>
  <c r="G1764" i="1"/>
  <c r="D1763" i="1"/>
  <c r="L116" i="1"/>
  <c r="D115" i="1"/>
  <c r="E115" i="1" s="1"/>
  <c r="G1703" i="1"/>
  <c r="G1092" i="1"/>
  <c r="D1091" i="1"/>
  <c r="G1476" i="1"/>
  <c r="G681" i="1"/>
  <c r="F1855" i="1"/>
  <c r="D1854" i="1"/>
  <c r="G1401" i="1"/>
  <c r="G1643" i="1"/>
  <c r="F419" i="1"/>
  <c r="G1581" i="1"/>
  <c r="I1186" i="1"/>
  <c r="D1185" i="1"/>
  <c r="I1124" i="1"/>
  <c r="D1123" i="1"/>
  <c r="I1519" i="1"/>
  <c r="I861" i="1"/>
  <c r="I995" i="1"/>
  <c r="D994" i="1"/>
  <c r="F1824" i="1"/>
  <c r="D1823" i="1"/>
  <c r="I1338" i="1"/>
  <c r="D1337" i="1"/>
  <c r="I1700" i="1"/>
  <c r="D1699" i="1"/>
  <c r="D1306" i="1"/>
  <c r="G1307" i="1"/>
  <c r="I1427" i="1"/>
  <c r="K120" i="1"/>
  <c r="G395" i="1"/>
  <c r="I1215" i="1"/>
  <c r="D1214" i="1"/>
  <c r="G946" i="1"/>
  <c r="I1639" i="1"/>
  <c r="G778" i="1"/>
  <c r="G1218" i="1"/>
  <c r="K665" i="1"/>
  <c r="D664" i="1"/>
  <c r="G669" i="4"/>
  <c r="G308" i="4"/>
  <c r="K58" i="4"/>
  <c r="D57" i="4"/>
  <c r="G949" i="4"/>
  <c r="G391" i="4"/>
  <c r="D390" i="4"/>
  <c r="K304" i="4"/>
  <c r="D303" i="4"/>
  <c r="G858" i="4"/>
  <c r="G698" i="4"/>
  <c r="G270" i="4"/>
  <c r="D269" i="4"/>
  <c r="C2400" i="4"/>
  <c r="E2399" i="4"/>
  <c r="I634" i="4"/>
  <c r="D633" i="4"/>
  <c r="G606" i="4"/>
  <c r="D605" i="4"/>
  <c r="B27" i="4"/>
  <c r="A26" i="4"/>
  <c r="I981" i="4"/>
  <c r="D1516" i="4"/>
  <c r="G1517" i="4"/>
  <c r="G638" i="4"/>
  <c r="D1032" i="4"/>
  <c r="G1033" i="4"/>
  <c r="D1000" i="4"/>
  <c r="G1001" i="4"/>
  <c r="G1428" i="4"/>
  <c r="D1427" i="4"/>
  <c r="G1245" i="4"/>
  <c r="D1244" i="4"/>
  <c r="G332" i="4"/>
  <c r="D331" i="4"/>
  <c r="C29" i="4"/>
  <c r="G1216" i="4"/>
  <c r="D1215" i="4"/>
  <c r="J2036" i="4"/>
  <c r="D2035" i="4"/>
  <c r="F2037" i="1"/>
  <c r="D2036" i="1"/>
  <c r="F1883" i="1"/>
  <c r="D1882" i="1"/>
  <c r="F1916" i="1"/>
  <c r="D1915" i="1"/>
  <c r="Y23" i="2"/>
  <c r="W23" i="2"/>
  <c r="AA23" i="2"/>
  <c r="AB23" i="2"/>
  <c r="AD23" i="2"/>
  <c r="AC23" i="2"/>
  <c r="U24" i="2"/>
  <c r="X23" i="2"/>
  <c r="G23" i="2"/>
  <c r="A24" i="2"/>
  <c r="E23" i="2"/>
  <c r="H23" i="2"/>
  <c r="F23" i="2"/>
  <c r="E4289" i="1" l="1"/>
  <c r="C4290" i="1"/>
  <c r="L24" i="2"/>
  <c r="M24" i="2"/>
  <c r="N24" i="2"/>
  <c r="AE24" i="2"/>
  <c r="AF24" i="2"/>
  <c r="AH24" i="2"/>
  <c r="AG24" i="2"/>
  <c r="C3888" i="1"/>
  <c r="E3887" i="1"/>
  <c r="C3906" i="4"/>
  <c r="E3905" i="4"/>
  <c r="E3433" i="4"/>
  <c r="G1457" i="4"/>
  <c r="D1456" i="4"/>
  <c r="E2614" i="4"/>
  <c r="C2615" i="4"/>
  <c r="D1399" i="4"/>
  <c r="G1400" i="4"/>
  <c r="D27" i="4"/>
  <c r="E27" i="4" s="1"/>
  <c r="K28" i="4"/>
  <c r="E2737" i="4"/>
  <c r="C2738" i="4"/>
  <c r="C1794" i="4"/>
  <c r="E1793" i="4"/>
  <c r="C2010" i="4"/>
  <c r="E2009" i="4"/>
  <c r="G974" i="4"/>
  <c r="D973" i="4"/>
  <c r="E1882" i="4"/>
  <c r="C1883" i="4"/>
  <c r="D1548" i="4"/>
  <c r="G1549" i="4"/>
  <c r="K24" i="2"/>
  <c r="J24" i="2"/>
  <c r="D608" i="1"/>
  <c r="G609" i="1"/>
  <c r="D1795" i="1"/>
  <c r="F1796" i="1"/>
  <c r="A26" i="1"/>
  <c r="B27" i="1"/>
  <c r="G88" i="1"/>
  <c r="D87" i="1"/>
  <c r="E87" i="1" s="1"/>
  <c r="M1397" i="1"/>
  <c r="D1396" i="1"/>
  <c r="L271" i="1"/>
  <c r="D270" i="1"/>
  <c r="E270" i="1" s="1"/>
  <c r="F2403" i="1"/>
  <c r="D2402" i="1"/>
  <c r="K27" i="1"/>
  <c r="D26" i="1"/>
  <c r="E26" i="1" s="1"/>
  <c r="D2766" i="1"/>
  <c r="D1670" i="1"/>
  <c r="G1671" i="1"/>
  <c r="K180" i="1"/>
  <c r="D179" i="1"/>
  <c r="E179" i="1" s="1"/>
  <c r="D635" i="1"/>
  <c r="G636" i="1"/>
  <c r="D1731" i="1"/>
  <c r="G1732" i="1"/>
  <c r="G36" i="1"/>
  <c r="D240" i="1"/>
  <c r="E240" i="1" s="1"/>
  <c r="G241" i="1"/>
  <c r="I1428" i="1"/>
  <c r="G1308" i="1"/>
  <c r="D1307" i="1"/>
  <c r="F1825" i="1"/>
  <c r="D1824" i="1"/>
  <c r="I862" i="1"/>
  <c r="F420" i="1"/>
  <c r="G1402" i="1"/>
  <c r="G1477" i="1"/>
  <c r="G1765" i="1"/>
  <c r="D1764" i="1"/>
  <c r="G1535" i="1"/>
  <c r="K666" i="1"/>
  <c r="D665" i="1"/>
  <c r="G1219" i="1"/>
  <c r="G779" i="1"/>
  <c r="I1640" i="1"/>
  <c r="G947" i="1"/>
  <c r="I1216" i="1"/>
  <c r="D1215" i="1"/>
  <c r="G396" i="1"/>
  <c r="K121" i="1"/>
  <c r="I1701" i="1"/>
  <c r="D1700" i="1"/>
  <c r="I1339" i="1"/>
  <c r="D1338" i="1"/>
  <c r="I996" i="1"/>
  <c r="D995" i="1"/>
  <c r="I1520" i="1"/>
  <c r="I1125" i="1"/>
  <c r="D1124" i="1"/>
  <c r="I1187" i="1"/>
  <c r="D1186" i="1"/>
  <c r="G1582" i="1"/>
  <c r="G1644" i="1"/>
  <c r="F1856" i="1"/>
  <c r="D1855" i="1"/>
  <c r="G682" i="1"/>
  <c r="G1093" i="1"/>
  <c r="D1092" i="1"/>
  <c r="G1704" i="1"/>
  <c r="L117" i="1"/>
  <c r="D116" i="1"/>
  <c r="E116" i="1" s="1"/>
  <c r="D1216" i="4"/>
  <c r="G1217" i="4"/>
  <c r="C30" i="4"/>
  <c r="G333" i="4"/>
  <c r="D332" i="4"/>
  <c r="G1246" i="4"/>
  <c r="D1245" i="4"/>
  <c r="D1428" i="4"/>
  <c r="G1429" i="4"/>
  <c r="B28" i="4"/>
  <c r="A27" i="4"/>
  <c r="D606" i="4"/>
  <c r="G607" i="4"/>
  <c r="I635" i="4"/>
  <c r="D634" i="4"/>
  <c r="C2401" i="4"/>
  <c r="E2400" i="4"/>
  <c r="G271" i="4"/>
  <c r="D270" i="4"/>
  <c r="G699" i="4"/>
  <c r="G859" i="4"/>
  <c r="K305" i="4"/>
  <c r="D304" i="4"/>
  <c r="D391" i="4"/>
  <c r="G392" i="4"/>
  <c r="G950" i="4"/>
  <c r="K59" i="4"/>
  <c r="D58" i="4"/>
  <c r="G309" i="4"/>
  <c r="G670" i="4"/>
  <c r="G1002" i="4"/>
  <c r="D1001" i="4"/>
  <c r="D1033" i="4"/>
  <c r="G1034" i="4"/>
  <c r="G639" i="4"/>
  <c r="G1518" i="4"/>
  <c r="D1517" i="4"/>
  <c r="I982" i="4"/>
  <c r="J2037" i="4"/>
  <c r="D2036" i="4"/>
  <c r="F2038" i="1"/>
  <c r="D2037" i="1"/>
  <c r="D1883" i="1"/>
  <c r="F1884" i="1"/>
  <c r="F1917" i="1"/>
  <c r="D1916" i="1"/>
  <c r="U25" i="2"/>
  <c r="AB24" i="2"/>
  <c r="AD24" i="2"/>
  <c r="AC24" i="2"/>
  <c r="W24" i="2"/>
  <c r="AA24" i="2"/>
  <c r="Y24" i="2"/>
  <c r="X24" i="2"/>
  <c r="E24" i="2"/>
  <c r="G24" i="2"/>
  <c r="F24" i="2"/>
  <c r="H24" i="2"/>
  <c r="A25" i="2"/>
  <c r="E4290" i="1" l="1"/>
  <c r="C4291" i="1"/>
  <c r="M25" i="2"/>
  <c r="L25" i="2"/>
  <c r="N25" i="2"/>
  <c r="AE25" i="2"/>
  <c r="AG25" i="2"/>
  <c r="AF25" i="2"/>
  <c r="AH25" i="2"/>
  <c r="C3889" i="1"/>
  <c r="E3888" i="1"/>
  <c r="C3907" i="4"/>
  <c r="E3906" i="4"/>
  <c r="E3434" i="4"/>
  <c r="D1457" i="4"/>
  <c r="G1458" i="4"/>
  <c r="D28" i="4"/>
  <c r="E28" i="4" s="1"/>
  <c r="K29" i="4"/>
  <c r="C2011" i="4"/>
  <c r="E2010" i="4"/>
  <c r="D1400" i="4"/>
  <c r="G1401" i="4"/>
  <c r="D1549" i="4"/>
  <c r="G1550" i="4"/>
  <c r="G975" i="4"/>
  <c r="D974" i="4"/>
  <c r="C1795" i="4"/>
  <c r="E1794" i="4"/>
  <c r="E2615" i="4"/>
  <c r="C2616" i="4"/>
  <c r="E1883" i="4"/>
  <c r="C1884" i="4"/>
  <c r="C2739" i="4"/>
  <c r="E2738" i="4"/>
  <c r="K25" i="2"/>
  <c r="J25" i="2"/>
  <c r="D180" i="1"/>
  <c r="E180" i="1" s="1"/>
  <c r="K181" i="1"/>
  <c r="K28" i="1"/>
  <c r="D27" i="1"/>
  <c r="E27" i="1" s="1"/>
  <c r="F2404" i="1"/>
  <c r="D2403" i="1"/>
  <c r="L272" i="1"/>
  <c r="D271" i="1"/>
  <c r="E271" i="1" s="1"/>
  <c r="M1398" i="1"/>
  <c r="D1397" i="1"/>
  <c r="G89" i="1"/>
  <c r="D88" i="1"/>
  <c r="E88" i="1" s="1"/>
  <c r="G242" i="1"/>
  <c r="D241" i="1"/>
  <c r="E241" i="1" s="1"/>
  <c r="G37" i="1"/>
  <c r="D1732" i="1"/>
  <c r="G1733" i="1"/>
  <c r="D636" i="1"/>
  <c r="G637" i="1"/>
  <c r="D1671" i="1"/>
  <c r="G1672" i="1"/>
  <c r="D2767" i="1"/>
  <c r="B28" i="1"/>
  <c r="A27" i="1"/>
  <c r="D1796" i="1"/>
  <c r="F1797" i="1"/>
  <c r="D609" i="1"/>
  <c r="G610" i="1"/>
  <c r="L118" i="1"/>
  <c r="D117" i="1"/>
  <c r="E117" i="1" s="1"/>
  <c r="G1705" i="1"/>
  <c r="D1093" i="1"/>
  <c r="G1094" i="1"/>
  <c r="G683" i="1"/>
  <c r="F1857" i="1"/>
  <c r="D1856" i="1"/>
  <c r="G1536" i="1"/>
  <c r="G1766" i="1"/>
  <c r="D1765" i="1"/>
  <c r="G1478" i="1"/>
  <c r="G1403" i="1"/>
  <c r="F421" i="1"/>
  <c r="I863" i="1"/>
  <c r="F1826" i="1"/>
  <c r="D1825" i="1"/>
  <c r="D1308" i="1"/>
  <c r="G1309" i="1"/>
  <c r="G1645" i="1"/>
  <c r="G1583" i="1"/>
  <c r="I1188" i="1"/>
  <c r="D1187" i="1"/>
  <c r="I1126" i="1"/>
  <c r="D1125" i="1"/>
  <c r="I1521" i="1"/>
  <c r="I997" i="1"/>
  <c r="D996" i="1"/>
  <c r="I1340" i="1"/>
  <c r="D1339" i="1"/>
  <c r="I1702" i="1"/>
  <c r="D1701" i="1"/>
  <c r="K122" i="1"/>
  <c r="G397" i="1"/>
  <c r="I1217" i="1"/>
  <c r="D1216" i="1"/>
  <c r="G948" i="1"/>
  <c r="I1641" i="1"/>
  <c r="G780" i="1"/>
  <c r="G1220" i="1"/>
  <c r="K667" i="1"/>
  <c r="D666" i="1"/>
  <c r="I1429" i="1"/>
  <c r="D1518" i="4"/>
  <c r="G1519" i="4"/>
  <c r="D1002" i="4"/>
  <c r="G1003" i="4"/>
  <c r="G671" i="4"/>
  <c r="G310" i="4"/>
  <c r="K60" i="4"/>
  <c r="D59" i="4"/>
  <c r="G951" i="4"/>
  <c r="K306" i="4"/>
  <c r="D305" i="4"/>
  <c r="G860" i="4"/>
  <c r="G700" i="4"/>
  <c r="G272" i="4"/>
  <c r="D271" i="4"/>
  <c r="C2402" i="4"/>
  <c r="E2401" i="4"/>
  <c r="I636" i="4"/>
  <c r="D635" i="4"/>
  <c r="B29" i="4"/>
  <c r="A28" i="4"/>
  <c r="G1247" i="4"/>
  <c r="D1246" i="4"/>
  <c r="G334" i="4"/>
  <c r="D333" i="4"/>
  <c r="C31" i="4"/>
  <c r="G640" i="4"/>
  <c r="D1034" i="4"/>
  <c r="G1035" i="4"/>
  <c r="G393" i="4"/>
  <c r="D392" i="4"/>
  <c r="D607" i="4"/>
  <c r="G608" i="4"/>
  <c r="D1429" i="4"/>
  <c r="G1430" i="4"/>
  <c r="G1218" i="4"/>
  <c r="D1217" i="4"/>
  <c r="J2038" i="4"/>
  <c r="D2037" i="4"/>
  <c r="F2039" i="1"/>
  <c r="D2038" i="1"/>
  <c r="F1885" i="1"/>
  <c r="D1884" i="1"/>
  <c r="F1918" i="1"/>
  <c r="D1917" i="1"/>
  <c r="U26" i="2"/>
  <c r="W25" i="2"/>
  <c r="Y25" i="2"/>
  <c r="AA25" i="2"/>
  <c r="AD25" i="2"/>
  <c r="X25" i="2"/>
  <c r="AC25" i="2"/>
  <c r="AB25" i="2"/>
  <c r="F25" i="2"/>
  <c r="E25" i="2"/>
  <c r="G25" i="2"/>
  <c r="A26" i="2"/>
  <c r="H25" i="2"/>
  <c r="E4291" i="1" l="1"/>
  <c r="C4292" i="1"/>
  <c r="N26" i="2"/>
  <c r="M26" i="2"/>
  <c r="L26" i="2"/>
  <c r="AE26" i="2"/>
  <c r="AH26" i="2"/>
  <c r="AG26" i="2"/>
  <c r="AF26" i="2"/>
  <c r="C3890" i="1"/>
  <c r="E3889" i="1"/>
  <c r="C3908" i="4"/>
  <c r="E3907" i="4"/>
  <c r="E3435" i="4"/>
  <c r="D1458" i="4"/>
  <c r="G1459" i="4"/>
  <c r="G976" i="4"/>
  <c r="D975" i="4"/>
  <c r="E2616" i="4"/>
  <c r="C2617" i="4"/>
  <c r="E2011" i="4"/>
  <c r="C2012" i="4"/>
  <c r="E2739" i="4"/>
  <c r="C2740" i="4"/>
  <c r="D1401" i="4"/>
  <c r="G1402" i="4"/>
  <c r="E1884" i="4"/>
  <c r="C1885" i="4"/>
  <c r="D1550" i="4"/>
  <c r="G1551" i="4"/>
  <c r="D29" i="4"/>
  <c r="E29" i="4" s="1"/>
  <c r="K30" i="4"/>
  <c r="C1796" i="4"/>
  <c r="E1795" i="4"/>
  <c r="K26" i="2"/>
  <c r="J26" i="2"/>
  <c r="B29" i="1"/>
  <c r="A28" i="1"/>
  <c r="G243" i="1"/>
  <c r="D242" i="1"/>
  <c r="E242" i="1" s="1"/>
  <c r="G90" i="1"/>
  <c r="D89" i="1"/>
  <c r="E89" i="1" s="1"/>
  <c r="M1399" i="1"/>
  <c r="D1398" i="1"/>
  <c r="L273" i="1"/>
  <c r="D272" i="1"/>
  <c r="E272" i="1" s="1"/>
  <c r="F2405" i="1"/>
  <c r="D2404" i="1"/>
  <c r="K29" i="1"/>
  <c r="D28" i="1"/>
  <c r="E28" i="1" s="1"/>
  <c r="G611" i="1"/>
  <c r="D610" i="1"/>
  <c r="F1798" i="1"/>
  <c r="D1797" i="1"/>
  <c r="D2768" i="1"/>
  <c r="G1673" i="1"/>
  <c r="D1672" i="1"/>
  <c r="D637" i="1"/>
  <c r="G638" i="1"/>
  <c r="G1734" i="1"/>
  <c r="D1733" i="1"/>
  <c r="K182" i="1"/>
  <c r="D181" i="1"/>
  <c r="E181" i="1" s="1"/>
  <c r="K668" i="1"/>
  <c r="D667" i="1"/>
  <c r="G781" i="1"/>
  <c r="I1642" i="1"/>
  <c r="G949" i="1"/>
  <c r="I1218" i="1"/>
  <c r="D1217" i="1"/>
  <c r="G398" i="1"/>
  <c r="K123" i="1"/>
  <c r="I1703" i="1"/>
  <c r="D1702" i="1"/>
  <c r="I1341" i="1"/>
  <c r="D1340" i="1"/>
  <c r="I998" i="1"/>
  <c r="D997" i="1"/>
  <c r="I1522" i="1"/>
  <c r="I1127" i="1"/>
  <c r="D1126" i="1"/>
  <c r="I1189" i="1"/>
  <c r="D1188" i="1"/>
  <c r="G1584" i="1"/>
  <c r="G1646" i="1"/>
  <c r="F422" i="1"/>
  <c r="G1404" i="1"/>
  <c r="G1479" i="1"/>
  <c r="G1537" i="1"/>
  <c r="F1858" i="1"/>
  <c r="D1857" i="1"/>
  <c r="G684" i="1"/>
  <c r="G1706" i="1"/>
  <c r="L119" i="1"/>
  <c r="D118" i="1"/>
  <c r="E118" i="1" s="1"/>
  <c r="I1430" i="1"/>
  <c r="G1221" i="1"/>
  <c r="G1310" i="1"/>
  <c r="D1309" i="1"/>
  <c r="D1826" i="1"/>
  <c r="F1827" i="1"/>
  <c r="I864" i="1"/>
  <c r="G1767" i="1"/>
  <c r="D1766" i="1"/>
  <c r="D1094" i="1"/>
  <c r="G1095" i="1"/>
  <c r="D1218" i="4"/>
  <c r="G1219" i="4"/>
  <c r="G394" i="4"/>
  <c r="D393" i="4"/>
  <c r="C32" i="4"/>
  <c r="G335" i="4"/>
  <c r="D334" i="4"/>
  <c r="D1247" i="4"/>
  <c r="G1248" i="4"/>
  <c r="B30" i="4"/>
  <c r="A29" i="4"/>
  <c r="I637" i="4"/>
  <c r="D636" i="4"/>
  <c r="C2403" i="4"/>
  <c r="E2402" i="4"/>
  <c r="G273" i="4"/>
  <c r="D272" i="4"/>
  <c r="G701" i="4"/>
  <c r="G861" i="4"/>
  <c r="K307" i="4"/>
  <c r="D306" i="4"/>
  <c r="G952" i="4"/>
  <c r="K61" i="4"/>
  <c r="D60" i="4"/>
  <c r="G311" i="4"/>
  <c r="D1430" i="4"/>
  <c r="G1431" i="4"/>
  <c r="D608" i="4"/>
  <c r="G609" i="4"/>
  <c r="D1035" i="4"/>
  <c r="G1036" i="4"/>
  <c r="G641" i="4"/>
  <c r="G672" i="4"/>
  <c r="D1003" i="4"/>
  <c r="G1004" i="4"/>
  <c r="D1519" i="4"/>
  <c r="G1520" i="4"/>
  <c r="J2039" i="4"/>
  <c r="D2038" i="4"/>
  <c r="F2040" i="1"/>
  <c r="D2039" i="1"/>
  <c r="D1885" i="1"/>
  <c r="F1886" i="1"/>
  <c r="F1919" i="1"/>
  <c r="D1918" i="1"/>
  <c r="AA26" i="2"/>
  <c r="Y26" i="2"/>
  <c r="AC26" i="2"/>
  <c r="U27" i="2"/>
  <c r="AB26" i="2"/>
  <c r="AD26" i="2"/>
  <c r="W26" i="2"/>
  <c r="X26" i="2"/>
  <c r="H26" i="2"/>
  <c r="A27" i="2"/>
  <c r="E26" i="2"/>
  <c r="F26" i="2"/>
  <c r="G26" i="2"/>
  <c r="E4292" i="1" l="1"/>
  <c r="C4293" i="1"/>
  <c r="M27" i="2"/>
  <c r="L27" i="2"/>
  <c r="N27" i="2"/>
  <c r="AE27" i="2"/>
  <c r="AH27" i="2"/>
  <c r="AG27" i="2"/>
  <c r="AF27" i="2"/>
  <c r="C3891" i="1"/>
  <c r="E3890" i="1"/>
  <c r="C3909" i="4"/>
  <c r="E3908" i="4"/>
  <c r="E3436" i="4"/>
  <c r="G1460" i="4"/>
  <c r="D1459" i="4"/>
  <c r="D1551" i="4"/>
  <c r="G1552" i="4"/>
  <c r="C2741" i="4"/>
  <c r="E2740" i="4"/>
  <c r="E2617" i="4"/>
  <c r="C2618" i="4"/>
  <c r="C1797" i="4"/>
  <c r="E1796" i="4"/>
  <c r="D1402" i="4"/>
  <c r="G1403" i="4"/>
  <c r="C2013" i="4"/>
  <c r="E2012" i="4"/>
  <c r="K31" i="4"/>
  <c r="D30" i="4"/>
  <c r="E30" i="4" s="1"/>
  <c r="E1885" i="4"/>
  <c r="C1886" i="4"/>
  <c r="G977" i="4"/>
  <c r="D976" i="4"/>
  <c r="K27" i="2"/>
  <c r="J27" i="2"/>
  <c r="D638" i="1"/>
  <c r="G639" i="1"/>
  <c r="K30" i="1"/>
  <c r="D29" i="1"/>
  <c r="E29" i="1" s="1"/>
  <c r="F2406" i="1"/>
  <c r="D2405" i="1"/>
  <c r="L274" i="1"/>
  <c r="D273" i="1"/>
  <c r="E273" i="1" s="1"/>
  <c r="M1400" i="1"/>
  <c r="D1399" i="1"/>
  <c r="G91" i="1"/>
  <c r="D90" i="1"/>
  <c r="E90" i="1" s="1"/>
  <c r="G244" i="1"/>
  <c r="D243" i="1"/>
  <c r="E243" i="1" s="1"/>
  <c r="B30" i="1"/>
  <c r="A29" i="1"/>
  <c r="D182" i="1"/>
  <c r="E182" i="1" s="1"/>
  <c r="K183" i="1"/>
  <c r="D1734" i="1"/>
  <c r="G1735" i="1"/>
  <c r="D1673" i="1"/>
  <c r="G1674" i="1"/>
  <c r="D2769" i="1"/>
  <c r="D1798" i="1"/>
  <c r="F1799" i="1"/>
  <c r="D611" i="1"/>
  <c r="G612" i="1"/>
  <c r="G1096" i="1"/>
  <c r="D1095" i="1"/>
  <c r="I865" i="1"/>
  <c r="F1828" i="1"/>
  <c r="D1827" i="1"/>
  <c r="G1222" i="1"/>
  <c r="L120" i="1"/>
  <c r="D119" i="1"/>
  <c r="E119" i="1" s="1"/>
  <c r="G1707" i="1"/>
  <c r="G685" i="1"/>
  <c r="F1859" i="1"/>
  <c r="D1858" i="1"/>
  <c r="G1480" i="1"/>
  <c r="G1405" i="1"/>
  <c r="F423" i="1"/>
  <c r="G1585" i="1"/>
  <c r="I1190" i="1"/>
  <c r="D1189" i="1"/>
  <c r="I1128" i="1"/>
  <c r="D1127" i="1"/>
  <c r="I1523" i="1"/>
  <c r="I999" i="1"/>
  <c r="D998" i="1"/>
  <c r="I1342" i="1"/>
  <c r="D1341" i="1"/>
  <c r="I1704" i="1"/>
  <c r="D1703" i="1"/>
  <c r="K124" i="1"/>
  <c r="G399" i="1"/>
  <c r="I1219" i="1"/>
  <c r="D1218" i="1"/>
  <c r="G950" i="1"/>
  <c r="I1643" i="1"/>
  <c r="G782" i="1"/>
  <c r="K669" i="1"/>
  <c r="D668" i="1"/>
  <c r="G1768" i="1"/>
  <c r="D1767" i="1"/>
  <c r="D1310" i="1"/>
  <c r="G1311" i="1"/>
  <c r="I1431" i="1"/>
  <c r="G1538" i="1"/>
  <c r="G1647" i="1"/>
  <c r="G673" i="4"/>
  <c r="G312" i="4"/>
  <c r="K62" i="4"/>
  <c r="D61" i="4"/>
  <c r="K308" i="4"/>
  <c r="D307" i="4"/>
  <c r="G862" i="4"/>
  <c r="G702" i="4"/>
  <c r="G274" i="4"/>
  <c r="D273" i="4"/>
  <c r="C2404" i="4"/>
  <c r="E2403" i="4"/>
  <c r="I638" i="4"/>
  <c r="D637" i="4"/>
  <c r="B31" i="4"/>
  <c r="A30" i="4"/>
  <c r="G336" i="4"/>
  <c r="D335" i="4"/>
  <c r="D394" i="4"/>
  <c r="G395" i="4"/>
  <c r="D1520" i="4"/>
  <c r="G1521" i="4"/>
  <c r="G1005" i="4"/>
  <c r="D1004" i="4"/>
  <c r="G642" i="4"/>
  <c r="D1036" i="4"/>
  <c r="G1037" i="4"/>
  <c r="D609" i="4"/>
  <c r="G610" i="4"/>
  <c r="G1432" i="4"/>
  <c r="D1431" i="4"/>
  <c r="G1249" i="4"/>
  <c r="D1248" i="4"/>
  <c r="C33" i="4"/>
  <c r="D1219" i="4"/>
  <c r="G1220" i="4"/>
  <c r="J2040" i="4"/>
  <c r="D2039" i="4"/>
  <c r="F2041" i="1"/>
  <c r="D2040" i="1"/>
  <c r="F1887" i="1"/>
  <c r="D1886" i="1"/>
  <c r="F1920" i="1"/>
  <c r="D1919" i="1"/>
  <c r="X27" i="2"/>
  <c r="Y27" i="2"/>
  <c r="U28" i="2"/>
  <c r="AC27" i="2"/>
  <c r="AA27" i="2"/>
  <c r="W27" i="2"/>
  <c r="AD27" i="2"/>
  <c r="AB27" i="2"/>
  <c r="A28" i="2"/>
  <c r="E27" i="2"/>
  <c r="F27" i="2"/>
  <c r="H27" i="2"/>
  <c r="G27" i="2"/>
  <c r="E4293" i="1" l="1"/>
  <c r="C4294" i="1"/>
  <c r="N28" i="2"/>
  <c r="M28" i="2"/>
  <c r="L28" i="2"/>
  <c r="AE28" i="2"/>
  <c r="AF28" i="2"/>
  <c r="AH28" i="2"/>
  <c r="AG28" i="2"/>
  <c r="C3892" i="1"/>
  <c r="E3891" i="1"/>
  <c r="C3910" i="4"/>
  <c r="E3909" i="4"/>
  <c r="E3437" i="4"/>
  <c r="D1460" i="4"/>
  <c r="G1461" i="4"/>
  <c r="C2014" i="4"/>
  <c r="E2013" i="4"/>
  <c r="E2741" i="4"/>
  <c r="C2742" i="4"/>
  <c r="D1403" i="4"/>
  <c r="G1404" i="4"/>
  <c r="E2618" i="4"/>
  <c r="C2619" i="4"/>
  <c r="E1797" i="4"/>
  <c r="C1798" i="4"/>
  <c r="G978" i="4"/>
  <c r="D977" i="4"/>
  <c r="K32" i="4"/>
  <c r="D31" i="4"/>
  <c r="E31" i="4" s="1"/>
  <c r="D1552" i="4"/>
  <c r="G1553" i="4"/>
  <c r="E1886" i="4"/>
  <c r="C1887" i="4"/>
  <c r="K28" i="2"/>
  <c r="J28" i="2"/>
  <c r="B31" i="1"/>
  <c r="A30" i="1"/>
  <c r="G245" i="1"/>
  <c r="D244" i="1"/>
  <c r="E244" i="1" s="1"/>
  <c r="G92" i="1"/>
  <c r="D91" i="1"/>
  <c r="E91" i="1" s="1"/>
  <c r="M1401" i="1"/>
  <c r="D1400" i="1"/>
  <c r="L275" i="1"/>
  <c r="D274" i="1"/>
  <c r="E274" i="1" s="1"/>
  <c r="F2407" i="1"/>
  <c r="D2406" i="1"/>
  <c r="K31" i="1"/>
  <c r="D30" i="1"/>
  <c r="E30" i="1" s="1"/>
  <c r="G613" i="1"/>
  <c r="D612" i="1"/>
  <c r="F1800" i="1"/>
  <c r="D1799" i="1"/>
  <c r="D2770" i="1"/>
  <c r="G1675" i="1"/>
  <c r="D1674" i="1"/>
  <c r="G1736" i="1"/>
  <c r="D1735" i="1"/>
  <c r="K184" i="1"/>
  <c r="D183" i="1"/>
  <c r="E183" i="1" s="1"/>
  <c r="G640" i="1"/>
  <c r="D639" i="1"/>
  <c r="G1312" i="1"/>
  <c r="D1311" i="1"/>
  <c r="K670" i="1"/>
  <c r="D669" i="1"/>
  <c r="G783" i="1"/>
  <c r="I1644" i="1"/>
  <c r="G951" i="1"/>
  <c r="I1220" i="1"/>
  <c r="D1219" i="1"/>
  <c r="G400" i="1"/>
  <c r="K125" i="1"/>
  <c r="I1705" i="1"/>
  <c r="D1704" i="1"/>
  <c r="I1343" i="1"/>
  <c r="D1342" i="1"/>
  <c r="I1000" i="1"/>
  <c r="D999" i="1"/>
  <c r="I1524" i="1"/>
  <c r="I1129" i="1"/>
  <c r="D1128" i="1"/>
  <c r="I1191" i="1"/>
  <c r="D1190" i="1"/>
  <c r="G1586" i="1"/>
  <c r="F424" i="1"/>
  <c r="G1406" i="1"/>
  <c r="G1481" i="1"/>
  <c r="F1860" i="1"/>
  <c r="D1859" i="1"/>
  <c r="G686" i="1"/>
  <c r="G1708" i="1"/>
  <c r="L121" i="1"/>
  <c r="D120" i="1"/>
  <c r="E120" i="1" s="1"/>
  <c r="D1828" i="1"/>
  <c r="F1829" i="1"/>
  <c r="I866" i="1"/>
  <c r="D1096" i="1"/>
  <c r="G1097" i="1"/>
  <c r="G1648" i="1"/>
  <c r="G1539" i="1"/>
  <c r="I1432" i="1"/>
  <c r="D1768" i="1"/>
  <c r="G1769" i="1"/>
  <c r="G1223" i="1"/>
  <c r="D1220" i="4"/>
  <c r="G1221" i="4"/>
  <c r="D610" i="4"/>
  <c r="G611" i="4"/>
  <c r="D1037" i="4"/>
  <c r="G1038" i="4"/>
  <c r="G643" i="4"/>
  <c r="G1522" i="4"/>
  <c r="D1521" i="4"/>
  <c r="G337" i="4"/>
  <c r="D336" i="4"/>
  <c r="B32" i="4"/>
  <c r="A31" i="4"/>
  <c r="I639" i="4"/>
  <c r="D638" i="4"/>
  <c r="C2405" i="4"/>
  <c r="E2404" i="4"/>
  <c r="G275" i="4"/>
  <c r="D274" i="4"/>
  <c r="G863" i="4"/>
  <c r="K309" i="4"/>
  <c r="D308" i="4"/>
  <c r="K63" i="4"/>
  <c r="D62" i="4"/>
  <c r="G313" i="4"/>
  <c r="G674" i="4"/>
  <c r="C34" i="4"/>
  <c r="G1250" i="4"/>
  <c r="D1249" i="4"/>
  <c r="D1432" i="4"/>
  <c r="G1433" i="4"/>
  <c r="G1006" i="4"/>
  <c r="D1005" i="4"/>
  <c r="D395" i="4"/>
  <c r="G396" i="4"/>
  <c r="G703" i="4"/>
  <c r="J2041" i="4"/>
  <c r="D2040" i="4"/>
  <c r="F2042" i="1"/>
  <c r="D2041" i="1"/>
  <c r="D1887" i="1"/>
  <c r="F1888" i="1"/>
  <c r="F1921" i="1"/>
  <c r="D1920" i="1"/>
  <c r="U29" i="2"/>
  <c r="X28" i="2"/>
  <c r="AC28" i="2"/>
  <c r="AD28" i="2"/>
  <c r="AA28" i="2"/>
  <c r="AB28" i="2"/>
  <c r="W28" i="2"/>
  <c r="Y28" i="2"/>
  <c r="A29" i="2"/>
  <c r="G28" i="2"/>
  <c r="E28" i="2"/>
  <c r="H28" i="2"/>
  <c r="F28" i="2"/>
  <c r="E4294" i="1" l="1"/>
  <c r="C4295" i="1"/>
  <c r="N29" i="2"/>
  <c r="M29" i="2"/>
  <c r="L29" i="2"/>
  <c r="AE29" i="2"/>
  <c r="AG29" i="2"/>
  <c r="AF29" i="2"/>
  <c r="AH29" i="2"/>
  <c r="C3893" i="1"/>
  <c r="E3892" i="1"/>
  <c r="C3911" i="4"/>
  <c r="E3910" i="4"/>
  <c r="E3438" i="4"/>
  <c r="D1461" i="4"/>
  <c r="G1462" i="4"/>
  <c r="C2743" i="4"/>
  <c r="E2742" i="4"/>
  <c r="E1887" i="4"/>
  <c r="C1888" i="4"/>
  <c r="C1799" i="4"/>
  <c r="E1798" i="4"/>
  <c r="D1404" i="4"/>
  <c r="G1405" i="4"/>
  <c r="D32" i="4"/>
  <c r="E32" i="4" s="1"/>
  <c r="K33" i="4"/>
  <c r="G979" i="4"/>
  <c r="D978" i="4"/>
  <c r="D1553" i="4"/>
  <c r="G1554" i="4"/>
  <c r="E2619" i="4"/>
  <c r="C2620" i="4"/>
  <c r="C2015" i="4"/>
  <c r="E2014" i="4"/>
  <c r="K29" i="2"/>
  <c r="J29" i="2"/>
  <c r="D640" i="1"/>
  <c r="G641" i="1"/>
  <c r="K185" i="1"/>
  <c r="D184" i="1"/>
  <c r="E184" i="1" s="1"/>
  <c r="G1737" i="1"/>
  <c r="D1736" i="1"/>
  <c r="D1675" i="1"/>
  <c r="G1676" i="1"/>
  <c r="D2771" i="1"/>
  <c r="F1801" i="1"/>
  <c r="D1800" i="1"/>
  <c r="D613" i="1"/>
  <c r="G614" i="1"/>
  <c r="K32" i="1"/>
  <c r="D31" i="1"/>
  <c r="E31" i="1" s="1"/>
  <c r="F2408" i="1"/>
  <c r="D2407" i="1"/>
  <c r="L276" i="1"/>
  <c r="D275" i="1"/>
  <c r="E275" i="1" s="1"/>
  <c r="M1402" i="1"/>
  <c r="D1401" i="1"/>
  <c r="G93" i="1"/>
  <c r="D92" i="1"/>
  <c r="E92" i="1" s="1"/>
  <c r="D245" i="1"/>
  <c r="E245" i="1" s="1"/>
  <c r="G246" i="1"/>
  <c r="A31" i="1"/>
  <c r="B32" i="1"/>
  <c r="G1224" i="1"/>
  <c r="G1770" i="1"/>
  <c r="D1769" i="1"/>
  <c r="G1649" i="1"/>
  <c r="L122" i="1"/>
  <c r="D121" i="1"/>
  <c r="E121" i="1" s="1"/>
  <c r="G1709" i="1"/>
  <c r="G687" i="1"/>
  <c r="F1861" i="1"/>
  <c r="D1860" i="1"/>
  <c r="F425" i="1"/>
  <c r="G1587" i="1"/>
  <c r="I1192" i="1"/>
  <c r="D1191" i="1"/>
  <c r="I1130" i="1"/>
  <c r="D1129" i="1"/>
  <c r="I1525" i="1"/>
  <c r="I1001" i="1"/>
  <c r="D1000" i="1"/>
  <c r="I1344" i="1"/>
  <c r="D1343" i="1"/>
  <c r="I1706" i="1"/>
  <c r="D1705" i="1"/>
  <c r="K126" i="1"/>
  <c r="G401" i="1"/>
  <c r="I1221" i="1"/>
  <c r="D1220" i="1"/>
  <c r="G952" i="1"/>
  <c r="I1645" i="1"/>
  <c r="G784" i="1"/>
  <c r="K671" i="1"/>
  <c r="D670" i="1"/>
  <c r="D1312" i="1"/>
  <c r="G1313" i="1"/>
  <c r="I1433" i="1"/>
  <c r="G1540" i="1"/>
  <c r="G1098" i="1"/>
  <c r="D1097" i="1"/>
  <c r="I867" i="1"/>
  <c r="F1830" i="1"/>
  <c r="D1829" i="1"/>
  <c r="G1482" i="1"/>
  <c r="G1407" i="1"/>
  <c r="G704" i="4"/>
  <c r="D1006" i="4"/>
  <c r="G1007" i="4"/>
  <c r="G1251" i="4"/>
  <c r="D1250" i="4"/>
  <c r="C35" i="4"/>
  <c r="G675" i="4"/>
  <c r="D63" i="4"/>
  <c r="K64" i="4"/>
  <c r="K310" i="4"/>
  <c r="D309" i="4"/>
  <c r="G864" i="4"/>
  <c r="G276" i="4"/>
  <c r="D275" i="4"/>
  <c r="C2406" i="4"/>
  <c r="E2405" i="4"/>
  <c r="I640" i="4"/>
  <c r="D639" i="4"/>
  <c r="B33" i="4"/>
  <c r="A32" i="4"/>
  <c r="G338" i="4"/>
  <c r="D337" i="4"/>
  <c r="D1522" i="4"/>
  <c r="G1523" i="4"/>
  <c r="G397" i="4"/>
  <c r="D396" i="4"/>
  <c r="D1433" i="4"/>
  <c r="G1434" i="4"/>
  <c r="G644" i="4"/>
  <c r="D1038" i="4"/>
  <c r="G1039" i="4"/>
  <c r="D611" i="4"/>
  <c r="G612" i="4"/>
  <c r="D1221" i="4"/>
  <c r="G1222" i="4"/>
  <c r="J2042" i="4"/>
  <c r="D2041" i="4"/>
  <c r="F2043" i="1"/>
  <c r="D2042" i="1"/>
  <c r="F1889" i="1"/>
  <c r="D1888" i="1"/>
  <c r="F1922" i="1"/>
  <c r="D1921" i="1"/>
  <c r="AB29" i="2"/>
  <c r="W29" i="2"/>
  <c r="U30" i="2"/>
  <c r="Y29" i="2"/>
  <c r="AD29" i="2"/>
  <c r="AC29" i="2"/>
  <c r="AA29" i="2"/>
  <c r="X29" i="2"/>
  <c r="H29" i="2"/>
  <c r="F29" i="2"/>
  <c r="A30" i="2"/>
  <c r="E29" i="2"/>
  <c r="G29" i="2"/>
  <c r="E4295" i="1" l="1"/>
  <c r="C4296" i="1"/>
  <c r="L30" i="2"/>
  <c r="M30" i="2"/>
  <c r="N30" i="2"/>
  <c r="AE30" i="2"/>
  <c r="AH30" i="2"/>
  <c r="AG30" i="2"/>
  <c r="AF30" i="2"/>
  <c r="C3894" i="1"/>
  <c r="E3893" i="1"/>
  <c r="C3912" i="4"/>
  <c r="E3911" i="4"/>
  <c r="E3439" i="4"/>
  <c r="D1462" i="4"/>
  <c r="G1463" i="4"/>
  <c r="G980" i="4"/>
  <c r="D979" i="4"/>
  <c r="D1554" i="4"/>
  <c r="G1555" i="4"/>
  <c r="K34" i="4"/>
  <c r="D33" i="4"/>
  <c r="E33" i="4" s="1"/>
  <c r="E2015" i="4"/>
  <c r="C2016" i="4"/>
  <c r="E1799" i="4"/>
  <c r="C1800" i="4"/>
  <c r="E2620" i="4"/>
  <c r="C2621" i="4"/>
  <c r="D1405" i="4"/>
  <c r="G1406" i="4"/>
  <c r="E1888" i="4"/>
  <c r="C1889" i="4"/>
  <c r="E2743" i="4"/>
  <c r="C2744" i="4"/>
  <c r="K30" i="2"/>
  <c r="J30" i="2"/>
  <c r="G94" i="1"/>
  <c r="D93" i="1"/>
  <c r="E93" i="1" s="1"/>
  <c r="M1403" i="1"/>
  <c r="D1402" i="1"/>
  <c r="L277" i="1"/>
  <c r="D276" i="1"/>
  <c r="E276" i="1" s="1"/>
  <c r="F2409" i="1"/>
  <c r="D2408" i="1"/>
  <c r="K33" i="1"/>
  <c r="D32" i="1"/>
  <c r="E32" i="1" s="1"/>
  <c r="F1802" i="1"/>
  <c r="D1802" i="1" s="1"/>
  <c r="D1801" i="1"/>
  <c r="D2772" i="1"/>
  <c r="D1737" i="1"/>
  <c r="G1738" i="1"/>
  <c r="K186" i="1"/>
  <c r="D185" i="1"/>
  <c r="E185" i="1" s="1"/>
  <c r="A32" i="1"/>
  <c r="B33" i="1"/>
  <c r="D246" i="1"/>
  <c r="E246" i="1" s="1"/>
  <c r="G247" i="1"/>
  <c r="D614" i="1"/>
  <c r="G615" i="1"/>
  <c r="G1677" i="1"/>
  <c r="D1676" i="1"/>
  <c r="D641" i="1"/>
  <c r="G642" i="1"/>
  <c r="D1830" i="1"/>
  <c r="F1831" i="1"/>
  <c r="I868" i="1"/>
  <c r="D1098" i="1"/>
  <c r="G1099" i="1"/>
  <c r="K672" i="1"/>
  <c r="D671" i="1"/>
  <c r="I1646" i="1"/>
  <c r="G953" i="1"/>
  <c r="I1222" i="1"/>
  <c r="D1221" i="1"/>
  <c r="G402" i="1"/>
  <c r="K127" i="1"/>
  <c r="I1707" i="1"/>
  <c r="D1706" i="1"/>
  <c r="I1345" i="1"/>
  <c r="D1344" i="1"/>
  <c r="I1002" i="1"/>
  <c r="D1001" i="1"/>
  <c r="I1526" i="1"/>
  <c r="I1131" i="1"/>
  <c r="D1130" i="1"/>
  <c r="I1193" i="1"/>
  <c r="D1192" i="1"/>
  <c r="G1588" i="1"/>
  <c r="F426" i="1"/>
  <c r="F1862" i="1"/>
  <c r="D1861" i="1"/>
  <c r="G688" i="1"/>
  <c r="G1710" i="1"/>
  <c r="L123" i="1"/>
  <c r="D122" i="1"/>
  <c r="E122" i="1" s="1"/>
  <c r="G1650" i="1"/>
  <c r="G1771" i="1"/>
  <c r="D1770" i="1"/>
  <c r="G1408" i="1"/>
  <c r="G1483" i="1"/>
  <c r="G1541" i="1"/>
  <c r="I1434" i="1"/>
  <c r="G1314" i="1"/>
  <c r="D1313" i="1"/>
  <c r="G785" i="1"/>
  <c r="G1225" i="1"/>
  <c r="G1223" i="4"/>
  <c r="D1222" i="4"/>
  <c r="D612" i="4"/>
  <c r="G613" i="4"/>
  <c r="D1039" i="4"/>
  <c r="G1040" i="4"/>
  <c r="G645" i="4"/>
  <c r="D1434" i="4"/>
  <c r="G1435" i="4"/>
  <c r="G339" i="4"/>
  <c r="D338" i="4"/>
  <c r="B34" i="4"/>
  <c r="A33" i="4"/>
  <c r="I641" i="4"/>
  <c r="D640" i="4"/>
  <c r="C2407" i="4"/>
  <c r="E2406" i="4"/>
  <c r="G277" i="4"/>
  <c r="D276" i="4"/>
  <c r="G865" i="4"/>
  <c r="K311" i="4"/>
  <c r="D310" i="4"/>
  <c r="G676" i="4"/>
  <c r="C36" i="4"/>
  <c r="D1251" i="4"/>
  <c r="G1252" i="4"/>
  <c r="G705" i="4"/>
  <c r="G398" i="4"/>
  <c r="D397" i="4"/>
  <c r="D1523" i="4"/>
  <c r="G1524" i="4"/>
  <c r="K65" i="4"/>
  <c r="D64" i="4"/>
  <c r="D1007" i="4"/>
  <c r="G1008" i="4"/>
  <c r="J2043" i="4"/>
  <c r="D2042" i="4"/>
  <c r="F2044" i="1"/>
  <c r="D2043" i="1"/>
  <c r="D1889" i="1"/>
  <c r="F1890" i="1"/>
  <c r="F1923" i="1"/>
  <c r="D1922" i="1"/>
  <c r="W30" i="2"/>
  <c r="X30" i="2"/>
  <c r="AA30" i="2"/>
  <c r="AB30" i="2"/>
  <c r="Y30" i="2"/>
  <c r="AC30" i="2"/>
  <c r="U31" i="2"/>
  <c r="AD30" i="2"/>
  <c r="E30" i="2"/>
  <c r="G30" i="2"/>
  <c r="A31" i="2"/>
  <c r="H30" i="2"/>
  <c r="F30" i="2"/>
  <c r="E4296" i="1" l="1"/>
  <c r="C4297" i="1"/>
  <c r="M31" i="2"/>
  <c r="N31" i="2"/>
  <c r="L31" i="2"/>
  <c r="AE31" i="2"/>
  <c r="AH31" i="2"/>
  <c r="AG31" i="2"/>
  <c r="AF31" i="2"/>
  <c r="C3895" i="1"/>
  <c r="E3894" i="1"/>
  <c r="C3913" i="4"/>
  <c r="E3912" i="4"/>
  <c r="E3440" i="4"/>
  <c r="D1463" i="4"/>
  <c r="G1464" i="4"/>
  <c r="D1555" i="4"/>
  <c r="G1556" i="4"/>
  <c r="E2744" i="4"/>
  <c r="C2745" i="4"/>
  <c r="G1407" i="4"/>
  <c r="D1406" i="4"/>
  <c r="C1801" i="4"/>
  <c r="E1800" i="4"/>
  <c r="E1889" i="4"/>
  <c r="C1890" i="4"/>
  <c r="E2621" i="4"/>
  <c r="C2622" i="4"/>
  <c r="C2017" i="4"/>
  <c r="E2016" i="4"/>
  <c r="D34" i="4"/>
  <c r="E34" i="4" s="1"/>
  <c r="K35" i="4"/>
  <c r="G981" i="4"/>
  <c r="D980" i="4"/>
  <c r="K31" i="2"/>
  <c r="J31" i="2"/>
  <c r="D642" i="1"/>
  <c r="G643" i="1"/>
  <c r="D615" i="1"/>
  <c r="G616" i="1"/>
  <c r="D616" i="1" s="1"/>
  <c r="D247" i="1"/>
  <c r="E247" i="1" s="1"/>
  <c r="G248" i="1"/>
  <c r="B34" i="1"/>
  <c r="A33" i="1"/>
  <c r="G1739" i="1"/>
  <c r="D1738" i="1"/>
  <c r="K34" i="1"/>
  <c r="D33" i="1"/>
  <c r="E33" i="1" s="1"/>
  <c r="F2410" i="1"/>
  <c r="D2409" i="1"/>
  <c r="L278" i="1"/>
  <c r="D277" i="1"/>
  <c r="E277" i="1" s="1"/>
  <c r="M1404" i="1"/>
  <c r="D1403" i="1"/>
  <c r="G95" i="1"/>
  <c r="D94" i="1"/>
  <c r="E94" i="1" s="1"/>
  <c r="G1678" i="1"/>
  <c r="D1677" i="1"/>
  <c r="K187" i="1"/>
  <c r="D186" i="1"/>
  <c r="E186" i="1" s="1"/>
  <c r="D2773" i="1"/>
  <c r="G1542" i="1"/>
  <c r="G1409" i="1"/>
  <c r="G1772" i="1"/>
  <c r="D1771" i="1"/>
  <c r="L124" i="1"/>
  <c r="D123" i="1"/>
  <c r="E123" i="1" s="1"/>
  <c r="G1711" i="1"/>
  <c r="G689" i="1"/>
  <c r="F1863" i="1"/>
  <c r="D1862" i="1"/>
  <c r="F427" i="1"/>
  <c r="G1589" i="1"/>
  <c r="I1194" i="1"/>
  <c r="D1194" i="1" s="1"/>
  <c r="D1193" i="1"/>
  <c r="I1132" i="1"/>
  <c r="D1131" i="1"/>
  <c r="I1527" i="1"/>
  <c r="I1003" i="1"/>
  <c r="D1002" i="1"/>
  <c r="I1346" i="1"/>
  <c r="D1345" i="1"/>
  <c r="I1708" i="1"/>
  <c r="D1707" i="1"/>
  <c r="K128" i="1"/>
  <c r="I1223" i="1"/>
  <c r="D1222" i="1"/>
  <c r="D953" i="1"/>
  <c r="G954" i="1"/>
  <c r="I1647" i="1"/>
  <c r="K673" i="1"/>
  <c r="D672" i="1"/>
  <c r="I869" i="1"/>
  <c r="G786" i="1"/>
  <c r="D1314" i="1"/>
  <c r="G1315" i="1"/>
  <c r="I1435" i="1"/>
  <c r="G1484" i="1"/>
  <c r="G1651" i="1"/>
  <c r="G1100" i="1"/>
  <c r="D1099" i="1"/>
  <c r="F1832" i="1"/>
  <c r="D1831" i="1"/>
  <c r="K66" i="4"/>
  <c r="D65" i="4"/>
  <c r="G399" i="4"/>
  <c r="D398" i="4"/>
  <c r="G706" i="4"/>
  <c r="K312" i="4"/>
  <c r="D311" i="4"/>
  <c r="G866" i="4"/>
  <c r="G278" i="4"/>
  <c r="D277" i="4"/>
  <c r="C2408" i="4"/>
  <c r="E2407" i="4"/>
  <c r="I642" i="4"/>
  <c r="D641" i="4"/>
  <c r="B35" i="4"/>
  <c r="A34" i="4"/>
  <c r="G340" i="4"/>
  <c r="D339" i="4"/>
  <c r="D1223" i="4"/>
  <c r="G1224" i="4"/>
  <c r="G1009" i="4"/>
  <c r="D1008" i="4"/>
  <c r="D1524" i="4"/>
  <c r="G1525" i="4"/>
  <c r="G1253" i="4"/>
  <c r="D1252" i="4"/>
  <c r="C37" i="4"/>
  <c r="G677" i="4"/>
  <c r="G1436" i="4"/>
  <c r="D1435" i="4"/>
  <c r="G646" i="4"/>
  <c r="D1040" i="4"/>
  <c r="G1041" i="4"/>
  <c r="D613" i="4"/>
  <c r="G614" i="4"/>
  <c r="J2044" i="4"/>
  <c r="D2043" i="4"/>
  <c r="F2045" i="1"/>
  <c r="D2044" i="1"/>
  <c r="F1891" i="1"/>
  <c r="D1890" i="1"/>
  <c r="F1924" i="1"/>
  <c r="D1923" i="1"/>
  <c r="U32" i="2"/>
  <c r="W31" i="2"/>
  <c r="AD31" i="2"/>
  <c r="Y31" i="2"/>
  <c r="AB31" i="2"/>
  <c r="AA31" i="2"/>
  <c r="AC31" i="2"/>
  <c r="X31" i="2"/>
  <c r="G31" i="2"/>
  <c r="H31" i="2"/>
  <c r="A32" i="2"/>
  <c r="F31" i="2"/>
  <c r="E31" i="2"/>
  <c r="E4297" i="1" l="1"/>
  <c r="C4298" i="1"/>
  <c r="N32" i="2"/>
  <c r="L32" i="2"/>
  <c r="M32" i="2"/>
  <c r="AE32" i="2"/>
  <c r="AF32" i="2"/>
  <c r="AH32" i="2"/>
  <c r="AG32" i="2"/>
  <c r="C3896" i="1"/>
  <c r="E3895" i="1"/>
  <c r="C3914" i="4"/>
  <c r="E3913" i="4"/>
  <c r="E3441" i="4"/>
  <c r="D1464" i="4"/>
  <c r="G1465" i="4"/>
  <c r="E1890" i="4"/>
  <c r="C1891" i="4"/>
  <c r="G982" i="4"/>
  <c r="D982" i="4" s="1"/>
  <c r="D981" i="4"/>
  <c r="C2018" i="4"/>
  <c r="E2017" i="4"/>
  <c r="D1407" i="4"/>
  <c r="G1408" i="4"/>
  <c r="D1556" i="4"/>
  <c r="G1557" i="4"/>
  <c r="E1801" i="4"/>
  <c r="C1802" i="4"/>
  <c r="D35" i="4"/>
  <c r="E35" i="4" s="1"/>
  <c r="K36" i="4"/>
  <c r="E2622" i="4"/>
  <c r="C2623" i="4"/>
  <c r="E2745" i="4"/>
  <c r="C2746" i="4"/>
  <c r="K32" i="2"/>
  <c r="J32" i="2"/>
  <c r="D187" i="1"/>
  <c r="E187" i="1" s="1"/>
  <c r="K188" i="1"/>
  <c r="D1678" i="1"/>
  <c r="G1679" i="1"/>
  <c r="D95" i="1"/>
  <c r="E95" i="1" s="1"/>
  <c r="G96" i="1"/>
  <c r="M1405" i="1"/>
  <c r="D1404" i="1"/>
  <c r="L279" i="1"/>
  <c r="D278" i="1"/>
  <c r="E278" i="1" s="1"/>
  <c r="F2411" i="1"/>
  <c r="D2410" i="1"/>
  <c r="K35" i="1"/>
  <c r="D34" i="1"/>
  <c r="E34" i="1" s="1"/>
  <c r="D1739" i="1"/>
  <c r="G1740" i="1"/>
  <c r="B35" i="1"/>
  <c r="A34" i="1"/>
  <c r="D2774" i="1"/>
  <c r="D248" i="1"/>
  <c r="E248" i="1" s="1"/>
  <c r="G249" i="1"/>
  <c r="G644" i="1"/>
  <c r="D643" i="1"/>
  <c r="D1832" i="1"/>
  <c r="F1833" i="1"/>
  <c r="G1101" i="1"/>
  <c r="D1100" i="1"/>
  <c r="I870" i="1"/>
  <c r="K674" i="1"/>
  <c r="D673" i="1"/>
  <c r="I1648" i="1"/>
  <c r="I1224" i="1"/>
  <c r="D1223" i="1"/>
  <c r="K129" i="1"/>
  <c r="I1709" i="1"/>
  <c r="D1708" i="1"/>
  <c r="I1347" i="1"/>
  <c r="D1346" i="1"/>
  <c r="I1004" i="1"/>
  <c r="D1003" i="1"/>
  <c r="I1528" i="1"/>
  <c r="I1133" i="1"/>
  <c r="D1132" i="1"/>
  <c r="G1590" i="1"/>
  <c r="F428" i="1"/>
  <c r="D1863" i="1"/>
  <c r="G690" i="1"/>
  <c r="G1712" i="1"/>
  <c r="L125" i="1"/>
  <c r="D124" i="1"/>
  <c r="E124" i="1" s="1"/>
  <c r="G1773" i="1"/>
  <c r="D1772" i="1"/>
  <c r="G1485" i="1"/>
  <c r="I1436" i="1"/>
  <c r="G1316" i="1"/>
  <c r="D1315" i="1"/>
  <c r="G787" i="1"/>
  <c r="G955" i="1"/>
  <c r="D954" i="1"/>
  <c r="G1543" i="1"/>
  <c r="G647" i="4"/>
  <c r="D1436" i="4"/>
  <c r="G1437" i="4"/>
  <c r="D1437" i="4" s="1"/>
  <c r="G678" i="4"/>
  <c r="C38" i="4"/>
  <c r="G1254" i="4"/>
  <c r="D1253" i="4"/>
  <c r="G1010" i="4"/>
  <c r="D1009" i="4"/>
  <c r="G341" i="4"/>
  <c r="D340" i="4"/>
  <c r="A35" i="4"/>
  <c r="B36" i="4"/>
  <c r="I643" i="4"/>
  <c r="D642" i="4"/>
  <c r="C2409" i="4"/>
  <c r="E2408" i="4"/>
  <c r="G279" i="4"/>
  <c r="D278" i="4"/>
  <c r="G867" i="4"/>
  <c r="K313" i="4"/>
  <c r="D313" i="4" s="1"/>
  <c r="D312" i="4"/>
  <c r="G400" i="4"/>
  <c r="D399" i="4"/>
  <c r="K67" i="4"/>
  <c r="D66" i="4"/>
  <c r="D614" i="4"/>
  <c r="G615" i="4"/>
  <c r="D1041" i="4"/>
  <c r="G1042" i="4"/>
  <c r="G1526" i="4"/>
  <c r="D1525" i="4"/>
  <c r="D1224" i="4"/>
  <c r="G1225" i="4"/>
  <c r="D1225" i="4" s="1"/>
  <c r="G707" i="4"/>
  <c r="J2045" i="4"/>
  <c r="D2044" i="4"/>
  <c r="F2046" i="1"/>
  <c r="D2045" i="1"/>
  <c r="F1892" i="1"/>
  <c r="D1891" i="1"/>
  <c r="F1925" i="1"/>
  <c r="D1924" i="1"/>
  <c r="AC32" i="2"/>
  <c r="X32" i="2"/>
  <c r="Y32" i="2"/>
  <c r="W32" i="2"/>
  <c r="AA32" i="2"/>
  <c r="AD32" i="2"/>
  <c r="U33" i="2"/>
  <c r="AB32" i="2"/>
  <c r="A33" i="2"/>
  <c r="F32" i="2"/>
  <c r="E32" i="2"/>
  <c r="H32" i="2"/>
  <c r="G32" i="2"/>
  <c r="E4298" i="1" l="1"/>
  <c r="C4299" i="1"/>
  <c r="N33" i="2"/>
  <c r="M33" i="2"/>
  <c r="L33" i="2"/>
  <c r="AE33" i="2"/>
  <c r="AG33" i="2"/>
  <c r="AF33" i="2"/>
  <c r="AH33" i="2"/>
  <c r="C3897" i="1"/>
  <c r="E3896" i="1"/>
  <c r="C3915" i="4"/>
  <c r="E3914" i="4"/>
  <c r="E3442" i="4"/>
  <c r="G1466" i="4"/>
  <c r="D1465" i="4"/>
  <c r="C1803" i="4"/>
  <c r="E1802" i="4"/>
  <c r="G1409" i="4"/>
  <c r="D1409" i="4" s="1"/>
  <c r="D1408" i="4"/>
  <c r="C2747" i="4"/>
  <c r="E2746" i="4"/>
  <c r="K37" i="4"/>
  <c r="D37" i="4" s="1"/>
  <c r="E37" i="4" s="1"/>
  <c r="D36" i="4"/>
  <c r="E36" i="4" s="1"/>
  <c r="D1557" i="4"/>
  <c r="G1558" i="4"/>
  <c r="E1891" i="4"/>
  <c r="C1892" i="4"/>
  <c r="E2623" i="4"/>
  <c r="C2624" i="4"/>
  <c r="C2019" i="4"/>
  <c r="E2018" i="4"/>
  <c r="K33" i="2"/>
  <c r="J33" i="2"/>
  <c r="D644" i="1"/>
  <c r="G645" i="1"/>
  <c r="D2775" i="1"/>
  <c r="B36" i="1"/>
  <c r="A35" i="1"/>
  <c r="K36" i="1"/>
  <c r="D35" i="1"/>
  <c r="E35" i="1" s="1"/>
  <c r="F2412" i="1"/>
  <c r="D2411" i="1"/>
  <c r="L280" i="1"/>
  <c r="D279" i="1"/>
  <c r="E279" i="1" s="1"/>
  <c r="M1406" i="1"/>
  <c r="D1405" i="1"/>
  <c r="G250" i="1"/>
  <c r="D249" i="1"/>
  <c r="E249" i="1" s="1"/>
  <c r="D1740" i="1"/>
  <c r="G1741" i="1"/>
  <c r="G97" i="1"/>
  <c r="D96" i="1"/>
  <c r="E96" i="1" s="1"/>
  <c r="G1680" i="1"/>
  <c r="D1679" i="1"/>
  <c r="D188" i="1"/>
  <c r="E188" i="1" s="1"/>
  <c r="K189" i="1"/>
  <c r="D955" i="1"/>
  <c r="G956" i="1"/>
  <c r="G788" i="1"/>
  <c r="G1317" i="1"/>
  <c r="D1317" i="1" s="1"/>
  <c r="D1316" i="1"/>
  <c r="G1486" i="1"/>
  <c r="D1773" i="1"/>
  <c r="G1774" i="1"/>
  <c r="L126" i="1"/>
  <c r="D125" i="1"/>
  <c r="E125" i="1" s="1"/>
  <c r="G691" i="1"/>
  <c r="F429" i="1"/>
  <c r="G1591" i="1"/>
  <c r="I1134" i="1"/>
  <c r="D1133" i="1"/>
  <c r="I1529" i="1"/>
  <c r="I1005" i="1"/>
  <c r="D1004" i="1"/>
  <c r="D1347" i="1"/>
  <c r="I1348" i="1"/>
  <c r="I1710" i="1"/>
  <c r="D1709" i="1"/>
  <c r="K130" i="1"/>
  <c r="I1225" i="1"/>
  <c r="D1224" i="1"/>
  <c r="I1649" i="1"/>
  <c r="K675" i="1"/>
  <c r="D674" i="1"/>
  <c r="I871" i="1"/>
  <c r="D1101" i="1"/>
  <c r="G1102" i="1"/>
  <c r="G1544" i="1"/>
  <c r="I1437" i="1"/>
  <c r="D1833" i="1"/>
  <c r="G708" i="4"/>
  <c r="D1526" i="4"/>
  <c r="G1527" i="4"/>
  <c r="K68" i="4"/>
  <c r="D67" i="4"/>
  <c r="G401" i="4"/>
  <c r="D400" i="4"/>
  <c r="G868" i="4"/>
  <c r="G280" i="4"/>
  <c r="D279" i="4"/>
  <c r="C2410" i="4"/>
  <c r="E2409" i="4"/>
  <c r="I644" i="4"/>
  <c r="D643" i="4"/>
  <c r="G342" i="4"/>
  <c r="D341" i="4"/>
  <c r="D1010" i="4"/>
  <c r="G1011" i="4"/>
  <c r="G1255" i="4"/>
  <c r="D1254" i="4"/>
  <c r="C39" i="4"/>
  <c r="E38" i="4"/>
  <c r="D1042" i="4"/>
  <c r="G1043" i="4"/>
  <c r="D615" i="4"/>
  <c r="G616" i="4"/>
  <c r="D616" i="4" s="1"/>
  <c r="A36" i="4"/>
  <c r="B37" i="4"/>
  <c r="J2046" i="4"/>
  <c r="D2045" i="4"/>
  <c r="F2047" i="1"/>
  <c r="D2046" i="1"/>
  <c r="F1893" i="1"/>
  <c r="D1892" i="1"/>
  <c r="F1926" i="1"/>
  <c r="D1925" i="1"/>
  <c r="W33" i="2"/>
  <c r="U34" i="2"/>
  <c r="AB33" i="2"/>
  <c r="AC33" i="2"/>
  <c r="AD33" i="2"/>
  <c r="X33" i="2"/>
  <c r="Y33" i="2"/>
  <c r="AA33" i="2"/>
  <c r="G33" i="2"/>
  <c r="H33" i="2"/>
  <c r="E33" i="2"/>
  <c r="A34" i="2"/>
  <c r="F33" i="2"/>
  <c r="E4299" i="1" l="1"/>
  <c r="C4300" i="1"/>
  <c r="L34" i="2"/>
  <c r="M34" i="2"/>
  <c r="N34" i="2"/>
  <c r="AE34" i="2"/>
  <c r="AH34" i="2"/>
  <c r="AG34" i="2"/>
  <c r="AF34" i="2"/>
  <c r="C3898" i="1"/>
  <c r="E3897" i="1"/>
  <c r="C3916" i="4"/>
  <c r="E3915" i="4"/>
  <c r="E3443" i="4"/>
  <c r="G1467" i="4"/>
  <c r="D1466" i="4"/>
  <c r="E2624" i="4"/>
  <c r="C2625" i="4"/>
  <c r="D1558" i="4"/>
  <c r="G1559" i="4"/>
  <c r="C2020" i="4"/>
  <c r="E2019" i="4"/>
  <c r="E1892" i="4"/>
  <c r="C1893" i="4"/>
  <c r="E2747" i="4"/>
  <c r="C2748" i="4"/>
  <c r="E1803" i="4"/>
  <c r="C1804" i="4"/>
  <c r="K34" i="2"/>
  <c r="J34" i="2"/>
  <c r="K190" i="1"/>
  <c r="D189" i="1"/>
  <c r="E189" i="1" s="1"/>
  <c r="D1680" i="1"/>
  <c r="G1681" i="1"/>
  <c r="D97" i="1"/>
  <c r="E97" i="1" s="1"/>
  <c r="G98" i="1"/>
  <c r="D98" i="1" s="1"/>
  <c r="E98" i="1" s="1"/>
  <c r="D250" i="1"/>
  <c r="E250" i="1" s="1"/>
  <c r="G251" i="1"/>
  <c r="D251" i="1" s="1"/>
  <c r="E251" i="1" s="1"/>
  <c r="M1407" i="1"/>
  <c r="D1406" i="1"/>
  <c r="L281" i="1"/>
  <c r="D280" i="1"/>
  <c r="E280" i="1" s="1"/>
  <c r="F2413" i="1"/>
  <c r="F2414" i="1" s="1"/>
  <c r="D2412" i="1"/>
  <c r="K37" i="1"/>
  <c r="D36" i="1"/>
  <c r="E36" i="1" s="1"/>
  <c r="B37" i="1"/>
  <c r="A36" i="1"/>
  <c r="D2776" i="1"/>
  <c r="G1742" i="1"/>
  <c r="D1741" i="1"/>
  <c r="G646" i="1"/>
  <c r="D645" i="1"/>
  <c r="I1438" i="1"/>
  <c r="I872" i="1"/>
  <c r="K676" i="1"/>
  <c r="D675" i="1"/>
  <c r="I1650" i="1"/>
  <c r="I1226" i="1"/>
  <c r="D1225" i="1"/>
  <c r="K131" i="1"/>
  <c r="I1711" i="1"/>
  <c r="D1710" i="1"/>
  <c r="I1006" i="1"/>
  <c r="D1005" i="1"/>
  <c r="I1135" i="1"/>
  <c r="D1134" i="1"/>
  <c r="G1592" i="1"/>
  <c r="D7" i="2"/>
  <c r="F430" i="1"/>
  <c r="G692" i="1"/>
  <c r="L127" i="1"/>
  <c r="D126" i="1"/>
  <c r="E126" i="1" s="1"/>
  <c r="G789" i="1"/>
  <c r="G1545" i="1"/>
  <c r="G1103" i="1"/>
  <c r="D1103" i="1" s="1"/>
  <c r="D1102" i="1"/>
  <c r="I1349" i="1"/>
  <c r="D1348" i="1"/>
  <c r="D1774" i="1"/>
  <c r="G1487" i="1"/>
  <c r="D956" i="1"/>
  <c r="G957" i="1"/>
  <c r="E39" i="4"/>
  <c r="C40" i="4"/>
  <c r="D1255" i="4"/>
  <c r="G1256" i="4"/>
  <c r="G343" i="4"/>
  <c r="D342" i="4"/>
  <c r="I645" i="4"/>
  <c r="D644" i="4"/>
  <c r="C2411" i="4"/>
  <c r="E2410" i="4"/>
  <c r="G281" i="4"/>
  <c r="D280" i="4"/>
  <c r="G869" i="4"/>
  <c r="G402" i="4"/>
  <c r="D401" i="4"/>
  <c r="K69" i="4"/>
  <c r="D68" i="4"/>
  <c r="G709" i="4"/>
  <c r="B38" i="4"/>
  <c r="A37" i="4"/>
  <c r="D1043" i="4"/>
  <c r="G1044" i="4"/>
  <c r="G1012" i="4"/>
  <c r="D1011" i="4"/>
  <c r="D1527" i="4"/>
  <c r="G1528" i="4"/>
  <c r="J2047" i="4"/>
  <c r="D2046" i="4"/>
  <c r="D2047" i="1"/>
  <c r="F2048" i="1"/>
  <c r="D1893" i="1"/>
  <c r="F1894" i="1"/>
  <c r="F1927" i="1"/>
  <c r="D1926" i="1"/>
  <c r="AD34" i="2"/>
  <c r="Y34" i="2"/>
  <c r="U35" i="2"/>
  <c r="AC34" i="2"/>
  <c r="AB34" i="2"/>
  <c r="AA34" i="2"/>
  <c r="W34" i="2"/>
  <c r="X34" i="2"/>
  <c r="F34" i="2"/>
  <c r="G34" i="2"/>
  <c r="E34" i="2"/>
  <c r="H34" i="2"/>
  <c r="A35" i="2"/>
  <c r="E4300" i="1" l="1"/>
  <c r="C4301" i="1"/>
  <c r="M35" i="2"/>
  <c r="N35" i="2"/>
  <c r="L35" i="2"/>
  <c r="AE35" i="2"/>
  <c r="AH35" i="2"/>
  <c r="AG35" i="2"/>
  <c r="AF35" i="2"/>
  <c r="C3899" i="1"/>
  <c r="E3898" i="1"/>
  <c r="C3917" i="4"/>
  <c r="E3916" i="4"/>
  <c r="E3444" i="4"/>
  <c r="D1467" i="4"/>
  <c r="G1468" i="4"/>
  <c r="C2749" i="4"/>
  <c r="E2748" i="4"/>
  <c r="C2021" i="4"/>
  <c r="E2020" i="4"/>
  <c r="E2625" i="4"/>
  <c r="C2626" i="4"/>
  <c r="C1805" i="4"/>
  <c r="E1804" i="4"/>
  <c r="E1893" i="4"/>
  <c r="C1894" i="4"/>
  <c r="D1559" i="4"/>
  <c r="G1560" i="4"/>
  <c r="K35" i="2"/>
  <c r="J35" i="2"/>
  <c r="D2777" i="1"/>
  <c r="D1681" i="1"/>
  <c r="G1682" i="1"/>
  <c r="D1682" i="1" s="1"/>
  <c r="G647" i="1"/>
  <c r="D647" i="1" s="1"/>
  <c r="D646" i="1"/>
  <c r="D1742" i="1"/>
  <c r="G1743" i="1"/>
  <c r="A37" i="1"/>
  <c r="B38" i="1"/>
  <c r="K38" i="1"/>
  <c r="D37" i="1"/>
  <c r="E37" i="1" s="1"/>
  <c r="D2413" i="1"/>
  <c r="L282" i="1"/>
  <c r="D281" i="1"/>
  <c r="E281" i="1" s="1"/>
  <c r="M1408" i="1"/>
  <c r="D1407" i="1"/>
  <c r="D190" i="1"/>
  <c r="E190" i="1" s="1"/>
  <c r="K191" i="1"/>
  <c r="G1488" i="1"/>
  <c r="I1350" i="1"/>
  <c r="D1349" i="1"/>
  <c r="L128" i="1"/>
  <c r="D127" i="1"/>
  <c r="E127" i="1" s="1"/>
  <c r="G693" i="1"/>
  <c r="F431" i="1"/>
  <c r="G1593" i="1"/>
  <c r="D8" i="2"/>
  <c r="I1136" i="1"/>
  <c r="D1135" i="1"/>
  <c r="I1007" i="1"/>
  <c r="D1006" i="1"/>
  <c r="I1712" i="1"/>
  <c r="D1711" i="1"/>
  <c r="K132" i="1"/>
  <c r="I1227" i="1"/>
  <c r="D1226" i="1"/>
  <c r="I1651" i="1"/>
  <c r="K677" i="1"/>
  <c r="D676" i="1"/>
  <c r="I1439" i="1"/>
  <c r="G958" i="1"/>
  <c r="D957" i="1"/>
  <c r="G1546" i="1"/>
  <c r="G790" i="1"/>
  <c r="I873" i="1"/>
  <c r="G1013" i="4"/>
  <c r="D1013" i="4" s="1"/>
  <c r="D1012" i="4"/>
  <c r="A38" i="4"/>
  <c r="B39" i="4"/>
  <c r="G710" i="4"/>
  <c r="K70" i="4"/>
  <c r="D69" i="4"/>
  <c r="G403" i="4"/>
  <c r="D402" i="4"/>
  <c r="G282" i="4"/>
  <c r="D282" i="4" s="1"/>
  <c r="D281" i="4"/>
  <c r="C2412" i="4"/>
  <c r="E2411" i="4"/>
  <c r="I646" i="4"/>
  <c r="D645" i="4"/>
  <c r="G344" i="4"/>
  <c r="D343" i="4"/>
  <c r="D1528" i="4"/>
  <c r="G1529" i="4"/>
  <c r="D1529" i="4" s="1"/>
  <c r="D1044" i="4"/>
  <c r="G1045" i="4"/>
  <c r="G870" i="4"/>
  <c r="G1257" i="4"/>
  <c r="D1256" i="4"/>
  <c r="C41" i="4"/>
  <c r="E40" i="4"/>
  <c r="J2048" i="4"/>
  <c r="D2047" i="4"/>
  <c r="F2049" i="1"/>
  <c r="D2048" i="1"/>
  <c r="D1894" i="1"/>
  <c r="F1928" i="1"/>
  <c r="D1927" i="1"/>
  <c r="W35" i="2"/>
  <c r="X35" i="2"/>
  <c r="U36" i="2"/>
  <c r="AB35" i="2"/>
  <c r="Y35" i="2"/>
  <c r="AD35" i="2"/>
  <c r="AA35" i="2"/>
  <c r="AC35" i="2"/>
  <c r="A36" i="2"/>
  <c r="F35" i="2"/>
  <c r="G35" i="2"/>
  <c r="H35" i="2"/>
  <c r="E35" i="2"/>
  <c r="E4301" i="1" l="1"/>
  <c r="C4302" i="1"/>
  <c r="N36" i="2"/>
  <c r="M36" i="2"/>
  <c r="L36" i="2"/>
  <c r="AE36" i="2"/>
  <c r="AF36" i="2"/>
  <c r="AH36" i="2"/>
  <c r="AG36" i="2"/>
  <c r="C3900" i="1"/>
  <c r="E3899" i="1"/>
  <c r="C3918" i="4"/>
  <c r="E3917" i="4"/>
  <c r="E3445" i="4"/>
  <c r="G1469" i="4"/>
  <c r="D1468" i="4"/>
  <c r="C1806" i="4"/>
  <c r="E1805" i="4"/>
  <c r="E1894" i="4"/>
  <c r="C1895" i="4"/>
  <c r="G1561" i="4"/>
  <c r="D1560" i="4"/>
  <c r="C2022" i="4"/>
  <c r="E2021" i="4"/>
  <c r="E2749" i="4"/>
  <c r="C2750" i="4"/>
  <c r="E2626" i="4"/>
  <c r="C2627" i="4"/>
  <c r="K36" i="2"/>
  <c r="J36" i="2"/>
  <c r="D191" i="1"/>
  <c r="E191" i="1" s="1"/>
  <c r="K192" i="1"/>
  <c r="A38" i="1"/>
  <c r="B39" i="1"/>
  <c r="D1743" i="1"/>
  <c r="D2778" i="1"/>
  <c r="M1409" i="1"/>
  <c r="D1408" i="1"/>
  <c r="L283" i="1"/>
  <c r="D282" i="1"/>
  <c r="E282" i="1" s="1"/>
  <c r="F2415" i="1"/>
  <c r="D2414" i="1"/>
  <c r="D38" i="1"/>
  <c r="E38" i="1" s="1"/>
  <c r="K39" i="1"/>
  <c r="N13" i="3"/>
  <c r="G1547" i="1"/>
  <c r="G1594" i="1"/>
  <c r="D9" i="2"/>
  <c r="L129" i="1"/>
  <c r="D128" i="1"/>
  <c r="E128" i="1" s="1"/>
  <c r="I1351" i="1"/>
  <c r="D1350" i="1"/>
  <c r="I874" i="1"/>
  <c r="G791" i="1"/>
  <c r="G959" i="1"/>
  <c r="D958" i="1"/>
  <c r="I1440" i="1"/>
  <c r="K678" i="1"/>
  <c r="D677" i="1"/>
  <c r="D1227" i="1"/>
  <c r="I1228" i="1"/>
  <c r="K133" i="1"/>
  <c r="D1712" i="1"/>
  <c r="I1008" i="1"/>
  <c r="D1007" i="1"/>
  <c r="D1136" i="1"/>
  <c r="I1137" i="1"/>
  <c r="F432" i="1"/>
  <c r="G694" i="1"/>
  <c r="G1489" i="1"/>
  <c r="C42" i="4"/>
  <c r="E41" i="4"/>
  <c r="G1258" i="4"/>
  <c r="D1257" i="4"/>
  <c r="G871" i="4"/>
  <c r="G345" i="4"/>
  <c r="D344" i="4"/>
  <c r="I647" i="4"/>
  <c r="D646" i="4"/>
  <c r="C2413" i="4"/>
  <c r="E2412" i="4"/>
  <c r="G404" i="4"/>
  <c r="D403" i="4"/>
  <c r="K71" i="4"/>
  <c r="D70" i="4"/>
  <c r="G711" i="4"/>
  <c r="D1045" i="4"/>
  <c r="G1046" i="4"/>
  <c r="A39" i="4"/>
  <c r="B40" i="4"/>
  <c r="J2049" i="4"/>
  <c r="D2048" i="4"/>
  <c r="D2049" i="1"/>
  <c r="F2050" i="1"/>
  <c r="D1928" i="1"/>
  <c r="F1929" i="1"/>
  <c r="W36" i="2"/>
  <c r="Y36" i="2"/>
  <c r="AD36" i="2"/>
  <c r="X36" i="2"/>
  <c r="U37" i="2"/>
  <c r="AB36" i="2"/>
  <c r="AC36" i="2"/>
  <c r="AA36" i="2"/>
  <c r="F36" i="2"/>
  <c r="A37" i="2"/>
  <c r="G36" i="2"/>
  <c r="E36" i="2"/>
  <c r="H36" i="2"/>
  <c r="E4302" i="1" l="1"/>
  <c r="C4303" i="1"/>
  <c r="M37" i="2"/>
  <c r="L37" i="2"/>
  <c r="N37" i="2"/>
  <c r="AE37" i="2"/>
  <c r="AG37" i="2"/>
  <c r="AF37" i="2"/>
  <c r="AH37" i="2"/>
  <c r="C3901" i="1"/>
  <c r="E3900" i="1"/>
  <c r="C3919" i="4"/>
  <c r="E3918" i="4"/>
  <c r="E3446" i="4"/>
  <c r="D1469" i="4"/>
  <c r="G1470" i="4"/>
  <c r="E2627" i="4"/>
  <c r="C2628" i="4"/>
  <c r="G1562" i="4"/>
  <c r="D1561" i="4"/>
  <c r="E1895" i="4"/>
  <c r="C1896" i="4"/>
  <c r="C2023" i="4"/>
  <c r="E2022" i="4"/>
  <c r="E1806" i="4"/>
  <c r="C1807" i="4"/>
  <c r="C2751" i="4"/>
  <c r="E2750" i="4"/>
  <c r="K37" i="2"/>
  <c r="J37" i="2"/>
  <c r="F2416" i="1"/>
  <c r="D2415" i="1"/>
  <c r="L284" i="1"/>
  <c r="D283" i="1"/>
  <c r="E283" i="1" s="1"/>
  <c r="M1410" i="1"/>
  <c r="D1409" i="1"/>
  <c r="K40" i="1"/>
  <c r="D39" i="1"/>
  <c r="E39" i="1" s="1"/>
  <c r="D2779" i="1"/>
  <c r="A39" i="1"/>
  <c r="B40" i="1"/>
  <c r="K193" i="1"/>
  <c r="D192" i="1"/>
  <c r="E192" i="1" s="1"/>
  <c r="I1138" i="1"/>
  <c r="D1137" i="1"/>
  <c r="I1229" i="1"/>
  <c r="D1228" i="1"/>
  <c r="I875" i="1"/>
  <c r="G1595" i="1"/>
  <c r="D10" i="2"/>
  <c r="G1490" i="1"/>
  <c r="G695" i="1"/>
  <c r="F433" i="1"/>
  <c r="I1009" i="1"/>
  <c r="D1008" i="1"/>
  <c r="K134" i="1"/>
  <c r="K679" i="1"/>
  <c r="D678" i="1"/>
  <c r="I1441" i="1"/>
  <c r="D959" i="1"/>
  <c r="G960" i="1"/>
  <c r="G792" i="1"/>
  <c r="I1352" i="1"/>
  <c r="D1351" i="1"/>
  <c r="L130" i="1"/>
  <c r="D129" i="1"/>
  <c r="E129" i="1" s="1"/>
  <c r="G1548" i="1"/>
  <c r="A40" i="4"/>
  <c r="B41" i="4"/>
  <c r="G1047" i="4"/>
  <c r="D1046" i="4"/>
  <c r="G712" i="4"/>
  <c r="D71" i="4"/>
  <c r="K72" i="4"/>
  <c r="G405" i="4"/>
  <c r="D404" i="4"/>
  <c r="C2414" i="4"/>
  <c r="E2413" i="4"/>
  <c r="I648" i="4"/>
  <c r="D647" i="4"/>
  <c r="G346" i="4"/>
  <c r="D345" i="4"/>
  <c r="G872" i="4"/>
  <c r="G1259" i="4"/>
  <c r="D1258" i="4"/>
  <c r="C43" i="4"/>
  <c r="E42" i="4"/>
  <c r="J2050" i="4"/>
  <c r="D2049" i="4"/>
  <c r="F2051" i="1"/>
  <c r="D2050" i="1"/>
  <c r="F1930" i="1"/>
  <c r="D1929" i="1"/>
  <c r="Y37" i="2"/>
  <c r="AB37" i="2"/>
  <c r="W37" i="2"/>
  <c r="AC37" i="2"/>
  <c r="U38" i="2"/>
  <c r="X37" i="2"/>
  <c r="AD37" i="2"/>
  <c r="AA37" i="2"/>
  <c r="E37" i="2"/>
  <c r="A38" i="2"/>
  <c r="G37" i="2"/>
  <c r="H37" i="2"/>
  <c r="F37" i="2"/>
  <c r="E4303" i="1" l="1"/>
  <c r="C4304" i="1"/>
  <c r="L38" i="2"/>
  <c r="N38" i="2"/>
  <c r="M38" i="2"/>
  <c r="AE38" i="2"/>
  <c r="AH38" i="2"/>
  <c r="AG38" i="2"/>
  <c r="AF38" i="2"/>
  <c r="C3902" i="1"/>
  <c r="E3901" i="1"/>
  <c r="C3920" i="4"/>
  <c r="E3919" i="4"/>
  <c r="E3447" i="4"/>
  <c r="C3448" i="4"/>
  <c r="G1471" i="4"/>
  <c r="D1470" i="4"/>
  <c r="E1896" i="4"/>
  <c r="C1897" i="4"/>
  <c r="E2628" i="4"/>
  <c r="C2629" i="4"/>
  <c r="E2751" i="4"/>
  <c r="C2752" i="4"/>
  <c r="C2024" i="4"/>
  <c r="E2023" i="4"/>
  <c r="E1807" i="4"/>
  <c r="C1808" i="4"/>
  <c r="G1563" i="4"/>
  <c r="D1562" i="4"/>
  <c r="K38" i="2"/>
  <c r="J38" i="2"/>
  <c r="D193" i="1"/>
  <c r="E193" i="1" s="1"/>
  <c r="K194" i="1"/>
  <c r="D2780" i="1"/>
  <c r="K41" i="1"/>
  <c r="D40" i="1"/>
  <c r="E40" i="1" s="1"/>
  <c r="M1411" i="1"/>
  <c r="D1410" i="1"/>
  <c r="L285" i="1"/>
  <c r="D284" i="1"/>
  <c r="E284" i="1" s="1"/>
  <c r="F2417" i="1"/>
  <c r="D2416" i="1"/>
  <c r="A40" i="1"/>
  <c r="B41" i="1"/>
  <c r="G1549" i="1"/>
  <c r="L131" i="1"/>
  <c r="D130" i="1"/>
  <c r="E130" i="1" s="1"/>
  <c r="D1352" i="1"/>
  <c r="I1353" i="1"/>
  <c r="G793" i="1"/>
  <c r="I1442" i="1"/>
  <c r="K680" i="1"/>
  <c r="D679" i="1"/>
  <c r="K135" i="1"/>
  <c r="I1010" i="1"/>
  <c r="D1009" i="1"/>
  <c r="F434" i="1"/>
  <c r="G696" i="1"/>
  <c r="G1596" i="1"/>
  <c r="D11" i="2"/>
  <c r="I876" i="1"/>
  <c r="I1230" i="1"/>
  <c r="D1229" i="1"/>
  <c r="I1139" i="1"/>
  <c r="D1138" i="1"/>
  <c r="G961" i="1"/>
  <c r="D960" i="1"/>
  <c r="G1491" i="1"/>
  <c r="K73" i="4"/>
  <c r="D72" i="4"/>
  <c r="G713" i="4"/>
  <c r="A41" i="4"/>
  <c r="B42" i="4"/>
  <c r="E43" i="4"/>
  <c r="C44" i="4"/>
  <c r="D1259" i="4"/>
  <c r="G1260" i="4"/>
  <c r="G873" i="4"/>
  <c r="D346" i="4"/>
  <c r="G347" i="4"/>
  <c r="I649" i="4"/>
  <c r="D648" i="4"/>
  <c r="C2415" i="4"/>
  <c r="E2414" i="4"/>
  <c r="D405" i="4"/>
  <c r="G406" i="4"/>
  <c r="D1047" i="4"/>
  <c r="G1048" i="4"/>
  <c r="J2051" i="4"/>
  <c r="D2050" i="4"/>
  <c r="D2051" i="1"/>
  <c r="F2052" i="1"/>
  <c r="D1930" i="1"/>
  <c r="F1931" i="1"/>
  <c r="AD38" i="2"/>
  <c r="AA38" i="2"/>
  <c r="Y38" i="2"/>
  <c r="AC38" i="2"/>
  <c r="U39" i="2"/>
  <c r="AB38" i="2"/>
  <c r="X38" i="2"/>
  <c r="W38" i="2"/>
  <c r="F38" i="2"/>
  <c r="E38" i="2"/>
  <c r="H38" i="2"/>
  <c r="A39" i="2"/>
  <c r="G38" i="2"/>
  <c r="D38" i="2"/>
  <c r="E4304" i="1" l="1"/>
  <c r="C4305" i="1"/>
  <c r="M39" i="2"/>
  <c r="L39" i="2"/>
  <c r="N39" i="2"/>
  <c r="AE39" i="2"/>
  <c r="AH39" i="2"/>
  <c r="AG39" i="2"/>
  <c r="AF39" i="2"/>
  <c r="C3903" i="1"/>
  <c r="E3902" i="1"/>
  <c r="C3921" i="4"/>
  <c r="E3920" i="4"/>
  <c r="E3448" i="4"/>
  <c r="C3449" i="4"/>
  <c r="G1472" i="4"/>
  <c r="D1471" i="4"/>
  <c r="C1809" i="4"/>
  <c r="E1808" i="4"/>
  <c r="E2752" i="4"/>
  <c r="C2753" i="4"/>
  <c r="E1897" i="4"/>
  <c r="C1898" i="4"/>
  <c r="G1564" i="4"/>
  <c r="D1563" i="4"/>
  <c r="C2025" i="4"/>
  <c r="E2024" i="4"/>
  <c r="E2629" i="4"/>
  <c r="C2630" i="4"/>
  <c r="K39" i="2"/>
  <c r="J39" i="2"/>
  <c r="F2418" i="1"/>
  <c r="D2417" i="1"/>
  <c r="L286" i="1"/>
  <c r="D285" i="1"/>
  <c r="E285" i="1" s="1"/>
  <c r="M1412" i="1"/>
  <c r="D1411" i="1"/>
  <c r="D41" i="1"/>
  <c r="E41" i="1" s="1"/>
  <c r="K42" i="1"/>
  <c r="D2781" i="1"/>
  <c r="B42" i="1"/>
  <c r="A41" i="1"/>
  <c r="K195" i="1"/>
  <c r="D194" i="1"/>
  <c r="E194" i="1" s="1"/>
  <c r="G697" i="1"/>
  <c r="F435" i="1"/>
  <c r="I1011" i="1"/>
  <c r="D1010" i="1"/>
  <c r="K136" i="1"/>
  <c r="K681" i="1"/>
  <c r="D680" i="1"/>
  <c r="L132" i="1"/>
  <c r="D131" i="1"/>
  <c r="E131" i="1" s="1"/>
  <c r="G1550" i="1"/>
  <c r="G1492" i="1"/>
  <c r="G962" i="1"/>
  <c r="D961" i="1"/>
  <c r="I1140" i="1"/>
  <c r="D1139" i="1"/>
  <c r="D1230" i="1"/>
  <c r="I1231" i="1"/>
  <c r="I877" i="1"/>
  <c r="G1597" i="1"/>
  <c r="D12" i="2"/>
  <c r="I1443" i="1"/>
  <c r="G794" i="1"/>
  <c r="I1354" i="1"/>
  <c r="D1353" i="1"/>
  <c r="C2416" i="4"/>
  <c r="E2415" i="4"/>
  <c r="D649" i="4"/>
  <c r="I650" i="4"/>
  <c r="G874" i="4"/>
  <c r="G714" i="4"/>
  <c r="K74" i="4"/>
  <c r="D73" i="4"/>
  <c r="G1049" i="4"/>
  <c r="D1048" i="4"/>
  <c r="D406" i="4"/>
  <c r="G407" i="4"/>
  <c r="G348" i="4"/>
  <c r="D347" i="4"/>
  <c r="G1261" i="4"/>
  <c r="D1260" i="4"/>
  <c r="C45" i="4"/>
  <c r="E44" i="4"/>
  <c r="B43" i="4"/>
  <c r="A42" i="4"/>
  <c r="J2052" i="4"/>
  <c r="D2051" i="4"/>
  <c r="F2053" i="1"/>
  <c r="D2052" i="1"/>
  <c r="F1932" i="1"/>
  <c r="D1931" i="1"/>
  <c r="W39" i="2"/>
  <c r="AA39" i="2"/>
  <c r="Y39" i="2"/>
  <c r="AB39" i="2"/>
  <c r="AD39" i="2"/>
  <c r="X39" i="2"/>
  <c r="U40" i="2"/>
  <c r="AC39" i="2"/>
  <c r="D39" i="2"/>
  <c r="A40" i="2"/>
  <c r="E39" i="2"/>
  <c r="F39" i="2"/>
  <c r="H39" i="2"/>
  <c r="G39" i="2"/>
  <c r="E4305" i="1" l="1"/>
  <c r="C4306" i="1"/>
  <c r="N40" i="2"/>
  <c r="M40" i="2"/>
  <c r="L40" i="2"/>
  <c r="AE40" i="2"/>
  <c r="AF40" i="2"/>
  <c r="AH40" i="2"/>
  <c r="AG40" i="2"/>
  <c r="C3904" i="1"/>
  <c r="E3903" i="1"/>
  <c r="C3922" i="4"/>
  <c r="E3921" i="4"/>
  <c r="E3449" i="4"/>
  <c r="C3450" i="4"/>
  <c r="D1472" i="4"/>
  <c r="G1473" i="4"/>
  <c r="D1564" i="4"/>
  <c r="G1565" i="4"/>
  <c r="E1898" i="4"/>
  <c r="C1899" i="4"/>
  <c r="C2026" i="4"/>
  <c r="E2025" i="4"/>
  <c r="C1810" i="4"/>
  <c r="E1809" i="4"/>
  <c r="E2630" i="4"/>
  <c r="C2631" i="4"/>
  <c r="E2753" i="4"/>
  <c r="C2754" i="4"/>
  <c r="K40" i="2"/>
  <c r="J40" i="2"/>
  <c r="D195" i="1"/>
  <c r="E195" i="1" s="1"/>
  <c r="K196" i="1"/>
  <c r="B43" i="1"/>
  <c r="A42" i="1"/>
  <c r="M1413" i="1"/>
  <c r="D1412" i="1"/>
  <c r="D286" i="1"/>
  <c r="E286" i="1" s="1"/>
  <c r="L287" i="1"/>
  <c r="F2419" i="1"/>
  <c r="D2418" i="1"/>
  <c r="D2782" i="1"/>
  <c r="K43" i="1"/>
  <c r="D42" i="1"/>
  <c r="E42" i="1" s="1"/>
  <c r="I1444" i="1"/>
  <c r="G1598" i="1"/>
  <c r="D13" i="2"/>
  <c r="D1140" i="1"/>
  <c r="I1141" i="1"/>
  <c r="D962" i="1"/>
  <c r="G963" i="1"/>
  <c r="G1551" i="1"/>
  <c r="L133" i="1"/>
  <c r="D132" i="1"/>
  <c r="E132" i="1" s="1"/>
  <c r="K682" i="1"/>
  <c r="D681" i="1"/>
  <c r="K137" i="1"/>
  <c r="I1012" i="1"/>
  <c r="D1011" i="1"/>
  <c r="F436" i="1"/>
  <c r="G698" i="1"/>
  <c r="I1355" i="1"/>
  <c r="D1354" i="1"/>
  <c r="G795" i="1"/>
  <c r="I878" i="1"/>
  <c r="I1232" i="1"/>
  <c r="D1231" i="1"/>
  <c r="G1493" i="1"/>
  <c r="G408" i="4"/>
  <c r="D407" i="4"/>
  <c r="G715" i="4"/>
  <c r="I651" i="4"/>
  <c r="D650" i="4"/>
  <c r="B44" i="4"/>
  <c r="A43" i="4"/>
  <c r="C46" i="4"/>
  <c r="E45" i="4"/>
  <c r="G1262" i="4"/>
  <c r="D1261" i="4"/>
  <c r="G349" i="4"/>
  <c r="D348" i="4"/>
  <c r="D1049" i="4"/>
  <c r="G1050" i="4"/>
  <c r="K75" i="4"/>
  <c r="D74" i="4"/>
  <c r="G875" i="4"/>
  <c r="C2417" i="4"/>
  <c r="E2416" i="4"/>
  <c r="J2053" i="4"/>
  <c r="D2052" i="4"/>
  <c r="D2053" i="1"/>
  <c r="F2054" i="1"/>
  <c r="D1932" i="1"/>
  <c r="F1933" i="1"/>
  <c r="AA40" i="2"/>
  <c r="U41" i="2"/>
  <c r="AB40" i="2"/>
  <c r="AD40" i="2"/>
  <c r="X40" i="2"/>
  <c r="Y40" i="2"/>
  <c r="AC40" i="2"/>
  <c r="W40" i="2"/>
  <c r="A41" i="2"/>
  <c r="G40" i="2"/>
  <c r="D40" i="2"/>
  <c r="H40" i="2"/>
  <c r="E40" i="2"/>
  <c r="F40" i="2"/>
  <c r="E4306" i="1" l="1"/>
  <c r="C4307" i="1"/>
  <c r="L41" i="2"/>
  <c r="M41" i="2"/>
  <c r="N41" i="2"/>
  <c r="AE41" i="2"/>
  <c r="AG41" i="2"/>
  <c r="AF41" i="2"/>
  <c r="AH41" i="2"/>
  <c r="C3905" i="1"/>
  <c r="E3904" i="1"/>
  <c r="C3923" i="4"/>
  <c r="E3922" i="4"/>
  <c r="E3450" i="4"/>
  <c r="C3451" i="4"/>
  <c r="D1473" i="4"/>
  <c r="G1474" i="4"/>
  <c r="C1811" i="4"/>
  <c r="E1810" i="4"/>
  <c r="E2631" i="4"/>
  <c r="C2632" i="4"/>
  <c r="C2027" i="4"/>
  <c r="E2026" i="4"/>
  <c r="D1565" i="4"/>
  <c r="G1566" i="4"/>
  <c r="C2755" i="4"/>
  <c r="E2754" i="4"/>
  <c r="E1899" i="4"/>
  <c r="C1900" i="4"/>
  <c r="K41" i="2"/>
  <c r="J41" i="2"/>
  <c r="K44" i="1"/>
  <c r="D43" i="1"/>
  <c r="E43" i="1" s="1"/>
  <c r="F2420" i="1"/>
  <c r="D2419" i="1"/>
  <c r="M1414" i="1"/>
  <c r="D1413" i="1"/>
  <c r="B44" i="1"/>
  <c r="A43" i="1"/>
  <c r="D2783" i="1"/>
  <c r="L288" i="1"/>
  <c r="D287" i="1"/>
  <c r="E287" i="1" s="1"/>
  <c r="D196" i="1"/>
  <c r="E196" i="1" s="1"/>
  <c r="K197" i="1"/>
  <c r="D963" i="1"/>
  <c r="G964" i="1"/>
  <c r="D1141" i="1"/>
  <c r="I1142" i="1"/>
  <c r="G1599" i="1"/>
  <c r="D14" i="2"/>
  <c r="I1445" i="1"/>
  <c r="G1494" i="1"/>
  <c r="D1232" i="1"/>
  <c r="I1233" i="1"/>
  <c r="I879" i="1"/>
  <c r="G796" i="1"/>
  <c r="I1356" i="1"/>
  <c r="D1355" i="1"/>
  <c r="G699" i="1"/>
  <c r="F437" i="1"/>
  <c r="I1013" i="1"/>
  <c r="D1012" i="1"/>
  <c r="K138" i="1"/>
  <c r="K683" i="1"/>
  <c r="D682" i="1"/>
  <c r="L134" i="1"/>
  <c r="D133" i="1"/>
  <c r="E133" i="1" s="1"/>
  <c r="G1552" i="1"/>
  <c r="C2418" i="4"/>
  <c r="E2417" i="4"/>
  <c r="G876" i="4"/>
  <c r="K76" i="4"/>
  <c r="D75" i="4"/>
  <c r="G350" i="4"/>
  <c r="D349" i="4"/>
  <c r="G1263" i="4"/>
  <c r="D1262" i="4"/>
  <c r="C47" i="4"/>
  <c r="E46" i="4"/>
  <c r="A44" i="4"/>
  <c r="B45" i="4"/>
  <c r="I652" i="4"/>
  <c r="D651" i="4"/>
  <c r="G716" i="4"/>
  <c r="D408" i="4"/>
  <c r="G409" i="4"/>
  <c r="G1051" i="4"/>
  <c r="D1050" i="4"/>
  <c r="J2054" i="4"/>
  <c r="D2053" i="4"/>
  <c r="F2055" i="1"/>
  <c r="D2054" i="1"/>
  <c r="F1934" i="1"/>
  <c r="D1933" i="1"/>
  <c r="AA41" i="2"/>
  <c r="Y41" i="2"/>
  <c r="AB41" i="2"/>
  <c r="W41" i="2"/>
  <c r="X41" i="2"/>
  <c r="AC41" i="2"/>
  <c r="AD41" i="2"/>
  <c r="U42" i="2"/>
  <c r="E41" i="2"/>
  <c r="F41" i="2"/>
  <c r="A42" i="2"/>
  <c r="G41" i="2"/>
  <c r="D41" i="2"/>
  <c r="H41" i="2"/>
  <c r="E4307" i="1" l="1"/>
  <c r="C4308" i="1"/>
  <c r="L42" i="2"/>
  <c r="N42" i="2"/>
  <c r="M42" i="2"/>
  <c r="AE42" i="2"/>
  <c r="AH42" i="2"/>
  <c r="AG42" i="2"/>
  <c r="AF42" i="2"/>
  <c r="C3906" i="1"/>
  <c r="E3905" i="1"/>
  <c r="C3924" i="4"/>
  <c r="E3923" i="4"/>
  <c r="E3451" i="4"/>
  <c r="C3452" i="4"/>
  <c r="D1474" i="4"/>
  <c r="G1475" i="4"/>
  <c r="E2755" i="4"/>
  <c r="C2756" i="4"/>
  <c r="C2028" i="4"/>
  <c r="E2027" i="4"/>
  <c r="E1900" i="4"/>
  <c r="C1901" i="4"/>
  <c r="D1566" i="4"/>
  <c r="G1567" i="4"/>
  <c r="E2632" i="4"/>
  <c r="C2633" i="4"/>
  <c r="C1812" i="4"/>
  <c r="E1811" i="4"/>
  <c r="K42" i="2"/>
  <c r="J42" i="2"/>
  <c r="L289" i="1"/>
  <c r="D288" i="1"/>
  <c r="E288" i="1" s="1"/>
  <c r="B45" i="1"/>
  <c r="A44" i="1"/>
  <c r="M1415" i="1"/>
  <c r="D1414" i="1"/>
  <c r="F2421" i="1"/>
  <c r="D2420" i="1"/>
  <c r="K45" i="1"/>
  <c r="D44" i="1"/>
  <c r="E44" i="1" s="1"/>
  <c r="K198" i="1"/>
  <c r="D197" i="1"/>
  <c r="E197" i="1" s="1"/>
  <c r="D2784" i="1"/>
  <c r="F438" i="1"/>
  <c r="D1233" i="1"/>
  <c r="I1234" i="1"/>
  <c r="G1495" i="1"/>
  <c r="I1446" i="1"/>
  <c r="G1600" i="1"/>
  <c r="D15" i="2"/>
  <c r="G1553" i="1"/>
  <c r="L135" i="1"/>
  <c r="D134" i="1"/>
  <c r="E134" i="1" s="1"/>
  <c r="K684" i="1"/>
  <c r="D683" i="1"/>
  <c r="K139" i="1"/>
  <c r="I1014" i="1"/>
  <c r="D1013" i="1"/>
  <c r="G700" i="1"/>
  <c r="D1356" i="1"/>
  <c r="I1357" i="1"/>
  <c r="G797" i="1"/>
  <c r="I880" i="1"/>
  <c r="D1142" i="1"/>
  <c r="I1143" i="1"/>
  <c r="G965" i="1"/>
  <c r="D964" i="1"/>
  <c r="D1051" i="4"/>
  <c r="G1052" i="4"/>
  <c r="I653" i="4"/>
  <c r="D652" i="4"/>
  <c r="E47" i="4"/>
  <c r="C48" i="4"/>
  <c r="D1263" i="4"/>
  <c r="G1264" i="4"/>
  <c r="G351" i="4"/>
  <c r="D350" i="4"/>
  <c r="K77" i="4"/>
  <c r="D76" i="4"/>
  <c r="G877" i="4"/>
  <c r="C2419" i="4"/>
  <c r="E2418" i="4"/>
  <c r="G410" i="4"/>
  <c r="D409" i="4"/>
  <c r="G717" i="4"/>
  <c r="A45" i="4"/>
  <c r="B46" i="4"/>
  <c r="J2055" i="4"/>
  <c r="D2054" i="4"/>
  <c r="D2055" i="1"/>
  <c r="F2056" i="1"/>
  <c r="D1934" i="1"/>
  <c r="F1935" i="1"/>
  <c r="AC42" i="2"/>
  <c r="AB42" i="2"/>
  <c r="AA42" i="2"/>
  <c r="W42" i="2"/>
  <c r="U43" i="2"/>
  <c r="AD42" i="2"/>
  <c r="X42" i="2"/>
  <c r="Y42" i="2"/>
  <c r="H42" i="2"/>
  <c r="G42" i="2"/>
  <c r="D42" i="2"/>
  <c r="F42" i="2"/>
  <c r="A43" i="2"/>
  <c r="E42" i="2"/>
  <c r="E4308" i="1" l="1"/>
  <c r="C4309" i="1"/>
  <c r="M43" i="2"/>
  <c r="N43" i="2"/>
  <c r="L43" i="2"/>
  <c r="AE43" i="2"/>
  <c r="AH43" i="2"/>
  <c r="AG43" i="2"/>
  <c r="AF43" i="2"/>
  <c r="C3907" i="1"/>
  <c r="E3906" i="1"/>
  <c r="C3925" i="4"/>
  <c r="E3924" i="4"/>
  <c r="E3452" i="4"/>
  <c r="C3453" i="4"/>
  <c r="D1475" i="4"/>
  <c r="G1476" i="4"/>
  <c r="C1813" i="4"/>
  <c r="E1812" i="4"/>
  <c r="C2029" i="4"/>
  <c r="E2028" i="4"/>
  <c r="E2633" i="4"/>
  <c r="C2634" i="4"/>
  <c r="E1901" i="4"/>
  <c r="C1902" i="4"/>
  <c r="C2757" i="4"/>
  <c r="E2756" i="4"/>
  <c r="G1568" i="4"/>
  <c r="D1567" i="4"/>
  <c r="K43" i="2"/>
  <c r="J43" i="2"/>
  <c r="D198" i="1"/>
  <c r="E198" i="1" s="1"/>
  <c r="K199" i="1"/>
  <c r="K46" i="1"/>
  <c r="D45" i="1"/>
  <c r="E45" i="1" s="1"/>
  <c r="F2422" i="1"/>
  <c r="D2421" i="1"/>
  <c r="M1416" i="1"/>
  <c r="D1415" i="1"/>
  <c r="B46" i="1"/>
  <c r="A45" i="1"/>
  <c r="D289" i="1"/>
  <c r="E289" i="1" s="1"/>
  <c r="L290" i="1"/>
  <c r="D2785" i="1"/>
  <c r="D1143" i="1"/>
  <c r="I1144" i="1"/>
  <c r="I1358" i="1"/>
  <c r="D1357" i="1"/>
  <c r="I1447" i="1"/>
  <c r="G1496" i="1"/>
  <c r="F439" i="1"/>
  <c r="D965" i="1"/>
  <c r="G966" i="1"/>
  <c r="I881" i="1"/>
  <c r="G798" i="1"/>
  <c r="G701" i="1"/>
  <c r="I1015" i="1"/>
  <c r="D1014" i="1"/>
  <c r="K140" i="1"/>
  <c r="K685" i="1"/>
  <c r="D684" i="1"/>
  <c r="L136" i="1"/>
  <c r="D135" i="1"/>
  <c r="E135" i="1" s="1"/>
  <c r="G1554" i="1"/>
  <c r="G1601" i="1"/>
  <c r="D16" i="2"/>
  <c r="D1234" i="1"/>
  <c r="I1235" i="1"/>
  <c r="G718" i="4"/>
  <c r="D410" i="4"/>
  <c r="G411" i="4"/>
  <c r="C2420" i="4"/>
  <c r="E2419" i="4"/>
  <c r="G878" i="4"/>
  <c r="K78" i="4"/>
  <c r="D77" i="4"/>
  <c r="G352" i="4"/>
  <c r="D351" i="4"/>
  <c r="I654" i="4"/>
  <c r="D653" i="4"/>
  <c r="A46" i="4"/>
  <c r="B47" i="4"/>
  <c r="G1265" i="4"/>
  <c r="D1264" i="4"/>
  <c r="C49" i="4"/>
  <c r="E48" i="4"/>
  <c r="G1053" i="4"/>
  <c r="D1052" i="4"/>
  <c r="J2056" i="4"/>
  <c r="D2055" i="4"/>
  <c r="F2057" i="1"/>
  <c r="D2056" i="1"/>
  <c r="F1936" i="1"/>
  <c r="D1935" i="1"/>
  <c r="AA43" i="2"/>
  <c r="X43" i="2"/>
  <c r="AB43" i="2"/>
  <c r="W43" i="2"/>
  <c r="Y43" i="2"/>
  <c r="AD43" i="2"/>
  <c r="U44" i="2"/>
  <c r="AC43" i="2"/>
  <c r="D43" i="2"/>
  <c r="F43" i="2"/>
  <c r="A44" i="2"/>
  <c r="G43" i="2"/>
  <c r="E43" i="2"/>
  <c r="H43" i="2"/>
  <c r="E4309" i="1" l="1"/>
  <c r="C4310" i="1"/>
  <c r="N44" i="2"/>
  <c r="M44" i="2"/>
  <c r="L44" i="2"/>
  <c r="AE44" i="2"/>
  <c r="AF44" i="2"/>
  <c r="AH44" i="2"/>
  <c r="AG44" i="2"/>
  <c r="C3908" i="1"/>
  <c r="E3907" i="1"/>
  <c r="C3926" i="4"/>
  <c r="E3925" i="4"/>
  <c r="E3453" i="4"/>
  <c r="C3454" i="4"/>
  <c r="D1476" i="4"/>
  <c r="G1477" i="4"/>
  <c r="G1569" i="4"/>
  <c r="D1568" i="4"/>
  <c r="E2634" i="4"/>
  <c r="C2635" i="4"/>
  <c r="C2030" i="4"/>
  <c r="E2029" i="4"/>
  <c r="E2757" i="4"/>
  <c r="C2758" i="4"/>
  <c r="E1902" i="4"/>
  <c r="C1903" i="4"/>
  <c r="E1813" i="4"/>
  <c r="C1814" i="4"/>
  <c r="K44" i="2"/>
  <c r="J44" i="2"/>
  <c r="A46" i="1"/>
  <c r="B47" i="1"/>
  <c r="M1417" i="1"/>
  <c r="D1416" i="1"/>
  <c r="F2423" i="1"/>
  <c r="D2422" i="1"/>
  <c r="D46" i="1"/>
  <c r="E46" i="1" s="1"/>
  <c r="K47" i="1"/>
  <c r="D2786" i="1"/>
  <c r="D290" i="1"/>
  <c r="E290" i="1" s="1"/>
  <c r="L291" i="1"/>
  <c r="K200" i="1"/>
  <c r="D199" i="1"/>
  <c r="E199" i="1" s="1"/>
  <c r="D1235" i="1"/>
  <c r="I1236" i="1"/>
  <c r="G1602" i="1"/>
  <c r="D17" i="2"/>
  <c r="G1555" i="1"/>
  <c r="L137" i="1"/>
  <c r="D136" i="1"/>
  <c r="E136" i="1" s="1"/>
  <c r="K686" i="1"/>
  <c r="D685" i="1"/>
  <c r="K141" i="1"/>
  <c r="D1015" i="1"/>
  <c r="I1016" i="1"/>
  <c r="G702" i="1"/>
  <c r="G799" i="1"/>
  <c r="F440" i="1"/>
  <c r="I1448" i="1"/>
  <c r="D1358" i="1"/>
  <c r="I1359" i="1"/>
  <c r="I882" i="1"/>
  <c r="G967" i="1"/>
  <c r="D966" i="1"/>
  <c r="G1497" i="1"/>
  <c r="I1145" i="1"/>
  <c r="D1144" i="1"/>
  <c r="D1053" i="4"/>
  <c r="G1054" i="4"/>
  <c r="C50" i="4"/>
  <c r="E49" i="4"/>
  <c r="G1266" i="4"/>
  <c r="D1265" i="4"/>
  <c r="I655" i="4"/>
  <c r="D654" i="4"/>
  <c r="G353" i="4"/>
  <c r="D352" i="4"/>
  <c r="K79" i="4"/>
  <c r="D78" i="4"/>
  <c r="G879" i="4"/>
  <c r="C2421" i="4"/>
  <c r="E2420" i="4"/>
  <c r="G719" i="4"/>
  <c r="A47" i="4"/>
  <c r="B48" i="4"/>
  <c r="G412" i="4"/>
  <c r="D411" i="4"/>
  <c r="J2057" i="4"/>
  <c r="D2056" i="4"/>
  <c r="D2057" i="1"/>
  <c r="F2058" i="1"/>
  <c r="D1936" i="1"/>
  <c r="F1937" i="1"/>
  <c r="AC44" i="2"/>
  <c r="X44" i="2"/>
  <c r="AD44" i="2"/>
  <c r="Y44" i="2"/>
  <c r="W44" i="2"/>
  <c r="U45" i="2"/>
  <c r="AA44" i="2"/>
  <c r="AB44" i="2"/>
  <c r="D44" i="2"/>
  <c r="F44" i="2"/>
  <c r="A45" i="2"/>
  <c r="H44" i="2"/>
  <c r="G44" i="2"/>
  <c r="E44" i="2"/>
  <c r="E4310" i="1" l="1"/>
  <c r="C4311" i="1"/>
  <c r="N45" i="2"/>
  <c r="L45" i="2"/>
  <c r="M45" i="2"/>
  <c r="AE45" i="2"/>
  <c r="AG45" i="2"/>
  <c r="AF45" i="2"/>
  <c r="AH45" i="2"/>
  <c r="C3909" i="1"/>
  <c r="E3908" i="1"/>
  <c r="C3927" i="4"/>
  <c r="E3926" i="4"/>
  <c r="E3454" i="4"/>
  <c r="C3455" i="4"/>
  <c r="D1477" i="4"/>
  <c r="G1478" i="4"/>
  <c r="E1903" i="4"/>
  <c r="C1904" i="4"/>
  <c r="C2031" i="4"/>
  <c r="E2030" i="4"/>
  <c r="C1815" i="4"/>
  <c r="E1814" i="4"/>
  <c r="C2759" i="4"/>
  <c r="E2758" i="4"/>
  <c r="E2635" i="4"/>
  <c r="C2636" i="4"/>
  <c r="G1570" i="4"/>
  <c r="D1569" i="4"/>
  <c r="K45" i="2"/>
  <c r="J45" i="2"/>
  <c r="D200" i="1"/>
  <c r="E200" i="1" s="1"/>
  <c r="K201" i="1"/>
  <c r="F2424" i="1"/>
  <c r="D2423" i="1"/>
  <c r="M1418" i="1"/>
  <c r="D1417" i="1"/>
  <c r="L292" i="1"/>
  <c r="D291" i="1"/>
  <c r="E291" i="1" s="1"/>
  <c r="D2787" i="1"/>
  <c r="K48" i="1"/>
  <c r="D47" i="1"/>
  <c r="E47" i="1" s="1"/>
  <c r="B48" i="1"/>
  <c r="A47" i="1"/>
  <c r="I1360" i="1"/>
  <c r="D1359" i="1"/>
  <c r="I1449" i="1"/>
  <c r="F441" i="1"/>
  <c r="I1017" i="1"/>
  <c r="D1016" i="1"/>
  <c r="G1556" i="1"/>
  <c r="I1146" i="1"/>
  <c r="D1145" i="1"/>
  <c r="G1498" i="1"/>
  <c r="D967" i="1"/>
  <c r="G968" i="1"/>
  <c r="I883" i="1"/>
  <c r="G703" i="1"/>
  <c r="K142" i="1"/>
  <c r="K687" i="1"/>
  <c r="D686" i="1"/>
  <c r="L138" i="1"/>
  <c r="D137" i="1"/>
  <c r="E137" i="1" s="1"/>
  <c r="G1603" i="1"/>
  <c r="D18" i="2"/>
  <c r="I1237" i="1"/>
  <c r="D1236" i="1"/>
  <c r="D412" i="4"/>
  <c r="G413" i="4"/>
  <c r="G720" i="4"/>
  <c r="C2422" i="4"/>
  <c r="E2421" i="4"/>
  <c r="G880" i="4"/>
  <c r="D79" i="4"/>
  <c r="K80" i="4"/>
  <c r="G354" i="4"/>
  <c r="D353" i="4"/>
  <c r="I656" i="4"/>
  <c r="D655" i="4"/>
  <c r="G1267" i="4"/>
  <c r="D1266" i="4"/>
  <c r="C51" i="4"/>
  <c r="E50" i="4"/>
  <c r="A48" i="4"/>
  <c r="B49" i="4"/>
  <c r="G1055" i="4"/>
  <c r="D1054" i="4"/>
  <c r="J2058" i="4"/>
  <c r="D2057" i="4"/>
  <c r="F2059" i="1"/>
  <c r="D2058" i="1"/>
  <c r="F1938" i="1"/>
  <c r="D1937" i="1"/>
  <c r="U46" i="2"/>
  <c r="AD45" i="2"/>
  <c r="AB45" i="2"/>
  <c r="Y45" i="2"/>
  <c r="AA45" i="2"/>
  <c r="AC45" i="2"/>
  <c r="W45" i="2"/>
  <c r="X45" i="2"/>
  <c r="H45" i="2"/>
  <c r="F45" i="2"/>
  <c r="A46" i="2"/>
  <c r="G45" i="2"/>
  <c r="E45" i="2"/>
  <c r="D45" i="2"/>
  <c r="E4311" i="1" l="1"/>
  <c r="C4312" i="1"/>
  <c r="L46" i="2"/>
  <c r="M46" i="2"/>
  <c r="N46" i="2"/>
  <c r="AE46" i="2"/>
  <c r="AH46" i="2"/>
  <c r="AG46" i="2"/>
  <c r="AF46" i="2"/>
  <c r="C3910" i="1"/>
  <c r="E3909" i="1"/>
  <c r="E4056" i="4"/>
  <c r="C4057" i="4"/>
  <c r="C3928" i="4"/>
  <c r="E3927" i="4"/>
  <c r="E3455" i="4"/>
  <c r="C3456" i="4"/>
  <c r="D1478" i="4"/>
  <c r="G1479" i="4"/>
  <c r="G1571" i="4"/>
  <c r="D1570" i="4"/>
  <c r="E2759" i="4"/>
  <c r="C2760" i="4"/>
  <c r="C2032" i="4"/>
  <c r="E2031" i="4"/>
  <c r="E2636" i="4"/>
  <c r="C2637" i="4"/>
  <c r="E1904" i="4"/>
  <c r="C1905" i="4"/>
  <c r="C1816" i="4"/>
  <c r="E1815" i="4"/>
  <c r="K46" i="2"/>
  <c r="J46" i="2"/>
  <c r="B49" i="1"/>
  <c r="A48" i="1"/>
  <c r="D48" i="1"/>
  <c r="E48" i="1" s="1"/>
  <c r="K49" i="1"/>
  <c r="D292" i="1"/>
  <c r="E292" i="1" s="1"/>
  <c r="L293" i="1"/>
  <c r="M1419" i="1"/>
  <c r="D1418" i="1"/>
  <c r="F2425" i="1"/>
  <c r="D2424" i="1"/>
  <c r="D2788" i="1"/>
  <c r="K202" i="1"/>
  <c r="D201" i="1"/>
  <c r="E201" i="1" s="1"/>
  <c r="G1604" i="1"/>
  <c r="D19" i="2"/>
  <c r="L139" i="1"/>
  <c r="D138" i="1"/>
  <c r="E138" i="1" s="1"/>
  <c r="K688" i="1"/>
  <c r="D687" i="1"/>
  <c r="K143" i="1"/>
  <c r="G704" i="1"/>
  <c r="I884" i="1"/>
  <c r="I1147" i="1"/>
  <c r="D1146" i="1"/>
  <c r="I1018" i="1"/>
  <c r="D1017" i="1"/>
  <c r="F442" i="1"/>
  <c r="D1360" i="1"/>
  <c r="I1361" i="1"/>
  <c r="I1238" i="1"/>
  <c r="D1237" i="1"/>
  <c r="G969" i="1"/>
  <c r="D968" i="1"/>
  <c r="G1557" i="1"/>
  <c r="I1450" i="1"/>
  <c r="D1055" i="4"/>
  <c r="G1056" i="4"/>
  <c r="E51" i="4"/>
  <c r="C52" i="4"/>
  <c r="D1267" i="4"/>
  <c r="G1268" i="4"/>
  <c r="I657" i="4"/>
  <c r="D656" i="4"/>
  <c r="G355" i="4"/>
  <c r="D354" i="4"/>
  <c r="G881" i="4"/>
  <c r="C2423" i="4"/>
  <c r="E2422" i="4"/>
  <c r="A49" i="4"/>
  <c r="B50" i="4"/>
  <c r="K81" i="4"/>
  <c r="D80" i="4"/>
  <c r="G721" i="4"/>
  <c r="G414" i="4"/>
  <c r="D413" i="4"/>
  <c r="J2059" i="4"/>
  <c r="D2058" i="4"/>
  <c r="D2059" i="1"/>
  <c r="F2060" i="1"/>
  <c r="D1938" i="1"/>
  <c r="F1939" i="1"/>
  <c r="AD46" i="2"/>
  <c r="Y46" i="2"/>
  <c r="AC46" i="2"/>
  <c r="AB46" i="2"/>
  <c r="U47" i="2"/>
  <c r="AA46" i="2"/>
  <c r="X46" i="2"/>
  <c r="W46" i="2"/>
  <c r="H46" i="2"/>
  <c r="D46" i="2"/>
  <c r="E46" i="2"/>
  <c r="G46" i="2"/>
  <c r="F46" i="2"/>
  <c r="A47" i="2"/>
  <c r="E4312" i="1" l="1"/>
  <c r="C4313" i="1"/>
  <c r="M47" i="2"/>
  <c r="N47" i="2"/>
  <c r="L47" i="2"/>
  <c r="AE47" i="2"/>
  <c r="AH47" i="2"/>
  <c r="AG47" i="2"/>
  <c r="AF47" i="2"/>
  <c r="C3911" i="1"/>
  <c r="E3910" i="1"/>
  <c r="E4057" i="4"/>
  <c r="C4058" i="4"/>
  <c r="C3929" i="4"/>
  <c r="E3928" i="4"/>
  <c r="E3456" i="4"/>
  <c r="C3457" i="4"/>
  <c r="G1480" i="4"/>
  <c r="D1479" i="4"/>
  <c r="C1817" i="4"/>
  <c r="E1816" i="4"/>
  <c r="E2637" i="4"/>
  <c r="C2638" i="4"/>
  <c r="E2760" i="4"/>
  <c r="C2761" i="4"/>
  <c r="E1905" i="4"/>
  <c r="C1906" i="4"/>
  <c r="C2033" i="4"/>
  <c r="E2032" i="4"/>
  <c r="G1572" i="4"/>
  <c r="D1571" i="4"/>
  <c r="K47" i="2"/>
  <c r="J47" i="2"/>
  <c r="K203" i="1"/>
  <c r="D202" i="1"/>
  <c r="E202" i="1" s="1"/>
  <c r="F2426" i="1"/>
  <c r="D2425" i="1"/>
  <c r="M1420" i="1"/>
  <c r="D1419" i="1"/>
  <c r="A49" i="1"/>
  <c r="B50" i="1"/>
  <c r="D2789" i="1"/>
  <c r="L294" i="1"/>
  <c r="D293" i="1"/>
  <c r="E293" i="1" s="1"/>
  <c r="K50" i="1"/>
  <c r="D49" i="1"/>
  <c r="E49" i="1" s="1"/>
  <c r="D969" i="1"/>
  <c r="G970" i="1"/>
  <c r="I1239" i="1"/>
  <c r="D1238" i="1"/>
  <c r="I1019" i="1"/>
  <c r="D1018" i="1"/>
  <c r="D1147" i="1"/>
  <c r="I1148" i="1"/>
  <c r="I885" i="1"/>
  <c r="G705" i="1"/>
  <c r="K144" i="1"/>
  <c r="K689" i="1"/>
  <c r="D688" i="1"/>
  <c r="L140" i="1"/>
  <c r="D139" i="1"/>
  <c r="E139" i="1" s="1"/>
  <c r="G1605" i="1"/>
  <c r="D20" i="2"/>
  <c r="I1451" i="1"/>
  <c r="G1558" i="1"/>
  <c r="I1362" i="1"/>
  <c r="D1361" i="1"/>
  <c r="F443" i="1"/>
  <c r="D414" i="4"/>
  <c r="G415" i="4"/>
  <c r="G722" i="4"/>
  <c r="K82" i="4"/>
  <c r="D81" i="4"/>
  <c r="C2424" i="4"/>
  <c r="E2423" i="4"/>
  <c r="G882" i="4"/>
  <c r="G356" i="4"/>
  <c r="D355" i="4"/>
  <c r="I658" i="4"/>
  <c r="D657" i="4"/>
  <c r="A50" i="4"/>
  <c r="B51" i="4"/>
  <c r="G1269" i="4"/>
  <c r="D1268" i="4"/>
  <c r="C53" i="4"/>
  <c r="E52" i="4"/>
  <c r="D1056" i="4"/>
  <c r="G1057" i="4"/>
  <c r="J2060" i="4"/>
  <c r="D2059" i="4"/>
  <c r="F2061" i="1"/>
  <c r="D2060" i="1"/>
  <c r="F1940" i="1"/>
  <c r="D1939" i="1"/>
  <c r="AD47" i="2"/>
  <c r="AC47" i="2"/>
  <c r="AB47" i="2"/>
  <c r="X47" i="2"/>
  <c r="Y47" i="2"/>
  <c r="U48" i="2"/>
  <c r="W47" i="2"/>
  <c r="AA47" i="2"/>
  <c r="H47" i="2"/>
  <c r="D47" i="2"/>
  <c r="G47" i="2"/>
  <c r="F47" i="2"/>
  <c r="A48" i="2"/>
  <c r="E47" i="2"/>
  <c r="E4313" i="1" l="1"/>
  <c r="C4314" i="1"/>
  <c r="N48" i="2"/>
  <c r="L48" i="2"/>
  <c r="M48" i="2"/>
  <c r="AE48" i="2"/>
  <c r="AF48" i="2"/>
  <c r="AH48" i="2"/>
  <c r="AG48" i="2"/>
  <c r="C3912" i="1"/>
  <c r="E3911" i="1"/>
  <c r="E4058" i="4"/>
  <c r="C4059" i="4"/>
  <c r="C3930" i="4"/>
  <c r="E3929" i="4"/>
  <c r="E3457" i="4"/>
  <c r="C3458" i="4"/>
  <c r="D1480" i="4"/>
  <c r="G1481" i="4"/>
  <c r="G1573" i="4"/>
  <c r="D1572" i="4"/>
  <c r="E1906" i="4"/>
  <c r="C1907" i="4"/>
  <c r="E2638" i="4"/>
  <c r="C2639" i="4"/>
  <c r="C2034" i="4"/>
  <c r="E2033" i="4"/>
  <c r="E2761" i="4"/>
  <c r="C2762" i="4"/>
  <c r="C1818" i="4"/>
  <c r="E1817" i="4"/>
  <c r="K48" i="2"/>
  <c r="J48" i="2"/>
  <c r="K51" i="1"/>
  <c r="D50" i="1"/>
  <c r="E50" i="1" s="1"/>
  <c r="L295" i="1"/>
  <c r="D294" i="1"/>
  <c r="E294" i="1" s="1"/>
  <c r="D2790" i="1"/>
  <c r="M1421" i="1"/>
  <c r="D1420" i="1"/>
  <c r="F2427" i="1"/>
  <c r="D2426" i="1"/>
  <c r="K204" i="1"/>
  <c r="D203" i="1"/>
  <c r="E203" i="1" s="1"/>
  <c r="A50" i="1"/>
  <c r="B51" i="1"/>
  <c r="I1452" i="1"/>
  <c r="G1606" i="1"/>
  <c r="D21" i="2"/>
  <c r="L141" i="1"/>
  <c r="D140" i="1"/>
  <c r="E140" i="1" s="1"/>
  <c r="K690" i="1"/>
  <c r="D689" i="1"/>
  <c r="K145" i="1"/>
  <c r="G706" i="1"/>
  <c r="I886" i="1"/>
  <c r="I1020" i="1"/>
  <c r="D1019" i="1"/>
  <c r="D1239" i="1"/>
  <c r="I1240" i="1"/>
  <c r="F444" i="1"/>
  <c r="I1363" i="1"/>
  <c r="D1362" i="1"/>
  <c r="G1559" i="1"/>
  <c r="D1148" i="1"/>
  <c r="I1149" i="1"/>
  <c r="D970" i="1"/>
  <c r="G971" i="1"/>
  <c r="C54" i="4"/>
  <c r="E53" i="4"/>
  <c r="G1270" i="4"/>
  <c r="D1269" i="4"/>
  <c r="I659" i="4"/>
  <c r="D658" i="4"/>
  <c r="G357" i="4"/>
  <c r="D356" i="4"/>
  <c r="G883" i="4"/>
  <c r="C2425" i="4"/>
  <c r="E2424" i="4"/>
  <c r="K83" i="4"/>
  <c r="D82" i="4"/>
  <c r="D1057" i="4"/>
  <c r="G1058" i="4"/>
  <c r="A51" i="4"/>
  <c r="B52" i="4"/>
  <c r="G723" i="4"/>
  <c r="G416" i="4"/>
  <c r="D415" i="4"/>
  <c r="J2061" i="4"/>
  <c r="D2060" i="4"/>
  <c r="D2061" i="1"/>
  <c r="F2062" i="1"/>
  <c r="D1940" i="1"/>
  <c r="F1941" i="1"/>
  <c r="AD48" i="2"/>
  <c r="AB48" i="2"/>
  <c r="AC48" i="2"/>
  <c r="AA48" i="2"/>
  <c r="W48" i="2"/>
  <c r="U49" i="2"/>
  <c r="X48" i="2"/>
  <c r="Y48" i="2"/>
  <c r="G48" i="2"/>
  <c r="F48" i="2"/>
  <c r="E48" i="2"/>
  <c r="A49" i="2"/>
  <c r="H48" i="2"/>
  <c r="D48" i="2"/>
  <c r="E4314" i="1" l="1"/>
  <c r="C4315" i="1"/>
  <c r="N49" i="2"/>
  <c r="M49" i="2"/>
  <c r="L49" i="2"/>
  <c r="AE49" i="2"/>
  <c r="AG49" i="2"/>
  <c r="AF49" i="2"/>
  <c r="AH49" i="2"/>
  <c r="C3913" i="1"/>
  <c r="E3912" i="1"/>
  <c r="E4059" i="4"/>
  <c r="C4060" i="4"/>
  <c r="C3931" i="4"/>
  <c r="E3930" i="4"/>
  <c r="E3458" i="4"/>
  <c r="C3459" i="4"/>
  <c r="D1481" i="4"/>
  <c r="G1482" i="4"/>
  <c r="E1818" i="4"/>
  <c r="C1819" i="4"/>
  <c r="E1907" i="4"/>
  <c r="C1908" i="4"/>
  <c r="C2035" i="4"/>
  <c r="E2034" i="4"/>
  <c r="C2763" i="4"/>
  <c r="E2762" i="4"/>
  <c r="E2639" i="4"/>
  <c r="C2640" i="4"/>
  <c r="G1574" i="4"/>
  <c r="D1573" i="4"/>
  <c r="K49" i="2"/>
  <c r="J49" i="2"/>
  <c r="K205" i="1"/>
  <c r="D204" i="1"/>
  <c r="E204" i="1" s="1"/>
  <c r="F2428" i="1"/>
  <c r="D2427" i="1"/>
  <c r="M1422" i="1"/>
  <c r="D1421" i="1"/>
  <c r="D295" i="1"/>
  <c r="E295" i="1" s="1"/>
  <c r="L296" i="1"/>
  <c r="D51" i="1"/>
  <c r="E51" i="1" s="1"/>
  <c r="K52" i="1"/>
  <c r="A51" i="1"/>
  <c r="B52" i="1"/>
  <c r="D2791" i="1"/>
  <c r="I1364" i="1"/>
  <c r="D1363" i="1"/>
  <c r="F445" i="1"/>
  <c r="I1241" i="1"/>
  <c r="D1240" i="1"/>
  <c r="I887" i="1"/>
  <c r="G972" i="1"/>
  <c r="D971" i="1"/>
  <c r="D1149" i="1"/>
  <c r="I1150" i="1"/>
  <c r="I1021" i="1"/>
  <c r="D1020" i="1"/>
  <c r="G707" i="1"/>
  <c r="K146" i="1"/>
  <c r="K691" i="1"/>
  <c r="D690" i="1"/>
  <c r="L142" i="1"/>
  <c r="D141" i="1"/>
  <c r="E141" i="1" s="1"/>
  <c r="G1607" i="1"/>
  <c r="D22" i="2"/>
  <c r="I1453" i="1"/>
  <c r="D416" i="4"/>
  <c r="G417" i="4"/>
  <c r="G724" i="4"/>
  <c r="K84" i="4"/>
  <c r="D83" i="4"/>
  <c r="C2426" i="4"/>
  <c r="E2425" i="4"/>
  <c r="G884" i="4"/>
  <c r="G358" i="4"/>
  <c r="D357" i="4"/>
  <c r="I660" i="4"/>
  <c r="D659" i="4"/>
  <c r="G1271" i="4"/>
  <c r="D1270" i="4"/>
  <c r="C55" i="4"/>
  <c r="E54" i="4"/>
  <c r="A52" i="4"/>
  <c r="B53" i="4"/>
  <c r="D1058" i="4"/>
  <c r="G1059" i="4"/>
  <c r="J2062" i="4"/>
  <c r="D2061" i="4"/>
  <c r="F2063" i="1"/>
  <c r="D2062" i="1"/>
  <c r="F1942" i="1"/>
  <c r="D1941" i="1"/>
  <c r="AA49" i="2"/>
  <c r="AC49" i="2"/>
  <c r="W49" i="2"/>
  <c r="U50" i="2"/>
  <c r="X49" i="2"/>
  <c r="AD49" i="2"/>
  <c r="AB49" i="2"/>
  <c r="Y49" i="2"/>
  <c r="H49" i="2"/>
  <c r="E49" i="2"/>
  <c r="A50" i="2"/>
  <c r="D49" i="2"/>
  <c r="G49" i="2"/>
  <c r="F49" i="2"/>
  <c r="E4315" i="1" l="1"/>
  <c r="C4316" i="1"/>
  <c r="L50" i="2"/>
  <c r="N50" i="2"/>
  <c r="M50" i="2"/>
  <c r="AE50" i="2"/>
  <c r="AH50" i="2"/>
  <c r="AG50" i="2"/>
  <c r="AF50" i="2"/>
  <c r="C3914" i="1"/>
  <c r="E3913" i="1"/>
  <c r="E4060" i="4"/>
  <c r="C4061" i="4"/>
  <c r="C3932" i="4"/>
  <c r="E3931" i="4"/>
  <c r="E3459" i="4"/>
  <c r="C3460" i="4"/>
  <c r="G1483" i="4"/>
  <c r="D1482" i="4"/>
  <c r="G1575" i="4"/>
  <c r="D1574" i="4"/>
  <c r="E1908" i="4"/>
  <c r="C1909" i="4"/>
  <c r="E2763" i="4"/>
  <c r="C2764" i="4"/>
  <c r="E2640" i="4"/>
  <c r="C2641" i="4"/>
  <c r="C1820" i="4"/>
  <c r="E1819" i="4"/>
  <c r="C2036" i="4"/>
  <c r="E2035" i="4"/>
  <c r="K50" i="2"/>
  <c r="J50" i="2"/>
  <c r="D2792" i="1"/>
  <c r="M1423" i="1"/>
  <c r="D1422" i="1"/>
  <c r="F2429" i="1"/>
  <c r="D2428" i="1"/>
  <c r="K206" i="1"/>
  <c r="D205" i="1"/>
  <c r="E205" i="1" s="1"/>
  <c r="A52" i="1"/>
  <c r="B53" i="1"/>
  <c r="D52" i="1"/>
  <c r="E52" i="1" s="1"/>
  <c r="K53" i="1"/>
  <c r="D296" i="1"/>
  <c r="E296" i="1" s="1"/>
  <c r="L297" i="1"/>
  <c r="I1454" i="1"/>
  <c r="G1608" i="1"/>
  <c r="D23" i="2"/>
  <c r="L143" i="1"/>
  <c r="D142" i="1"/>
  <c r="E142" i="1" s="1"/>
  <c r="K692" i="1"/>
  <c r="D691" i="1"/>
  <c r="K147" i="1"/>
  <c r="I1022" i="1"/>
  <c r="D1021" i="1"/>
  <c r="D972" i="1"/>
  <c r="G973" i="1"/>
  <c r="I888" i="1"/>
  <c r="I1242" i="1"/>
  <c r="D1241" i="1"/>
  <c r="F446" i="1"/>
  <c r="I1365" i="1"/>
  <c r="D1364" i="1"/>
  <c r="I1151" i="1"/>
  <c r="D1150" i="1"/>
  <c r="E55" i="4"/>
  <c r="C56" i="4"/>
  <c r="D1271" i="4"/>
  <c r="G1272" i="4"/>
  <c r="I661" i="4"/>
  <c r="D660" i="4"/>
  <c r="G359" i="4"/>
  <c r="D358" i="4"/>
  <c r="G885" i="4"/>
  <c r="C2427" i="4"/>
  <c r="E2426" i="4"/>
  <c r="K85" i="4"/>
  <c r="D84" i="4"/>
  <c r="D1059" i="4"/>
  <c r="G1060" i="4"/>
  <c r="A53" i="4"/>
  <c r="B54" i="4"/>
  <c r="G725" i="4"/>
  <c r="G418" i="4"/>
  <c r="D417" i="4"/>
  <c r="J2063" i="4"/>
  <c r="D2062" i="4"/>
  <c r="D2063" i="1"/>
  <c r="F2064" i="1"/>
  <c r="D1942" i="1"/>
  <c r="F1943" i="1"/>
  <c r="Y50" i="2"/>
  <c r="AA50" i="2"/>
  <c r="U51" i="2"/>
  <c r="AC50" i="2"/>
  <c r="X50" i="2"/>
  <c r="AD50" i="2"/>
  <c r="W50" i="2"/>
  <c r="AB50" i="2"/>
  <c r="G50" i="2"/>
  <c r="A51" i="2"/>
  <c r="H50" i="2"/>
  <c r="E50" i="2"/>
  <c r="F50" i="2"/>
  <c r="D50" i="2"/>
  <c r="C4317" i="1" l="1"/>
  <c r="E4316" i="1"/>
  <c r="M51" i="2"/>
  <c r="N51" i="2"/>
  <c r="L51" i="2"/>
  <c r="AE51" i="2"/>
  <c r="AH51" i="2"/>
  <c r="AG51" i="2"/>
  <c r="AF51" i="2"/>
  <c r="C3915" i="1"/>
  <c r="E3914" i="1"/>
  <c r="E4061" i="4"/>
  <c r="C4062" i="4"/>
  <c r="C3933" i="4"/>
  <c r="E3932" i="4"/>
  <c r="E3460" i="4"/>
  <c r="C3461" i="4"/>
  <c r="D1483" i="4"/>
  <c r="G1484" i="4"/>
  <c r="C2037" i="4"/>
  <c r="E2036" i="4"/>
  <c r="C2765" i="4"/>
  <c r="E2764" i="4"/>
  <c r="C1821" i="4"/>
  <c r="E1820" i="4"/>
  <c r="D1575" i="4"/>
  <c r="G1576" i="4"/>
  <c r="E2641" i="4"/>
  <c r="C2642" i="4"/>
  <c r="E1909" i="4"/>
  <c r="C1910" i="4"/>
  <c r="K51" i="2"/>
  <c r="J51" i="2"/>
  <c r="K207" i="1"/>
  <c r="D206" i="1"/>
  <c r="E206" i="1" s="1"/>
  <c r="F2430" i="1"/>
  <c r="D2429" i="1"/>
  <c r="M1424" i="1"/>
  <c r="D1423" i="1"/>
  <c r="D2793" i="1"/>
  <c r="L298" i="1"/>
  <c r="D297" i="1"/>
  <c r="E297" i="1" s="1"/>
  <c r="D53" i="1"/>
  <c r="E53" i="1" s="1"/>
  <c r="K54" i="1"/>
  <c r="B54" i="1"/>
  <c r="A53" i="1"/>
  <c r="I1152" i="1"/>
  <c r="D1151" i="1"/>
  <c r="G974" i="1"/>
  <c r="D973" i="1"/>
  <c r="I1366" i="1"/>
  <c r="D1365" i="1"/>
  <c r="F447" i="1"/>
  <c r="I1243" i="1"/>
  <c r="D1242" i="1"/>
  <c r="I889" i="1"/>
  <c r="D1022" i="1"/>
  <c r="I1023" i="1"/>
  <c r="K148" i="1"/>
  <c r="K693" i="1"/>
  <c r="D692" i="1"/>
  <c r="L144" i="1"/>
  <c r="D143" i="1"/>
  <c r="E143" i="1" s="1"/>
  <c r="G1609" i="1"/>
  <c r="D24" i="2"/>
  <c r="I1455" i="1"/>
  <c r="D418" i="4"/>
  <c r="G419" i="4"/>
  <c r="G726" i="4"/>
  <c r="K86" i="4"/>
  <c r="D85" i="4"/>
  <c r="C2428" i="4"/>
  <c r="E2427" i="4"/>
  <c r="G886" i="4"/>
  <c r="G360" i="4"/>
  <c r="D359" i="4"/>
  <c r="I662" i="4"/>
  <c r="D661" i="4"/>
  <c r="A54" i="4"/>
  <c r="B55" i="4"/>
  <c r="D1060" i="4"/>
  <c r="G1061" i="4"/>
  <c r="G1273" i="4"/>
  <c r="D1272" i="4"/>
  <c r="C57" i="4"/>
  <c r="E56" i="4"/>
  <c r="J2064" i="4"/>
  <c r="D2063" i="4"/>
  <c r="F2065" i="1"/>
  <c r="D2064" i="1"/>
  <c r="F1944" i="1"/>
  <c r="D1943" i="1"/>
  <c r="AB51" i="2"/>
  <c r="AD51" i="2"/>
  <c r="W51" i="2"/>
  <c r="U52" i="2"/>
  <c r="AC51" i="2"/>
  <c r="AA51" i="2"/>
  <c r="X51" i="2"/>
  <c r="Y51" i="2"/>
  <c r="D51" i="2"/>
  <c r="A52" i="2"/>
  <c r="F51" i="2"/>
  <c r="H51" i="2"/>
  <c r="E51" i="2"/>
  <c r="G51" i="2"/>
  <c r="C4318" i="1" l="1"/>
  <c r="E4317" i="1"/>
  <c r="N52" i="2"/>
  <c r="L52" i="2"/>
  <c r="M52" i="2"/>
  <c r="AE52" i="2"/>
  <c r="AF52" i="2"/>
  <c r="AH52" i="2"/>
  <c r="AG52" i="2"/>
  <c r="C3916" i="1"/>
  <c r="E3915" i="1"/>
  <c r="E4062" i="4"/>
  <c r="C4063" i="4"/>
  <c r="C3934" i="4"/>
  <c r="E3933" i="4"/>
  <c r="E3461" i="4"/>
  <c r="C3462" i="4"/>
  <c r="D1484" i="4"/>
  <c r="G1485" i="4"/>
  <c r="E2765" i="4"/>
  <c r="C2766" i="4"/>
  <c r="E2642" i="4"/>
  <c r="C2643" i="4"/>
  <c r="C1822" i="4"/>
  <c r="E1821" i="4"/>
  <c r="E1910" i="4"/>
  <c r="C1911" i="4"/>
  <c r="G1577" i="4"/>
  <c r="D1576" i="4"/>
  <c r="C2038" i="4"/>
  <c r="E2037" i="4"/>
  <c r="K52" i="2"/>
  <c r="J52" i="2"/>
  <c r="A54" i="1"/>
  <c r="B55" i="1"/>
  <c r="D298" i="1"/>
  <c r="E298" i="1" s="1"/>
  <c r="L299" i="1"/>
  <c r="M1425" i="1"/>
  <c r="D1424" i="1"/>
  <c r="F2431" i="1"/>
  <c r="D2430" i="1"/>
  <c r="K208" i="1"/>
  <c r="D207" i="1"/>
  <c r="E207" i="1" s="1"/>
  <c r="K55" i="1"/>
  <c r="D54" i="1"/>
  <c r="E54" i="1" s="1"/>
  <c r="D2794" i="1"/>
  <c r="I1456" i="1"/>
  <c r="G1610" i="1"/>
  <c r="D25" i="2"/>
  <c r="L145" i="1"/>
  <c r="D144" i="1"/>
  <c r="E144" i="1" s="1"/>
  <c r="K694" i="1"/>
  <c r="D693" i="1"/>
  <c r="K149" i="1"/>
  <c r="I1244" i="1"/>
  <c r="D1243" i="1"/>
  <c r="I1367" i="1"/>
  <c r="D1366" i="1"/>
  <c r="D974" i="1"/>
  <c r="G975" i="1"/>
  <c r="D975" i="1" s="1"/>
  <c r="D1152" i="1"/>
  <c r="I1153" i="1"/>
  <c r="I1024" i="1"/>
  <c r="D1023" i="1"/>
  <c r="I890" i="1"/>
  <c r="F448" i="1"/>
  <c r="C58" i="4"/>
  <c r="E57" i="4"/>
  <c r="G1274" i="4"/>
  <c r="D1273" i="4"/>
  <c r="I663" i="4"/>
  <c r="D662" i="4"/>
  <c r="G361" i="4"/>
  <c r="D360" i="4"/>
  <c r="G887" i="4"/>
  <c r="C2429" i="4"/>
  <c r="E2428" i="4"/>
  <c r="K87" i="4"/>
  <c r="D86" i="4"/>
  <c r="D1061" i="4"/>
  <c r="G1062" i="4"/>
  <c r="A55" i="4"/>
  <c r="B56" i="4"/>
  <c r="G727" i="4"/>
  <c r="G420" i="4"/>
  <c r="D419" i="4"/>
  <c r="D2064" i="4"/>
  <c r="J2065" i="4"/>
  <c r="D2065" i="1"/>
  <c r="F2066" i="1"/>
  <c r="D1944" i="1"/>
  <c r="F1945" i="1"/>
  <c r="AA52" i="2"/>
  <c r="U53" i="2"/>
  <c r="Y52" i="2"/>
  <c r="AC52" i="2"/>
  <c r="W52" i="2"/>
  <c r="AD52" i="2"/>
  <c r="AB52" i="2"/>
  <c r="X52" i="2"/>
  <c r="A53" i="2"/>
  <c r="F52" i="2"/>
  <c r="E52" i="2"/>
  <c r="D52" i="2"/>
  <c r="H52" i="2"/>
  <c r="G52" i="2"/>
  <c r="C4319" i="1" l="1"/>
  <c r="E4318" i="1"/>
  <c r="M53" i="2"/>
  <c r="L53" i="2"/>
  <c r="N53" i="2"/>
  <c r="AE53" i="2"/>
  <c r="AG53" i="2"/>
  <c r="AF53" i="2"/>
  <c r="AH53" i="2"/>
  <c r="C3917" i="1"/>
  <c r="E3916" i="1"/>
  <c r="E4063" i="4"/>
  <c r="C4064" i="4"/>
  <c r="C3935" i="4"/>
  <c r="E3934" i="4"/>
  <c r="E3462" i="4"/>
  <c r="C3463" i="4"/>
  <c r="D1485" i="4"/>
  <c r="G1486" i="4"/>
  <c r="C2039" i="4"/>
  <c r="E2038" i="4"/>
  <c r="D1577" i="4"/>
  <c r="G1578" i="4"/>
  <c r="E1822" i="4"/>
  <c r="C1823" i="4"/>
  <c r="C2767" i="4"/>
  <c r="E2766" i="4"/>
  <c r="E1911" i="4"/>
  <c r="C1912" i="4"/>
  <c r="E2643" i="4"/>
  <c r="C2644" i="4"/>
  <c r="K53" i="2"/>
  <c r="J53" i="2"/>
  <c r="D55" i="1"/>
  <c r="E55" i="1" s="1"/>
  <c r="K56" i="1"/>
  <c r="D208" i="1"/>
  <c r="E208" i="1" s="1"/>
  <c r="K209" i="1"/>
  <c r="F2432" i="1"/>
  <c r="D2431" i="1"/>
  <c r="M1426" i="1"/>
  <c r="D1425" i="1"/>
  <c r="D2795" i="1"/>
  <c r="D299" i="1"/>
  <c r="E299" i="1" s="1"/>
  <c r="L300" i="1"/>
  <c r="B56" i="1"/>
  <c r="A55" i="1"/>
  <c r="F449" i="1"/>
  <c r="I891" i="1"/>
  <c r="I1025" i="1"/>
  <c r="D1024" i="1"/>
  <c r="I1154" i="1"/>
  <c r="D1153" i="1"/>
  <c r="I1457" i="1"/>
  <c r="I1368" i="1"/>
  <c r="D1367" i="1"/>
  <c r="I1245" i="1"/>
  <c r="D1244" i="1"/>
  <c r="K150" i="1"/>
  <c r="K695" i="1"/>
  <c r="D694" i="1"/>
  <c r="L146" i="1"/>
  <c r="D145" i="1"/>
  <c r="E145" i="1" s="1"/>
  <c r="G1611" i="1"/>
  <c r="D26" i="2"/>
  <c r="D420" i="4"/>
  <c r="G421" i="4"/>
  <c r="G728" i="4"/>
  <c r="D87" i="4"/>
  <c r="K88" i="4"/>
  <c r="C2430" i="4"/>
  <c r="E2429" i="4"/>
  <c r="G888" i="4"/>
  <c r="G362" i="4"/>
  <c r="D361" i="4"/>
  <c r="I664" i="4"/>
  <c r="D663" i="4"/>
  <c r="G1275" i="4"/>
  <c r="D1274" i="4"/>
  <c r="C59" i="4"/>
  <c r="E58" i="4"/>
  <c r="A56" i="4"/>
  <c r="B57" i="4"/>
  <c r="D1062" i="4"/>
  <c r="G1063" i="4"/>
  <c r="J2066" i="4"/>
  <c r="D2065" i="4"/>
  <c r="F2067" i="1"/>
  <c r="D2066" i="1"/>
  <c r="F1946" i="1"/>
  <c r="D1945" i="1"/>
  <c r="U54" i="2"/>
  <c r="AD53" i="2"/>
  <c r="Y53" i="2"/>
  <c r="AB53" i="2"/>
  <c r="AA53" i="2"/>
  <c r="W53" i="2"/>
  <c r="AC53" i="2"/>
  <c r="X53" i="2"/>
  <c r="E53" i="2"/>
  <c r="H53" i="2"/>
  <c r="A54" i="2"/>
  <c r="D53" i="2"/>
  <c r="F53" i="2"/>
  <c r="G53" i="2"/>
  <c r="C4320" i="1" l="1"/>
  <c r="E4319" i="1"/>
  <c r="L54" i="2"/>
  <c r="N54" i="2"/>
  <c r="M54" i="2"/>
  <c r="AE54" i="2"/>
  <c r="AH54" i="2"/>
  <c r="AG54" i="2"/>
  <c r="AF54" i="2"/>
  <c r="C3918" i="1"/>
  <c r="E3917" i="1"/>
  <c r="E4064" i="4"/>
  <c r="C4065" i="4"/>
  <c r="C3936" i="4"/>
  <c r="E3935" i="4"/>
  <c r="E3463" i="4"/>
  <c r="C3464" i="4"/>
  <c r="D1486" i="4"/>
  <c r="G1487" i="4"/>
  <c r="E2767" i="4"/>
  <c r="C2768" i="4"/>
  <c r="E1912" i="4"/>
  <c r="C1913" i="4"/>
  <c r="C1824" i="4"/>
  <c r="E1823" i="4"/>
  <c r="E2644" i="4"/>
  <c r="C2645" i="4"/>
  <c r="G1579" i="4"/>
  <c r="D1578" i="4"/>
  <c r="C2040" i="4"/>
  <c r="E2039" i="4"/>
  <c r="K54" i="2"/>
  <c r="J54" i="2"/>
  <c r="B57" i="1"/>
  <c r="A56" i="1"/>
  <c r="M1427" i="1"/>
  <c r="D1426" i="1"/>
  <c r="F2433" i="1"/>
  <c r="D2432" i="1"/>
  <c r="D300" i="1"/>
  <c r="E300" i="1" s="1"/>
  <c r="L301" i="1"/>
  <c r="D2796" i="1"/>
  <c r="K210" i="1"/>
  <c r="D209" i="1"/>
  <c r="E209" i="1" s="1"/>
  <c r="D56" i="1"/>
  <c r="E56" i="1" s="1"/>
  <c r="K57" i="1"/>
  <c r="G1612" i="1"/>
  <c r="D27" i="2"/>
  <c r="L147" i="1"/>
  <c r="D146" i="1"/>
  <c r="E146" i="1" s="1"/>
  <c r="K696" i="1"/>
  <c r="D695" i="1"/>
  <c r="K151" i="1"/>
  <c r="I1246" i="1"/>
  <c r="D1245" i="1"/>
  <c r="I1369" i="1"/>
  <c r="D1368" i="1"/>
  <c r="I1458" i="1"/>
  <c r="I1155" i="1"/>
  <c r="D1154" i="1"/>
  <c r="I1026" i="1"/>
  <c r="D1025" i="1"/>
  <c r="I892" i="1"/>
  <c r="F450" i="1"/>
  <c r="E59" i="4"/>
  <c r="C60" i="4"/>
  <c r="D1275" i="4"/>
  <c r="G1276" i="4"/>
  <c r="I665" i="4"/>
  <c r="D664" i="4"/>
  <c r="D362" i="4"/>
  <c r="G363" i="4"/>
  <c r="G889" i="4"/>
  <c r="C2431" i="4"/>
  <c r="E2430" i="4"/>
  <c r="G729" i="4"/>
  <c r="D1063" i="4"/>
  <c r="G1064" i="4"/>
  <c r="A57" i="4"/>
  <c r="B58" i="4"/>
  <c r="K89" i="4"/>
  <c r="D88" i="4"/>
  <c r="G422" i="4"/>
  <c r="D421" i="4"/>
  <c r="J2067" i="4"/>
  <c r="D2066" i="4"/>
  <c r="D2067" i="1"/>
  <c r="F2068" i="1"/>
  <c r="D1946" i="1"/>
  <c r="F1947" i="1"/>
  <c r="X54" i="2"/>
  <c r="AA54" i="2"/>
  <c r="AC54" i="2"/>
  <c r="W54" i="2"/>
  <c r="U55" i="2"/>
  <c r="AD54" i="2"/>
  <c r="AB54" i="2"/>
  <c r="Y54" i="2"/>
  <c r="A55" i="2"/>
  <c r="E54" i="2"/>
  <c r="H54" i="2"/>
  <c r="D54" i="2"/>
  <c r="F54" i="2"/>
  <c r="G54" i="2"/>
  <c r="C4321" i="1" l="1"/>
  <c r="E4320" i="1"/>
  <c r="M55" i="2"/>
  <c r="L55" i="2"/>
  <c r="N55" i="2"/>
  <c r="AE55" i="2"/>
  <c r="AH55" i="2"/>
  <c r="AG55" i="2"/>
  <c r="AF55" i="2"/>
  <c r="C3919" i="1"/>
  <c r="E3918" i="1"/>
  <c r="E4065" i="4"/>
  <c r="C4066" i="4"/>
  <c r="C3937" i="4"/>
  <c r="E3936" i="4"/>
  <c r="E3464" i="4"/>
  <c r="C3465" i="4"/>
  <c r="D1487" i="4"/>
  <c r="G1488" i="4"/>
  <c r="C2041" i="4"/>
  <c r="E2040" i="4"/>
  <c r="E1913" i="4"/>
  <c r="C1914" i="4"/>
  <c r="D1579" i="4"/>
  <c r="G1580" i="4"/>
  <c r="E2768" i="4"/>
  <c r="C2769" i="4"/>
  <c r="E2645" i="4"/>
  <c r="C2646" i="4"/>
  <c r="C1825" i="4"/>
  <c r="E1824" i="4"/>
  <c r="K55" i="2"/>
  <c r="J55" i="2"/>
  <c r="D210" i="1"/>
  <c r="E210" i="1" s="1"/>
  <c r="K211" i="1"/>
  <c r="F2434" i="1"/>
  <c r="D2433" i="1"/>
  <c r="M1428" i="1"/>
  <c r="D1427" i="1"/>
  <c r="B58" i="1"/>
  <c r="A57" i="1"/>
  <c r="K58" i="1"/>
  <c r="D57" i="1"/>
  <c r="E57" i="1" s="1"/>
  <c r="D2797" i="1"/>
  <c r="D301" i="1"/>
  <c r="E301" i="1" s="1"/>
  <c r="L302" i="1"/>
  <c r="F451" i="1"/>
  <c r="I893" i="1"/>
  <c r="D1026" i="1"/>
  <c r="I1027" i="1"/>
  <c r="I1156" i="1"/>
  <c r="D1155" i="1"/>
  <c r="I1459" i="1"/>
  <c r="I1370" i="1"/>
  <c r="D1369" i="1"/>
  <c r="I1247" i="1"/>
  <c r="D1246" i="1"/>
  <c r="K152" i="1"/>
  <c r="K697" i="1"/>
  <c r="D696" i="1"/>
  <c r="L148" i="1"/>
  <c r="D147" i="1"/>
  <c r="E147" i="1" s="1"/>
  <c r="G1613" i="1"/>
  <c r="D28" i="2"/>
  <c r="D422" i="4"/>
  <c r="G423" i="4"/>
  <c r="K90" i="4"/>
  <c r="D89" i="4"/>
  <c r="G730" i="4"/>
  <c r="C2432" i="4"/>
  <c r="E2431" i="4"/>
  <c r="G890" i="4"/>
  <c r="I666" i="4"/>
  <c r="D665" i="4"/>
  <c r="A58" i="4"/>
  <c r="B59" i="4"/>
  <c r="D1064" i="4"/>
  <c r="G1065" i="4"/>
  <c r="G364" i="4"/>
  <c r="D363" i="4"/>
  <c r="G1277" i="4"/>
  <c r="D1276" i="4"/>
  <c r="C61" i="4"/>
  <c r="E60" i="4"/>
  <c r="J2068" i="4"/>
  <c r="D2067" i="4"/>
  <c r="F2069" i="1"/>
  <c r="D2068" i="1"/>
  <c r="F1948" i="1"/>
  <c r="D1947" i="1"/>
  <c r="AC55" i="2"/>
  <c r="AB55" i="2"/>
  <c r="W55" i="2"/>
  <c r="U56" i="2"/>
  <c r="Y55" i="2"/>
  <c r="X55" i="2"/>
  <c r="AA55" i="2"/>
  <c r="AD55" i="2"/>
  <c r="E55" i="2"/>
  <c r="A56" i="2"/>
  <c r="H55" i="2"/>
  <c r="F55" i="2"/>
  <c r="D55" i="2"/>
  <c r="G55" i="2"/>
  <c r="C4322" i="1" l="1"/>
  <c r="E4321" i="1"/>
  <c r="N56" i="2"/>
  <c r="M56" i="2"/>
  <c r="L56" i="2"/>
  <c r="AE56" i="2"/>
  <c r="AF56" i="2"/>
  <c r="AH56" i="2"/>
  <c r="AG56" i="2"/>
  <c r="C3920" i="1"/>
  <c r="E3919" i="1"/>
  <c r="E4066" i="4"/>
  <c r="C4067" i="4"/>
  <c r="C3938" i="4"/>
  <c r="E3937" i="4"/>
  <c r="E3465" i="4"/>
  <c r="C3466" i="4"/>
  <c r="D1488" i="4"/>
  <c r="G1489" i="4"/>
  <c r="C1826" i="4"/>
  <c r="E1825" i="4"/>
  <c r="E2769" i="4"/>
  <c r="C2770" i="4"/>
  <c r="E1914" i="4"/>
  <c r="C1915" i="4"/>
  <c r="E2646" i="4"/>
  <c r="C2647" i="4"/>
  <c r="D1580" i="4"/>
  <c r="G1581" i="4"/>
  <c r="C2042" i="4"/>
  <c r="E2041" i="4"/>
  <c r="K56" i="2"/>
  <c r="J56" i="2"/>
  <c r="K59" i="1"/>
  <c r="D58" i="1"/>
  <c r="E58" i="1" s="1"/>
  <c r="A58" i="1"/>
  <c r="B59" i="1"/>
  <c r="M1429" i="1"/>
  <c r="D1428" i="1"/>
  <c r="F2435" i="1"/>
  <c r="D2434" i="1"/>
  <c r="L303" i="1"/>
  <c r="D302" i="1"/>
  <c r="E302" i="1" s="1"/>
  <c r="D2798" i="1"/>
  <c r="D211" i="1"/>
  <c r="E211" i="1" s="1"/>
  <c r="K212" i="1"/>
  <c r="G1614" i="1"/>
  <c r="D29" i="2"/>
  <c r="L149" i="1"/>
  <c r="D148" i="1"/>
  <c r="E148" i="1" s="1"/>
  <c r="K698" i="1"/>
  <c r="D697" i="1"/>
  <c r="K153" i="1"/>
  <c r="I1248" i="1"/>
  <c r="D1247" i="1"/>
  <c r="I1371" i="1"/>
  <c r="D1370" i="1"/>
  <c r="I1460" i="1"/>
  <c r="I1157" i="1"/>
  <c r="D1156" i="1"/>
  <c r="I894" i="1"/>
  <c r="F452" i="1"/>
  <c r="I1028" i="1"/>
  <c r="D1027" i="1"/>
  <c r="C62" i="4"/>
  <c r="E61" i="4"/>
  <c r="G1278" i="4"/>
  <c r="D1277" i="4"/>
  <c r="G365" i="4"/>
  <c r="D364" i="4"/>
  <c r="I667" i="4"/>
  <c r="D666" i="4"/>
  <c r="G891" i="4"/>
  <c r="C2433" i="4"/>
  <c r="E2432" i="4"/>
  <c r="K91" i="4"/>
  <c r="D90" i="4"/>
  <c r="D1065" i="4"/>
  <c r="G1066" i="4"/>
  <c r="A59" i="4"/>
  <c r="B60" i="4"/>
  <c r="G731" i="4"/>
  <c r="G424" i="4"/>
  <c r="D423" i="4"/>
  <c r="J2069" i="4"/>
  <c r="D2068" i="4"/>
  <c r="D2069" i="1"/>
  <c r="F2070" i="1"/>
  <c r="D1948" i="1"/>
  <c r="F1949" i="1"/>
  <c r="Y56" i="2"/>
  <c r="AB56" i="2"/>
  <c r="W56" i="2"/>
  <c r="AD56" i="2"/>
  <c r="X56" i="2"/>
  <c r="AC56" i="2"/>
  <c r="AA56" i="2"/>
  <c r="U57" i="2"/>
  <c r="G56" i="2"/>
  <c r="F56" i="2"/>
  <c r="E56" i="2"/>
  <c r="A57" i="2"/>
  <c r="H56" i="2"/>
  <c r="D56" i="2"/>
  <c r="C4323" i="1" l="1"/>
  <c r="E4322" i="1"/>
  <c r="L57" i="2"/>
  <c r="N57" i="2"/>
  <c r="M57" i="2"/>
  <c r="AE57" i="2"/>
  <c r="AG57" i="2"/>
  <c r="AF57" i="2"/>
  <c r="AH57" i="2"/>
  <c r="C3921" i="1"/>
  <c r="E3920" i="1"/>
  <c r="E4067" i="4"/>
  <c r="C4068" i="4"/>
  <c r="C3939" i="4"/>
  <c r="E3938" i="4"/>
  <c r="E3466" i="4"/>
  <c r="C3467" i="4"/>
  <c r="D1489" i="4"/>
  <c r="G1490" i="4"/>
  <c r="C2043" i="4"/>
  <c r="E2042" i="4"/>
  <c r="E2647" i="4"/>
  <c r="C2648" i="4"/>
  <c r="C2771" i="4"/>
  <c r="E2770" i="4"/>
  <c r="D1581" i="4"/>
  <c r="G1582" i="4"/>
  <c r="C1916" i="4"/>
  <c r="E1915" i="4"/>
  <c r="C1827" i="4"/>
  <c r="E1826" i="4"/>
  <c r="K57" i="2"/>
  <c r="J57" i="2"/>
  <c r="L304" i="1"/>
  <c r="D303" i="1"/>
  <c r="E303" i="1" s="1"/>
  <c r="F2436" i="1"/>
  <c r="D2435" i="1"/>
  <c r="M1430" i="1"/>
  <c r="D1429" i="1"/>
  <c r="D59" i="1"/>
  <c r="E59" i="1" s="1"/>
  <c r="K60" i="1"/>
  <c r="K213" i="1"/>
  <c r="D212" i="1"/>
  <c r="E212" i="1" s="1"/>
  <c r="D2799" i="1"/>
  <c r="A59" i="1"/>
  <c r="B60" i="1"/>
  <c r="I1029" i="1"/>
  <c r="D1028" i="1"/>
  <c r="F453" i="1"/>
  <c r="I895" i="1"/>
  <c r="I1158" i="1"/>
  <c r="D1157" i="1"/>
  <c r="I1461" i="1"/>
  <c r="I1372" i="1"/>
  <c r="D1371" i="1"/>
  <c r="I1249" i="1"/>
  <c r="D1248" i="1"/>
  <c r="K154" i="1"/>
  <c r="K699" i="1"/>
  <c r="D698" i="1"/>
  <c r="L150" i="1"/>
  <c r="D149" i="1"/>
  <c r="E149" i="1" s="1"/>
  <c r="G1615" i="1"/>
  <c r="D30" i="2"/>
  <c r="D424" i="4"/>
  <c r="G425" i="4"/>
  <c r="G732" i="4"/>
  <c r="K92" i="4"/>
  <c r="D91" i="4"/>
  <c r="C2434" i="4"/>
  <c r="E2433" i="4"/>
  <c r="G892" i="4"/>
  <c r="I668" i="4"/>
  <c r="D667" i="4"/>
  <c r="G366" i="4"/>
  <c r="D365" i="4"/>
  <c r="G1279" i="4"/>
  <c r="D1278" i="4"/>
  <c r="C63" i="4"/>
  <c r="E62" i="4"/>
  <c r="A60" i="4"/>
  <c r="B61" i="4"/>
  <c r="D1066" i="4"/>
  <c r="G1067" i="4"/>
  <c r="J2070" i="4"/>
  <c r="D2069" i="4"/>
  <c r="F2071" i="1"/>
  <c r="D2070" i="1"/>
  <c r="F1950" i="1"/>
  <c r="D1949" i="1"/>
  <c r="AC57" i="2"/>
  <c r="AA57" i="2"/>
  <c r="U58" i="2"/>
  <c r="W57" i="2"/>
  <c r="X57" i="2"/>
  <c r="AD57" i="2"/>
  <c r="AB57" i="2"/>
  <c r="Y57" i="2"/>
  <c r="G57" i="2"/>
  <c r="D57" i="2"/>
  <c r="A58" i="2"/>
  <c r="E57" i="2"/>
  <c r="F57" i="2"/>
  <c r="H57" i="2"/>
  <c r="C4324" i="1" l="1"/>
  <c r="E4323" i="1"/>
  <c r="L58" i="2"/>
  <c r="N58" i="2"/>
  <c r="M58" i="2"/>
  <c r="AE58" i="2"/>
  <c r="AH58" i="2"/>
  <c r="AG58" i="2"/>
  <c r="AF58" i="2"/>
  <c r="C3922" i="1"/>
  <c r="E3921" i="1"/>
  <c r="E4068" i="4"/>
  <c r="C4069" i="4"/>
  <c r="C3940" i="4"/>
  <c r="E3939" i="4"/>
  <c r="E3467" i="4"/>
  <c r="C3468" i="4"/>
  <c r="G1491" i="4"/>
  <c r="D1490" i="4"/>
  <c r="E1827" i="4"/>
  <c r="C1828" i="4"/>
  <c r="D1582" i="4"/>
  <c r="G1583" i="4"/>
  <c r="E2648" i="4"/>
  <c r="C2649" i="4"/>
  <c r="C1917" i="4"/>
  <c r="E1916" i="4"/>
  <c r="E2771" i="4"/>
  <c r="C2772" i="4"/>
  <c r="C2044" i="4"/>
  <c r="E2043" i="4"/>
  <c r="K58" i="2"/>
  <c r="J58" i="2"/>
  <c r="D213" i="1"/>
  <c r="E213" i="1" s="1"/>
  <c r="K214" i="1"/>
  <c r="M1431" i="1"/>
  <c r="D1430" i="1"/>
  <c r="F2437" i="1"/>
  <c r="D2436" i="1"/>
  <c r="D304" i="1"/>
  <c r="E304" i="1" s="1"/>
  <c r="L305" i="1"/>
  <c r="A60" i="1"/>
  <c r="B61" i="1"/>
  <c r="D2800" i="1"/>
  <c r="K61" i="1"/>
  <c r="D60" i="1"/>
  <c r="E60" i="1" s="1"/>
  <c r="G1616" i="1"/>
  <c r="D31" i="2"/>
  <c r="L151" i="1"/>
  <c r="D150" i="1"/>
  <c r="E150" i="1" s="1"/>
  <c r="K700" i="1"/>
  <c r="D699" i="1"/>
  <c r="K155" i="1"/>
  <c r="I1250" i="1"/>
  <c r="D1249" i="1"/>
  <c r="I1373" i="1"/>
  <c r="D1372" i="1"/>
  <c r="I1462" i="1"/>
  <c r="I1159" i="1"/>
  <c r="D1158" i="1"/>
  <c r="I896" i="1"/>
  <c r="F454" i="1"/>
  <c r="I1030" i="1"/>
  <c r="D1029" i="1"/>
  <c r="E63" i="4"/>
  <c r="C64" i="4"/>
  <c r="D1279" i="4"/>
  <c r="G1280" i="4"/>
  <c r="G367" i="4"/>
  <c r="D366" i="4"/>
  <c r="I669" i="4"/>
  <c r="D668" i="4"/>
  <c r="G893" i="4"/>
  <c r="C2435" i="4"/>
  <c r="E2434" i="4"/>
  <c r="K93" i="4"/>
  <c r="D92" i="4"/>
  <c r="D1067" i="4"/>
  <c r="G1068" i="4"/>
  <c r="A61" i="4"/>
  <c r="B62" i="4"/>
  <c r="G733" i="4"/>
  <c r="G426" i="4"/>
  <c r="D425" i="4"/>
  <c r="J2071" i="4"/>
  <c r="D2070" i="4"/>
  <c r="D2071" i="1"/>
  <c r="F2072" i="1"/>
  <c r="D1950" i="1"/>
  <c r="F1951" i="1"/>
  <c r="AA58" i="2"/>
  <c r="U59" i="2"/>
  <c r="AB58" i="2"/>
  <c r="AC58" i="2"/>
  <c r="Y58" i="2"/>
  <c r="AD58" i="2"/>
  <c r="X58" i="2"/>
  <c r="W58" i="2"/>
  <c r="F58" i="2"/>
  <c r="A59" i="2"/>
  <c r="H58" i="2"/>
  <c r="G58" i="2"/>
  <c r="E58" i="2"/>
  <c r="D58" i="2"/>
  <c r="C4325" i="1" l="1"/>
  <c r="E4324" i="1"/>
  <c r="M59" i="2"/>
  <c r="L59" i="2"/>
  <c r="N59" i="2"/>
  <c r="AE59" i="2"/>
  <c r="AH59" i="2"/>
  <c r="AG59" i="2"/>
  <c r="AF59" i="2"/>
  <c r="C3923" i="1"/>
  <c r="E3922" i="1"/>
  <c r="E4069" i="4"/>
  <c r="C4070" i="4"/>
  <c r="C3941" i="4"/>
  <c r="E3940" i="4"/>
  <c r="E3468" i="4"/>
  <c r="C3469" i="4"/>
  <c r="D1491" i="4"/>
  <c r="G1492" i="4"/>
  <c r="C2045" i="4"/>
  <c r="E2044" i="4"/>
  <c r="C1918" i="4"/>
  <c r="E1917" i="4"/>
  <c r="G1584" i="4"/>
  <c r="D1583" i="4"/>
  <c r="C2773" i="4"/>
  <c r="E2772" i="4"/>
  <c r="E2649" i="4"/>
  <c r="C2650" i="4"/>
  <c r="C1829" i="4"/>
  <c r="E1828" i="4"/>
  <c r="K59" i="2"/>
  <c r="J59" i="2"/>
  <c r="K62" i="1"/>
  <c r="D61" i="1"/>
  <c r="E61" i="1" s="1"/>
  <c r="F2438" i="1"/>
  <c r="D2437" i="1"/>
  <c r="M1432" i="1"/>
  <c r="D1431" i="1"/>
  <c r="D2801" i="1"/>
  <c r="A61" i="1"/>
  <c r="B62" i="1"/>
  <c r="D305" i="1"/>
  <c r="E305" i="1" s="1"/>
  <c r="L306" i="1"/>
  <c r="K215" i="1"/>
  <c r="D214" i="1"/>
  <c r="E214" i="1" s="1"/>
  <c r="I1031" i="1"/>
  <c r="D1030" i="1"/>
  <c r="F455" i="1"/>
  <c r="I897" i="1"/>
  <c r="I1160" i="1"/>
  <c r="D1159" i="1"/>
  <c r="I1463" i="1"/>
  <c r="I1374" i="1"/>
  <c r="D1373" i="1"/>
  <c r="I1251" i="1"/>
  <c r="D1250" i="1"/>
  <c r="K156" i="1"/>
  <c r="K701" i="1"/>
  <c r="D700" i="1"/>
  <c r="L152" i="1"/>
  <c r="D151" i="1"/>
  <c r="E151" i="1" s="1"/>
  <c r="G1617" i="1"/>
  <c r="D32" i="2"/>
  <c r="D426" i="4"/>
  <c r="G427" i="4"/>
  <c r="G734" i="4"/>
  <c r="K94" i="4"/>
  <c r="D93" i="4"/>
  <c r="C2436" i="4"/>
  <c r="E2435" i="4"/>
  <c r="G894" i="4"/>
  <c r="I670" i="4"/>
  <c r="D669" i="4"/>
  <c r="G368" i="4"/>
  <c r="D367" i="4"/>
  <c r="A62" i="4"/>
  <c r="B63" i="4"/>
  <c r="D1068" i="4"/>
  <c r="G1069" i="4"/>
  <c r="G1281" i="4"/>
  <c r="D1280" i="4"/>
  <c r="C65" i="4"/>
  <c r="E64" i="4"/>
  <c r="J2072" i="4"/>
  <c r="D2071" i="4"/>
  <c r="F2073" i="1"/>
  <c r="D2072" i="1"/>
  <c r="F1952" i="1"/>
  <c r="D1951" i="1"/>
  <c r="W59" i="2"/>
  <c r="AC59" i="2"/>
  <c r="AA59" i="2"/>
  <c r="U60" i="2"/>
  <c r="AB59" i="2"/>
  <c r="AD59" i="2"/>
  <c r="X59" i="2"/>
  <c r="Y59" i="2"/>
  <c r="G59" i="2"/>
  <c r="F59" i="2"/>
  <c r="E59" i="2"/>
  <c r="H59" i="2"/>
  <c r="A60" i="2"/>
  <c r="D59" i="2"/>
  <c r="C4326" i="1" l="1"/>
  <c r="E4325" i="1"/>
  <c r="N60" i="2"/>
  <c r="M60" i="2"/>
  <c r="L60" i="2"/>
  <c r="AE60" i="2"/>
  <c r="AF60" i="2"/>
  <c r="AH60" i="2"/>
  <c r="AG60" i="2"/>
  <c r="C3924" i="1"/>
  <c r="E3923" i="1"/>
  <c r="E4070" i="4"/>
  <c r="C4071" i="4"/>
  <c r="C3942" i="4"/>
  <c r="E3941" i="4"/>
  <c r="E3469" i="4"/>
  <c r="C3470" i="4"/>
  <c r="G1493" i="4"/>
  <c r="D1492" i="4"/>
  <c r="C1830" i="4"/>
  <c r="E1829" i="4"/>
  <c r="E2773" i="4"/>
  <c r="C2774" i="4"/>
  <c r="E1918" i="4"/>
  <c r="C1919" i="4"/>
  <c r="E2650" i="4"/>
  <c r="C2651" i="4"/>
  <c r="D1584" i="4"/>
  <c r="G1585" i="4"/>
  <c r="C2046" i="4"/>
  <c r="E2045" i="4"/>
  <c r="K60" i="2"/>
  <c r="J60" i="2"/>
  <c r="D215" i="1"/>
  <c r="E215" i="1" s="1"/>
  <c r="K216" i="1"/>
  <c r="M1433" i="1"/>
  <c r="D1432" i="1"/>
  <c r="F2439" i="1"/>
  <c r="D2438" i="1"/>
  <c r="K63" i="1"/>
  <c r="D62" i="1"/>
  <c r="E62" i="1" s="1"/>
  <c r="L307" i="1"/>
  <c r="D306" i="1"/>
  <c r="E306" i="1" s="1"/>
  <c r="A62" i="1"/>
  <c r="B63" i="1"/>
  <c r="D2802" i="1"/>
  <c r="G1618" i="1"/>
  <c r="D33" i="2"/>
  <c r="L153" i="1"/>
  <c r="D152" i="1"/>
  <c r="E152" i="1" s="1"/>
  <c r="K702" i="1"/>
  <c r="D701" i="1"/>
  <c r="K157" i="1"/>
  <c r="I1252" i="1"/>
  <c r="D1251" i="1"/>
  <c r="I1375" i="1"/>
  <c r="D1374" i="1"/>
  <c r="I1464" i="1"/>
  <c r="I1161" i="1"/>
  <c r="D1160" i="1"/>
  <c r="I898" i="1"/>
  <c r="F456" i="1"/>
  <c r="I1032" i="1"/>
  <c r="D1031" i="1"/>
  <c r="C66" i="4"/>
  <c r="E65" i="4"/>
  <c r="G1282" i="4"/>
  <c r="D1281" i="4"/>
  <c r="G369" i="4"/>
  <c r="D368" i="4"/>
  <c r="I671" i="4"/>
  <c r="D670" i="4"/>
  <c r="G895" i="4"/>
  <c r="C2437" i="4"/>
  <c r="E2436" i="4"/>
  <c r="K95" i="4"/>
  <c r="D94" i="4"/>
  <c r="D1069" i="4"/>
  <c r="G1070" i="4"/>
  <c r="A63" i="4"/>
  <c r="B64" i="4"/>
  <c r="G735" i="4"/>
  <c r="G428" i="4"/>
  <c r="D427" i="4"/>
  <c r="J2073" i="4"/>
  <c r="D2072" i="4"/>
  <c r="D2073" i="1"/>
  <c r="F2074" i="1"/>
  <c r="D1952" i="1"/>
  <c r="F1953" i="1"/>
  <c r="AC60" i="2"/>
  <c r="U61" i="2"/>
  <c r="Y60" i="2"/>
  <c r="AB60" i="2"/>
  <c r="X60" i="2"/>
  <c r="AA60" i="2"/>
  <c r="AD60" i="2"/>
  <c r="W60" i="2"/>
  <c r="E60" i="2"/>
  <c r="F60" i="2"/>
  <c r="D60" i="2"/>
  <c r="G60" i="2"/>
  <c r="H60" i="2"/>
  <c r="A61" i="2"/>
  <c r="C4327" i="1" l="1"/>
  <c r="E4326" i="1"/>
  <c r="N61" i="2"/>
  <c r="M61" i="2"/>
  <c r="L61" i="2"/>
  <c r="AE61" i="2"/>
  <c r="AG61" i="2"/>
  <c r="AF61" i="2"/>
  <c r="AH61" i="2"/>
  <c r="C3925" i="1"/>
  <c r="E3924" i="1"/>
  <c r="E4071" i="4"/>
  <c r="C4072" i="4"/>
  <c r="C3943" i="4"/>
  <c r="E3942" i="4"/>
  <c r="E3470" i="4"/>
  <c r="C3471" i="4"/>
  <c r="D1493" i="4"/>
  <c r="G1494" i="4"/>
  <c r="C2047" i="4"/>
  <c r="E2046" i="4"/>
  <c r="E2651" i="4"/>
  <c r="C2652" i="4"/>
  <c r="C2775" i="4"/>
  <c r="E2774" i="4"/>
  <c r="D1585" i="4"/>
  <c r="G1586" i="4"/>
  <c r="C1920" i="4"/>
  <c r="E1919" i="4"/>
  <c r="C1831" i="4"/>
  <c r="E1830" i="4"/>
  <c r="K61" i="2"/>
  <c r="J61" i="2"/>
  <c r="L308" i="1"/>
  <c r="D307" i="1"/>
  <c r="E307" i="1" s="1"/>
  <c r="D63" i="1"/>
  <c r="E63" i="1" s="1"/>
  <c r="K64" i="1"/>
  <c r="F2440" i="1"/>
  <c r="D2439" i="1"/>
  <c r="M1434" i="1"/>
  <c r="D1433" i="1"/>
  <c r="D2803" i="1"/>
  <c r="A63" i="1"/>
  <c r="B64" i="1"/>
  <c r="K217" i="1"/>
  <c r="D216" i="1"/>
  <c r="E216" i="1" s="1"/>
  <c r="I1033" i="1"/>
  <c r="D1032" i="1"/>
  <c r="F457" i="1"/>
  <c r="I899" i="1"/>
  <c r="I1162" i="1"/>
  <c r="D1161" i="1"/>
  <c r="I1465" i="1"/>
  <c r="I1376" i="1"/>
  <c r="D1375" i="1"/>
  <c r="I1253" i="1"/>
  <c r="D1252" i="1"/>
  <c r="K158" i="1"/>
  <c r="K703" i="1"/>
  <c r="D702" i="1"/>
  <c r="L154" i="1"/>
  <c r="D153" i="1"/>
  <c r="E153" i="1" s="1"/>
  <c r="G1619" i="1"/>
  <c r="D34" i="2"/>
  <c r="G429" i="4"/>
  <c r="D428" i="4"/>
  <c r="G736" i="4"/>
  <c r="D95" i="4"/>
  <c r="K96" i="4"/>
  <c r="C2438" i="4"/>
  <c r="E2437" i="4"/>
  <c r="G896" i="4"/>
  <c r="I672" i="4"/>
  <c r="D671" i="4"/>
  <c r="G370" i="4"/>
  <c r="D369" i="4"/>
  <c r="G1283" i="4"/>
  <c r="D1282" i="4"/>
  <c r="C67" i="4"/>
  <c r="E66" i="4"/>
  <c r="A64" i="4"/>
  <c r="B65" i="4"/>
  <c r="D1070" i="4"/>
  <c r="G1071" i="4"/>
  <c r="J2074" i="4"/>
  <c r="D2073" i="4"/>
  <c r="F2075" i="1"/>
  <c r="D2074" i="1"/>
  <c r="F1954" i="1"/>
  <c r="D1953" i="1"/>
  <c r="W61" i="2"/>
  <c r="AC61" i="2"/>
  <c r="AB61" i="2"/>
  <c r="U62" i="2"/>
  <c r="Y61" i="2"/>
  <c r="X61" i="2"/>
  <c r="AA61" i="2"/>
  <c r="AD61" i="2"/>
  <c r="D61" i="2"/>
  <c r="F61" i="2"/>
  <c r="G61" i="2"/>
  <c r="H61" i="2"/>
  <c r="E61" i="2"/>
  <c r="A62" i="2"/>
  <c r="C4328" i="1" l="1"/>
  <c r="E4327" i="1"/>
  <c r="L62" i="2"/>
  <c r="M62" i="2"/>
  <c r="N62" i="2"/>
  <c r="AE62" i="2"/>
  <c r="AH62" i="2"/>
  <c r="AG62" i="2"/>
  <c r="AF62" i="2"/>
  <c r="C3926" i="1"/>
  <c r="E3925" i="1"/>
  <c r="E4072" i="4"/>
  <c r="C4073" i="4"/>
  <c r="C3944" i="4"/>
  <c r="E3943" i="4"/>
  <c r="E3471" i="4"/>
  <c r="C3472" i="4"/>
  <c r="G1495" i="4"/>
  <c r="D1494" i="4"/>
  <c r="C1832" i="4"/>
  <c r="E1831" i="4"/>
  <c r="D1586" i="4"/>
  <c r="G1587" i="4"/>
  <c r="E2652" i="4"/>
  <c r="C2653" i="4"/>
  <c r="C1921" i="4"/>
  <c r="E1920" i="4"/>
  <c r="E2775" i="4"/>
  <c r="C2776" i="4"/>
  <c r="C2048" i="4"/>
  <c r="E2047" i="4"/>
  <c r="K62" i="2"/>
  <c r="J62" i="2"/>
  <c r="D217" i="1"/>
  <c r="E217" i="1" s="1"/>
  <c r="K218" i="1"/>
  <c r="M1435" i="1"/>
  <c r="D1434" i="1"/>
  <c r="F2441" i="1"/>
  <c r="D2440" i="1"/>
  <c r="L309" i="1"/>
  <c r="D308" i="1"/>
  <c r="E308" i="1" s="1"/>
  <c r="B65" i="1"/>
  <c r="A64" i="1"/>
  <c r="D2804" i="1"/>
  <c r="D64" i="1"/>
  <c r="E64" i="1" s="1"/>
  <c r="K65" i="1"/>
  <c r="G1620" i="1"/>
  <c r="D35" i="2"/>
  <c r="L155" i="1"/>
  <c r="D154" i="1"/>
  <c r="E154" i="1" s="1"/>
  <c r="K704" i="1"/>
  <c r="D703" i="1"/>
  <c r="K159" i="1"/>
  <c r="I1254" i="1"/>
  <c r="D1253" i="1"/>
  <c r="I1377" i="1"/>
  <c r="D1376" i="1"/>
  <c r="I1466" i="1"/>
  <c r="I1163" i="1"/>
  <c r="D1162" i="1"/>
  <c r="F458" i="1"/>
  <c r="I1034" i="1"/>
  <c r="D1033" i="1"/>
  <c r="I900" i="1"/>
  <c r="E67" i="4"/>
  <c r="C68" i="4"/>
  <c r="D1283" i="4"/>
  <c r="G1284" i="4"/>
  <c r="G371" i="4"/>
  <c r="D370" i="4"/>
  <c r="I673" i="4"/>
  <c r="D672" i="4"/>
  <c r="G897" i="4"/>
  <c r="C2439" i="4"/>
  <c r="E2438" i="4"/>
  <c r="G737" i="4"/>
  <c r="D429" i="4"/>
  <c r="G430" i="4"/>
  <c r="D1071" i="4"/>
  <c r="G1072" i="4"/>
  <c r="B66" i="4"/>
  <c r="A65" i="4"/>
  <c r="K97" i="4"/>
  <c r="D96" i="4"/>
  <c r="J2075" i="4"/>
  <c r="D2074" i="4"/>
  <c r="D2075" i="1"/>
  <c r="F2076" i="1"/>
  <c r="D1954" i="1"/>
  <c r="F1955" i="1"/>
  <c r="Y62" i="2"/>
  <c r="U63" i="2"/>
  <c r="AC62" i="2"/>
  <c r="AD62" i="2"/>
  <c r="X62" i="2"/>
  <c r="AB62" i="2"/>
  <c r="W62" i="2"/>
  <c r="AA62" i="2"/>
  <c r="G62" i="2"/>
  <c r="E62" i="2"/>
  <c r="A63" i="2"/>
  <c r="D62" i="2"/>
  <c r="F62" i="2"/>
  <c r="H62" i="2"/>
  <c r="C4329" i="1" l="1"/>
  <c r="E4328" i="1"/>
  <c r="M63" i="2"/>
  <c r="N63" i="2"/>
  <c r="L63" i="2"/>
  <c r="AE63" i="2"/>
  <c r="AH63" i="2"/>
  <c r="AG63" i="2"/>
  <c r="AF63" i="2"/>
  <c r="C3927" i="1"/>
  <c r="E3926" i="1"/>
  <c r="E4073" i="4"/>
  <c r="C4074" i="4"/>
  <c r="C3945" i="4"/>
  <c r="E3944" i="4"/>
  <c r="E3472" i="4"/>
  <c r="C3473" i="4"/>
  <c r="D1495" i="4"/>
  <c r="G1496" i="4"/>
  <c r="C2049" i="4"/>
  <c r="E2048" i="4"/>
  <c r="C1922" i="4"/>
  <c r="E1921" i="4"/>
  <c r="D1587" i="4"/>
  <c r="G1588" i="4"/>
  <c r="E2776" i="4"/>
  <c r="C2777" i="4"/>
  <c r="E2653" i="4"/>
  <c r="C2654" i="4"/>
  <c r="C1833" i="4"/>
  <c r="E1832" i="4"/>
  <c r="K63" i="2"/>
  <c r="J63" i="2"/>
  <c r="A65" i="1"/>
  <c r="B66" i="1"/>
  <c r="D309" i="1"/>
  <c r="E309" i="1" s="1"/>
  <c r="L310" i="1"/>
  <c r="F2442" i="1"/>
  <c r="D2441" i="1"/>
  <c r="M1436" i="1"/>
  <c r="D1435" i="1"/>
  <c r="K66" i="1"/>
  <c r="D65" i="1"/>
  <c r="E65" i="1" s="1"/>
  <c r="D2805" i="1"/>
  <c r="D218" i="1"/>
  <c r="E218" i="1" s="1"/>
  <c r="K219" i="1"/>
  <c r="I901" i="1"/>
  <c r="I1035" i="1"/>
  <c r="D1034" i="1"/>
  <c r="F459" i="1"/>
  <c r="I1164" i="1"/>
  <c r="D1164" i="1" s="1"/>
  <c r="D1163" i="1"/>
  <c r="I1467" i="1"/>
  <c r="I1378" i="1"/>
  <c r="D1378" i="1" s="1"/>
  <c r="D1377" i="1"/>
  <c r="I1255" i="1"/>
  <c r="D1254" i="1"/>
  <c r="K160" i="1"/>
  <c r="K705" i="1"/>
  <c r="D704" i="1"/>
  <c r="L156" i="1"/>
  <c r="D155" i="1"/>
  <c r="E155" i="1" s="1"/>
  <c r="G1621" i="1"/>
  <c r="D36" i="2"/>
  <c r="K98" i="4"/>
  <c r="D97" i="4"/>
  <c r="B67" i="4"/>
  <c r="A66" i="4"/>
  <c r="G738" i="4"/>
  <c r="C2440" i="4"/>
  <c r="E2439" i="4"/>
  <c r="G898" i="4"/>
  <c r="I674" i="4"/>
  <c r="D673" i="4"/>
  <c r="G372" i="4"/>
  <c r="D372" i="4" s="1"/>
  <c r="D371" i="4"/>
  <c r="D1072" i="4"/>
  <c r="G1073" i="4"/>
  <c r="G431" i="4"/>
  <c r="D430" i="4"/>
  <c r="G1285" i="4"/>
  <c r="D1284" i="4"/>
  <c r="C69" i="4"/>
  <c r="E68" i="4"/>
  <c r="J2076" i="4"/>
  <c r="D2075" i="4"/>
  <c r="F2077" i="1"/>
  <c r="D2076" i="1"/>
  <c r="F1956" i="1"/>
  <c r="D1955" i="1"/>
  <c r="AC63" i="2"/>
  <c r="U64" i="2"/>
  <c r="W63" i="2"/>
  <c r="AA63" i="2"/>
  <c r="AD63" i="2"/>
  <c r="AB63" i="2"/>
  <c r="Y63" i="2"/>
  <c r="X63" i="2"/>
  <c r="F63" i="2"/>
  <c r="D63" i="2"/>
  <c r="E63" i="2"/>
  <c r="A64" i="2"/>
  <c r="G63" i="2"/>
  <c r="H63" i="2"/>
  <c r="C4330" i="1" l="1"/>
  <c r="E4329" i="1"/>
  <c r="N64" i="2"/>
  <c r="L64" i="2"/>
  <c r="M64" i="2"/>
  <c r="AE64" i="2"/>
  <c r="AF64" i="2"/>
  <c r="AH64" i="2"/>
  <c r="AG64" i="2"/>
  <c r="C3928" i="1"/>
  <c r="E3927" i="1"/>
  <c r="E4074" i="4"/>
  <c r="C4075" i="4"/>
  <c r="C3946" i="4"/>
  <c r="E3945" i="4"/>
  <c r="E3473" i="4"/>
  <c r="C3474" i="4"/>
  <c r="D1496" i="4"/>
  <c r="G1497" i="4"/>
  <c r="E2654" i="4"/>
  <c r="C2655" i="4"/>
  <c r="C1923" i="4"/>
  <c r="E1922" i="4"/>
  <c r="G1589" i="4"/>
  <c r="D1588" i="4"/>
  <c r="C1834" i="4"/>
  <c r="E1833" i="4"/>
  <c r="E2777" i="4"/>
  <c r="C2778" i="4"/>
  <c r="C2050" i="4"/>
  <c r="E2049" i="4"/>
  <c r="K64" i="2"/>
  <c r="J64" i="2"/>
  <c r="D66" i="1"/>
  <c r="E66" i="1" s="1"/>
  <c r="K67" i="1"/>
  <c r="M1437" i="1"/>
  <c r="D1436" i="1"/>
  <c r="F2443" i="1"/>
  <c r="D2442" i="1"/>
  <c r="D219" i="1"/>
  <c r="E219" i="1" s="1"/>
  <c r="K220" i="1"/>
  <c r="D2806" i="1"/>
  <c r="D310" i="1"/>
  <c r="E310" i="1" s="1"/>
  <c r="L311" i="1"/>
  <c r="A66" i="1"/>
  <c r="B67" i="1"/>
  <c r="D37" i="2"/>
  <c r="B9" i="3"/>
  <c r="L157" i="1"/>
  <c r="D156" i="1"/>
  <c r="E156" i="1" s="1"/>
  <c r="K706" i="1"/>
  <c r="D705" i="1"/>
  <c r="I1256" i="1"/>
  <c r="D1255" i="1"/>
  <c r="I1468" i="1"/>
  <c r="I1036" i="1"/>
  <c r="D1035" i="1"/>
  <c r="I902" i="1"/>
  <c r="F460" i="1"/>
  <c r="C70" i="4"/>
  <c r="E69" i="4"/>
  <c r="G1286" i="4"/>
  <c r="D1285" i="4"/>
  <c r="D431" i="4"/>
  <c r="G432" i="4"/>
  <c r="I675" i="4"/>
  <c r="D674" i="4"/>
  <c r="G899" i="4"/>
  <c r="C2441" i="4"/>
  <c r="E2440" i="4"/>
  <c r="B68" i="4"/>
  <c r="A67" i="4"/>
  <c r="K99" i="4"/>
  <c r="D98" i="4"/>
  <c r="D1073" i="4"/>
  <c r="G1074" i="4"/>
  <c r="G739" i="4"/>
  <c r="J2077" i="4"/>
  <c r="D2076" i="4"/>
  <c r="D2077" i="1"/>
  <c r="F2078" i="1"/>
  <c r="D1956" i="1"/>
  <c r="F1957" i="1"/>
  <c r="X64" i="2"/>
  <c r="AC64" i="2"/>
  <c r="AD64" i="2"/>
  <c r="AB64" i="2"/>
  <c r="U65" i="2"/>
  <c r="AA64" i="2"/>
  <c r="Y64" i="2"/>
  <c r="W64" i="2"/>
  <c r="F64" i="2"/>
  <c r="D64" i="2"/>
  <c r="E64" i="2"/>
  <c r="H64" i="2"/>
  <c r="A65" i="2"/>
  <c r="G64" i="2"/>
  <c r="C4331" i="1" l="1"/>
  <c r="E4330" i="1"/>
  <c r="N65" i="2"/>
  <c r="M65" i="2"/>
  <c r="L65" i="2"/>
  <c r="AE65" i="2"/>
  <c r="AG65" i="2"/>
  <c r="AF65" i="2"/>
  <c r="AH65" i="2"/>
  <c r="C3929" i="1"/>
  <c r="E3928" i="1"/>
  <c r="E4075" i="4"/>
  <c r="C4076" i="4"/>
  <c r="C3947" i="4"/>
  <c r="E3946" i="4"/>
  <c r="E3474" i="4"/>
  <c r="C3475" i="4"/>
  <c r="D1497" i="4"/>
  <c r="G1498" i="4"/>
  <c r="D1498" i="4" s="1"/>
  <c r="C2779" i="4"/>
  <c r="E2778" i="4"/>
  <c r="C1924" i="4"/>
  <c r="E1923" i="4"/>
  <c r="D1589" i="4"/>
  <c r="G1590" i="4"/>
  <c r="E2655" i="4"/>
  <c r="C2656" i="4"/>
  <c r="C2051" i="4"/>
  <c r="E2050" i="4"/>
  <c r="C1835" i="4"/>
  <c r="E1834" i="4"/>
  <c r="K65" i="2"/>
  <c r="J65" i="2"/>
  <c r="D2443" i="1"/>
  <c r="M1438" i="1"/>
  <c r="D1437" i="1"/>
  <c r="B68" i="1"/>
  <c r="A67" i="1"/>
  <c r="L312" i="1"/>
  <c r="D311" i="1"/>
  <c r="E311" i="1" s="1"/>
  <c r="D2807" i="1"/>
  <c r="K221" i="1"/>
  <c r="D221" i="1" s="1"/>
  <c r="E221" i="1" s="1"/>
  <c r="D220" i="1"/>
  <c r="E220" i="1" s="1"/>
  <c r="K68" i="1"/>
  <c r="D68" i="1" s="1"/>
  <c r="E68" i="1" s="1"/>
  <c r="D67" i="1"/>
  <c r="E67" i="1" s="1"/>
  <c r="F461" i="1"/>
  <c r="N9" i="3"/>
  <c r="I903" i="1"/>
  <c r="I1037" i="1"/>
  <c r="D1036" i="1"/>
  <c r="I1257" i="1"/>
  <c r="D1256" i="1"/>
  <c r="K707" i="1"/>
  <c r="D706" i="1"/>
  <c r="L158" i="1"/>
  <c r="D157" i="1"/>
  <c r="E157" i="1" s="1"/>
  <c r="G740" i="4"/>
  <c r="K100" i="4"/>
  <c r="D99" i="4"/>
  <c r="B69" i="4"/>
  <c r="A68" i="4"/>
  <c r="C2442" i="4"/>
  <c r="E2441" i="4"/>
  <c r="G900" i="4"/>
  <c r="I676" i="4"/>
  <c r="D675" i="4"/>
  <c r="G1287" i="4"/>
  <c r="D1286" i="4"/>
  <c r="C71" i="4"/>
  <c r="E70" i="4"/>
  <c r="D1074" i="4"/>
  <c r="G1075" i="4"/>
  <c r="G433" i="4"/>
  <c r="D432" i="4"/>
  <c r="J2078" i="4"/>
  <c r="D2077" i="4"/>
  <c r="F2079" i="1"/>
  <c r="D2078" i="1"/>
  <c r="F1958" i="1"/>
  <c r="D1957" i="1"/>
  <c r="W65" i="2"/>
  <c r="AC65" i="2"/>
  <c r="AD65" i="2"/>
  <c r="AA65" i="2"/>
  <c r="U66" i="2"/>
  <c r="AB65" i="2"/>
  <c r="X65" i="2"/>
  <c r="Y65" i="2"/>
  <c r="E65" i="2"/>
  <c r="D65" i="2"/>
  <c r="G65" i="2"/>
  <c r="H65" i="2"/>
  <c r="F65" i="2"/>
  <c r="A66" i="2"/>
  <c r="C4332" i="1" l="1"/>
  <c r="E4331" i="1"/>
  <c r="L66" i="2"/>
  <c r="M66" i="2"/>
  <c r="N66" i="2"/>
  <c r="AE66" i="2"/>
  <c r="AH66" i="2"/>
  <c r="AG66" i="2"/>
  <c r="AF66" i="2"/>
  <c r="C3930" i="1"/>
  <c r="E3929" i="1"/>
  <c r="E4076" i="4"/>
  <c r="C4077" i="4"/>
  <c r="C3948" i="4"/>
  <c r="E3947" i="4"/>
  <c r="E3475" i="4"/>
  <c r="C3476" i="4"/>
  <c r="C2052" i="4"/>
  <c r="E2051" i="4"/>
  <c r="G1591" i="4"/>
  <c r="D1590" i="4"/>
  <c r="E2779" i="4"/>
  <c r="C2780" i="4"/>
  <c r="C1836" i="4"/>
  <c r="E1835" i="4"/>
  <c r="E2656" i="4"/>
  <c r="C2657" i="4"/>
  <c r="E1924" i="4"/>
  <c r="C1925" i="4"/>
  <c r="K66" i="2"/>
  <c r="J66" i="2"/>
  <c r="D312" i="1"/>
  <c r="E312" i="1" s="1"/>
  <c r="L313" i="1"/>
  <c r="B69" i="1"/>
  <c r="A68" i="1"/>
  <c r="M1439" i="1"/>
  <c r="D1438" i="1"/>
  <c r="F2445" i="1"/>
  <c r="D2444" i="1"/>
  <c r="D2808" i="1"/>
  <c r="L159" i="1"/>
  <c r="D158" i="1"/>
  <c r="E158" i="1" s="1"/>
  <c r="K708" i="1"/>
  <c r="D707" i="1"/>
  <c r="D1257" i="1"/>
  <c r="I1258" i="1"/>
  <c r="I1038" i="1"/>
  <c r="D1037" i="1"/>
  <c r="I904" i="1"/>
  <c r="F462" i="1"/>
  <c r="D433" i="4"/>
  <c r="G434" i="4"/>
  <c r="E71" i="4"/>
  <c r="C72" i="4"/>
  <c r="D1287" i="4"/>
  <c r="G1288" i="4"/>
  <c r="I677" i="4"/>
  <c r="D676" i="4"/>
  <c r="G901" i="4"/>
  <c r="C2443" i="4"/>
  <c r="E2442" i="4"/>
  <c r="B70" i="4"/>
  <c r="A69" i="4"/>
  <c r="K101" i="4"/>
  <c r="D100" i="4"/>
  <c r="G741" i="4"/>
  <c r="D1075" i="4"/>
  <c r="G1076" i="4"/>
  <c r="J2079" i="4"/>
  <c r="D2078" i="4"/>
  <c r="D2079" i="1"/>
  <c r="F2080" i="1"/>
  <c r="D1958" i="1"/>
  <c r="F1959" i="1"/>
  <c r="AD66" i="2"/>
  <c r="AB66" i="2"/>
  <c r="X66" i="2"/>
  <c r="AA66" i="2"/>
  <c r="AC66" i="2"/>
  <c r="W66" i="2"/>
  <c r="U67" i="2"/>
  <c r="Y66" i="2"/>
  <c r="A67" i="2"/>
  <c r="G66" i="2"/>
  <c r="H66" i="2"/>
  <c r="F66" i="2"/>
  <c r="E66" i="2"/>
  <c r="D66" i="2"/>
  <c r="C4333" i="1" l="1"/>
  <c r="E4332" i="1"/>
  <c r="M67" i="2"/>
  <c r="N67" i="2"/>
  <c r="L67" i="2"/>
  <c r="AE67" i="2"/>
  <c r="AH67" i="2"/>
  <c r="AG67" i="2"/>
  <c r="AF67" i="2"/>
  <c r="C3931" i="1"/>
  <c r="E3930" i="1"/>
  <c r="E4077" i="4"/>
  <c r="C4078" i="4"/>
  <c r="C3949" i="4"/>
  <c r="E3948" i="4"/>
  <c r="E3476" i="4"/>
  <c r="C3477" i="4"/>
  <c r="C3478" i="4" s="1"/>
  <c r="C1926" i="4"/>
  <c r="E1925" i="4"/>
  <c r="C2053" i="4"/>
  <c r="E2052" i="4"/>
  <c r="C1837" i="4"/>
  <c r="E1836" i="4"/>
  <c r="G1592" i="4"/>
  <c r="D1591" i="4"/>
  <c r="E2657" i="4"/>
  <c r="C2658" i="4"/>
  <c r="C2781" i="4"/>
  <c r="E2780" i="4"/>
  <c r="K67" i="2"/>
  <c r="J67" i="2"/>
  <c r="D2809" i="1"/>
  <c r="F2446" i="1"/>
  <c r="D2445" i="1"/>
  <c r="M1440" i="1"/>
  <c r="D1439" i="1"/>
  <c r="A69" i="1"/>
  <c r="B70" i="1"/>
  <c r="L314" i="1"/>
  <c r="D313" i="1"/>
  <c r="E313" i="1" s="1"/>
  <c r="F463" i="1"/>
  <c r="I905" i="1"/>
  <c r="I1039" i="1"/>
  <c r="D1038" i="1"/>
  <c r="K709" i="1"/>
  <c r="D708" i="1"/>
  <c r="L160" i="1"/>
  <c r="D160" i="1" s="1"/>
  <c r="E160" i="1" s="1"/>
  <c r="D159" i="1"/>
  <c r="E159" i="1" s="1"/>
  <c r="D1258" i="1"/>
  <c r="I1259" i="1"/>
  <c r="D1076" i="4"/>
  <c r="G1077" i="4"/>
  <c r="G742" i="4"/>
  <c r="K102" i="4"/>
  <c r="D101" i="4"/>
  <c r="A70" i="4"/>
  <c r="B71" i="4"/>
  <c r="C2444" i="4"/>
  <c r="E2443" i="4"/>
  <c r="G902" i="4"/>
  <c r="I678" i="4"/>
  <c r="D677" i="4"/>
  <c r="G1289" i="4"/>
  <c r="D1288" i="4"/>
  <c r="C73" i="4"/>
  <c r="E72" i="4"/>
  <c r="D434" i="4"/>
  <c r="G435" i="4"/>
  <c r="J2080" i="4"/>
  <c r="D2079" i="4"/>
  <c r="F2081" i="1"/>
  <c r="D2080" i="1"/>
  <c r="F1960" i="1"/>
  <c r="D1959" i="1"/>
  <c r="AD67" i="2"/>
  <c r="U68" i="2"/>
  <c r="Y67" i="2"/>
  <c r="AA67" i="2"/>
  <c r="AB67" i="2"/>
  <c r="AC67" i="2"/>
  <c r="W67" i="2"/>
  <c r="X67" i="2"/>
  <c r="G67" i="2"/>
  <c r="A68" i="2"/>
  <c r="D67" i="2"/>
  <c r="F67" i="2"/>
  <c r="E67" i="2"/>
  <c r="H67" i="2"/>
  <c r="C4334" i="1" l="1"/>
  <c r="E4333" i="1"/>
  <c r="N68" i="2"/>
  <c r="M68" i="2"/>
  <c r="L68" i="2"/>
  <c r="AE68" i="2"/>
  <c r="AF68" i="2"/>
  <c r="AH68" i="2"/>
  <c r="AG68" i="2"/>
  <c r="C3932" i="1"/>
  <c r="E3931" i="1"/>
  <c r="E4078" i="4"/>
  <c r="C4079" i="4"/>
  <c r="C3950" i="4"/>
  <c r="E3949" i="4"/>
  <c r="C3479" i="4"/>
  <c r="E3478" i="4"/>
  <c r="E3477" i="4"/>
  <c r="E2781" i="4"/>
  <c r="C2782" i="4"/>
  <c r="D1592" i="4"/>
  <c r="G1593" i="4"/>
  <c r="E1926" i="4"/>
  <c r="C1927" i="4"/>
  <c r="E2658" i="4"/>
  <c r="C2659" i="4"/>
  <c r="C1838" i="4"/>
  <c r="E1837" i="4"/>
  <c r="C2054" i="4"/>
  <c r="E2053" i="4"/>
  <c r="K68" i="2"/>
  <c r="J68" i="2"/>
  <c r="D314" i="1"/>
  <c r="E314" i="1" s="1"/>
  <c r="L315" i="1"/>
  <c r="M1441" i="1"/>
  <c r="D1440" i="1"/>
  <c r="F2447" i="1"/>
  <c r="D2446" i="1"/>
  <c r="D2810" i="1"/>
  <c r="B71" i="1"/>
  <c r="A70" i="1"/>
  <c r="K710" i="1"/>
  <c r="D709" i="1"/>
  <c r="I1040" i="1"/>
  <c r="D1039" i="1"/>
  <c r="I906" i="1"/>
  <c r="D1259" i="1"/>
  <c r="I1260" i="1"/>
  <c r="F464" i="1"/>
  <c r="D435" i="4"/>
  <c r="G436" i="4"/>
  <c r="I679" i="4"/>
  <c r="D678" i="4"/>
  <c r="G903" i="4"/>
  <c r="C2445" i="4"/>
  <c r="E2444" i="4"/>
  <c r="K103" i="4"/>
  <c r="D102" i="4"/>
  <c r="G743" i="4"/>
  <c r="C74" i="4"/>
  <c r="E73" i="4"/>
  <c r="G1290" i="4"/>
  <c r="D1289" i="4"/>
  <c r="A71" i="4"/>
  <c r="B72" i="4"/>
  <c r="G1078" i="4"/>
  <c r="D1077" i="4"/>
  <c r="J2081" i="4"/>
  <c r="D2080" i="4"/>
  <c r="D2081" i="1"/>
  <c r="F2082" i="1"/>
  <c r="D1960" i="1"/>
  <c r="F1961" i="1"/>
  <c r="W68" i="2"/>
  <c r="AA68" i="2"/>
  <c r="AD68" i="2"/>
  <c r="AC68" i="2"/>
  <c r="Y68" i="2"/>
  <c r="AB68" i="2"/>
  <c r="U69" i="2"/>
  <c r="X68" i="2"/>
  <c r="E68" i="2"/>
  <c r="F68" i="2"/>
  <c r="D68" i="2"/>
  <c r="H68" i="2"/>
  <c r="A69" i="2"/>
  <c r="I68" i="2"/>
  <c r="G68" i="2"/>
  <c r="C4335" i="1" l="1"/>
  <c r="E4334" i="1"/>
  <c r="M69" i="2"/>
  <c r="L69" i="2"/>
  <c r="N69" i="2"/>
  <c r="AE69" i="2"/>
  <c r="AG69" i="2"/>
  <c r="AF69" i="2"/>
  <c r="AH69" i="2"/>
  <c r="C3933" i="1"/>
  <c r="E3932" i="1"/>
  <c r="E4079" i="4"/>
  <c r="C4080" i="4"/>
  <c r="C3951" i="4"/>
  <c r="E3950" i="4"/>
  <c r="E3479" i="4"/>
  <c r="C3480" i="4"/>
  <c r="C1928" i="4"/>
  <c r="E1927" i="4"/>
  <c r="C2783" i="4"/>
  <c r="E2782" i="4"/>
  <c r="C1839" i="4"/>
  <c r="E1838" i="4"/>
  <c r="E2659" i="4"/>
  <c r="C2660" i="4"/>
  <c r="D1593" i="4"/>
  <c r="G1594" i="4"/>
  <c r="C2055" i="4"/>
  <c r="E2054" i="4"/>
  <c r="K69" i="2"/>
  <c r="J69" i="2"/>
  <c r="A71" i="1"/>
  <c r="B72" i="1"/>
  <c r="F2448" i="1"/>
  <c r="D2447" i="1"/>
  <c r="M1442" i="1"/>
  <c r="D1441" i="1"/>
  <c r="D2811" i="1"/>
  <c r="L316" i="1"/>
  <c r="D315" i="1"/>
  <c r="E315" i="1" s="1"/>
  <c r="I1261" i="1"/>
  <c r="D1260" i="1"/>
  <c r="I907" i="1"/>
  <c r="I1041" i="1"/>
  <c r="D1040" i="1"/>
  <c r="D710" i="1"/>
  <c r="K711" i="1"/>
  <c r="F465" i="1"/>
  <c r="A72" i="4"/>
  <c r="B73" i="4"/>
  <c r="G904" i="4"/>
  <c r="G437" i="4"/>
  <c r="D436" i="4"/>
  <c r="D1078" i="4"/>
  <c r="G1079" i="4"/>
  <c r="G1291" i="4"/>
  <c r="D1290" i="4"/>
  <c r="C75" i="4"/>
  <c r="E74" i="4"/>
  <c r="G744" i="4"/>
  <c r="D103" i="4"/>
  <c r="K104" i="4"/>
  <c r="C2446" i="4"/>
  <c r="E2445" i="4"/>
  <c r="I680" i="4"/>
  <c r="D679" i="4"/>
  <c r="J2082" i="4"/>
  <c r="D2081" i="4"/>
  <c r="F2083" i="1"/>
  <c r="D2082" i="1"/>
  <c r="F1962" i="1"/>
  <c r="D1961" i="1"/>
  <c r="AC69" i="2"/>
  <c r="X69" i="2"/>
  <c r="AA69" i="2"/>
  <c r="W69" i="2"/>
  <c r="AD69" i="2"/>
  <c r="Y69" i="2"/>
  <c r="U70" i="2"/>
  <c r="AB69" i="2"/>
  <c r="G69" i="2"/>
  <c r="H69" i="2"/>
  <c r="I69" i="2"/>
  <c r="D69" i="2"/>
  <c r="A70" i="2"/>
  <c r="F69" i="2"/>
  <c r="E69" i="2"/>
  <c r="C4336" i="1" l="1"/>
  <c r="E4335" i="1"/>
  <c r="L70" i="2"/>
  <c r="N70" i="2"/>
  <c r="M70" i="2"/>
  <c r="AE70" i="2"/>
  <c r="AH70" i="2"/>
  <c r="AG70" i="2"/>
  <c r="AF70" i="2"/>
  <c r="E3933" i="1"/>
  <c r="C3934" i="1"/>
  <c r="E4080" i="4"/>
  <c r="C4081" i="4"/>
  <c r="C3952" i="4"/>
  <c r="E3951" i="4"/>
  <c r="C3481" i="4"/>
  <c r="E3480" i="4"/>
  <c r="C2056" i="4"/>
  <c r="E2055" i="4"/>
  <c r="E2783" i="4"/>
  <c r="C2784" i="4"/>
  <c r="G1595" i="4"/>
  <c r="D1594" i="4"/>
  <c r="C1840" i="4"/>
  <c r="E1839" i="4"/>
  <c r="E1928" i="4"/>
  <c r="C1929" i="4"/>
  <c r="E2660" i="4"/>
  <c r="C2661" i="4"/>
  <c r="K70" i="2"/>
  <c r="J70" i="2"/>
  <c r="D316" i="1"/>
  <c r="E316" i="1" s="1"/>
  <c r="L317" i="1"/>
  <c r="M1443" i="1"/>
  <c r="D1442" i="1"/>
  <c r="F2449" i="1"/>
  <c r="D2448" i="1"/>
  <c r="D2812" i="1"/>
  <c r="B73" i="1"/>
  <c r="A72" i="1"/>
  <c r="I1042" i="1"/>
  <c r="D1041" i="1"/>
  <c r="I908" i="1"/>
  <c r="D1261" i="1"/>
  <c r="I1262" i="1"/>
  <c r="F466" i="1"/>
  <c r="D711" i="1"/>
  <c r="K712" i="1"/>
  <c r="K105" i="4"/>
  <c r="D104" i="4"/>
  <c r="D1079" i="4"/>
  <c r="G1080" i="4"/>
  <c r="A73" i="4"/>
  <c r="B74" i="4"/>
  <c r="I681" i="4"/>
  <c r="D680" i="4"/>
  <c r="C2447" i="4"/>
  <c r="E2446" i="4"/>
  <c r="G745" i="4"/>
  <c r="E75" i="4"/>
  <c r="C76" i="4"/>
  <c r="D1291" i="4"/>
  <c r="G1292" i="4"/>
  <c r="G438" i="4"/>
  <c r="D437" i="4"/>
  <c r="G905" i="4"/>
  <c r="J2083" i="4"/>
  <c r="D2082" i="4"/>
  <c r="D2083" i="1"/>
  <c r="F2084" i="1"/>
  <c r="D1962" i="1"/>
  <c r="F1963" i="1"/>
  <c r="U71" i="2"/>
  <c r="AA70" i="2"/>
  <c r="Y70" i="2"/>
  <c r="AD70" i="2"/>
  <c r="AB70" i="2"/>
  <c r="AC70" i="2"/>
  <c r="X70" i="2"/>
  <c r="W70" i="2"/>
  <c r="F70" i="2"/>
  <c r="I70" i="2"/>
  <c r="A71" i="2"/>
  <c r="G70" i="2"/>
  <c r="D70" i="2"/>
  <c r="E70" i="2"/>
  <c r="H70" i="2"/>
  <c r="C4337" i="1" l="1"/>
  <c r="E4336" i="1"/>
  <c r="M71" i="2"/>
  <c r="L71" i="2"/>
  <c r="N71" i="2"/>
  <c r="AE71" i="2"/>
  <c r="AH71" i="2"/>
  <c r="AG71" i="2"/>
  <c r="AF71" i="2"/>
  <c r="E3934" i="1"/>
  <c r="C3935" i="1"/>
  <c r="E4081" i="4"/>
  <c r="C4082" i="4"/>
  <c r="C3953" i="4"/>
  <c r="E3952" i="4"/>
  <c r="C3482" i="4"/>
  <c r="E3481" i="4"/>
  <c r="E2784" i="4"/>
  <c r="C2785" i="4"/>
  <c r="C1841" i="4"/>
  <c r="E1840" i="4"/>
  <c r="C1930" i="4"/>
  <c r="E1929" i="4"/>
  <c r="E2661" i="4"/>
  <c r="C2662" i="4"/>
  <c r="G1596" i="4"/>
  <c r="D1595" i="4"/>
  <c r="C2057" i="4"/>
  <c r="E2056" i="4"/>
  <c r="K71" i="2"/>
  <c r="J71" i="2"/>
  <c r="B74" i="1"/>
  <c r="A73" i="1"/>
  <c r="F2450" i="1"/>
  <c r="D2449" i="1"/>
  <c r="M1444" i="1"/>
  <c r="D1443" i="1"/>
  <c r="D2813" i="1"/>
  <c r="L318" i="1"/>
  <c r="D317" i="1"/>
  <c r="E317" i="1" s="1"/>
  <c r="I909" i="1"/>
  <c r="I1043" i="1"/>
  <c r="D1042" i="1"/>
  <c r="D712" i="1"/>
  <c r="K713" i="1"/>
  <c r="F467" i="1"/>
  <c r="I1263" i="1"/>
  <c r="D1262" i="1"/>
  <c r="G439" i="4"/>
  <c r="D438" i="4"/>
  <c r="C2448" i="4"/>
  <c r="E2447" i="4"/>
  <c r="I682" i="4"/>
  <c r="D681" i="4"/>
  <c r="K106" i="4"/>
  <c r="D105" i="4"/>
  <c r="G906" i="4"/>
  <c r="G1293" i="4"/>
  <c r="D1292" i="4"/>
  <c r="C77" i="4"/>
  <c r="E76" i="4"/>
  <c r="G746" i="4"/>
  <c r="A74" i="4"/>
  <c r="B75" i="4"/>
  <c r="D1080" i="4"/>
  <c r="G1081" i="4"/>
  <c r="J2084" i="4"/>
  <c r="D2083" i="4"/>
  <c r="F2085" i="1"/>
  <c r="D2084" i="1"/>
  <c r="F1964" i="1"/>
  <c r="D1963" i="1"/>
  <c r="W71" i="2"/>
  <c r="U72" i="2"/>
  <c r="Y71" i="2"/>
  <c r="X71" i="2"/>
  <c r="AC71" i="2"/>
  <c r="AD71" i="2"/>
  <c r="AB71" i="2"/>
  <c r="AA71" i="2"/>
  <c r="E71" i="2"/>
  <c r="I71" i="2"/>
  <c r="D71" i="2"/>
  <c r="H71" i="2"/>
  <c r="F71" i="2"/>
  <c r="G71" i="2"/>
  <c r="A72" i="2"/>
  <c r="C4338" i="1" l="1"/>
  <c r="E4337" i="1"/>
  <c r="N72" i="2"/>
  <c r="M72" i="2"/>
  <c r="L72" i="2"/>
  <c r="AE72" i="2"/>
  <c r="AF72" i="2"/>
  <c r="AH72" i="2"/>
  <c r="AG72" i="2"/>
  <c r="E3935" i="1"/>
  <c r="C3936" i="1"/>
  <c r="E4082" i="4"/>
  <c r="C4083" i="4"/>
  <c r="C3954" i="4"/>
  <c r="E3953" i="4"/>
  <c r="C3483" i="4"/>
  <c r="E3482" i="4"/>
  <c r="C2058" i="4"/>
  <c r="E2057" i="4"/>
  <c r="C1842" i="4"/>
  <c r="E1841" i="4"/>
  <c r="G1597" i="4"/>
  <c r="D1596" i="4"/>
  <c r="E2785" i="4"/>
  <c r="C2786" i="4"/>
  <c r="E2662" i="4"/>
  <c r="C2663" i="4"/>
  <c r="E1930" i="4"/>
  <c r="C1931" i="4"/>
  <c r="K72" i="2"/>
  <c r="J72" i="2"/>
  <c r="L319" i="1"/>
  <c r="D318" i="1"/>
  <c r="E318" i="1" s="1"/>
  <c r="M1445" i="1"/>
  <c r="D1444" i="1"/>
  <c r="F2451" i="1"/>
  <c r="D2450" i="1"/>
  <c r="A74" i="1"/>
  <c r="B75" i="1"/>
  <c r="D2814" i="1"/>
  <c r="I1264" i="1"/>
  <c r="D1263" i="1"/>
  <c r="F468" i="1"/>
  <c r="I1044" i="1"/>
  <c r="D1043" i="1"/>
  <c r="D713" i="1"/>
  <c r="K714" i="1"/>
  <c r="I910" i="1"/>
  <c r="G747" i="4"/>
  <c r="C78" i="4"/>
  <c r="E77" i="4"/>
  <c r="G1294" i="4"/>
  <c r="D1293" i="4"/>
  <c r="G907" i="4"/>
  <c r="K107" i="4"/>
  <c r="D106" i="4"/>
  <c r="I683" i="4"/>
  <c r="D682" i="4"/>
  <c r="C2449" i="4"/>
  <c r="E2448" i="4"/>
  <c r="D439" i="4"/>
  <c r="G440" i="4"/>
  <c r="G1082" i="4"/>
  <c r="D1081" i="4"/>
  <c r="A75" i="4"/>
  <c r="B76" i="4"/>
  <c r="J2085" i="4"/>
  <c r="D2084" i="4"/>
  <c r="D2085" i="1"/>
  <c r="F2086" i="1"/>
  <c r="D1964" i="1"/>
  <c r="F1965" i="1"/>
  <c r="Y72" i="2"/>
  <c r="U73" i="2"/>
  <c r="W72" i="2"/>
  <c r="AA72" i="2"/>
  <c r="AC72" i="2"/>
  <c r="AD72" i="2"/>
  <c r="X72" i="2"/>
  <c r="AB72" i="2"/>
  <c r="G72" i="2"/>
  <c r="D72" i="2"/>
  <c r="F72" i="2"/>
  <c r="E72" i="2"/>
  <c r="H72" i="2"/>
  <c r="I72" i="2"/>
  <c r="A73" i="2"/>
  <c r="C4339" i="1" l="1"/>
  <c r="E4338" i="1"/>
  <c r="L73" i="2"/>
  <c r="M73" i="2"/>
  <c r="N73" i="2"/>
  <c r="AE73" i="2"/>
  <c r="AG73" i="2"/>
  <c r="AF73" i="2"/>
  <c r="AH73" i="2"/>
  <c r="E3936" i="1"/>
  <c r="C3937" i="1"/>
  <c r="E4083" i="4"/>
  <c r="C4084" i="4"/>
  <c r="C3955" i="4"/>
  <c r="E3954" i="4"/>
  <c r="E3483" i="4"/>
  <c r="C3484" i="4"/>
  <c r="C2787" i="4"/>
  <c r="E2786" i="4"/>
  <c r="E2663" i="4"/>
  <c r="C2664" i="4"/>
  <c r="C1843" i="4"/>
  <c r="E1842" i="4"/>
  <c r="C1932" i="4"/>
  <c r="E1931" i="4"/>
  <c r="G1598" i="4"/>
  <c r="D1597" i="4"/>
  <c r="C2059" i="4"/>
  <c r="E2058" i="4"/>
  <c r="K73" i="2"/>
  <c r="J73" i="2"/>
  <c r="F2452" i="1"/>
  <c r="D2451" i="1"/>
  <c r="M1446" i="1"/>
  <c r="D1445" i="1"/>
  <c r="L320" i="1"/>
  <c r="D319" i="1"/>
  <c r="E319" i="1" s="1"/>
  <c r="D2815" i="1"/>
  <c r="B76" i="1"/>
  <c r="A75" i="1"/>
  <c r="I911" i="1"/>
  <c r="I1045" i="1"/>
  <c r="D1044" i="1"/>
  <c r="D1264" i="1"/>
  <c r="I1265" i="1"/>
  <c r="K715" i="1"/>
  <c r="D714" i="1"/>
  <c r="F469" i="1"/>
  <c r="D1082" i="4"/>
  <c r="G1083" i="4"/>
  <c r="C2450" i="4"/>
  <c r="E2449" i="4"/>
  <c r="I684" i="4"/>
  <c r="D683" i="4"/>
  <c r="K108" i="4"/>
  <c r="D107" i="4"/>
  <c r="G908" i="4"/>
  <c r="G1295" i="4"/>
  <c r="D1294" i="4"/>
  <c r="C79" i="4"/>
  <c r="E78" i="4"/>
  <c r="G748" i="4"/>
  <c r="A76" i="4"/>
  <c r="B77" i="4"/>
  <c r="D440" i="4"/>
  <c r="G441" i="4"/>
  <c r="J2086" i="4"/>
  <c r="D2085" i="4"/>
  <c r="F2087" i="1"/>
  <c r="D2086" i="1"/>
  <c r="F1966" i="1"/>
  <c r="D1965" i="1"/>
  <c r="AD73" i="2"/>
  <c r="Y73" i="2"/>
  <c r="AB73" i="2"/>
  <c r="U74" i="2"/>
  <c r="AC73" i="2"/>
  <c r="X73" i="2"/>
  <c r="AA73" i="2"/>
  <c r="W73" i="2"/>
  <c r="I73" i="2"/>
  <c r="G73" i="2"/>
  <c r="A74" i="2"/>
  <c r="H73" i="2"/>
  <c r="E73" i="2"/>
  <c r="F73" i="2"/>
  <c r="D73" i="2"/>
  <c r="E4339" i="1" l="1"/>
  <c r="C4340" i="1"/>
  <c r="L74" i="2"/>
  <c r="N74" i="2"/>
  <c r="M74" i="2"/>
  <c r="AE74" i="2"/>
  <c r="AF74" i="2"/>
  <c r="AH74" i="2"/>
  <c r="AG74" i="2"/>
  <c r="E3937" i="1"/>
  <c r="C3938" i="1"/>
  <c r="E4084" i="4"/>
  <c r="C4085" i="4"/>
  <c r="C3956" i="4"/>
  <c r="E3955" i="4"/>
  <c r="C3485" i="4"/>
  <c r="E3484" i="4"/>
  <c r="C2060" i="4"/>
  <c r="E2059" i="4"/>
  <c r="C1933" i="4"/>
  <c r="E1932" i="4"/>
  <c r="E2664" i="4"/>
  <c r="C2665" i="4"/>
  <c r="G1599" i="4"/>
  <c r="D1598" i="4"/>
  <c r="C1844" i="4"/>
  <c r="E1843" i="4"/>
  <c r="E2787" i="4"/>
  <c r="C2788" i="4"/>
  <c r="K74" i="2"/>
  <c r="J74" i="2"/>
  <c r="B77" i="1"/>
  <c r="A76" i="1"/>
  <c r="D320" i="1"/>
  <c r="E320" i="1" s="1"/>
  <c r="L321" i="1"/>
  <c r="M1447" i="1"/>
  <c r="D1446" i="1"/>
  <c r="F2453" i="1"/>
  <c r="D2452" i="1"/>
  <c r="D2816" i="1"/>
  <c r="F470" i="1"/>
  <c r="D715" i="1"/>
  <c r="K716" i="1"/>
  <c r="I1046" i="1"/>
  <c r="D1045" i="1"/>
  <c r="I912" i="1"/>
  <c r="I1266" i="1"/>
  <c r="D1265" i="1"/>
  <c r="G749" i="4"/>
  <c r="E79" i="4"/>
  <c r="C80" i="4"/>
  <c r="D1295" i="4"/>
  <c r="G1296" i="4"/>
  <c r="G909" i="4"/>
  <c r="K109" i="4"/>
  <c r="D108" i="4"/>
  <c r="I685" i="4"/>
  <c r="D684" i="4"/>
  <c r="C2451" i="4"/>
  <c r="E2450" i="4"/>
  <c r="D441" i="4"/>
  <c r="G442" i="4"/>
  <c r="A77" i="4"/>
  <c r="B78" i="4"/>
  <c r="D1083" i="4"/>
  <c r="G1084" i="4"/>
  <c r="J2087" i="4"/>
  <c r="D2086" i="4"/>
  <c r="F2088" i="1"/>
  <c r="D2087" i="1"/>
  <c r="D1966" i="1"/>
  <c r="F1967" i="1"/>
  <c r="AA74" i="2"/>
  <c r="U75" i="2"/>
  <c r="W74" i="2"/>
  <c r="Y74" i="2"/>
  <c r="X74" i="2"/>
  <c r="AB74" i="2"/>
  <c r="AC74" i="2"/>
  <c r="AD74" i="2"/>
  <c r="A75" i="2"/>
  <c r="D74" i="2"/>
  <c r="H74" i="2"/>
  <c r="I74" i="2"/>
  <c r="E74" i="2"/>
  <c r="G74" i="2"/>
  <c r="F74" i="2"/>
  <c r="E4340" i="1" l="1"/>
  <c r="C4341" i="1"/>
  <c r="M75" i="2"/>
  <c r="N75" i="2"/>
  <c r="L75" i="2"/>
  <c r="AE75" i="2"/>
  <c r="AG75" i="2"/>
  <c r="AF75" i="2"/>
  <c r="AH75" i="2"/>
  <c r="E3938" i="1"/>
  <c r="C3939" i="1"/>
  <c r="E4085" i="4"/>
  <c r="C4086" i="4"/>
  <c r="C3957" i="4"/>
  <c r="E3956" i="4"/>
  <c r="C3486" i="4"/>
  <c r="E3485" i="4"/>
  <c r="G1600" i="4"/>
  <c r="D1599" i="4"/>
  <c r="E1933" i="4"/>
  <c r="C1934" i="4"/>
  <c r="C1845" i="4"/>
  <c r="E1844" i="4"/>
  <c r="E2665" i="4"/>
  <c r="C2666" i="4"/>
  <c r="C2789" i="4"/>
  <c r="E2788" i="4"/>
  <c r="C2061" i="4"/>
  <c r="E2060" i="4"/>
  <c r="K75" i="2"/>
  <c r="J75" i="2"/>
  <c r="F2454" i="1"/>
  <c r="D2453" i="1"/>
  <c r="M1448" i="1"/>
  <c r="D1447" i="1"/>
  <c r="B78" i="1"/>
  <c r="A77" i="1"/>
  <c r="D2817" i="1"/>
  <c r="D321" i="1"/>
  <c r="E321" i="1" s="1"/>
  <c r="L322" i="1"/>
  <c r="I913" i="1"/>
  <c r="I1047" i="1"/>
  <c r="D1046" i="1"/>
  <c r="D1266" i="1"/>
  <c r="I1267" i="1"/>
  <c r="D716" i="1"/>
  <c r="K717" i="1"/>
  <c r="F471" i="1"/>
  <c r="C2452" i="4"/>
  <c r="E2451" i="4"/>
  <c r="I686" i="4"/>
  <c r="D685" i="4"/>
  <c r="K110" i="4"/>
  <c r="D109" i="4"/>
  <c r="G910" i="4"/>
  <c r="D1084" i="4"/>
  <c r="G1085" i="4"/>
  <c r="A78" i="4"/>
  <c r="B79" i="4"/>
  <c r="G443" i="4"/>
  <c r="D442" i="4"/>
  <c r="G1297" i="4"/>
  <c r="D1296" i="4"/>
  <c r="C81" i="4"/>
  <c r="E80" i="4"/>
  <c r="G750" i="4"/>
  <c r="J2088" i="4"/>
  <c r="D2087" i="4"/>
  <c r="F2089" i="1"/>
  <c r="D2088" i="1"/>
  <c r="F1968" i="1"/>
  <c r="D1967" i="1"/>
  <c r="AC75" i="2"/>
  <c r="W75" i="2"/>
  <c r="AD75" i="2"/>
  <c r="Y75" i="2"/>
  <c r="U76" i="2"/>
  <c r="X75" i="2"/>
  <c r="AB75" i="2"/>
  <c r="AA75" i="2"/>
  <c r="G75" i="2"/>
  <c r="F75" i="2"/>
  <c r="E75" i="2"/>
  <c r="A76" i="2"/>
  <c r="H75" i="2"/>
  <c r="I75" i="2"/>
  <c r="D75" i="2"/>
  <c r="E4341" i="1" l="1"/>
  <c r="C4342" i="1"/>
  <c r="N76" i="2"/>
  <c r="M76" i="2"/>
  <c r="L76" i="2"/>
  <c r="AE76" i="2"/>
  <c r="AH76" i="2"/>
  <c r="AG76" i="2"/>
  <c r="AF76" i="2"/>
  <c r="E3939" i="1"/>
  <c r="C3940" i="1"/>
  <c r="E4086" i="4"/>
  <c r="C4087" i="4"/>
  <c r="C3958" i="4"/>
  <c r="E3957" i="4"/>
  <c r="C3487" i="4"/>
  <c r="E3486" i="4"/>
  <c r="C2062" i="4"/>
  <c r="E2061" i="4"/>
  <c r="E2666" i="4"/>
  <c r="C2667" i="4"/>
  <c r="E1934" i="4"/>
  <c r="C1935" i="4"/>
  <c r="E2789" i="4"/>
  <c r="C2790" i="4"/>
  <c r="E1845" i="4"/>
  <c r="C1846" i="4"/>
  <c r="D1600" i="4"/>
  <c r="G1601" i="4"/>
  <c r="K76" i="2"/>
  <c r="J76" i="2"/>
  <c r="A78" i="1"/>
  <c r="B79" i="1"/>
  <c r="M1449" i="1"/>
  <c r="D1448" i="1"/>
  <c r="F2455" i="1"/>
  <c r="D2454" i="1"/>
  <c r="L323" i="1"/>
  <c r="D322" i="1"/>
  <c r="E322" i="1" s="1"/>
  <c r="D2818" i="1"/>
  <c r="K718" i="1"/>
  <c r="D717" i="1"/>
  <c r="I1268" i="1"/>
  <c r="D1267" i="1"/>
  <c r="I1048" i="1"/>
  <c r="D1047" i="1"/>
  <c r="F472" i="1"/>
  <c r="I914" i="1"/>
  <c r="G751" i="4"/>
  <c r="C82" i="4"/>
  <c r="E81" i="4"/>
  <c r="G1298" i="4"/>
  <c r="D1297" i="4"/>
  <c r="D443" i="4"/>
  <c r="G444" i="4"/>
  <c r="G911" i="4"/>
  <c r="K111" i="4"/>
  <c r="D110" i="4"/>
  <c r="I687" i="4"/>
  <c r="D686" i="4"/>
  <c r="C2453" i="4"/>
  <c r="E2452" i="4"/>
  <c r="A79" i="4"/>
  <c r="B80" i="4"/>
  <c r="D1085" i="4"/>
  <c r="G1086" i="4"/>
  <c r="J2089" i="4"/>
  <c r="D2088" i="4"/>
  <c r="F2090" i="1"/>
  <c r="D2089" i="1"/>
  <c r="D1968" i="1"/>
  <c r="F1969" i="1"/>
  <c r="AA76" i="2"/>
  <c r="U77" i="2"/>
  <c r="AC76" i="2"/>
  <c r="W76" i="2"/>
  <c r="Y76" i="2"/>
  <c r="AB76" i="2"/>
  <c r="X76" i="2"/>
  <c r="AD76" i="2"/>
  <c r="D76" i="2"/>
  <c r="A77" i="2"/>
  <c r="H76" i="2"/>
  <c r="F76" i="2"/>
  <c r="G76" i="2"/>
  <c r="I76" i="2"/>
  <c r="E76" i="2"/>
  <c r="E4342" i="1" l="1"/>
  <c r="C4343" i="1"/>
  <c r="N77" i="2"/>
  <c r="L77" i="2"/>
  <c r="M77" i="2"/>
  <c r="AE77" i="2"/>
  <c r="AF77" i="2"/>
  <c r="AH77" i="2"/>
  <c r="AG77" i="2"/>
  <c r="E3940" i="1"/>
  <c r="C3941" i="1"/>
  <c r="E4087" i="4"/>
  <c r="C4088" i="4"/>
  <c r="C3959" i="4"/>
  <c r="E3958" i="4"/>
  <c r="E3487" i="4"/>
  <c r="C3488" i="4"/>
  <c r="C2791" i="4"/>
  <c r="E2790" i="4"/>
  <c r="E2667" i="4"/>
  <c r="C2668" i="4"/>
  <c r="C1847" i="4"/>
  <c r="E1846" i="4"/>
  <c r="C1936" i="4"/>
  <c r="E1935" i="4"/>
  <c r="G1602" i="4"/>
  <c r="D1601" i="4"/>
  <c r="C2063" i="4"/>
  <c r="E2062" i="4"/>
  <c r="K77" i="2"/>
  <c r="J77" i="2"/>
  <c r="L324" i="1"/>
  <c r="D323" i="1"/>
  <c r="E323" i="1" s="1"/>
  <c r="F2456" i="1"/>
  <c r="D2455" i="1"/>
  <c r="M1450" i="1"/>
  <c r="D1449" i="1"/>
  <c r="D2819" i="1"/>
  <c r="B80" i="1"/>
  <c r="A79" i="1"/>
  <c r="I915" i="1"/>
  <c r="I1049" i="1"/>
  <c r="D1048" i="1"/>
  <c r="D1268" i="1"/>
  <c r="I1269" i="1"/>
  <c r="K719" i="1"/>
  <c r="D718" i="1"/>
  <c r="F473" i="1"/>
  <c r="C2454" i="4"/>
  <c r="E2453" i="4"/>
  <c r="I688" i="4"/>
  <c r="D687" i="4"/>
  <c r="D111" i="4"/>
  <c r="K112" i="4"/>
  <c r="G1299" i="4"/>
  <c r="D1298" i="4"/>
  <c r="C83" i="4"/>
  <c r="E82" i="4"/>
  <c r="D1086" i="4"/>
  <c r="G1087" i="4"/>
  <c r="A80" i="4"/>
  <c r="B81" i="4"/>
  <c r="G912" i="4"/>
  <c r="D444" i="4"/>
  <c r="G445" i="4"/>
  <c r="G752" i="4"/>
  <c r="J2090" i="4"/>
  <c r="D2089" i="4"/>
  <c r="F2091" i="1"/>
  <c r="D2090" i="1"/>
  <c r="F1970" i="1"/>
  <c r="D1969" i="1"/>
  <c r="AC77" i="2"/>
  <c r="X77" i="2"/>
  <c r="Y77" i="2"/>
  <c r="AD77" i="2"/>
  <c r="AA77" i="2"/>
  <c r="AB77" i="2"/>
  <c r="W77" i="2"/>
  <c r="U78" i="2"/>
  <c r="D77" i="2"/>
  <c r="E77" i="2"/>
  <c r="I77" i="2"/>
  <c r="F77" i="2"/>
  <c r="G77" i="2"/>
  <c r="A78" i="2"/>
  <c r="H77" i="2"/>
  <c r="E4343" i="1" l="1"/>
  <c r="C4344" i="1"/>
  <c r="L78" i="2"/>
  <c r="M78" i="2"/>
  <c r="N78" i="2"/>
  <c r="AE78" i="2"/>
  <c r="AF78" i="2"/>
  <c r="AH78" i="2"/>
  <c r="AG78" i="2"/>
  <c r="E3941" i="1"/>
  <c r="C3942" i="1"/>
  <c r="E4088" i="4"/>
  <c r="C4089" i="4"/>
  <c r="C3960" i="4"/>
  <c r="E3959" i="4"/>
  <c r="C3489" i="4"/>
  <c r="E3488" i="4"/>
  <c r="C2064" i="4"/>
  <c r="E2063" i="4"/>
  <c r="E2668" i="4"/>
  <c r="C2669" i="4"/>
  <c r="C1937" i="4"/>
  <c r="E1936" i="4"/>
  <c r="G1603" i="4"/>
  <c r="D1602" i="4"/>
  <c r="C1848" i="4"/>
  <c r="E1847" i="4"/>
  <c r="E2791" i="4"/>
  <c r="C2792" i="4"/>
  <c r="K78" i="2"/>
  <c r="J78" i="2"/>
  <c r="A80" i="1"/>
  <c r="B81" i="1"/>
  <c r="M1451" i="1"/>
  <c r="D1450" i="1"/>
  <c r="F2457" i="1"/>
  <c r="D2456" i="1"/>
  <c r="D324" i="1"/>
  <c r="E324" i="1" s="1"/>
  <c r="L325" i="1"/>
  <c r="D2820" i="1"/>
  <c r="D719" i="1"/>
  <c r="K720" i="1"/>
  <c r="D1049" i="1"/>
  <c r="I1050" i="1"/>
  <c r="F474" i="1"/>
  <c r="I1270" i="1"/>
  <c r="D1269" i="1"/>
  <c r="I916" i="1"/>
  <c r="G753" i="4"/>
  <c r="G913" i="4"/>
  <c r="E83" i="4"/>
  <c r="C84" i="4"/>
  <c r="D1299" i="4"/>
  <c r="G1300" i="4"/>
  <c r="I689" i="4"/>
  <c r="D688" i="4"/>
  <c r="C2455" i="4"/>
  <c r="E2454" i="4"/>
  <c r="D445" i="4"/>
  <c r="G446" i="4"/>
  <c r="A81" i="4"/>
  <c r="B82" i="4"/>
  <c r="D1087" i="4"/>
  <c r="G1088" i="4"/>
  <c r="K113" i="4"/>
  <c r="D112" i="4"/>
  <c r="J2091" i="4"/>
  <c r="D2090" i="4"/>
  <c r="F2092" i="1"/>
  <c r="D2091" i="1"/>
  <c r="D1970" i="1"/>
  <c r="F1971" i="1"/>
  <c r="X78" i="2"/>
  <c r="U79" i="2"/>
  <c r="Y78" i="2"/>
  <c r="AB78" i="2"/>
  <c r="AD78" i="2"/>
  <c r="W78" i="2"/>
  <c r="AA78" i="2"/>
  <c r="AC78" i="2"/>
  <c r="H78" i="2"/>
  <c r="I78" i="2"/>
  <c r="E78" i="2"/>
  <c r="D78" i="2"/>
  <c r="F78" i="2"/>
  <c r="G78" i="2"/>
  <c r="A79" i="2"/>
  <c r="E4344" i="1" l="1"/>
  <c r="C4345" i="1"/>
  <c r="M79" i="2"/>
  <c r="N79" i="2"/>
  <c r="L79" i="2"/>
  <c r="AE79" i="2"/>
  <c r="AG79" i="2"/>
  <c r="AH79" i="2"/>
  <c r="AF79" i="2"/>
  <c r="E3942" i="1"/>
  <c r="C3943" i="1"/>
  <c r="E4089" i="4"/>
  <c r="C4090" i="4"/>
  <c r="C3961" i="4"/>
  <c r="E3960" i="4"/>
  <c r="C3490" i="4"/>
  <c r="E3489" i="4"/>
  <c r="D1603" i="4"/>
  <c r="G1604" i="4"/>
  <c r="E2669" i="4"/>
  <c r="C2670" i="4"/>
  <c r="C1849" i="4"/>
  <c r="E1848" i="4"/>
  <c r="C1938" i="4"/>
  <c r="E1937" i="4"/>
  <c r="E2792" i="4"/>
  <c r="C2793" i="4"/>
  <c r="C2065" i="4"/>
  <c r="E2064" i="4"/>
  <c r="K79" i="2"/>
  <c r="J79" i="2"/>
  <c r="F2458" i="1"/>
  <c r="D2457" i="1"/>
  <c r="M1452" i="1"/>
  <c r="D1451" i="1"/>
  <c r="D2821" i="1"/>
  <c r="L326" i="1"/>
  <c r="D325" i="1"/>
  <c r="E325" i="1" s="1"/>
  <c r="B82" i="1"/>
  <c r="A81" i="1"/>
  <c r="F475" i="1"/>
  <c r="I917" i="1"/>
  <c r="D1270" i="1"/>
  <c r="I1271" i="1"/>
  <c r="I1051" i="1"/>
  <c r="D1050" i="1"/>
  <c r="D720" i="1"/>
  <c r="K721" i="1"/>
  <c r="K114" i="4"/>
  <c r="D113" i="4"/>
  <c r="C2456" i="4"/>
  <c r="E2455" i="4"/>
  <c r="I690" i="4"/>
  <c r="D689" i="4"/>
  <c r="G914" i="4"/>
  <c r="D1088" i="4"/>
  <c r="G1089" i="4"/>
  <c r="A82" i="4"/>
  <c r="B83" i="4"/>
  <c r="D446" i="4"/>
  <c r="G447" i="4"/>
  <c r="G1301" i="4"/>
  <c r="D1300" i="4"/>
  <c r="C85" i="4"/>
  <c r="E84" i="4"/>
  <c r="G754" i="4"/>
  <c r="J2092" i="4"/>
  <c r="D2091" i="4"/>
  <c r="F2093" i="1"/>
  <c r="D2092" i="1"/>
  <c r="F1972" i="1"/>
  <c r="D1971" i="1"/>
  <c r="Y79" i="2"/>
  <c r="U80" i="2"/>
  <c r="W79" i="2"/>
  <c r="AC79" i="2"/>
  <c r="X79" i="2"/>
  <c r="AA79" i="2"/>
  <c r="AB79" i="2"/>
  <c r="AD79" i="2"/>
  <c r="E79" i="2"/>
  <c r="G79" i="2"/>
  <c r="D79" i="2"/>
  <c r="A80" i="2"/>
  <c r="I79" i="2"/>
  <c r="H79" i="2"/>
  <c r="F79" i="2"/>
  <c r="E4345" i="1" l="1"/>
  <c r="C4346" i="1"/>
  <c r="N80" i="2"/>
  <c r="L80" i="2"/>
  <c r="M80" i="2"/>
  <c r="AE80" i="2"/>
  <c r="AH80" i="2"/>
  <c r="AG80" i="2"/>
  <c r="AF80" i="2"/>
  <c r="E3943" i="1"/>
  <c r="C3944" i="1"/>
  <c r="E4090" i="4"/>
  <c r="C4091" i="4"/>
  <c r="C3962" i="4"/>
  <c r="E3961" i="4"/>
  <c r="C3491" i="4"/>
  <c r="E3490" i="4"/>
  <c r="C2066" i="4"/>
  <c r="E2065" i="4"/>
  <c r="C1939" i="4"/>
  <c r="E1938" i="4"/>
  <c r="E2670" i="4"/>
  <c r="C2671" i="4"/>
  <c r="E2793" i="4"/>
  <c r="C2794" i="4"/>
  <c r="C1850" i="4"/>
  <c r="E1849" i="4"/>
  <c r="G1605" i="4"/>
  <c r="D1604" i="4"/>
  <c r="K80" i="2"/>
  <c r="J80" i="2"/>
  <c r="D2822" i="1"/>
  <c r="A82" i="1"/>
  <c r="B83" i="1"/>
  <c r="L327" i="1"/>
  <c r="D326" i="1"/>
  <c r="E326" i="1" s="1"/>
  <c r="M1453" i="1"/>
  <c r="D1452" i="1"/>
  <c r="F2459" i="1"/>
  <c r="D2458" i="1"/>
  <c r="D721" i="1"/>
  <c r="K722" i="1"/>
  <c r="I1272" i="1"/>
  <c r="D1271" i="1"/>
  <c r="F476" i="1"/>
  <c r="I1052" i="1"/>
  <c r="D1051" i="1"/>
  <c r="I918" i="1"/>
  <c r="G755" i="4"/>
  <c r="C86" i="4"/>
  <c r="E85" i="4"/>
  <c r="G1302" i="4"/>
  <c r="D1301" i="4"/>
  <c r="G915" i="4"/>
  <c r="I691" i="4"/>
  <c r="D690" i="4"/>
  <c r="C2457" i="4"/>
  <c r="E2456" i="4"/>
  <c r="K115" i="4"/>
  <c r="D114" i="4"/>
  <c r="G448" i="4"/>
  <c r="D447" i="4"/>
  <c r="A83" i="4"/>
  <c r="B84" i="4"/>
  <c r="D1089" i="4"/>
  <c r="G1090" i="4"/>
  <c r="J2093" i="4"/>
  <c r="D2092" i="4"/>
  <c r="F2094" i="1"/>
  <c r="D2093" i="1"/>
  <c r="D1972" i="1"/>
  <c r="F1973" i="1"/>
  <c r="X80" i="2"/>
  <c r="AA80" i="2"/>
  <c r="U81" i="2"/>
  <c r="Y80" i="2"/>
  <c r="W80" i="2"/>
  <c r="AD80" i="2"/>
  <c r="AC80" i="2"/>
  <c r="AB80" i="2"/>
  <c r="A81" i="2"/>
  <c r="D80" i="2"/>
  <c r="I80" i="2"/>
  <c r="F80" i="2"/>
  <c r="E80" i="2"/>
  <c r="G80" i="2"/>
  <c r="H80" i="2"/>
  <c r="E4346" i="1" l="1"/>
  <c r="C4347" i="1"/>
  <c r="N81" i="2"/>
  <c r="M81" i="2"/>
  <c r="L81" i="2"/>
  <c r="AE81" i="2"/>
  <c r="AH81" i="2"/>
  <c r="AG81" i="2"/>
  <c r="AF81" i="2"/>
  <c r="E3944" i="1"/>
  <c r="C3945" i="1"/>
  <c r="E4091" i="4"/>
  <c r="C4092" i="4"/>
  <c r="C3963" i="4"/>
  <c r="E3962" i="4"/>
  <c r="E3491" i="4"/>
  <c r="C3492" i="4"/>
  <c r="G1606" i="4"/>
  <c r="D1605" i="4"/>
  <c r="C1940" i="4"/>
  <c r="E1939" i="4"/>
  <c r="E1850" i="4"/>
  <c r="C1851" i="4"/>
  <c r="E2671" i="4"/>
  <c r="C2672" i="4"/>
  <c r="C2795" i="4"/>
  <c r="E2794" i="4"/>
  <c r="C2067" i="4"/>
  <c r="E2066" i="4"/>
  <c r="K81" i="2"/>
  <c r="J81" i="2"/>
  <c r="F2460" i="1"/>
  <c r="D2459" i="1"/>
  <c r="M1454" i="1"/>
  <c r="D1453" i="1"/>
  <c r="D327" i="1"/>
  <c r="E327" i="1" s="1"/>
  <c r="L328" i="1"/>
  <c r="A83" i="1"/>
  <c r="B84" i="1"/>
  <c r="D2823" i="1"/>
  <c r="D1272" i="1"/>
  <c r="I1273" i="1"/>
  <c r="I919" i="1"/>
  <c r="I1053" i="1"/>
  <c r="D1052" i="1"/>
  <c r="F477" i="1"/>
  <c r="D722" i="1"/>
  <c r="K723" i="1"/>
  <c r="D448" i="4"/>
  <c r="G449" i="4"/>
  <c r="K116" i="4"/>
  <c r="D115" i="4"/>
  <c r="C2458" i="4"/>
  <c r="E2457" i="4"/>
  <c r="I692" i="4"/>
  <c r="D691" i="4"/>
  <c r="G1303" i="4"/>
  <c r="D1302" i="4"/>
  <c r="C87" i="4"/>
  <c r="E86" i="4"/>
  <c r="D1090" i="4"/>
  <c r="G1091" i="4"/>
  <c r="A84" i="4"/>
  <c r="B85" i="4"/>
  <c r="G916" i="4"/>
  <c r="G756" i="4"/>
  <c r="J2094" i="4"/>
  <c r="D2093" i="4"/>
  <c r="F2095" i="1"/>
  <c r="D2094" i="1"/>
  <c r="F1974" i="1"/>
  <c r="D1973" i="1"/>
  <c r="AB81" i="2"/>
  <c r="X81" i="2"/>
  <c r="AA81" i="2"/>
  <c r="AD81" i="2"/>
  <c r="W81" i="2"/>
  <c r="U82" i="2"/>
  <c r="AC81" i="2"/>
  <c r="Y81" i="2"/>
  <c r="G81" i="2"/>
  <c r="E81" i="2"/>
  <c r="H81" i="2"/>
  <c r="A82" i="2"/>
  <c r="I81" i="2"/>
  <c r="D81" i="2"/>
  <c r="F81" i="2"/>
  <c r="E4347" i="1" l="1"/>
  <c r="C4348" i="1"/>
  <c r="L82" i="2"/>
  <c r="N82" i="2"/>
  <c r="M82" i="2"/>
  <c r="AE82" i="2"/>
  <c r="AF82" i="2"/>
  <c r="AG82" i="2"/>
  <c r="AH82" i="2"/>
  <c r="E3945" i="1"/>
  <c r="C3946" i="1"/>
  <c r="E4092" i="4"/>
  <c r="C4093" i="4"/>
  <c r="C3964" i="4"/>
  <c r="E3963" i="4"/>
  <c r="C3493" i="4"/>
  <c r="E3492" i="4"/>
  <c r="C2068" i="4"/>
  <c r="E2067" i="4"/>
  <c r="E1940" i="4"/>
  <c r="C1941" i="4"/>
  <c r="E1851" i="4"/>
  <c r="C1852" i="4"/>
  <c r="E2795" i="4"/>
  <c r="C2796" i="4"/>
  <c r="E2672" i="4"/>
  <c r="C2673" i="4"/>
  <c r="G1607" i="4"/>
  <c r="D1606" i="4"/>
  <c r="K82" i="2"/>
  <c r="J82" i="2"/>
  <c r="D2824" i="1"/>
  <c r="M1455" i="1"/>
  <c r="D1454" i="1"/>
  <c r="F2461" i="1"/>
  <c r="D2460" i="1"/>
  <c r="A84" i="1"/>
  <c r="B85" i="1"/>
  <c r="D328" i="1"/>
  <c r="E328" i="1" s="1"/>
  <c r="L329" i="1"/>
  <c r="D723" i="1"/>
  <c r="K724" i="1"/>
  <c r="F478" i="1"/>
  <c r="D1053" i="1"/>
  <c r="I1054" i="1"/>
  <c r="I920" i="1"/>
  <c r="I1274" i="1"/>
  <c r="D1273" i="1"/>
  <c r="G757" i="4"/>
  <c r="G917" i="4"/>
  <c r="E87" i="4"/>
  <c r="C88" i="4"/>
  <c r="D1303" i="4"/>
  <c r="G1304" i="4"/>
  <c r="I693" i="4"/>
  <c r="D692" i="4"/>
  <c r="C2459" i="4"/>
  <c r="E2458" i="4"/>
  <c r="K117" i="4"/>
  <c r="D116" i="4"/>
  <c r="A85" i="4"/>
  <c r="B86" i="4"/>
  <c r="D1091" i="4"/>
  <c r="G1092" i="4"/>
  <c r="D449" i="4"/>
  <c r="G450" i="4"/>
  <c r="J2095" i="4"/>
  <c r="D2094" i="4"/>
  <c r="F2096" i="1"/>
  <c r="D2095" i="1"/>
  <c r="D1974" i="1"/>
  <c r="F1975" i="1"/>
  <c r="W82" i="2"/>
  <c r="Y82" i="2"/>
  <c r="AA82" i="2"/>
  <c r="X82" i="2"/>
  <c r="AD82" i="2"/>
  <c r="AC82" i="2"/>
  <c r="U83" i="2"/>
  <c r="AB82" i="2"/>
  <c r="D82" i="2"/>
  <c r="G82" i="2"/>
  <c r="E82" i="2"/>
  <c r="F82" i="2"/>
  <c r="A83" i="2"/>
  <c r="I82" i="2"/>
  <c r="H82" i="2"/>
  <c r="E4348" i="1" l="1"/>
  <c r="C4349" i="1"/>
  <c r="M83" i="2"/>
  <c r="N83" i="2"/>
  <c r="L83" i="2"/>
  <c r="AE83" i="2"/>
  <c r="AG83" i="2"/>
  <c r="AH83" i="2"/>
  <c r="AF83" i="2"/>
  <c r="E3946" i="1"/>
  <c r="C3947" i="1"/>
  <c r="E4093" i="4"/>
  <c r="C4094" i="4"/>
  <c r="C3965" i="4"/>
  <c r="E3964" i="4"/>
  <c r="C3494" i="4"/>
  <c r="E3493" i="4"/>
  <c r="G1608" i="4"/>
  <c r="D1607" i="4"/>
  <c r="C2797" i="4"/>
  <c r="E2796" i="4"/>
  <c r="C1942" i="4"/>
  <c r="E1941" i="4"/>
  <c r="E2673" i="4"/>
  <c r="C2674" i="4"/>
  <c r="E1852" i="4"/>
  <c r="C1853" i="4"/>
  <c r="C2069" i="4"/>
  <c r="E2068" i="4"/>
  <c r="K83" i="2"/>
  <c r="J83" i="2"/>
  <c r="F2462" i="1"/>
  <c r="D2461" i="1"/>
  <c r="M1456" i="1"/>
  <c r="D1455" i="1"/>
  <c r="D329" i="1"/>
  <c r="E329" i="1" s="1"/>
  <c r="L330" i="1"/>
  <c r="B86" i="1"/>
  <c r="A85" i="1"/>
  <c r="D2825" i="1"/>
  <c r="D1274" i="1"/>
  <c r="I1275" i="1"/>
  <c r="I921" i="1"/>
  <c r="I1055" i="1"/>
  <c r="D1054" i="1"/>
  <c r="F479" i="1"/>
  <c r="D724" i="1"/>
  <c r="K725" i="1"/>
  <c r="K118" i="4"/>
  <c r="D117" i="4"/>
  <c r="C2460" i="4"/>
  <c r="E2459" i="4"/>
  <c r="I694" i="4"/>
  <c r="D693" i="4"/>
  <c r="G918" i="4"/>
  <c r="D450" i="4"/>
  <c r="G451" i="4"/>
  <c r="D1092" i="4"/>
  <c r="G1093" i="4"/>
  <c r="A86" i="4"/>
  <c r="B87" i="4"/>
  <c r="G1305" i="4"/>
  <c r="D1304" i="4"/>
  <c r="C89" i="4"/>
  <c r="E88" i="4"/>
  <c r="G758" i="4"/>
  <c r="J2096" i="4"/>
  <c r="D2095" i="4"/>
  <c r="F2097" i="1"/>
  <c r="D2096" i="1"/>
  <c r="F1976" i="1"/>
  <c r="D1975" i="1"/>
  <c r="W83" i="2"/>
  <c r="X83" i="2"/>
  <c r="U84" i="2"/>
  <c r="AC83" i="2"/>
  <c r="AA83" i="2"/>
  <c r="AD83" i="2"/>
  <c r="AB83" i="2"/>
  <c r="Y83" i="2"/>
  <c r="G83" i="2"/>
  <c r="A84" i="2"/>
  <c r="D83" i="2"/>
  <c r="I83" i="2"/>
  <c r="E83" i="2"/>
  <c r="H83" i="2"/>
  <c r="F83" i="2"/>
  <c r="E4349" i="1" l="1"/>
  <c r="C4350" i="1"/>
  <c r="N84" i="2"/>
  <c r="L84" i="2"/>
  <c r="M84" i="2"/>
  <c r="AE84" i="2"/>
  <c r="AH84" i="2"/>
  <c r="AF84" i="2"/>
  <c r="AG84" i="2"/>
  <c r="E3947" i="1"/>
  <c r="C3948" i="1"/>
  <c r="E4094" i="4"/>
  <c r="C4095" i="4"/>
  <c r="C3966" i="4"/>
  <c r="E3965" i="4"/>
  <c r="C3495" i="4"/>
  <c r="E3494" i="4"/>
  <c r="C2070" i="4"/>
  <c r="E2069" i="4"/>
  <c r="E2674" i="4"/>
  <c r="C2675" i="4"/>
  <c r="E2797" i="4"/>
  <c r="C2798" i="4"/>
  <c r="C1854" i="4"/>
  <c r="E1853" i="4"/>
  <c r="C1943" i="4"/>
  <c r="E1942" i="4"/>
  <c r="G1609" i="4"/>
  <c r="D1608" i="4"/>
  <c r="K84" i="2"/>
  <c r="J84" i="2"/>
  <c r="A86" i="1"/>
  <c r="B87" i="1"/>
  <c r="M1457" i="1"/>
  <c r="D1456" i="1"/>
  <c r="F2463" i="1"/>
  <c r="D2462" i="1"/>
  <c r="D2826" i="1"/>
  <c r="D330" i="1"/>
  <c r="E330" i="1" s="1"/>
  <c r="L331" i="1"/>
  <c r="D725" i="1"/>
  <c r="K726" i="1"/>
  <c r="I922" i="1"/>
  <c r="F480" i="1"/>
  <c r="I1056" i="1"/>
  <c r="D1055" i="1"/>
  <c r="I1276" i="1"/>
  <c r="D1275" i="1"/>
  <c r="G759" i="4"/>
  <c r="C90" i="4"/>
  <c r="E89" i="4"/>
  <c r="G1306" i="4"/>
  <c r="D1305" i="4"/>
  <c r="G919" i="4"/>
  <c r="I695" i="4"/>
  <c r="D694" i="4"/>
  <c r="C2461" i="4"/>
  <c r="E2460" i="4"/>
  <c r="K119" i="4"/>
  <c r="D118" i="4"/>
  <c r="A87" i="4"/>
  <c r="B88" i="4"/>
  <c r="D1093" i="4"/>
  <c r="G1094" i="4"/>
  <c r="G452" i="4"/>
  <c r="D451" i="4"/>
  <c r="J2097" i="4"/>
  <c r="D2096" i="4"/>
  <c r="F2098" i="1"/>
  <c r="D2097" i="1"/>
  <c r="D1976" i="1"/>
  <c r="F1977" i="1"/>
  <c r="AA84" i="2"/>
  <c r="Y84" i="2"/>
  <c r="W84" i="2"/>
  <c r="AD84" i="2"/>
  <c r="U85" i="2"/>
  <c r="AC84" i="2"/>
  <c r="X84" i="2"/>
  <c r="AB84" i="2"/>
  <c r="E84" i="2"/>
  <c r="F84" i="2"/>
  <c r="D84" i="2"/>
  <c r="H84" i="2"/>
  <c r="G84" i="2"/>
  <c r="A85" i="2"/>
  <c r="I84" i="2"/>
  <c r="E4350" i="1" l="1"/>
  <c r="C4351" i="1"/>
  <c r="M85" i="2"/>
  <c r="L85" i="2"/>
  <c r="N85" i="2"/>
  <c r="AE85" i="2"/>
  <c r="AH85" i="2"/>
  <c r="AG85" i="2"/>
  <c r="AF85" i="2"/>
  <c r="E3948" i="1"/>
  <c r="C3949" i="1"/>
  <c r="E4095" i="4"/>
  <c r="C4096" i="4"/>
  <c r="C3967" i="4"/>
  <c r="E3966" i="4"/>
  <c r="E3495" i="4"/>
  <c r="C3496" i="4"/>
  <c r="G1610" i="4"/>
  <c r="D1609" i="4"/>
  <c r="E2675" i="4"/>
  <c r="C2676" i="4"/>
  <c r="E1854" i="4"/>
  <c r="C1855" i="4"/>
  <c r="C1944" i="4"/>
  <c r="E1943" i="4"/>
  <c r="C2799" i="4"/>
  <c r="E2798" i="4"/>
  <c r="C2071" i="4"/>
  <c r="E2070" i="4"/>
  <c r="K85" i="2"/>
  <c r="J85" i="2"/>
  <c r="F2464" i="1"/>
  <c r="D2463" i="1"/>
  <c r="M1458" i="1"/>
  <c r="D1457" i="1"/>
  <c r="D331" i="1"/>
  <c r="E331" i="1" s="1"/>
  <c r="L332" i="1"/>
  <c r="D2827" i="1"/>
  <c r="A87" i="1"/>
  <c r="B88" i="1"/>
  <c r="F481" i="1"/>
  <c r="D1276" i="1"/>
  <c r="I1277" i="1"/>
  <c r="I1057" i="1"/>
  <c r="D1056" i="1"/>
  <c r="I923" i="1"/>
  <c r="D726" i="1"/>
  <c r="K727" i="1"/>
  <c r="D452" i="4"/>
  <c r="G453" i="4"/>
  <c r="D119" i="4"/>
  <c r="K120" i="4"/>
  <c r="C2462" i="4"/>
  <c r="E2461" i="4"/>
  <c r="I696" i="4"/>
  <c r="D695" i="4"/>
  <c r="G920" i="4"/>
  <c r="G1307" i="4"/>
  <c r="D1306" i="4"/>
  <c r="C91" i="4"/>
  <c r="E90" i="4"/>
  <c r="D1094" i="4"/>
  <c r="G1095" i="4"/>
  <c r="A88" i="4"/>
  <c r="B89" i="4"/>
  <c r="G760" i="4"/>
  <c r="J2098" i="4"/>
  <c r="D2097" i="4"/>
  <c r="F2099" i="1"/>
  <c r="D2098" i="1"/>
  <c r="F1978" i="1"/>
  <c r="D1977" i="1"/>
  <c r="AC85" i="2"/>
  <c r="U86" i="2"/>
  <c r="AA85" i="2"/>
  <c r="Y85" i="2"/>
  <c r="W85" i="2"/>
  <c r="AB85" i="2"/>
  <c r="AD85" i="2"/>
  <c r="X85" i="2"/>
  <c r="E85" i="2"/>
  <c r="G85" i="2"/>
  <c r="D85" i="2"/>
  <c r="I85" i="2"/>
  <c r="F85" i="2"/>
  <c r="H85" i="2"/>
  <c r="A86" i="2"/>
  <c r="E4351" i="1" l="1"/>
  <c r="C4352" i="1"/>
  <c r="L86" i="2"/>
  <c r="N86" i="2"/>
  <c r="M86" i="2"/>
  <c r="AE86" i="2"/>
  <c r="AF86" i="2"/>
  <c r="AH86" i="2"/>
  <c r="AG86" i="2"/>
  <c r="E3949" i="1"/>
  <c r="C3950" i="1"/>
  <c r="E4096" i="4"/>
  <c r="C4097" i="4"/>
  <c r="C3968" i="4"/>
  <c r="E3967" i="4"/>
  <c r="C3497" i="4"/>
  <c r="E3496" i="4"/>
  <c r="C2072" i="4"/>
  <c r="E2071" i="4"/>
  <c r="E2676" i="4"/>
  <c r="C2677" i="4"/>
  <c r="C1945" i="4"/>
  <c r="E1944" i="4"/>
  <c r="C1856" i="4"/>
  <c r="E1855" i="4"/>
  <c r="E2799" i="4"/>
  <c r="C2800" i="4"/>
  <c r="G1611" i="4"/>
  <c r="D1610" i="4"/>
  <c r="K86" i="2"/>
  <c r="J86" i="2"/>
  <c r="M1459" i="1"/>
  <c r="D1458" i="1"/>
  <c r="F2465" i="1"/>
  <c r="D2464" i="1"/>
  <c r="A88" i="1"/>
  <c r="B89" i="1"/>
  <c r="D2828" i="1"/>
  <c r="D332" i="1"/>
  <c r="E332" i="1" s="1"/>
  <c r="L333" i="1"/>
  <c r="D727" i="1"/>
  <c r="K728" i="1"/>
  <c r="I1278" i="1"/>
  <c r="D1277" i="1"/>
  <c r="F482" i="1"/>
  <c r="I924" i="1"/>
  <c r="I1058" i="1"/>
  <c r="D1057" i="1"/>
  <c r="G761" i="4"/>
  <c r="E91" i="4"/>
  <c r="C92" i="4"/>
  <c r="D1307" i="4"/>
  <c r="G1308" i="4"/>
  <c r="I697" i="4"/>
  <c r="D696" i="4"/>
  <c r="C2463" i="4"/>
  <c r="E2462" i="4"/>
  <c r="A89" i="4"/>
  <c r="B90" i="4"/>
  <c r="D1095" i="4"/>
  <c r="G1096" i="4"/>
  <c r="G921" i="4"/>
  <c r="K121" i="4"/>
  <c r="D120" i="4"/>
  <c r="D453" i="4"/>
  <c r="G454" i="4"/>
  <c r="J2099" i="4"/>
  <c r="D2098" i="4"/>
  <c r="F2100" i="1"/>
  <c r="D2099" i="1"/>
  <c r="D1978" i="1"/>
  <c r="F1979" i="1"/>
  <c r="AB86" i="2"/>
  <c r="X86" i="2"/>
  <c r="AC86" i="2"/>
  <c r="AA86" i="2"/>
  <c r="Y86" i="2"/>
  <c r="U87" i="2"/>
  <c r="W86" i="2"/>
  <c r="AD86" i="2"/>
  <c r="A87" i="2"/>
  <c r="E86" i="2"/>
  <c r="G86" i="2"/>
  <c r="F86" i="2"/>
  <c r="I86" i="2"/>
  <c r="H86" i="2"/>
  <c r="D86" i="2"/>
  <c r="E4352" i="1" l="1"/>
  <c r="C4353" i="1"/>
  <c r="M87" i="2"/>
  <c r="L87" i="2"/>
  <c r="N87" i="2"/>
  <c r="AE87" i="2"/>
  <c r="AG87" i="2"/>
  <c r="AH87" i="2"/>
  <c r="AF87" i="2"/>
  <c r="E3950" i="1"/>
  <c r="C3951" i="1"/>
  <c r="E4097" i="4"/>
  <c r="C4098" i="4"/>
  <c r="C3969" i="4"/>
  <c r="E3968" i="4"/>
  <c r="C3498" i="4"/>
  <c r="E3497" i="4"/>
  <c r="G1612" i="4"/>
  <c r="D1611" i="4"/>
  <c r="E2677" i="4"/>
  <c r="C2678" i="4"/>
  <c r="E2800" i="4"/>
  <c r="C2801" i="4"/>
  <c r="E1856" i="4"/>
  <c r="C1857" i="4"/>
  <c r="E1945" i="4"/>
  <c r="C1946" i="4"/>
  <c r="C2073" i="4"/>
  <c r="E2072" i="4"/>
  <c r="K87" i="2"/>
  <c r="J87" i="2"/>
  <c r="F2466" i="1"/>
  <c r="D2465" i="1"/>
  <c r="M1460" i="1"/>
  <c r="D1459" i="1"/>
  <c r="D333" i="1"/>
  <c r="E333" i="1" s="1"/>
  <c r="L334" i="1"/>
  <c r="D2829" i="1"/>
  <c r="B90" i="1"/>
  <c r="A89" i="1"/>
  <c r="I1059" i="1"/>
  <c r="D1058" i="1"/>
  <c r="D1278" i="1"/>
  <c r="I1279" i="1"/>
  <c r="I925" i="1"/>
  <c r="F483" i="1"/>
  <c r="D728" i="1"/>
  <c r="K729" i="1"/>
  <c r="K122" i="4"/>
  <c r="D121" i="4"/>
  <c r="C2464" i="4"/>
  <c r="E2463" i="4"/>
  <c r="I698" i="4"/>
  <c r="D697" i="4"/>
  <c r="D454" i="4"/>
  <c r="G455" i="4"/>
  <c r="D1096" i="4"/>
  <c r="G1097" i="4"/>
  <c r="A90" i="4"/>
  <c r="B91" i="4"/>
  <c r="G1309" i="4"/>
  <c r="D1308" i="4"/>
  <c r="C93" i="4"/>
  <c r="E92" i="4"/>
  <c r="G762" i="4"/>
  <c r="J2100" i="4"/>
  <c r="D2099" i="4"/>
  <c r="F2101" i="1"/>
  <c r="D2100" i="1"/>
  <c r="F1980" i="1"/>
  <c r="D1979" i="1"/>
  <c r="W87" i="2"/>
  <c r="AD87" i="2"/>
  <c r="AC87" i="2"/>
  <c r="AB87" i="2"/>
  <c r="Y87" i="2"/>
  <c r="X87" i="2"/>
  <c r="U88" i="2"/>
  <c r="AA87" i="2"/>
  <c r="E87" i="2"/>
  <c r="I87" i="2"/>
  <c r="F87" i="2"/>
  <c r="G87" i="2"/>
  <c r="D87" i="2"/>
  <c r="A88" i="2"/>
  <c r="H87" i="2"/>
  <c r="E4353" i="1" l="1"/>
  <c r="C4354" i="1"/>
  <c r="N88" i="2"/>
  <c r="M88" i="2"/>
  <c r="L88" i="2"/>
  <c r="AE88" i="2"/>
  <c r="AH88" i="2"/>
  <c r="AG88" i="2"/>
  <c r="AF88" i="2"/>
  <c r="E3951" i="1"/>
  <c r="C3952" i="1"/>
  <c r="E4098" i="4"/>
  <c r="C4099" i="4"/>
  <c r="C3970" i="4"/>
  <c r="E3969" i="4"/>
  <c r="C3499" i="4"/>
  <c r="E3498" i="4"/>
  <c r="C2074" i="4"/>
  <c r="E2073" i="4"/>
  <c r="E1857" i="4"/>
  <c r="C1858" i="4"/>
  <c r="E2678" i="4"/>
  <c r="C2679" i="4"/>
  <c r="C1947" i="4"/>
  <c r="E1946" i="4"/>
  <c r="E2801" i="4"/>
  <c r="C2802" i="4"/>
  <c r="G1613" i="4"/>
  <c r="D1612" i="4"/>
  <c r="K88" i="2"/>
  <c r="J88" i="2"/>
  <c r="B91" i="1"/>
  <c r="A90" i="1"/>
  <c r="M1461" i="1"/>
  <c r="D1460" i="1"/>
  <c r="F2467" i="1"/>
  <c r="D2466" i="1"/>
  <c r="D2830" i="1"/>
  <c r="D334" i="1"/>
  <c r="E334" i="1" s="1"/>
  <c r="L335" i="1"/>
  <c r="D729" i="1"/>
  <c r="K730" i="1"/>
  <c r="I1060" i="1"/>
  <c r="D1059" i="1"/>
  <c r="F484" i="1"/>
  <c r="I926" i="1"/>
  <c r="I1280" i="1"/>
  <c r="D1279" i="1"/>
  <c r="G763" i="4"/>
  <c r="C94" i="4"/>
  <c r="E93" i="4"/>
  <c r="G1310" i="4"/>
  <c r="D1309" i="4"/>
  <c r="I699" i="4"/>
  <c r="D698" i="4"/>
  <c r="C2465" i="4"/>
  <c r="E2464" i="4"/>
  <c r="K123" i="4"/>
  <c r="D122" i="4"/>
  <c r="A91" i="4"/>
  <c r="B92" i="4"/>
  <c r="D1097" i="4"/>
  <c r="G1098" i="4"/>
  <c r="D455" i="4"/>
  <c r="G456" i="4"/>
  <c r="J2101" i="4"/>
  <c r="D2100" i="4"/>
  <c r="F2102" i="1"/>
  <c r="D2101" i="1"/>
  <c r="D1980" i="1"/>
  <c r="F1981" i="1"/>
  <c r="AA88" i="2"/>
  <c r="AB88" i="2"/>
  <c r="AD88" i="2"/>
  <c r="Y88" i="2"/>
  <c r="AC88" i="2"/>
  <c r="W88" i="2"/>
  <c r="X88" i="2"/>
  <c r="U89" i="2"/>
  <c r="G88" i="2"/>
  <c r="H88" i="2"/>
  <c r="A89" i="2"/>
  <c r="I88" i="2"/>
  <c r="E88" i="2"/>
  <c r="D88" i="2"/>
  <c r="F88" i="2"/>
  <c r="E4354" i="1" l="1"/>
  <c r="C4355" i="1"/>
  <c r="L89" i="2"/>
  <c r="N89" i="2"/>
  <c r="M89" i="2"/>
  <c r="AE89" i="2"/>
  <c r="AG89" i="2"/>
  <c r="AF89" i="2"/>
  <c r="AH89" i="2"/>
  <c r="E3952" i="1"/>
  <c r="C3953" i="1"/>
  <c r="E4099" i="4"/>
  <c r="C4100" i="4"/>
  <c r="C3971" i="4"/>
  <c r="E3970" i="4"/>
  <c r="E3499" i="4"/>
  <c r="C3500" i="4"/>
  <c r="G1614" i="4"/>
  <c r="D1613" i="4"/>
  <c r="E1947" i="4"/>
  <c r="C1948" i="4"/>
  <c r="E2802" i="4"/>
  <c r="C2803" i="4"/>
  <c r="E2679" i="4"/>
  <c r="C2680" i="4"/>
  <c r="C2075" i="4"/>
  <c r="E2074" i="4"/>
  <c r="C1859" i="4"/>
  <c r="E1858" i="4"/>
  <c r="K89" i="2"/>
  <c r="J89" i="2"/>
  <c r="F2468" i="1"/>
  <c r="D2467" i="1"/>
  <c r="M1462" i="1"/>
  <c r="D1461" i="1"/>
  <c r="A91" i="1"/>
  <c r="B92" i="1"/>
  <c r="D335" i="1"/>
  <c r="E335" i="1" s="1"/>
  <c r="L336" i="1"/>
  <c r="D2831" i="1"/>
  <c r="D1280" i="1"/>
  <c r="I1281" i="1"/>
  <c r="I927" i="1"/>
  <c r="I1061" i="1"/>
  <c r="D1060" i="1"/>
  <c r="F485" i="1"/>
  <c r="D730" i="1"/>
  <c r="K731" i="1"/>
  <c r="K124" i="4"/>
  <c r="D123" i="4"/>
  <c r="C2466" i="4"/>
  <c r="E2465" i="4"/>
  <c r="I700" i="4"/>
  <c r="D699" i="4"/>
  <c r="G1311" i="4"/>
  <c r="D1310" i="4"/>
  <c r="C95" i="4"/>
  <c r="E94" i="4"/>
  <c r="G457" i="4"/>
  <c r="D456" i="4"/>
  <c r="D1098" i="4"/>
  <c r="G1099" i="4"/>
  <c r="A92" i="4"/>
  <c r="B93" i="4"/>
  <c r="G764" i="4"/>
  <c r="J2102" i="4"/>
  <c r="D2101" i="4"/>
  <c r="F2103" i="1"/>
  <c r="D2102" i="1"/>
  <c r="F1982" i="1"/>
  <c r="D1981" i="1"/>
  <c r="AC89" i="2"/>
  <c r="U90" i="2"/>
  <c r="Y89" i="2"/>
  <c r="X89" i="2"/>
  <c r="W89" i="2"/>
  <c r="AD89" i="2"/>
  <c r="AA89" i="2"/>
  <c r="AB89" i="2"/>
  <c r="D89" i="2"/>
  <c r="G89" i="2"/>
  <c r="F89" i="2"/>
  <c r="I89" i="2"/>
  <c r="H89" i="2"/>
  <c r="A90" i="2"/>
  <c r="E89" i="2"/>
  <c r="E4355" i="1" l="1"/>
  <c r="C4356" i="1"/>
  <c r="L90" i="2"/>
  <c r="N90" i="2"/>
  <c r="M90" i="2"/>
  <c r="AE90" i="2"/>
  <c r="AF90" i="2"/>
  <c r="AH90" i="2"/>
  <c r="AG90" i="2"/>
  <c r="E3953" i="1"/>
  <c r="C3954" i="1"/>
  <c r="E4100" i="4"/>
  <c r="C4101" i="4"/>
  <c r="C3972" i="4"/>
  <c r="E3971" i="4"/>
  <c r="C3501" i="4"/>
  <c r="E3500" i="4"/>
  <c r="E1859" i="4"/>
  <c r="C1860" i="4"/>
  <c r="E2803" i="4"/>
  <c r="C2804" i="4"/>
  <c r="C2076" i="4"/>
  <c r="E2075" i="4"/>
  <c r="G1615" i="4"/>
  <c r="D1614" i="4"/>
  <c r="E2680" i="4"/>
  <c r="C2681" i="4"/>
  <c r="C1949" i="4"/>
  <c r="E1948" i="4"/>
  <c r="K90" i="2"/>
  <c r="J90" i="2"/>
  <c r="D2832" i="1"/>
  <c r="M1463" i="1"/>
  <c r="D1462" i="1"/>
  <c r="F2469" i="1"/>
  <c r="D2468" i="1"/>
  <c r="D336" i="1"/>
  <c r="E336" i="1" s="1"/>
  <c r="L337" i="1"/>
  <c r="B93" i="1"/>
  <c r="A92" i="1"/>
  <c r="D731" i="1"/>
  <c r="K732" i="1"/>
  <c r="I1062" i="1"/>
  <c r="D1061" i="1"/>
  <c r="I928" i="1"/>
  <c r="F486" i="1"/>
  <c r="D1281" i="1"/>
  <c r="I1282" i="1"/>
  <c r="G765" i="4"/>
  <c r="G458" i="4"/>
  <c r="D457" i="4"/>
  <c r="E95" i="4"/>
  <c r="C96" i="4"/>
  <c r="D1311" i="4"/>
  <c r="G1312" i="4"/>
  <c r="I701" i="4"/>
  <c r="D700" i="4"/>
  <c r="C2467" i="4"/>
  <c r="E2466" i="4"/>
  <c r="K125" i="4"/>
  <c r="D124" i="4"/>
  <c r="A93" i="4"/>
  <c r="B94" i="4"/>
  <c r="D1099" i="4"/>
  <c r="G1100" i="4"/>
  <c r="J2103" i="4"/>
  <c r="D2102" i="4"/>
  <c r="F2104" i="1"/>
  <c r="D2103" i="1"/>
  <c r="D1982" i="1"/>
  <c r="F1983" i="1"/>
  <c r="AA90" i="2"/>
  <c r="AC90" i="2"/>
  <c r="AD90" i="2"/>
  <c r="X90" i="2"/>
  <c r="U91" i="2"/>
  <c r="Y90" i="2"/>
  <c r="AB90" i="2"/>
  <c r="W90" i="2"/>
  <c r="E90" i="2"/>
  <c r="F90" i="2"/>
  <c r="H90" i="2"/>
  <c r="A91" i="2"/>
  <c r="D90" i="2"/>
  <c r="I90" i="2"/>
  <c r="G90" i="2"/>
  <c r="E4356" i="1" l="1"/>
  <c r="C4357" i="1"/>
  <c r="M91" i="2"/>
  <c r="L91" i="2"/>
  <c r="N91" i="2"/>
  <c r="AE91" i="2"/>
  <c r="AG91" i="2"/>
  <c r="AF91" i="2"/>
  <c r="AH91" i="2"/>
  <c r="E3954" i="1"/>
  <c r="C3955" i="1"/>
  <c r="E4101" i="4"/>
  <c r="C4102" i="4"/>
  <c r="C3973" i="4"/>
  <c r="E3972" i="4"/>
  <c r="E3501" i="4"/>
  <c r="C3502" i="4"/>
  <c r="E1949" i="4"/>
  <c r="C1950" i="4"/>
  <c r="G1616" i="4"/>
  <c r="D1615" i="4"/>
  <c r="E2681" i="4"/>
  <c r="C2682" i="4"/>
  <c r="C1861" i="4"/>
  <c r="E1860" i="4"/>
  <c r="C2077" i="4"/>
  <c r="E2076" i="4"/>
  <c r="C2805" i="4"/>
  <c r="E2804" i="4"/>
  <c r="K91" i="2"/>
  <c r="J91" i="2"/>
  <c r="B94" i="1"/>
  <c r="A93" i="1"/>
  <c r="F2470" i="1"/>
  <c r="D2469" i="1"/>
  <c r="M1464" i="1"/>
  <c r="D1463" i="1"/>
  <c r="D2833" i="1"/>
  <c r="D337" i="1"/>
  <c r="E337" i="1" s="1"/>
  <c r="L338" i="1"/>
  <c r="I1283" i="1"/>
  <c r="D1282" i="1"/>
  <c r="F487" i="1"/>
  <c r="I929" i="1"/>
  <c r="I1063" i="1"/>
  <c r="D1062" i="1"/>
  <c r="D732" i="1"/>
  <c r="K733" i="1"/>
  <c r="K126" i="4"/>
  <c r="D125" i="4"/>
  <c r="C2468" i="4"/>
  <c r="E2467" i="4"/>
  <c r="I702" i="4"/>
  <c r="D701" i="4"/>
  <c r="G459" i="4"/>
  <c r="D458" i="4"/>
  <c r="D1100" i="4"/>
  <c r="G1101" i="4"/>
  <c r="A94" i="4"/>
  <c r="B95" i="4"/>
  <c r="G1313" i="4"/>
  <c r="D1312" i="4"/>
  <c r="C97" i="4"/>
  <c r="E96" i="4"/>
  <c r="G766" i="4"/>
  <c r="J2104" i="4"/>
  <c r="D2103" i="4"/>
  <c r="F2105" i="1"/>
  <c r="D2104" i="1"/>
  <c r="F1984" i="1"/>
  <c r="D1983" i="1"/>
  <c r="AA91" i="2"/>
  <c r="AD91" i="2"/>
  <c r="Y91" i="2"/>
  <c r="U92" i="2"/>
  <c r="AC91" i="2"/>
  <c r="AB91" i="2"/>
  <c r="W91" i="2"/>
  <c r="X91" i="2"/>
  <c r="F91" i="2"/>
  <c r="I91" i="2"/>
  <c r="A92" i="2"/>
  <c r="H91" i="2"/>
  <c r="D91" i="2"/>
  <c r="G91" i="2"/>
  <c r="E91" i="2"/>
  <c r="E4357" i="1" l="1"/>
  <c r="C4358" i="1"/>
  <c r="N92" i="2"/>
  <c r="M92" i="2"/>
  <c r="L92" i="2"/>
  <c r="AE92" i="2"/>
  <c r="AH92" i="2"/>
  <c r="AG92" i="2"/>
  <c r="AF92" i="2"/>
  <c r="E3955" i="1"/>
  <c r="C3956" i="1"/>
  <c r="E4102" i="4"/>
  <c r="C4103" i="4"/>
  <c r="C3974" i="4"/>
  <c r="E3973" i="4"/>
  <c r="C3503" i="4"/>
  <c r="E3502" i="4"/>
  <c r="E2805" i="4"/>
  <c r="C2806" i="4"/>
  <c r="C1862" i="4"/>
  <c r="E1861" i="4"/>
  <c r="G1617" i="4"/>
  <c r="D1616" i="4"/>
  <c r="E2682" i="4"/>
  <c r="C2683" i="4"/>
  <c r="C1951" i="4"/>
  <c r="E1950" i="4"/>
  <c r="C2078" i="4"/>
  <c r="E2077" i="4"/>
  <c r="K92" i="2"/>
  <c r="J92" i="2"/>
  <c r="D2834" i="1"/>
  <c r="M1465" i="1"/>
  <c r="D1464" i="1"/>
  <c r="F2471" i="1"/>
  <c r="D2470" i="1"/>
  <c r="B95" i="1"/>
  <c r="A94" i="1"/>
  <c r="D338" i="1"/>
  <c r="E338" i="1" s="1"/>
  <c r="L339" i="1"/>
  <c r="K734" i="1"/>
  <c r="D733" i="1"/>
  <c r="I1064" i="1"/>
  <c r="D1063" i="1"/>
  <c r="I930" i="1"/>
  <c r="F488" i="1"/>
  <c r="I1284" i="1"/>
  <c r="D1283" i="1"/>
  <c r="G767" i="4"/>
  <c r="C98" i="4"/>
  <c r="E97" i="4"/>
  <c r="G1314" i="4"/>
  <c r="D1313" i="4"/>
  <c r="G460" i="4"/>
  <c r="D459" i="4"/>
  <c r="I703" i="4"/>
  <c r="D702" i="4"/>
  <c r="C2469" i="4"/>
  <c r="E2468" i="4"/>
  <c r="K127" i="4"/>
  <c r="D126" i="4"/>
  <c r="A95" i="4"/>
  <c r="B96" i="4"/>
  <c r="D1101" i="4"/>
  <c r="G1102" i="4"/>
  <c r="J2105" i="4"/>
  <c r="D2104" i="4"/>
  <c r="F2106" i="1"/>
  <c r="D2105" i="1"/>
  <c r="D1984" i="1"/>
  <c r="F1985" i="1"/>
  <c r="AA92" i="2"/>
  <c r="X92" i="2"/>
  <c r="U93" i="2"/>
  <c r="Y92" i="2"/>
  <c r="AB92" i="2"/>
  <c r="AC92" i="2"/>
  <c r="W92" i="2"/>
  <c r="AD92" i="2"/>
  <c r="F92" i="2"/>
  <c r="A93" i="2"/>
  <c r="E92" i="2"/>
  <c r="H92" i="2"/>
  <c r="G92" i="2"/>
  <c r="I92" i="2"/>
  <c r="D92" i="2"/>
  <c r="E4358" i="1" l="1"/>
  <c r="C4359" i="1"/>
  <c r="N93" i="2"/>
  <c r="M93" i="2"/>
  <c r="L93" i="2"/>
  <c r="AE93" i="2"/>
  <c r="AF93" i="2"/>
  <c r="AH93" i="2"/>
  <c r="AG93" i="2"/>
  <c r="E3956" i="1"/>
  <c r="C3957" i="1"/>
  <c r="E4103" i="4"/>
  <c r="C4104" i="4"/>
  <c r="C3975" i="4"/>
  <c r="E3974" i="4"/>
  <c r="E3503" i="4"/>
  <c r="C3504" i="4"/>
  <c r="C2079" i="4"/>
  <c r="E2078" i="4"/>
  <c r="C1863" i="4"/>
  <c r="E1863" i="4" s="1"/>
  <c r="E1862" i="4"/>
  <c r="C2807" i="4"/>
  <c r="E2806" i="4"/>
  <c r="C1952" i="4"/>
  <c r="E1951" i="4"/>
  <c r="G1618" i="4"/>
  <c r="D1617" i="4"/>
  <c r="E2683" i="4"/>
  <c r="C2684" i="4"/>
  <c r="K93" i="2"/>
  <c r="J93" i="2"/>
  <c r="B96" i="1"/>
  <c r="A95" i="1"/>
  <c r="F2472" i="1"/>
  <c r="D2471" i="1"/>
  <c r="M1466" i="1"/>
  <c r="D1465" i="1"/>
  <c r="D2835" i="1"/>
  <c r="D339" i="1"/>
  <c r="E339" i="1" s="1"/>
  <c r="L340" i="1"/>
  <c r="D1284" i="1"/>
  <c r="I1285" i="1"/>
  <c r="I931" i="1"/>
  <c r="I1065" i="1"/>
  <c r="D1064" i="1"/>
  <c r="K735" i="1"/>
  <c r="D734" i="1"/>
  <c r="F489" i="1"/>
  <c r="D127" i="4"/>
  <c r="K128" i="4"/>
  <c r="C2470" i="4"/>
  <c r="E2469" i="4"/>
  <c r="I704" i="4"/>
  <c r="D703" i="4"/>
  <c r="G461" i="4"/>
  <c r="D460" i="4"/>
  <c r="G1315" i="4"/>
  <c r="D1314" i="4"/>
  <c r="C99" i="4"/>
  <c r="E98" i="4"/>
  <c r="G768" i="4"/>
  <c r="D1102" i="4"/>
  <c r="G1103" i="4"/>
  <c r="A96" i="4"/>
  <c r="B97" i="4"/>
  <c r="J2106" i="4"/>
  <c r="D2105" i="4"/>
  <c r="F2107" i="1"/>
  <c r="D2106" i="1"/>
  <c r="F1986" i="1"/>
  <c r="D1985" i="1"/>
  <c r="Y93" i="2"/>
  <c r="AD93" i="2"/>
  <c r="AA93" i="2"/>
  <c r="W93" i="2"/>
  <c r="X93" i="2"/>
  <c r="AC93" i="2"/>
  <c r="AB93" i="2"/>
  <c r="U94" i="2"/>
  <c r="G93" i="2"/>
  <c r="D93" i="2"/>
  <c r="H93" i="2"/>
  <c r="I93" i="2"/>
  <c r="A94" i="2"/>
  <c r="E93" i="2"/>
  <c r="F93" i="2"/>
  <c r="E4359" i="1" l="1"/>
  <c r="C4360" i="1"/>
  <c r="L94" i="2"/>
  <c r="M94" i="2"/>
  <c r="N94" i="2"/>
  <c r="AE94" i="2"/>
  <c r="AF94" i="2"/>
  <c r="AH94" i="2"/>
  <c r="AG94" i="2"/>
  <c r="E3957" i="1"/>
  <c r="C3958" i="1"/>
  <c r="E4104" i="4"/>
  <c r="C4105" i="4"/>
  <c r="C3976" i="4"/>
  <c r="E3975" i="4"/>
  <c r="C3505" i="4"/>
  <c r="E3504" i="4"/>
  <c r="F1987" i="1"/>
  <c r="C1953" i="4"/>
  <c r="E1952" i="4"/>
  <c r="E2684" i="4"/>
  <c r="C2685" i="4"/>
  <c r="D1618" i="4"/>
  <c r="G1619" i="4"/>
  <c r="E2807" i="4"/>
  <c r="C2808" i="4"/>
  <c r="C2080" i="4"/>
  <c r="E2079" i="4"/>
  <c r="K94" i="2"/>
  <c r="J94" i="2"/>
  <c r="D2836" i="1"/>
  <c r="M1467" i="1"/>
  <c r="D1466" i="1"/>
  <c r="F2473" i="1"/>
  <c r="D2472" i="1"/>
  <c r="A96" i="1"/>
  <c r="B97" i="1"/>
  <c r="D340" i="1"/>
  <c r="E340" i="1" s="1"/>
  <c r="L341" i="1"/>
  <c r="K736" i="1"/>
  <c r="D735" i="1"/>
  <c r="I1066" i="1"/>
  <c r="D1065" i="1"/>
  <c r="I932" i="1"/>
  <c r="F490" i="1"/>
  <c r="I1286" i="1"/>
  <c r="D1286" i="1" s="1"/>
  <c r="D1285" i="1"/>
  <c r="G769" i="4"/>
  <c r="E99" i="4"/>
  <c r="C100" i="4"/>
  <c r="D1315" i="4"/>
  <c r="G1316" i="4"/>
  <c r="G462" i="4"/>
  <c r="D461" i="4"/>
  <c r="I705" i="4"/>
  <c r="D704" i="4"/>
  <c r="C2471" i="4"/>
  <c r="E2470" i="4"/>
  <c r="A97" i="4"/>
  <c r="B98" i="4"/>
  <c r="D1103" i="4"/>
  <c r="G1104" i="4"/>
  <c r="K129" i="4"/>
  <c r="D128" i="4"/>
  <c r="J2107" i="4"/>
  <c r="D2106" i="4"/>
  <c r="F2108" i="1"/>
  <c r="D2107" i="1"/>
  <c r="D1986" i="1"/>
  <c r="AC94" i="2"/>
  <c r="AB94" i="2"/>
  <c r="W94" i="2"/>
  <c r="X94" i="2"/>
  <c r="Y94" i="2"/>
  <c r="U95" i="2"/>
  <c r="AA94" i="2"/>
  <c r="AD94" i="2"/>
  <c r="H94" i="2"/>
  <c r="F94" i="2"/>
  <c r="G94" i="2"/>
  <c r="E94" i="2"/>
  <c r="I94" i="2"/>
  <c r="D94" i="2"/>
  <c r="A95" i="2"/>
  <c r="E4360" i="1" l="1"/>
  <c r="C4361" i="1"/>
  <c r="M95" i="2"/>
  <c r="N95" i="2"/>
  <c r="L95" i="2"/>
  <c r="AE95" i="2"/>
  <c r="AG95" i="2"/>
  <c r="AH95" i="2"/>
  <c r="AF95" i="2"/>
  <c r="E3958" i="1"/>
  <c r="C3959" i="1"/>
  <c r="E4105" i="4"/>
  <c r="C4106" i="4"/>
  <c r="C3977" i="4"/>
  <c r="E3976" i="4"/>
  <c r="E3505" i="4"/>
  <c r="C3506" i="4"/>
  <c r="G1620" i="4"/>
  <c r="D1619" i="4"/>
  <c r="C2081" i="4"/>
  <c r="E2080" i="4"/>
  <c r="C1954" i="4"/>
  <c r="E1953" i="4"/>
  <c r="E2808" i="4"/>
  <c r="C2809" i="4"/>
  <c r="E2685" i="4"/>
  <c r="C2686" i="4"/>
  <c r="K95" i="2"/>
  <c r="J95" i="2"/>
  <c r="F2474" i="1"/>
  <c r="D2473" i="1"/>
  <c r="M1468" i="1"/>
  <c r="D1467" i="1"/>
  <c r="D2837" i="1"/>
  <c r="D341" i="1"/>
  <c r="E341" i="1" s="1"/>
  <c r="L342" i="1"/>
  <c r="A97" i="1"/>
  <c r="B98" i="1"/>
  <c r="I933" i="1"/>
  <c r="I1067" i="1"/>
  <c r="D1066" i="1"/>
  <c r="K737" i="1"/>
  <c r="D736" i="1"/>
  <c r="F491" i="1"/>
  <c r="K130" i="4"/>
  <c r="D129" i="4"/>
  <c r="C2472" i="4"/>
  <c r="E2471" i="4"/>
  <c r="I706" i="4"/>
  <c r="D705" i="4"/>
  <c r="G463" i="4"/>
  <c r="D462" i="4"/>
  <c r="D1104" i="4"/>
  <c r="G1105" i="4"/>
  <c r="A98" i="4"/>
  <c r="B99" i="4"/>
  <c r="G1317" i="4"/>
  <c r="D1316" i="4"/>
  <c r="C101" i="4"/>
  <c r="E100" i="4"/>
  <c r="G770" i="4"/>
  <c r="J2108" i="4"/>
  <c r="J2109" i="4" s="1"/>
  <c r="D2107" i="4"/>
  <c r="F2109" i="1"/>
  <c r="D2108" i="1"/>
  <c r="F1988" i="1"/>
  <c r="D1987" i="1"/>
  <c r="AD95" i="2"/>
  <c r="U96" i="2"/>
  <c r="AC95" i="2"/>
  <c r="AB95" i="2"/>
  <c r="Y95" i="2"/>
  <c r="X95" i="2"/>
  <c r="W95" i="2"/>
  <c r="AA95" i="2"/>
  <c r="I95" i="2"/>
  <c r="F95" i="2"/>
  <c r="A96" i="2"/>
  <c r="H95" i="2"/>
  <c r="D95" i="2"/>
  <c r="G95" i="2"/>
  <c r="E95" i="2"/>
  <c r="E4361" i="1" l="1"/>
  <c r="C4362" i="1"/>
  <c r="N96" i="2"/>
  <c r="L96" i="2"/>
  <c r="M96" i="2"/>
  <c r="AE96" i="2"/>
  <c r="AH96" i="2"/>
  <c r="AG96" i="2"/>
  <c r="AF96" i="2"/>
  <c r="E3959" i="1"/>
  <c r="C3960" i="1"/>
  <c r="E4106" i="4"/>
  <c r="C4107" i="4"/>
  <c r="C3978" i="4"/>
  <c r="E3977" i="4"/>
  <c r="C3507" i="4"/>
  <c r="E3506" i="4"/>
  <c r="E1954" i="4"/>
  <c r="C1955" i="4"/>
  <c r="E2809" i="4"/>
  <c r="C2810" i="4"/>
  <c r="C2082" i="4"/>
  <c r="E2081" i="4"/>
  <c r="G1621" i="4"/>
  <c r="D1621" i="4" s="1"/>
  <c r="D1620" i="4"/>
  <c r="E2686" i="4"/>
  <c r="C2687" i="4"/>
  <c r="K96" i="2"/>
  <c r="J96" i="2"/>
  <c r="D2838" i="1"/>
  <c r="M1469" i="1"/>
  <c r="D1468" i="1"/>
  <c r="D2474" i="1"/>
  <c r="A98" i="1"/>
  <c r="B99" i="1"/>
  <c r="L343" i="1"/>
  <c r="D342" i="1"/>
  <c r="E342" i="1" s="1"/>
  <c r="K738" i="1"/>
  <c r="D737" i="1"/>
  <c r="I1068" i="1"/>
  <c r="D1067" i="1"/>
  <c r="I934" i="1"/>
  <c r="F492" i="1"/>
  <c r="G771" i="4"/>
  <c r="C102" i="4"/>
  <c r="E101" i="4"/>
  <c r="G1318" i="4"/>
  <c r="D1317" i="4"/>
  <c r="G464" i="4"/>
  <c r="D463" i="4"/>
  <c r="I707" i="4"/>
  <c r="D706" i="4"/>
  <c r="C2473" i="4"/>
  <c r="E2472" i="4"/>
  <c r="K131" i="4"/>
  <c r="D130" i="4"/>
  <c r="A99" i="4"/>
  <c r="B100" i="4"/>
  <c r="D1105" i="4"/>
  <c r="G1106" i="4"/>
  <c r="D2108" i="4"/>
  <c r="F2110" i="1"/>
  <c r="D2109" i="1"/>
  <c r="D1988" i="1"/>
  <c r="F1989" i="1"/>
  <c r="AB96" i="2"/>
  <c r="AD96" i="2"/>
  <c r="X96" i="2"/>
  <c r="Y96" i="2"/>
  <c r="U97" i="2"/>
  <c r="AC96" i="2"/>
  <c r="W96" i="2"/>
  <c r="AA96" i="2"/>
  <c r="E96" i="2"/>
  <c r="A97" i="2"/>
  <c r="F96" i="2"/>
  <c r="H96" i="2"/>
  <c r="D96" i="2"/>
  <c r="I96" i="2"/>
  <c r="G96" i="2"/>
  <c r="E4362" i="1" l="1"/>
  <c r="C4363" i="1"/>
  <c r="N97" i="2"/>
  <c r="M97" i="2"/>
  <c r="L97" i="2"/>
  <c r="AE97" i="2"/>
  <c r="AH97" i="2"/>
  <c r="AG97" i="2"/>
  <c r="AF97" i="2"/>
  <c r="E3960" i="1"/>
  <c r="C3961" i="1"/>
  <c r="E4107" i="4"/>
  <c r="C4108" i="4"/>
  <c r="C3979" i="4"/>
  <c r="E3978" i="4"/>
  <c r="E3507" i="4"/>
  <c r="C3508" i="4"/>
  <c r="E1955" i="4"/>
  <c r="C1956" i="4"/>
  <c r="E2687" i="4"/>
  <c r="C2688" i="4"/>
  <c r="C2811" i="4"/>
  <c r="E2810" i="4"/>
  <c r="C2083" i="4"/>
  <c r="E2082" i="4"/>
  <c r="K97" i="2"/>
  <c r="J97" i="2"/>
  <c r="D343" i="1"/>
  <c r="E343" i="1" s="1"/>
  <c r="L344" i="1"/>
  <c r="F2476" i="1"/>
  <c r="D2475" i="1"/>
  <c r="M1470" i="1"/>
  <c r="D1469" i="1"/>
  <c r="D2839" i="1"/>
  <c r="B100" i="1"/>
  <c r="A99" i="1"/>
  <c r="F493" i="1"/>
  <c r="I935" i="1"/>
  <c r="I1069" i="1"/>
  <c r="D1068" i="1"/>
  <c r="K739" i="1"/>
  <c r="D738" i="1"/>
  <c r="K132" i="4"/>
  <c r="D131" i="4"/>
  <c r="C2474" i="4"/>
  <c r="E2473" i="4"/>
  <c r="I708" i="4"/>
  <c r="D707" i="4"/>
  <c r="D464" i="4"/>
  <c r="G465" i="4"/>
  <c r="G1319" i="4"/>
  <c r="D1318" i="4"/>
  <c r="C103" i="4"/>
  <c r="E102" i="4"/>
  <c r="G772" i="4"/>
  <c r="D1106" i="4"/>
  <c r="G1107" i="4"/>
  <c r="A100" i="4"/>
  <c r="B101" i="4"/>
  <c r="J2110" i="4"/>
  <c r="D2109" i="4"/>
  <c r="F2111" i="1"/>
  <c r="D2110" i="1"/>
  <c r="F1990" i="1"/>
  <c r="D1989" i="1"/>
  <c r="Y97" i="2"/>
  <c r="W97" i="2"/>
  <c r="AD97" i="2"/>
  <c r="AC97" i="2"/>
  <c r="U98" i="2"/>
  <c r="AB97" i="2"/>
  <c r="AA97" i="2"/>
  <c r="X97" i="2"/>
  <c r="H97" i="2"/>
  <c r="A98" i="2"/>
  <c r="D97" i="2"/>
  <c r="E97" i="2"/>
  <c r="F97" i="2"/>
  <c r="I97" i="2"/>
  <c r="G97" i="2"/>
  <c r="E4363" i="1" l="1"/>
  <c r="C4364" i="1"/>
  <c r="L98" i="2"/>
  <c r="M98" i="2"/>
  <c r="N98" i="2"/>
  <c r="AE98" i="2"/>
  <c r="AF98" i="2"/>
  <c r="AG98" i="2"/>
  <c r="AH98" i="2"/>
  <c r="E3961" i="1"/>
  <c r="C3962" i="1"/>
  <c r="E4108" i="4"/>
  <c r="C4109" i="4"/>
  <c r="C3980" i="4"/>
  <c r="E3979" i="4"/>
  <c r="C3509" i="4"/>
  <c r="E3508" i="4"/>
  <c r="E2811" i="4"/>
  <c r="C2812" i="4"/>
  <c r="E2688" i="4"/>
  <c r="C2689" i="4"/>
  <c r="C2084" i="4"/>
  <c r="E2083" i="4"/>
  <c r="C1957" i="4"/>
  <c r="E1956" i="4"/>
  <c r="K98" i="2"/>
  <c r="J98" i="2"/>
  <c r="B101" i="1"/>
  <c r="A100" i="1"/>
  <c r="D2840" i="1"/>
  <c r="M1471" i="1"/>
  <c r="D1470" i="1"/>
  <c r="F2477" i="1"/>
  <c r="D2476" i="1"/>
  <c r="L345" i="1"/>
  <c r="D344" i="1"/>
  <c r="E344" i="1" s="1"/>
  <c r="D739" i="1"/>
  <c r="K740" i="1"/>
  <c r="I1070" i="1"/>
  <c r="D1069" i="1"/>
  <c r="I936" i="1"/>
  <c r="F494" i="1"/>
  <c r="A101" i="4"/>
  <c r="B102" i="4"/>
  <c r="D1107" i="4"/>
  <c r="G1108" i="4"/>
  <c r="G773" i="4"/>
  <c r="E103" i="4"/>
  <c r="C104" i="4"/>
  <c r="D1319" i="4"/>
  <c r="G1320" i="4"/>
  <c r="I709" i="4"/>
  <c r="D708" i="4"/>
  <c r="C2475" i="4"/>
  <c r="E2474" i="4"/>
  <c r="K133" i="4"/>
  <c r="D132" i="4"/>
  <c r="G466" i="4"/>
  <c r="D465" i="4"/>
  <c r="J2111" i="4"/>
  <c r="D2110" i="4"/>
  <c r="F2112" i="1"/>
  <c r="D2111" i="1"/>
  <c r="D1990" i="1"/>
  <c r="F1991" i="1"/>
  <c r="AB98" i="2"/>
  <c r="AA98" i="2"/>
  <c r="U99" i="2"/>
  <c r="AD98" i="2"/>
  <c r="Y98" i="2"/>
  <c r="X98" i="2"/>
  <c r="W98" i="2"/>
  <c r="AC98" i="2"/>
  <c r="I98" i="2"/>
  <c r="G98" i="2"/>
  <c r="F98" i="2"/>
  <c r="D98" i="2"/>
  <c r="A99" i="2"/>
  <c r="H98" i="2"/>
  <c r="E98" i="2"/>
  <c r="E4364" i="1" l="1"/>
  <c r="C4365" i="1"/>
  <c r="M99" i="2"/>
  <c r="N99" i="2"/>
  <c r="L99" i="2"/>
  <c r="AE99" i="2"/>
  <c r="AG99" i="2"/>
  <c r="AH99" i="2"/>
  <c r="AF99" i="2"/>
  <c r="E3962" i="1"/>
  <c r="C3963" i="1"/>
  <c r="E4109" i="4"/>
  <c r="C4110" i="4"/>
  <c r="C3981" i="4"/>
  <c r="E3980" i="4"/>
  <c r="C3510" i="4"/>
  <c r="E3509" i="4"/>
  <c r="E1957" i="4"/>
  <c r="C1958" i="4"/>
  <c r="E2689" i="4"/>
  <c r="C2690" i="4"/>
  <c r="C2813" i="4"/>
  <c r="E2812" i="4"/>
  <c r="C2085" i="4"/>
  <c r="E2084" i="4"/>
  <c r="K99" i="2"/>
  <c r="J99" i="2"/>
  <c r="D345" i="1"/>
  <c r="E345" i="1" s="1"/>
  <c r="L346" i="1"/>
  <c r="F2478" i="1"/>
  <c r="D2477" i="1"/>
  <c r="M1472" i="1"/>
  <c r="D1471" i="1"/>
  <c r="D2841" i="1"/>
  <c r="B102" i="1"/>
  <c r="A101" i="1"/>
  <c r="I937" i="1"/>
  <c r="I1071" i="1"/>
  <c r="D1070" i="1"/>
  <c r="F495" i="1"/>
  <c r="D740" i="1"/>
  <c r="K741" i="1"/>
  <c r="D466" i="4"/>
  <c r="G467" i="4"/>
  <c r="G1321" i="4"/>
  <c r="D1320" i="4"/>
  <c r="C105" i="4"/>
  <c r="E104" i="4"/>
  <c r="G774" i="4"/>
  <c r="D1108" i="4"/>
  <c r="G1109" i="4"/>
  <c r="A102" i="4"/>
  <c r="B103" i="4"/>
  <c r="K134" i="4"/>
  <c r="D133" i="4"/>
  <c r="C2476" i="4"/>
  <c r="E2475" i="4"/>
  <c r="I710" i="4"/>
  <c r="D709" i="4"/>
  <c r="J2112" i="4"/>
  <c r="D2111" i="4"/>
  <c r="F2113" i="1"/>
  <c r="D2112" i="1"/>
  <c r="F1992" i="1"/>
  <c r="D1991" i="1"/>
  <c r="AC99" i="2"/>
  <c r="X99" i="2"/>
  <c r="U100" i="2"/>
  <c r="AA99" i="2"/>
  <c r="AD99" i="2"/>
  <c r="Y99" i="2"/>
  <c r="AB99" i="2"/>
  <c r="W99" i="2"/>
  <c r="A100" i="2"/>
  <c r="I99" i="2"/>
  <c r="E99" i="2"/>
  <c r="G99" i="2"/>
  <c r="D99" i="2"/>
  <c r="H99" i="2"/>
  <c r="F99" i="2"/>
  <c r="E4365" i="1" l="1"/>
  <c r="C4366" i="1"/>
  <c r="N100" i="2"/>
  <c r="M100" i="2"/>
  <c r="L100" i="2"/>
  <c r="AE100" i="2"/>
  <c r="AH100" i="2"/>
  <c r="AF100" i="2"/>
  <c r="AG100" i="2"/>
  <c r="E3963" i="1"/>
  <c r="C3964" i="1"/>
  <c r="E4110" i="4"/>
  <c r="C4111" i="4"/>
  <c r="C3982" i="4"/>
  <c r="E3981" i="4"/>
  <c r="C3511" i="4"/>
  <c r="E3510" i="4"/>
  <c r="E1958" i="4"/>
  <c r="C1959" i="4"/>
  <c r="E2813" i="4"/>
  <c r="C2814" i="4"/>
  <c r="C2086" i="4"/>
  <c r="E2085" i="4"/>
  <c r="E2690" i="4"/>
  <c r="C2691" i="4"/>
  <c r="K100" i="2"/>
  <c r="J100" i="2"/>
  <c r="B103" i="1"/>
  <c r="A102" i="1"/>
  <c r="M1473" i="1"/>
  <c r="D1472" i="1"/>
  <c r="F2479" i="1"/>
  <c r="D2478" i="1"/>
  <c r="D2842" i="1"/>
  <c r="D346" i="1"/>
  <c r="E346" i="1" s="1"/>
  <c r="L347" i="1"/>
  <c r="K742" i="1"/>
  <c r="D741" i="1"/>
  <c r="I1072" i="1"/>
  <c r="D1072" i="1" s="1"/>
  <c r="D1071" i="1"/>
  <c r="I938" i="1"/>
  <c r="F496" i="1"/>
  <c r="I711" i="4"/>
  <c r="D710" i="4"/>
  <c r="C2477" i="4"/>
  <c r="E2476" i="4"/>
  <c r="K135" i="4"/>
  <c r="D134" i="4"/>
  <c r="G775" i="4"/>
  <c r="C106" i="4"/>
  <c r="E105" i="4"/>
  <c r="G1322" i="4"/>
  <c r="D1321" i="4"/>
  <c r="A103" i="4"/>
  <c r="B104" i="4"/>
  <c r="D1109" i="4"/>
  <c r="G1110" i="4"/>
  <c r="G468" i="4"/>
  <c r="D467" i="4"/>
  <c r="J2113" i="4"/>
  <c r="D2112" i="4"/>
  <c r="F2114" i="1"/>
  <c r="D2113" i="1"/>
  <c r="D1992" i="1"/>
  <c r="F1993" i="1"/>
  <c r="Y100" i="2"/>
  <c r="X100" i="2"/>
  <c r="U101" i="2"/>
  <c r="AC100" i="2"/>
  <c r="AA100" i="2"/>
  <c r="AD100" i="2"/>
  <c r="AB100" i="2"/>
  <c r="W100" i="2"/>
  <c r="F100" i="2"/>
  <c r="H100" i="2"/>
  <c r="G100" i="2"/>
  <c r="D100" i="2"/>
  <c r="A101" i="2"/>
  <c r="E100" i="2"/>
  <c r="I100" i="2"/>
  <c r="E4366" i="1" l="1"/>
  <c r="C4367" i="1"/>
  <c r="M101" i="2"/>
  <c r="L101" i="2"/>
  <c r="N101" i="2"/>
  <c r="AE101" i="2"/>
  <c r="AH101" i="2"/>
  <c r="AG101" i="2"/>
  <c r="AF101" i="2"/>
  <c r="E3964" i="1"/>
  <c r="C3965" i="1"/>
  <c r="E4111" i="4"/>
  <c r="C4112" i="4"/>
  <c r="C3983" i="4"/>
  <c r="E3982" i="4"/>
  <c r="E3511" i="4"/>
  <c r="C3512" i="4"/>
  <c r="E1959" i="4"/>
  <c r="C1960" i="4"/>
  <c r="C2087" i="4"/>
  <c r="E2086" i="4"/>
  <c r="E2691" i="4"/>
  <c r="C2692" i="4"/>
  <c r="C2815" i="4"/>
  <c r="E2814" i="4"/>
  <c r="K101" i="2"/>
  <c r="J101" i="2"/>
  <c r="D2843" i="1"/>
  <c r="F2480" i="1"/>
  <c r="D2479" i="1"/>
  <c r="M1474" i="1"/>
  <c r="D1473" i="1"/>
  <c r="B104" i="1"/>
  <c r="A103" i="1"/>
  <c r="L348" i="1"/>
  <c r="D347" i="1"/>
  <c r="E347" i="1" s="1"/>
  <c r="I939" i="1"/>
  <c r="K743" i="1"/>
  <c r="D742" i="1"/>
  <c r="F497" i="1"/>
  <c r="D1110" i="4"/>
  <c r="G1111" i="4"/>
  <c r="A104" i="4"/>
  <c r="B105" i="4"/>
  <c r="D468" i="4"/>
  <c r="G469" i="4"/>
  <c r="G1323" i="4"/>
  <c r="D1322" i="4"/>
  <c r="C107" i="4"/>
  <c r="E106" i="4"/>
  <c r="G776" i="4"/>
  <c r="D135" i="4"/>
  <c r="K136" i="4"/>
  <c r="C2478" i="4"/>
  <c r="E2477" i="4"/>
  <c r="I712" i="4"/>
  <c r="D711" i="4"/>
  <c r="J2114" i="4"/>
  <c r="D2113" i="4"/>
  <c r="F2115" i="1"/>
  <c r="D2114" i="1"/>
  <c r="F1994" i="1"/>
  <c r="D1993" i="1"/>
  <c r="AC101" i="2"/>
  <c r="Y101" i="2"/>
  <c r="AB101" i="2"/>
  <c r="X101" i="2"/>
  <c r="AD101" i="2"/>
  <c r="AA101" i="2"/>
  <c r="U102" i="2"/>
  <c r="W101" i="2"/>
  <c r="E101" i="2"/>
  <c r="I101" i="2"/>
  <c r="D101" i="2"/>
  <c r="F101" i="2"/>
  <c r="A102" i="2"/>
  <c r="G101" i="2"/>
  <c r="H101" i="2"/>
  <c r="E4367" i="1" l="1"/>
  <c r="C4368" i="1"/>
  <c r="L102" i="2"/>
  <c r="N102" i="2"/>
  <c r="M102" i="2"/>
  <c r="AE102" i="2"/>
  <c r="AF102" i="2"/>
  <c r="AH102" i="2"/>
  <c r="AG102" i="2"/>
  <c r="E3965" i="1"/>
  <c r="C3966" i="1"/>
  <c r="E4112" i="4"/>
  <c r="C4113" i="4"/>
  <c r="C3984" i="4"/>
  <c r="E3983" i="4"/>
  <c r="E3512" i="4"/>
  <c r="C3513" i="4"/>
  <c r="E2815" i="4"/>
  <c r="C2816" i="4"/>
  <c r="C2088" i="4"/>
  <c r="E2087" i="4"/>
  <c r="E2692" i="4"/>
  <c r="C2693" i="4"/>
  <c r="E1960" i="4"/>
  <c r="C1961" i="4"/>
  <c r="K102" i="2"/>
  <c r="J102" i="2"/>
  <c r="D348" i="1"/>
  <c r="E348" i="1" s="1"/>
  <c r="L349" i="1"/>
  <c r="A104" i="1"/>
  <c r="B105" i="1"/>
  <c r="M1475" i="1"/>
  <c r="D1474" i="1"/>
  <c r="F2481" i="1"/>
  <c r="D2480" i="1"/>
  <c r="D2844" i="1"/>
  <c r="K744" i="1"/>
  <c r="D743" i="1"/>
  <c r="I940" i="1"/>
  <c r="F498" i="1"/>
  <c r="I713" i="4"/>
  <c r="D712" i="4"/>
  <c r="C2479" i="4"/>
  <c r="E2478" i="4"/>
  <c r="G777" i="4"/>
  <c r="E107" i="4"/>
  <c r="C108" i="4"/>
  <c r="D1323" i="4"/>
  <c r="G1324" i="4"/>
  <c r="K137" i="4"/>
  <c r="D136" i="4"/>
  <c r="G470" i="4"/>
  <c r="D469" i="4"/>
  <c r="A105" i="4"/>
  <c r="B106" i="4"/>
  <c r="D1111" i="4"/>
  <c r="G1112" i="4"/>
  <c r="J2115" i="4"/>
  <c r="D2114" i="4"/>
  <c r="F2116" i="1"/>
  <c r="D2115" i="1"/>
  <c r="D1994" i="1"/>
  <c r="F1995" i="1"/>
  <c r="AA102" i="2"/>
  <c r="X102" i="2"/>
  <c r="Y102" i="2"/>
  <c r="W102" i="2"/>
  <c r="AB102" i="2"/>
  <c r="AC102" i="2"/>
  <c r="AD102" i="2"/>
  <c r="U103" i="2"/>
  <c r="I102" i="2"/>
  <c r="G102" i="2"/>
  <c r="E102" i="2"/>
  <c r="D102" i="2"/>
  <c r="A103" i="2"/>
  <c r="F102" i="2"/>
  <c r="H102" i="2"/>
  <c r="E4368" i="1" l="1"/>
  <c r="C4369" i="1"/>
  <c r="M103" i="2"/>
  <c r="L103" i="2"/>
  <c r="N103" i="2"/>
  <c r="AE103" i="2"/>
  <c r="AG103" i="2"/>
  <c r="AH103" i="2"/>
  <c r="AF103" i="2"/>
  <c r="E3966" i="1"/>
  <c r="C3967" i="1"/>
  <c r="E4113" i="4"/>
  <c r="C4114" i="4"/>
  <c r="C3985" i="4"/>
  <c r="E3984" i="4"/>
  <c r="C3514" i="4"/>
  <c r="E3513" i="4"/>
  <c r="C2089" i="4"/>
  <c r="E2088" i="4"/>
  <c r="E2693" i="4"/>
  <c r="C2694" i="4"/>
  <c r="E2816" i="4"/>
  <c r="C2817" i="4"/>
  <c r="E1961" i="4"/>
  <c r="C1962" i="4"/>
  <c r="K103" i="2"/>
  <c r="J103" i="2"/>
  <c r="D2845" i="1"/>
  <c r="F2482" i="1"/>
  <c r="D2481" i="1"/>
  <c r="M1476" i="1"/>
  <c r="D1475" i="1"/>
  <c r="A105" i="1"/>
  <c r="B106" i="1"/>
  <c r="L350" i="1"/>
  <c r="D349" i="1"/>
  <c r="E349" i="1" s="1"/>
  <c r="F499" i="1"/>
  <c r="I941" i="1"/>
  <c r="D744" i="1"/>
  <c r="K745" i="1"/>
  <c r="D470" i="4"/>
  <c r="G471" i="4"/>
  <c r="K138" i="4"/>
  <c r="D137" i="4"/>
  <c r="C2480" i="4"/>
  <c r="E2479" i="4"/>
  <c r="I714" i="4"/>
  <c r="D713" i="4"/>
  <c r="D1112" i="4"/>
  <c r="G1113" i="4"/>
  <c r="A106" i="4"/>
  <c r="B107" i="4"/>
  <c r="G1325" i="4"/>
  <c r="D1324" i="4"/>
  <c r="C109" i="4"/>
  <c r="E108" i="4"/>
  <c r="G778" i="4"/>
  <c r="J2116" i="4"/>
  <c r="D2115" i="4"/>
  <c r="F2117" i="1"/>
  <c r="D2116" i="1"/>
  <c r="F1996" i="1"/>
  <c r="D1995" i="1"/>
  <c r="U104" i="2"/>
  <c r="AB103" i="2"/>
  <c r="AC103" i="2"/>
  <c r="W103" i="2"/>
  <c r="Y103" i="2"/>
  <c r="AA103" i="2"/>
  <c r="AD103" i="2"/>
  <c r="X103" i="2"/>
  <c r="I103" i="2"/>
  <c r="G103" i="2"/>
  <c r="A104" i="2"/>
  <c r="E103" i="2"/>
  <c r="F103" i="2"/>
  <c r="H103" i="2"/>
  <c r="D103" i="2"/>
  <c r="E4369" i="1" l="1"/>
  <c r="C4370" i="1"/>
  <c r="N104" i="2"/>
  <c r="M104" i="2"/>
  <c r="L104" i="2"/>
  <c r="AE104" i="2"/>
  <c r="AH104" i="2"/>
  <c r="AG104" i="2"/>
  <c r="AF104" i="2"/>
  <c r="E3967" i="1"/>
  <c r="C3968" i="1"/>
  <c r="E4114" i="4"/>
  <c r="C4115" i="4"/>
  <c r="C3986" i="4"/>
  <c r="E3985" i="4"/>
  <c r="C3515" i="4"/>
  <c r="E3514" i="4"/>
  <c r="E2817" i="4"/>
  <c r="C2818" i="4"/>
  <c r="C2090" i="4"/>
  <c r="E2089" i="4"/>
  <c r="C1963" i="4"/>
  <c r="E1962" i="4"/>
  <c r="E2694" i="4"/>
  <c r="C2695" i="4"/>
  <c r="K104" i="2"/>
  <c r="J104" i="2"/>
  <c r="L351" i="1"/>
  <c r="D350" i="1"/>
  <c r="E350" i="1" s="1"/>
  <c r="M1477" i="1"/>
  <c r="D1476" i="1"/>
  <c r="F2483" i="1"/>
  <c r="D2482" i="1"/>
  <c r="D2846" i="1"/>
  <c r="A106" i="1"/>
  <c r="B107" i="1"/>
  <c r="I942" i="1"/>
  <c r="F500" i="1"/>
  <c r="D745" i="1"/>
  <c r="K746" i="1"/>
  <c r="G779" i="4"/>
  <c r="C110" i="4"/>
  <c r="E109" i="4"/>
  <c r="G1326" i="4"/>
  <c r="D1325" i="4"/>
  <c r="I715" i="4"/>
  <c r="D714" i="4"/>
  <c r="C2481" i="4"/>
  <c r="E2480" i="4"/>
  <c r="K139" i="4"/>
  <c r="D138" i="4"/>
  <c r="A107" i="4"/>
  <c r="B108" i="4"/>
  <c r="D1113" i="4"/>
  <c r="G1114" i="4"/>
  <c r="G472" i="4"/>
  <c r="D471" i="4"/>
  <c r="J2117" i="4"/>
  <c r="D2116" i="4"/>
  <c r="F2118" i="1"/>
  <c r="D2117" i="1"/>
  <c r="D1996" i="1"/>
  <c r="F1997" i="1"/>
  <c r="W104" i="2"/>
  <c r="AA104" i="2"/>
  <c r="U105" i="2"/>
  <c r="Y104" i="2"/>
  <c r="AC104" i="2"/>
  <c r="AB104" i="2"/>
  <c r="AD104" i="2"/>
  <c r="X104" i="2"/>
  <c r="A105" i="2"/>
  <c r="H104" i="2"/>
  <c r="E104" i="2"/>
  <c r="I104" i="2"/>
  <c r="F104" i="2"/>
  <c r="D104" i="2"/>
  <c r="G104" i="2"/>
  <c r="E4370" i="1" l="1"/>
  <c r="C4371" i="1"/>
  <c r="L105" i="2"/>
  <c r="M105" i="2"/>
  <c r="N105" i="2"/>
  <c r="AE105" i="2"/>
  <c r="AG105" i="2"/>
  <c r="AF105" i="2"/>
  <c r="AH105" i="2"/>
  <c r="E3968" i="1"/>
  <c r="C3969" i="1"/>
  <c r="E4115" i="4"/>
  <c r="C4116" i="4"/>
  <c r="C3987" i="4"/>
  <c r="E3986" i="4"/>
  <c r="E3515" i="4"/>
  <c r="C3516" i="4"/>
  <c r="C2091" i="4"/>
  <c r="E2090" i="4"/>
  <c r="C2819" i="4"/>
  <c r="E2818" i="4"/>
  <c r="E1963" i="4"/>
  <c r="C1964" i="4"/>
  <c r="E2695" i="4"/>
  <c r="C2696" i="4"/>
  <c r="K105" i="2"/>
  <c r="J105" i="2"/>
  <c r="D2847" i="1"/>
  <c r="F2484" i="1"/>
  <c r="D2483" i="1"/>
  <c r="M1478" i="1"/>
  <c r="D1477" i="1"/>
  <c r="L352" i="1"/>
  <c r="D351" i="1"/>
  <c r="E351" i="1" s="1"/>
  <c r="B108" i="1"/>
  <c r="A107" i="1"/>
  <c r="I943" i="1"/>
  <c r="D746" i="1"/>
  <c r="K747" i="1"/>
  <c r="F501" i="1"/>
  <c r="D472" i="4"/>
  <c r="G473" i="4"/>
  <c r="K140" i="4"/>
  <c r="D139" i="4"/>
  <c r="C2482" i="4"/>
  <c r="E2481" i="4"/>
  <c r="I716" i="4"/>
  <c r="D715" i="4"/>
  <c r="G1327" i="4"/>
  <c r="D1326" i="4"/>
  <c r="C111" i="4"/>
  <c r="E110" i="4"/>
  <c r="G780" i="4"/>
  <c r="D1114" i="4"/>
  <c r="G1115" i="4"/>
  <c r="A108" i="4"/>
  <c r="B109" i="4"/>
  <c r="J2118" i="4"/>
  <c r="D2117" i="4"/>
  <c r="F2119" i="1"/>
  <c r="D2118" i="1"/>
  <c r="F1998" i="1"/>
  <c r="D1997" i="1"/>
  <c r="U106" i="2"/>
  <c r="AC105" i="2"/>
  <c r="Y105" i="2"/>
  <c r="AD105" i="2"/>
  <c r="AB105" i="2"/>
  <c r="AA105" i="2"/>
  <c r="X105" i="2"/>
  <c r="W105" i="2"/>
  <c r="A106" i="2"/>
  <c r="D105" i="2"/>
  <c r="E105" i="2"/>
  <c r="I105" i="2"/>
  <c r="H105" i="2"/>
  <c r="G105" i="2"/>
  <c r="F105" i="2"/>
  <c r="E4371" i="1" l="1"/>
  <c r="C4372" i="1"/>
  <c r="L106" i="2"/>
  <c r="N106" i="2"/>
  <c r="M106" i="2"/>
  <c r="AE106" i="2"/>
  <c r="AF106" i="2"/>
  <c r="AH106" i="2"/>
  <c r="AG106" i="2"/>
  <c r="E3969" i="1"/>
  <c r="C3970" i="1"/>
  <c r="E4116" i="4"/>
  <c r="C4117" i="4"/>
  <c r="C3988" i="4"/>
  <c r="E3987" i="4"/>
  <c r="C3517" i="4"/>
  <c r="E3516" i="4"/>
  <c r="E2819" i="4"/>
  <c r="C2820" i="4"/>
  <c r="C1965" i="4"/>
  <c r="E1964" i="4"/>
  <c r="C2092" i="4"/>
  <c r="E2091" i="4"/>
  <c r="E2696" i="4"/>
  <c r="C2697" i="4"/>
  <c r="K106" i="2"/>
  <c r="J106" i="2"/>
  <c r="A108" i="1"/>
  <c r="B109" i="1"/>
  <c r="D352" i="1"/>
  <c r="E352" i="1" s="1"/>
  <c r="L353" i="1"/>
  <c r="M1479" i="1"/>
  <c r="D1478" i="1"/>
  <c r="F2485" i="1"/>
  <c r="D2484" i="1"/>
  <c r="D2848" i="1"/>
  <c r="D747" i="1"/>
  <c r="K748" i="1"/>
  <c r="I944" i="1"/>
  <c r="F502" i="1"/>
  <c r="G781" i="4"/>
  <c r="E111" i="4"/>
  <c r="C112" i="4"/>
  <c r="D1327" i="4"/>
  <c r="G1328" i="4"/>
  <c r="I717" i="4"/>
  <c r="D716" i="4"/>
  <c r="C2483" i="4"/>
  <c r="E2482" i="4"/>
  <c r="K141" i="4"/>
  <c r="D140" i="4"/>
  <c r="A109" i="4"/>
  <c r="B110" i="4"/>
  <c r="D1115" i="4"/>
  <c r="G1116" i="4"/>
  <c r="G474" i="4"/>
  <c r="D473" i="4"/>
  <c r="J2119" i="4"/>
  <c r="D2118" i="4"/>
  <c r="F2120" i="1"/>
  <c r="D2119" i="1"/>
  <c r="D1998" i="1"/>
  <c r="F1999" i="1"/>
  <c r="AD106" i="2"/>
  <c r="AA106" i="2"/>
  <c r="X106" i="2"/>
  <c r="U107" i="2"/>
  <c r="W106" i="2"/>
  <c r="AC106" i="2"/>
  <c r="Y106" i="2"/>
  <c r="AB106" i="2"/>
  <c r="E106" i="2"/>
  <c r="A107" i="2"/>
  <c r="F106" i="2"/>
  <c r="G106" i="2"/>
  <c r="I106" i="2"/>
  <c r="H106" i="2"/>
  <c r="D106" i="2"/>
  <c r="E4372" i="1" l="1"/>
  <c r="C4373" i="1"/>
  <c r="M107" i="2"/>
  <c r="N107" i="2"/>
  <c r="L107" i="2"/>
  <c r="AE107" i="2"/>
  <c r="AG107" i="2"/>
  <c r="AF107" i="2"/>
  <c r="AH107" i="2"/>
  <c r="E3970" i="1"/>
  <c r="C3971" i="1"/>
  <c r="E4117" i="4"/>
  <c r="C4118" i="4"/>
  <c r="C3989" i="4"/>
  <c r="E3988" i="4"/>
  <c r="C3518" i="4"/>
  <c r="E3517" i="4"/>
  <c r="E1965" i="4"/>
  <c r="C1966" i="4"/>
  <c r="C2821" i="4"/>
  <c r="E2820" i="4"/>
  <c r="C2093" i="4"/>
  <c r="E2092" i="4"/>
  <c r="E2697" i="4"/>
  <c r="C2698" i="4"/>
  <c r="K107" i="2"/>
  <c r="J107" i="2"/>
  <c r="D2849" i="1"/>
  <c r="F2486" i="1"/>
  <c r="D2485" i="1"/>
  <c r="M1480" i="1"/>
  <c r="D1479" i="1"/>
  <c r="L354" i="1"/>
  <c r="D353" i="1"/>
  <c r="E353" i="1" s="1"/>
  <c r="A109" i="1"/>
  <c r="B110" i="1"/>
  <c r="F503" i="1"/>
  <c r="I945" i="1"/>
  <c r="D748" i="1"/>
  <c r="K749" i="1"/>
  <c r="D474" i="4"/>
  <c r="G475" i="4"/>
  <c r="K142" i="4"/>
  <c r="D141" i="4"/>
  <c r="C2484" i="4"/>
  <c r="E2483" i="4"/>
  <c r="I718" i="4"/>
  <c r="D717" i="4"/>
  <c r="G782" i="4"/>
  <c r="D1116" i="4"/>
  <c r="G1117" i="4"/>
  <c r="B111" i="4"/>
  <c r="A110" i="4"/>
  <c r="G1329" i="4"/>
  <c r="D1328" i="4"/>
  <c r="C113" i="4"/>
  <c r="E112" i="4"/>
  <c r="J2120" i="4"/>
  <c r="D2119" i="4"/>
  <c r="F2121" i="1"/>
  <c r="D2120" i="1"/>
  <c r="F2000" i="1"/>
  <c r="D1999" i="1"/>
  <c r="AD107" i="2"/>
  <c r="W107" i="2"/>
  <c r="U108" i="2"/>
  <c r="Y107" i="2"/>
  <c r="AA107" i="2"/>
  <c r="AB107" i="2"/>
  <c r="X107" i="2"/>
  <c r="AC107" i="2"/>
  <c r="H107" i="2"/>
  <c r="I107" i="2"/>
  <c r="A108" i="2"/>
  <c r="G107" i="2"/>
  <c r="D107" i="2"/>
  <c r="E107" i="2"/>
  <c r="F107" i="2"/>
  <c r="E4373" i="1" l="1"/>
  <c r="C4374" i="1"/>
  <c r="N108" i="2"/>
  <c r="M108" i="2"/>
  <c r="L108" i="2"/>
  <c r="AE108" i="2"/>
  <c r="AH108" i="2"/>
  <c r="AG108" i="2"/>
  <c r="AF108" i="2"/>
  <c r="E3971" i="1"/>
  <c r="C3972" i="1"/>
  <c r="E4118" i="4"/>
  <c r="C4119" i="4"/>
  <c r="C3990" i="4"/>
  <c r="E3989" i="4"/>
  <c r="C3519" i="4"/>
  <c r="E3518" i="4"/>
  <c r="E2821" i="4"/>
  <c r="C2822" i="4"/>
  <c r="E1966" i="4"/>
  <c r="C1967" i="4"/>
  <c r="C2094" i="4"/>
  <c r="E2093" i="4"/>
  <c r="E2698" i="4"/>
  <c r="C2699" i="4"/>
  <c r="K108" i="2"/>
  <c r="J108" i="2"/>
  <c r="D354" i="1"/>
  <c r="E354" i="1" s="1"/>
  <c r="L355" i="1"/>
  <c r="M1481" i="1"/>
  <c r="D1480" i="1"/>
  <c r="F2487" i="1"/>
  <c r="D2486" i="1"/>
  <c r="D2850" i="1"/>
  <c r="B111" i="1"/>
  <c r="A110" i="1"/>
  <c r="D749" i="1"/>
  <c r="K750" i="1"/>
  <c r="I946" i="1"/>
  <c r="F504" i="1"/>
  <c r="C114" i="4"/>
  <c r="E113" i="4"/>
  <c r="G1330" i="4"/>
  <c r="D1329" i="4"/>
  <c r="B112" i="4"/>
  <c r="A111" i="4"/>
  <c r="G783" i="4"/>
  <c r="I719" i="4"/>
  <c r="D718" i="4"/>
  <c r="C2485" i="4"/>
  <c r="E2484" i="4"/>
  <c r="K143" i="4"/>
  <c r="D142" i="4"/>
  <c r="D1117" i="4"/>
  <c r="G1118" i="4"/>
  <c r="G476" i="4"/>
  <c r="D475" i="4"/>
  <c r="J2121" i="4"/>
  <c r="D2120" i="4"/>
  <c r="F2122" i="1"/>
  <c r="D2121" i="1"/>
  <c r="D2000" i="1"/>
  <c r="F2001" i="1"/>
  <c r="AC108" i="2"/>
  <c r="U109" i="2"/>
  <c r="W108" i="2"/>
  <c r="X108" i="2"/>
  <c r="AA108" i="2"/>
  <c r="Y108" i="2"/>
  <c r="AD108" i="2"/>
  <c r="AB108" i="2"/>
  <c r="A109" i="2"/>
  <c r="D108" i="2"/>
  <c r="I108" i="2"/>
  <c r="H108" i="2"/>
  <c r="F108" i="2"/>
  <c r="G108" i="2"/>
  <c r="E108" i="2"/>
  <c r="E4374" i="1" l="1"/>
  <c r="C4375" i="1"/>
  <c r="N109" i="2"/>
  <c r="M109" i="2"/>
  <c r="L109" i="2"/>
  <c r="AE109" i="2"/>
  <c r="AF109" i="2"/>
  <c r="AH109" i="2"/>
  <c r="AG109" i="2"/>
  <c r="E3972" i="1"/>
  <c r="C3973" i="1"/>
  <c r="E4119" i="4"/>
  <c r="C4120" i="4"/>
  <c r="C3991" i="4"/>
  <c r="E3990" i="4"/>
  <c r="E3519" i="4"/>
  <c r="C3520" i="4"/>
  <c r="C2823" i="4"/>
  <c r="E2822" i="4"/>
  <c r="C2095" i="4"/>
  <c r="E2094" i="4"/>
  <c r="E2699" i="4"/>
  <c r="C2700" i="4"/>
  <c r="E1967" i="4"/>
  <c r="C1968" i="4"/>
  <c r="K109" i="2"/>
  <c r="J109" i="2"/>
  <c r="B112" i="1"/>
  <c r="A111" i="1"/>
  <c r="D2851" i="1"/>
  <c r="F2488" i="1"/>
  <c r="D2487" i="1"/>
  <c r="M1482" i="1"/>
  <c r="D1481" i="1"/>
  <c r="L356" i="1"/>
  <c r="D355" i="1"/>
  <c r="E355" i="1" s="1"/>
  <c r="F505" i="1"/>
  <c r="I947" i="1"/>
  <c r="D750" i="1"/>
  <c r="K751" i="1"/>
  <c r="D476" i="4"/>
  <c r="G477" i="4"/>
  <c r="D143" i="4"/>
  <c r="K144" i="4"/>
  <c r="C2486" i="4"/>
  <c r="E2485" i="4"/>
  <c r="I720" i="4"/>
  <c r="D719" i="4"/>
  <c r="B113" i="4"/>
  <c r="A112" i="4"/>
  <c r="G1331" i="4"/>
  <c r="D1330" i="4"/>
  <c r="C115" i="4"/>
  <c r="E114" i="4"/>
  <c r="D1118" i="4"/>
  <c r="G1119" i="4"/>
  <c r="G784" i="4"/>
  <c r="J2122" i="4"/>
  <c r="D2121" i="4"/>
  <c r="F2123" i="1"/>
  <c r="D2122" i="1"/>
  <c r="F2002" i="1"/>
  <c r="D2001" i="1"/>
  <c r="X109" i="2"/>
  <c r="W109" i="2"/>
  <c r="AB109" i="2"/>
  <c r="Y109" i="2"/>
  <c r="AD109" i="2"/>
  <c r="U110" i="2"/>
  <c r="AA109" i="2"/>
  <c r="AC109" i="2"/>
  <c r="D109" i="2"/>
  <c r="A110" i="2"/>
  <c r="E109" i="2"/>
  <c r="I109" i="2"/>
  <c r="G109" i="2"/>
  <c r="F109" i="2"/>
  <c r="H109" i="2"/>
  <c r="E4375" i="1" l="1"/>
  <c r="C4376" i="1"/>
  <c r="L110" i="2"/>
  <c r="M110" i="2"/>
  <c r="N110" i="2"/>
  <c r="AE110" i="2"/>
  <c r="AF110" i="2"/>
  <c r="AH110" i="2"/>
  <c r="AG110" i="2"/>
  <c r="E3973" i="1"/>
  <c r="C3974" i="1"/>
  <c r="E3991" i="4"/>
  <c r="C3992" i="4"/>
  <c r="E4120" i="4"/>
  <c r="C4121" i="4"/>
  <c r="C3521" i="4"/>
  <c r="E3520" i="4"/>
  <c r="C2096" i="4"/>
  <c r="E2095" i="4"/>
  <c r="E2700" i="4"/>
  <c r="C2701" i="4"/>
  <c r="E2823" i="4"/>
  <c r="C2824" i="4"/>
  <c r="E1968" i="4"/>
  <c r="C1969" i="4"/>
  <c r="K110" i="2"/>
  <c r="J110" i="2"/>
  <c r="D356" i="1"/>
  <c r="E356" i="1" s="1"/>
  <c r="L357" i="1"/>
  <c r="M1483" i="1"/>
  <c r="D1482" i="1"/>
  <c r="F2489" i="1"/>
  <c r="D2488" i="1"/>
  <c r="D2852" i="1"/>
  <c r="A112" i="1"/>
  <c r="B113" i="1"/>
  <c r="D751" i="1"/>
  <c r="K752" i="1"/>
  <c r="I948" i="1"/>
  <c r="F506" i="1"/>
  <c r="G785" i="4"/>
  <c r="E115" i="4"/>
  <c r="C116" i="4"/>
  <c r="D1331" i="4"/>
  <c r="G1332" i="4"/>
  <c r="B114" i="4"/>
  <c r="A113" i="4"/>
  <c r="I721" i="4"/>
  <c r="D720" i="4"/>
  <c r="C2487" i="4"/>
  <c r="E2486" i="4"/>
  <c r="D1119" i="4"/>
  <c r="G1120" i="4"/>
  <c r="K145" i="4"/>
  <c r="D144" i="4"/>
  <c r="G478" i="4"/>
  <c r="D477" i="4"/>
  <c r="J2123" i="4"/>
  <c r="D2122" i="4"/>
  <c r="F2124" i="1"/>
  <c r="D2123" i="1"/>
  <c r="D2002" i="1"/>
  <c r="F2003" i="1"/>
  <c r="U111" i="2"/>
  <c r="AC110" i="2"/>
  <c r="AD110" i="2"/>
  <c r="AA110" i="2"/>
  <c r="AB110" i="2"/>
  <c r="X110" i="2"/>
  <c r="W110" i="2"/>
  <c r="Y110" i="2"/>
  <c r="G110" i="2"/>
  <c r="H110" i="2"/>
  <c r="I110" i="2"/>
  <c r="F110" i="2"/>
  <c r="A111" i="2"/>
  <c r="D110" i="2"/>
  <c r="E110" i="2"/>
  <c r="E4376" i="1" l="1"/>
  <c r="C4377" i="1"/>
  <c r="M111" i="2"/>
  <c r="N111" i="2"/>
  <c r="L111" i="2"/>
  <c r="AE111" i="2"/>
  <c r="AG111" i="2"/>
  <c r="AH111" i="2"/>
  <c r="AF111" i="2"/>
  <c r="E3974" i="1"/>
  <c r="C3975" i="1"/>
  <c r="C3993" i="4"/>
  <c r="E3992" i="4"/>
  <c r="E4121" i="4"/>
  <c r="C4122" i="4"/>
  <c r="C3522" i="4"/>
  <c r="E3521" i="4"/>
  <c r="E2824" i="4"/>
  <c r="C2825" i="4"/>
  <c r="C2097" i="4"/>
  <c r="E2096" i="4"/>
  <c r="E1969" i="4"/>
  <c r="C1970" i="4"/>
  <c r="E2701" i="4"/>
  <c r="C2702" i="4"/>
  <c r="K111" i="2"/>
  <c r="J111" i="2"/>
  <c r="D2853" i="1"/>
  <c r="F2490" i="1"/>
  <c r="D2489" i="1"/>
  <c r="M1484" i="1"/>
  <c r="D1483" i="1"/>
  <c r="A113" i="1"/>
  <c r="B114" i="1"/>
  <c r="L358" i="1"/>
  <c r="D357" i="1"/>
  <c r="E357" i="1" s="1"/>
  <c r="I949" i="1"/>
  <c r="F507" i="1"/>
  <c r="D752" i="1"/>
  <c r="K753" i="1"/>
  <c r="D478" i="4"/>
  <c r="G479" i="4"/>
  <c r="K146" i="4"/>
  <c r="D145" i="4"/>
  <c r="C2488" i="4"/>
  <c r="E2487" i="4"/>
  <c r="I722" i="4"/>
  <c r="D721" i="4"/>
  <c r="B115" i="4"/>
  <c r="A114" i="4"/>
  <c r="G786" i="4"/>
  <c r="D1120" i="4"/>
  <c r="G1121" i="4"/>
  <c r="G1333" i="4"/>
  <c r="D1332" i="4"/>
  <c r="C117" i="4"/>
  <c r="E116" i="4"/>
  <c r="J2124" i="4"/>
  <c r="D2123" i="4"/>
  <c r="F2125" i="1"/>
  <c r="D2124" i="1"/>
  <c r="F2004" i="1"/>
  <c r="D2003" i="1"/>
  <c r="AB111" i="2"/>
  <c r="AC111" i="2"/>
  <c r="X111" i="2"/>
  <c r="U112" i="2"/>
  <c r="W111" i="2"/>
  <c r="AA111" i="2"/>
  <c r="AD111" i="2"/>
  <c r="Y111" i="2"/>
  <c r="H111" i="2"/>
  <c r="F111" i="2"/>
  <c r="G111" i="2"/>
  <c r="D111" i="2"/>
  <c r="I111" i="2"/>
  <c r="A112" i="2"/>
  <c r="E111" i="2"/>
  <c r="E4377" i="1" l="1"/>
  <c r="C4378" i="1"/>
  <c r="N112" i="2"/>
  <c r="L112" i="2"/>
  <c r="M112" i="2"/>
  <c r="AE112" i="2"/>
  <c r="AH112" i="2"/>
  <c r="AG112" i="2"/>
  <c r="AF112" i="2"/>
  <c r="E3975" i="1"/>
  <c r="C3976" i="1"/>
  <c r="E3993" i="4"/>
  <c r="C3994" i="4"/>
  <c r="E4122" i="4"/>
  <c r="C4123" i="4"/>
  <c r="C3523" i="4"/>
  <c r="E3522" i="4"/>
  <c r="C2098" i="4"/>
  <c r="E2097" i="4"/>
  <c r="E1970" i="4"/>
  <c r="C1971" i="4"/>
  <c r="E2825" i="4"/>
  <c r="C2826" i="4"/>
  <c r="E2702" i="4"/>
  <c r="C2703" i="4"/>
  <c r="K112" i="2"/>
  <c r="J112" i="2"/>
  <c r="L359" i="1"/>
  <c r="D358" i="1"/>
  <c r="E358" i="1" s="1"/>
  <c r="M1485" i="1"/>
  <c r="D1484" i="1"/>
  <c r="F2491" i="1"/>
  <c r="D2490" i="1"/>
  <c r="D2854" i="1"/>
  <c r="A114" i="1"/>
  <c r="B115" i="1"/>
  <c r="D753" i="1"/>
  <c r="K754" i="1"/>
  <c r="I950" i="1"/>
  <c r="F508" i="1"/>
  <c r="C118" i="4"/>
  <c r="E117" i="4"/>
  <c r="G1334" i="4"/>
  <c r="D1333" i="4"/>
  <c r="G787" i="4"/>
  <c r="B116" i="4"/>
  <c r="A115" i="4"/>
  <c r="I723" i="4"/>
  <c r="D722" i="4"/>
  <c r="C2489" i="4"/>
  <c r="E2488" i="4"/>
  <c r="K147" i="4"/>
  <c r="D146" i="4"/>
  <c r="D1121" i="4"/>
  <c r="G1122" i="4"/>
  <c r="G480" i="4"/>
  <c r="D479" i="4"/>
  <c r="J2125" i="4"/>
  <c r="D2124" i="4"/>
  <c r="F2126" i="1"/>
  <c r="D2125" i="1"/>
  <c r="D2004" i="1"/>
  <c r="F2005" i="1"/>
  <c r="Y112" i="2"/>
  <c r="W112" i="2"/>
  <c r="AC112" i="2"/>
  <c r="AD112" i="2"/>
  <c r="AB112" i="2"/>
  <c r="U113" i="2"/>
  <c r="X112" i="2"/>
  <c r="AA112" i="2"/>
  <c r="A113" i="2"/>
  <c r="D112" i="2"/>
  <c r="E112" i="2"/>
  <c r="H112" i="2"/>
  <c r="G112" i="2"/>
  <c r="F112" i="2"/>
  <c r="I112" i="2"/>
  <c r="E4378" i="1" l="1"/>
  <c r="C4379" i="1"/>
  <c r="N113" i="2"/>
  <c r="M113" i="2"/>
  <c r="L113" i="2"/>
  <c r="AE113" i="2"/>
  <c r="AH113" i="2"/>
  <c r="AG113" i="2"/>
  <c r="AF113" i="2"/>
  <c r="E3976" i="1"/>
  <c r="C3977" i="1"/>
  <c r="C3995" i="4"/>
  <c r="E3994" i="4"/>
  <c r="E4123" i="4"/>
  <c r="C4124" i="4"/>
  <c r="C3524" i="4"/>
  <c r="E3523" i="4"/>
  <c r="C2827" i="4"/>
  <c r="E2826" i="4"/>
  <c r="C2099" i="4"/>
  <c r="E2098" i="4"/>
  <c r="E2703" i="4"/>
  <c r="C2704" i="4"/>
  <c r="E1971" i="4"/>
  <c r="C1972" i="4"/>
  <c r="K113" i="2"/>
  <c r="J113" i="2"/>
  <c r="D2855" i="1"/>
  <c r="F2492" i="1"/>
  <c r="D2491" i="1"/>
  <c r="M1486" i="1"/>
  <c r="D1485" i="1"/>
  <c r="D359" i="1"/>
  <c r="E359" i="1" s="1"/>
  <c r="L360" i="1"/>
  <c r="A115" i="1"/>
  <c r="B116" i="1"/>
  <c r="I951" i="1"/>
  <c r="F509" i="1"/>
  <c r="D754" i="1"/>
  <c r="K755" i="1"/>
  <c r="D480" i="4"/>
  <c r="G481" i="4"/>
  <c r="K148" i="4"/>
  <c r="D147" i="4"/>
  <c r="C2490" i="4"/>
  <c r="E2489" i="4"/>
  <c r="I724" i="4"/>
  <c r="D723" i="4"/>
  <c r="B117" i="4"/>
  <c r="A116" i="4"/>
  <c r="G788" i="4"/>
  <c r="G1335" i="4"/>
  <c r="D1334" i="4"/>
  <c r="C119" i="4"/>
  <c r="E118" i="4"/>
  <c r="D1122" i="4"/>
  <c r="G1123" i="4"/>
  <c r="J2126" i="4"/>
  <c r="D2125" i="4"/>
  <c r="F2127" i="1"/>
  <c r="D2126" i="1"/>
  <c r="F2006" i="1"/>
  <c r="D2005" i="1"/>
  <c r="Y113" i="2"/>
  <c r="X113" i="2"/>
  <c r="AA113" i="2"/>
  <c r="W113" i="2"/>
  <c r="AC113" i="2"/>
  <c r="AB113" i="2"/>
  <c r="AD113" i="2"/>
  <c r="U114" i="2"/>
  <c r="G113" i="2"/>
  <c r="D113" i="2"/>
  <c r="I113" i="2"/>
  <c r="E113" i="2"/>
  <c r="F113" i="2"/>
  <c r="A114" i="2"/>
  <c r="H113" i="2"/>
  <c r="E4379" i="1" l="1"/>
  <c r="C4380" i="1"/>
  <c r="L114" i="2"/>
  <c r="N114" i="2"/>
  <c r="M114" i="2"/>
  <c r="AE114" i="2"/>
  <c r="AF114" i="2"/>
  <c r="AG114" i="2"/>
  <c r="AH114" i="2"/>
  <c r="E3977" i="1"/>
  <c r="C3978" i="1"/>
  <c r="C3996" i="4"/>
  <c r="E3995" i="4"/>
  <c r="C4125" i="4"/>
  <c r="E4124" i="4"/>
  <c r="C3525" i="4"/>
  <c r="E3524" i="4"/>
  <c r="C2100" i="4"/>
  <c r="E2099" i="4"/>
  <c r="E2704" i="4"/>
  <c r="C2705" i="4"/>
  <c r="E2827" i="4"/>
  <c r="C2828" i="4"/>
  <c r="E1972" i="4"/>
  <c r="C1973" i="4"/>
  <c r="K114" i="2"/>
  <c r="J114" i="2"/>
  <c r="M1487" i="1"/>
  <c r="D1486" i="1"/>
  <c r="F2493" i="1"/>
  <c r="D2492" i="1"/>
  <c r="D2856" i="1"/>
  <c r="B117" i="1"/>
  <c r="A116" i="1"/>
  <c r="L361" i="1"/>
  <c r="D360" i="1"/>
  <c r="E360" i="1" s="1"/>
  <c r="D755" i="1"/>
  <c r="K756" i="1"/>
  <c r="I952" i="1"/>
  <c r="F510" i="1"/>
  <c r="E119" i="4"/>
  <c r="C120" i="4"/>
  <c r="D1335" i="4"/>
  <c r="G1336" i="4"/>
  <c r="G789" i="4"/>
  <c r="B118" i="4"/>
  <c r="A117" i="4"/>
  <c r="I725" i="4"/>
  <c r="D724" i="4"/>
  <c r="C2491" i="4"/>
  <c r="E2490" i="4"/>
  <c r="K149" i="4"/>
  <c r="D148" i="4"/>
  <c r="D1123" i="4"/>
  <c r="G1124" i="4"/>
  <c r="G482" i="4"/>
  <c r="D481" i="4"/>
  <c r="J2127" i="4"/>
  <c r="D2126" i="4"/>
  <c r="F2128" i="1"/>
  <c r="D2127" i="1"/>
  <c r="D2006" i="1"/>
  <c r="F2007" i="1"/>
  <c r="U115" i="2"/>
  <c r="Y114" i="2"/>
  <c r="W114" i="2"/>
  <c r="AB114" i="2"/>
  <c r="AA114" i="2"/>
  <c r="AC114" i="2"/>
  <c r="AD114" i="2"/>
  <c r="X114" i="2"/>
  <c r="I114" i="2"/>
  <c r="G114" i="2"/>
  <c r="F114" i="2"/>
  <c r="E114" i="2"/>
  <c r="D114" i="2"/>
  <c r="A115" i="2"/>
  <c r="H114" i="2"/>
  <c r="E4380" i="1" l="1"/>
  <c r="C4381" i="1"/>
  <c r="M115" i="2"/>
  <c r="N115" i="2"/>
  <c r="L115" i="2"/>
  <c r="AE115" i="2"/>
  <c r="AG115" i="2"/>
  <c r="AH115" i="2"/>
  <c r="AF115" i="2"/>
  <c r="E3978" i="1"/>
  <c r="C3979" i="1"/>
  <c r="C3997" i="4"/>
  <c r="E3996" i="4"/>
  <c r="C4126" i="4"/>
  <c r="E4125" i="4"/>
  <c r="E3525" i="4"/>
  <c r="C3526" i="4"/>
  <c r="C2829" i="4"/>
  <c r="E2828" i="4"/>
  <c r="C2101" i="4"/>
  <c r="E2100" i="4"/>
  <c r="E1973" i="4"/>
  <c r="C1974" i="4"/>
  <c r="E2705" i="4"/>
  <c r="C2706" i="4"/>
  <c r="K115" i="2"/>
  <c r="J115" i="2"/>
  <c r="D361" i="1"/>
  <c r="E361" i="1" s="1"/>
  <c r="L362" i="1"/>
  <c r="A117" i="1"/>
  <c r="B118" i="1"/>
  <c r="D2857" i="1"/>
  <c r="F2494" i="1"/>
  <c r="D2493" i="1"/>
  <c r="M1488" i="1"/>
  <c r="D1487" i="1"/>
  <c r="F511" i="1"/>
  <c r="D756" i="1"/>
  <c r="K757" i="1"/>
  <c r="D482" i="4"/>
  <c r="G483" i="4"/>
  <c r="K150" i="4"/>
  <c r="D149" i="4"/>
  <c r="C2492" i="4"/>
  <c r="E2491" i="4"/>
  <c r="I726" i="4"/>
  <c r="D725" i="4"/>
  <c r="B119" i="4"/>
  <c r="A118" i="4"/>
  <c r="G790" i="4"/>
  <c r="D1124" i="4"/>
  <c r="G1125" i="4"/>
  <c r="G1337" i="4"/>
  <c r="D1336" i="4"/>
  <c r="C121" i="4"/>
  <c r="E120" i="4"/>
  <c r="J2128" i="4"/>
  <c r="D2127" i="4"/>
  <c r="F2129" i="1"/>
  <c r="D2128" i="1"/>
  <c r="F2008" i="1"/>
  <c r="D2007" i="1"/>
  <c r="Y115" i="2"/>
  <c r="AB115" i="2"/>
  <c r="U116" i="2"/>
  <c r="W115" i="2"/>
  <c r="X115" i="2"/>
  <c r="AD115" i="2"/>
  <c r="AC115" i="2"/>
  <c r="AA115" i="2"/>
  <c r="G115" i="2"/>
  <c r="E115" i="2"/>
  <c r="F115" i="2"/>
  <c r="H115" i="2"/>
  <c r="A116" i="2"/>
  <c r="I115" i="2"/>
  <c r="D115" i="2"/>
  <c r="E4381" i="1" l="1"/>
  <c r="C4382" i="1"/>
  <c r="N116" i="2"/>
  <c r="M116" i="2"/>
  <c r="L116" i="2"/>
  <c r="AE116" i="2"/>
  <c r="AH116" i="2"/>
  <c r="AF116" i="2"/>
  <c r="AG116" i="2"/>
  <c r="E3979" i="1"/>
  <c r="C3980" i="1"/>
  <c r="E3997" i="4"/>
  <c r="C3998" i="4"/>
  <c r="C4127" i="4"/>
  <c r="E4126" i="4"/>
  <c r="E3526" i="4"/>
  <c r="C3527" i="4"/>
  <c r="C2102" i="4"/>
  <c r="E2101" i="4"/>
  <c r="C1975" i="4"/>
  <c r="E1974" i="4"/>
  <c r="E2829" i="4"/>
  <c r="C2830" i="4"/>
  <c r="E2706" i="4"/>
  <c r="C2707" i="4"/>
  <c r="K116" i="2"/>
  <c r="J116" i="2"/>
  <c r="M1489" i="1"/>
  <c r="D1488" i="1"/>
  <c r="F2495" i="1"/>
  <c r="D2494" i="1"/>
  <c r="D2858" i="1"/>
  <c r="B119" i="1"/>
  <c r="A118" i="1"/>
  <c r="D362" i="1"/>
  <c r="E362" i="1" s="1"/>
  <c r="L363" i="1"/>
  <c r="D757" i="1"/>
  <c r="K758" i="1"/>
  <c r="F512" i="1"/>
  <c r="C122" i="4"/>
  <c r="E121" i="4"/>
  <c r="G1338" i="4"/>
  <c r="D1337" i="4"/>
  <c r="G791" i="4"/>
  <c r="B120" i="4"/>
  <c r="A119" i="4"/>
  <c r="I727" i="4"/>
  <c r="D726" i="4"/>
  <c r="C2493" i="4"/>
  <c r="E2492" i="4"/>
  <c r="K151" i="4"/>
  <c r="D150" i="4"/>
  <c r="D1125" i="4"/>
  <c r="G1126" i="4"/>
  <c r="G484" i="4"/>
  <c r="D483" i="4"/>
  <c r="J2129" i="4"/>
  <c r="D2128" i="4"/>
  <c r="F2130" i="1"/>
  <c r="D2129" i="1"/>
  <c r="D2008" i="1"/>
  <c r="F2009" i="1"/>
  <c r="U117" i="2"/>
  <c r="W116" i="2"/>
  <c r="AC116" i="2"/>
  <c r="Y116" i="2"/>
  <c r="X116" i="2"/>
  <c r="AB116" i="2"/>
  <c r="AD116" i="2"/>
  <c r="AA116" i="2"/>
  <c r="G116" i="2"/>
  <c r="H116" i="2"/>
  <c r="A117" i="2"/>
  <c r="I116" i="2"/>
  <c r="D116" i="2"/>
  <c r="F116" i="2"/>
  <c r="E116" i="2"/>
  <c r="E4382" i="1" l="1"/>
  <c r="C4383" i="1"/>
  <c r="M117" i="2"/>
  <c r="L117" i="2"/>
  <c r="N117" i="2"/>
  <c r="AE117" i="2"/>
  <c r="AH117" i="2"/>
  <c r="AG117" i="2"/>
  <c r="AF117" i="2"/>
  <c r="E3980" i="1"/>
  <c r="C3981" i="1"/>
  <c r="E3998" i="4"/>
  <c r="C3999" i="4"/>
  <c r="C4128" i="4"/>
  <c r="E4127" i="4"/>
  <c r="C3528" i="4"/>
  <c r="E3527" i="4"/>
  <c r="E1975" i="4"/>
  <c r="C1976" i="4"/>
  <c r="C2831" i="4"/>
  <c r="E2830" i="4"/>
  <c r="E2707" i="4"/>
  <c r="C2708" i="4"/>
  <c r="C2103" i="4"/>
  <c r="E2102" i="4"/>
  <c r="K117" i="2"/>
  <c r="J117" i="2"/>
  <c r="B120" i="1"/>
  <c r="A119" i="1"/>
  <c r="D2859" i="1"/>
  <c r="F2496" i="1"/>
  <c r="D2495" i="1"/>
  <c r="M1490" i="1"/>
  <c r="D1489" i="1"/>
  <c r="D363" i="1"/>
  <c r="E363" i="1" s="1"/>
  <c r="L364" i="1"/>
  <c r="D758" i="1"/>
  <c r="K759" i="1"/>
  <c r="F513" i="1"/>
  <c r="D484" i="4"/>
  <c r="G485" i="4"/>
  <c r="D151" i="4"/>
  <c r="K152" i="4"/>
  <c r="C2494" i="4"/>
  <c r="E2493" i="4"/>
  <c r="I728" i="4"/>
  <c r="D727" i="4"/>
  <c r="B121" i="4"/>
  <c r="A120" i="4"/>
  <c r="G792" i="4"/>
  <c r="G1339" i="4"/>
  <c r="D1338" i="4"/>
  <c r="C123" i="4"/>
  <c r="E122" i="4"/>
  <c r="D1126" i="4"/>
  <c r="G1127" i="4"/>
  <c r="J2130" i="4"/>
  <c r="D2129" i="4"/>
  <c r="F2131" i="1"/>
  <c r="D2130" i="1"/>
  <c r="F2010" i="1"/>
  <c r="D2009" i="1"/>
  <c r="AD117" i="2"/>
  <c r="AA117" i="2"/>
  <c r="W117" i="2"/>
  <c r="AB117" i="2"/>
  <c r="AC117" i="2"/>
  <c r="X117" i="2"/>
  <c r="U118" i="2"/>
  <c r="Y117" i="2"/>
  <c r="F117" i="2"/>
  <c r="D117" i="2"/>
  <c r="E117" i="2"/>
  <c r="H117" i="2"/>
  <c r="I117" i="2"/>
  <c r="G117" i="2"/>
  <c r="A118" i="2"/>
  <c r="E4383" i="1" l="1"/>
  <c r="C4384" i="1"/>
  <c r="L118" i="2"/>
  <c r="N118" i="2"/>
  <c r="M118" i="2"/>
  <c r="AE118" i="2"/>
  <c r="AF118" i="2"/>
  <c r="AH118" i="2"/>
  <c r="AG118" i="2"/>
  <c r="E3981" i="1"/>
  <c r="C3982" i="1"/>
  <c r="E3999" i="4"/>
  <c r="C4000" i="4"/>
  <c r="C4129" i="4"/>
  <c r="E4128" i="4"/>
  <c r="C3529" i="4"/>
  <c r="E3528" i="4"/>
  <c r="C2104" i="4"/>
  <c r="E2103" i="4"/>
  <c r="E2831" i="4"/>
  <c r="C2832" i="4"/>
  <c r="E2708" i="4"/>
  <c r="C2709" i="4"/>
  <c r="C1977" i="4"/>
  <c r="E1976" i="4"/>
  <c r="K118" i="2"/>
  <c r="J118" i="2"/>
  <c r="M1491" i="1"/>
  <c r="D1490" i="1"/>
  <c r="F2497" i="1"/>
  <c r="D2496" i="1"/>
  <c r="A120" i="1"/>
  <c r="B121" i="1"/>
  <c r="D364" i="1"/>
  <c r="E364" i="1" s="1"/>
  <c r="L365" i="1"/>
  <c r="D2860" i="1"/>
  <c r="F514" i="1"/>
  <c r="D759" i="1"/>
  <c r="K760" i="1"/>
  <c r="E123" i="4"/>
  <c r="C124" i="4"/>
  <c r="D1339" i="4"/>
  <c r="G1340" i="4"/>
  <c r="G793" i="4"/>
  <c r="B122" i="4"/>
  <c r="A121" i="4"/>
  <c r="I729" i="4"/>
  <c r="D728" i="4"/>
  <c r="C2495" i="4"/>
  <c r="E2494" i="4"/>
  <c r="D1127" i="4"/>
  <c r="G1128" i="4"/>
  <c r="K153" i="4"/>
  <c r="D152" i="4"/>
  <c r="G486" i="4"/>
  <c r="D485" i="4"/>
  <c r="J2131" i="4"/>
  <c r="D2130" i="4"/>
  <c r="F2132" i="1"/>
  <c r="D2131" i="1"/>
  <c r="D2010" i="1"/>
  <c r="F2011" i="1"/>
  <c r="AC118" i="2"/>
  <c r="X118" i="2"/>
  <c r="Y118" i="2"/>
  <c r="AA118" i="2"/>
  <c r="U119" i="2"/>
  <c r="AB118" i="2"/>
  <c r="AD118" i="2"/>
  <c r="W118" i="2"/>
  <c r="I118" i="2"/>
  <c r="F118" i="2"/>
  <c r="G118" i="2"/>
  <c r="H118" i="2"/>
  <c r="A119" i="2"/>
  <c r="D118" i="2"/>
  <c r="E118" i="2"/>
  <c r="E4384" i="1" l="1"/>
  <c r="C4385" i="1"/>
  <c r="M119" i="2"/>
  <c r="L119" i="2"/>
  <c r="N119" i="2"/>
  <c r="AE119" i="2"/>
  <c r="AG119" i="2"/>
  <c r="AH119" i="2"/>
  <c r="AF119" i="2"/>
  <c r="E3982" i="1"/>
  <c r="C3983" i="1"/>
  <c r="E4000" i="4"/>
  <c r="C4001" i="4"/>
  <c r="C4130" i="4"/>
  <c r="E4129" i="4"/>
  <c r="C3530" i="4"/>
  <c r="E3529" i="4"/>
  <c r="E1977" i="4"/>
  <c r="C1978" i="4"/>
  <c r="E2832" i="4"/>
  <c r="C2833" i="4"/>
  <c r="E2709" i="4"/>
  <c r="C2710" i="4"/>
  <c r="C2105" i="4"/>
  <c r="E2104" i="4"/>
  <c r="K119" i="2"/>
  <c r="J119" i="2"/>
  <c r="F2498" i="1"/>
  <c r="D2497" i="1"/>
  <c r="M1492" i="1"/>
  <c r="D1491" i="1"/>
  <c r="D2861" i="1"/>
  <c r="L366" i="1"/>
  <c r="D365" i="1"/>
  <c r="E365" i="1" s="1"/>
  <c r="A121" i="1"/>
  <c r="B122" i="1"/>
  <c r="F515" i="1"/>
  <c r="K761" i="1"/>
  <c r="D760" i="1"/>
  <c r="D486" i="4"/>
  <c r="G487" i="4"/>
  <c r="K154" i="4"/>
  <c r="D153" i="4"/>
  <c r="C2496" i="4"/>
  <c r="E2495" i="4"/>
  <c r="I730" i="4"/>
  <c r="D729" i="4"/>
  <c r="B123" i="4"/>
  <c r="A122" i="4"/>
  <c r="G794" i="4"/>
  <c r="D1128" i="4"/>
  <c r="G1129" i="4"/>
  <c r="G1341" i="4"/>
  <c r="D1340" i="4"/>
  <c r="C125" i="4"/>
  <c r="E124" i="4"/>
  <c r="J2132" i="4"/>
  <c r="D2131" i="4"/>
  <c r="F2133" i="1"/>
  <c r="D2132" i="1"/>
  <c r="F2012" i="1"/>
  <c r="D2011" i="1"/>
  <c r="AB119" i="2"/>
  <c r="W119" i="2"/>
  <c r="AA119" i="2"/>
  <c r="U120" i="2"/>
  <c r="AD119" i="2"/>
  <c r="X119" i="2"/>
  <c r="AC119" i="2"/>
  <c r="Y119" i="2"/>
  <c r="H119" i="2"/>
  <c r="I119" i="2"/>
  <c r="E119" i="2"/>
  <c r="G119" i="2"/>
  <c r="D119" i="2"/>
  <c r="A120" i="2"/>
  <c r="F119" i="2"/>
  <c r="E4385" i="1" l="1"/>
  <c r="C4386" i="1"/>
  <c r="N120" i="2"/>
  <c r="M120" i="2"/>
  <c r="L120" i="2"/>
  <c r="AE120" i="2"/>
  <c r="AH120" i="2"/>
  <c r="AG120" i="2"/>
  <c r="AF120" i="2"/>
  <c r="E3983" i="1"/>
  <c r="C3984" i="1"/>
  <c r="E4001" i="4"/>
  <c r="C4002" i="4"/>
  <c r="C4131" i="4"/>
  <c r="E4130" i="4"/>
  <c r="E3530" i="4"/>
  <c r="C3531" i="4"/>
  <c r="C2106" i="4"/>
  <c r="E2105" i="4"/>
  <c r="E2833" i="4"/>
  <c r="C2834" i="4"/>
  <c r="E2710" i="4"/>
  <c r="C2711" i="4"/>
  <c r="E1978" i="4"/>
  <c r="C1979" i="4"/>
  <c r="K120" i="2"/>
  <c r="J120" i="2"/>
  <c r="D366" i="1"/>
  <c r="E366" i="1" s="1"/>
  <c r="L367" i="1"/>
  <c r="M1493" i="1"/>
  <c r="D1492" i="1"/>
  <c r="F2499" i="1"/>
  <c r="D2498" i="1"/>
  <c r="B123" i="1"/>
  <c r="A122" i="1"/>
  <c r="D2862" i="1"/>
  <c r="K762" i="1"/>
  <c r="D761" i="1"/>
  <c r="F516" i="1"/>
  <c r="C126" i="4"/>
  <c r="E125" i="4"/>
  <c r="G1342" i="4"/>
  <c r="D1341" i="4"/>
  <c r="G795" i="4"/>
  <c r="B124" i="4"/>
  <c r="A123" i="4"/>
  <c r="I731" i="4"/>
  <c r="D730" i="4"/>
  <c r="C2497" i="4"/>
  <c r="E2496" i="4"/>
  <c r="K155" i="4"/>
  <c r="D154" i="4"/>
  <c r="D1129" i="4"/>
  <c r="G1130" i="4"/>
  <c r="G488" i="4"/>
  <c r="D487" i="4"/>
  <c r="D2132" i="4"/>
  <c r="J2133" i="4"/>
  <c r="F2134" i="1"/>
  <c r="D2133" i="1"/>
  <c r="D2012" i="1"/>
  <c r="F2013" i="1"/>
  <c r="W120" i="2"/>
  <c r="AB120" i="2"/>
  <c r="AA120" i="2"/>
  <c r="U121" i="2"/>
  <c r="AD120" i="2"/>
  <c r="Y120" i="2"/>
  <c r="X120" i="2"/>
  <c r="AC120" i="2"/>
  <c r="A121" i="2"/>
  <c r="D120" i="2"/>
  <c r="E120" i="2"/>
  <c r="I120" i="2"/>
  <c r="H120" i="2"/>
  <c r="G120" i="2"/>
  <c r="F120" i="2"/>
  <c r="E4386" i="1" l="1"/>
  <c r="C4387" i="1"/>
  <c r="L121" i="2"/>
  <c r="N121" i="2"/>
  <c r="M121" i="2"/>
  <c r="AE121" i="2"/>
  <c r="AG121" i="2"/>
  <c r="AF121" i="2"/>
  <c r="AH121" i="2"/>
  <c r="E3984" i="1"/>
  <c r="C3985" i="1"/>
  <c r="E4002" i="4"/>
  <c r="C4003" i="4"/>
  <c r="C4132" i="4"/>
  <c r="E4131" i="4"/>
  <c r="E3531" i="4"/>
  <c r="C3532" i="4"/>
  <c r="C2835" i="4"/>
  <c r="E2834" i="4"/>
  <c r="E2711" i="4"/>
  <c r="C2712" i="4"/>
  <c r="C1980" i="4"/>
  <c r="E1979" i="4"/>
  <c r="C2107" i="4"/>
  <c r="E2106" i="4"/>
  <c r="K121" i="2"/>
  <c r="J121" i="2"/>
  <c r="A123" i="1"/>
  <c r="B124" i="1"/>
  <c r="F2500" i="1"/>
  <c r="D2499" i="1"/>
  <c r="M1494" i="1"/>
  <c r="D1493" i="1"/>
  <c r="D2863" i="1"/>
  <c r="D367" i="1"/>
  <c r="E367" i="1" s="1"/>
  <c r="L368" i="1"/>
  <c r="F517" i="1"/>
  <c r="K763" i="1"/>
  <c r="D762" i="1"/>
  <c r="D488" i="4"/>
  <c r="G489" i="4"/>
  <c r="K156" i="4"/>
  <c r="D155" i="4"/>
  <c r="C2498" i="4"/>
  <c r="E2497" i="4"/>
  <c r="I732" i="4"/>
  <c r="D731" i="4"/>
  <c r="B125" i="4"/>
  <c r="A124" i="4"/>
  <c r="G796" i="4"/>
  <c r="G1343" i="4"/>
  <c r="D1342" i="4"/>
  <c r="C127" i="4"/>
  <c r="E126" i="4"/>
  <c r="D1130" i="4"/>
  <c r="G1131" i="4"/>
  <c r="J2134" i="4"/>
  <c r="D2133" i="4"/>
  <c r="F2135" i="1"/>
  <c r="D2134" i="1"/>
  <c r="F2014" i="1"/>
  <c r="D2013" i="1"/>
  <c r="Y121" i="2"/>
  <c r="AD121" i="2"/>
  <c r="AC121" i="2"/>
  <c r="AA121" i="2"/>
  <c r="X121" i="2"/>
  <c r="AB121" i="2"/>
  <c r="W121" i="2"/>
  <c r="U122" i="2"/>
  <c r="G121" i="2"/>
  <c r="H121" i="2"/>
  <c r="D121" i="2"/>
  <c r="E121" i="2"/>
  <c r="I121" i="2"/>
  <c r="A122" i="2"/>
  <c r="F121" i="2"/>
  <c r="E4387" i="1" l="1"/>
  <c r="C4388" i="1"/>
  <c r="L122" i="2"/>
  <c r="N122" i="2"/>
  <c r="M122" i="2"/>
  <c r="AE122" i="2"/>
  <c r="AF122" i="2"/>
  <c r="AH122" i="2"/>
  <c r="AG122" i="2"/>
  <c r="E3985" i="1"/>
  <c r="C3986" i="1"/>
  <c r="E4003" i="4"/>
  <c r="C4004" i="4"/>
  <c r="C4133" i="4"/>
  <c r="E4132" i="4"/>
  <c r="C3533" i="4"/>
  <c r="E3532" i="4"/>
  <c r="C2108" i="4"/>
  <c r="E2107" i="4"/>
  <c r="E2712" i="4"/>
  <c r="C2713" i="4"/>
  <c r="E1980" i="4"/>
  <c r="C1981" i="4"/>
  <c r="E2835" i="4"/>
  <c r="C2836" i="4"/>
  <c r="K122" i="2"/>
  <c r="J122" i="2"/>
  <c r="M1495" i="1"/>
  <c r="D1494" i="1"/>
  <c r="F2501" i="1"/>
  <c r="D2500" i="1"/>
  <c r="L369" i="1"/>
  <c r="D368" i="1"/>
  <c r="E368" i="1" s="1"/>
  <c r="D2864" i="1"/>
  <c r="A124" i="1"/>
  <c r="B125" i="1"/>
  <c r="K764" i="1"/>
  <c r="D763" i="1"/>
  <c r="F518" i="1"/>
  <c r="E127" i="4"/>
  <c r="C128" i="4"/>
  <c r="D1343" i="4"/>
  <c r="G1344" i="4"/>
  <c r="G797" i="4"/>
  <c r="B126" i="4"/>
  <c r="A125" i="4"/>
  <c r="I733" i="4"/>
  <c r="D732" i="4"/>
  <c r="C2499" i="4"/>
  <c r="E2498" i="4"/>
  <c r="K157" i="4"/>
  <c r="D156" i="4"/>
  <c r="D1131" i="4"/>
  <c r="G1132" i="4"/>
  <c r="D489" i="4"/>
  <c r="G490" i="4"/>
  <c r="J2135" i="4"/>
  <c r="D2134" i="4"/>
  <c r="F2136" i="1"/>
  <c r="D2135" i="1"/>
  <c r="D2014" i="1"/>
  <c r="F2015" i="1"/>
  <c r="U123" i="2"/>
  <c r="W122" i="2"/>
  <c r="AC122" i="2"/>
  <c r="AB122" i="2"/>
  <c r="X122" i="2"/>
  <c r="Y122" i="2"/>
  <c r="AA122" i="2"/>
  <c r="AD122" i="2"/>
  <c r="I122" i="2"/>
  <c r="A123" i="2"/>
  <c r="F122" i="2"/>
  <c r="G122" i="2"/>
  <c r="H122" i="2"/>
  <c r="E122" i="2"/>
  <c r="D122" i="2"/>
  <c r="E4388" i="1" l="1"/>
  <c r="C4389" i="1"/>
  <c r="M123" i="2"/>
  <c r="N123" i="2"/>
  <c r="L123" i="2"/>
  <c r="AE123" i="2"/>
  <c r="AG123" i="2"/>
  <c r="AF123" i="2"/>
  <c r="AH123" i="2"/>
  <c r="E3986" i="1"/>
  <c r="C3987" i="1"/>
  <c r="E4004" i="4"/>
  <c r="C4005" i="4"/>
  <c r="C4134" i="4"/>
  <c r="E4133" i="4"/>
  <c r="E3533" i="4"/>
  <c r="C3534" i="4"/>
  <c r="E2713" i="4"/>
  <c r="C2714" i="4"/>
  <c r="E1981" i="4"/>
  <c r="C1982" i="4"/>
  <c r="C2837" i="4"/>
  <c r="E2836" i="4"/>
  <c r="C2109" i="4"/>
  <c r="E2108" i="4"/>
  <c r="K123" i="2"/>
  <c r="J123" i="2"/>
  <c r="D369" i="1"/>
  <c r="E369" i="1" s="1"/>
  <c r="L370" i="1"/>
  <c r="F2502" i="1"/>
  <c r="D2501" i="1"/>
  <c r="M1496" i="1"/>
  <c r="D1495" i="1"/>
  <c r="B126" i="1"/>
  <c r="A125" i="1"/>
  <c r="D2865" i="1"/>
  <c r="K765" i="1"/>
  <c r="D764" i="1"/>
  <c r="F519" i="1"/>
  <c r="K158" i="4"/>
  <c r="D157" i="4"/>
  <c r="C2500" i="4"/>
  <c r="E2499" i="4"/>
  <c r="I734" i="4"/>
  <c r="D733" i="4"/>
  <c r="B127" i="4"/>
  <c r="A126" i="4"/>
  <c r="G798" i="4"/>
  <c r="G491" i="4"/>
  <c r="D490" i="4"/>
  <c r="D1132" i="4"/>
  <c r="G1133" i="4"/>
  <c r="G1345" i="4"/>
  <c r="D1344" i="4"/>
  <c r="C129" i="4"/>
  <c r="E128" i="4"/>
  <c r="J2136" i="4"/>
  <c r="D2135" i="4"/>
  <c r="F2137" i="1"/>
  <c r="D2136" i="1"/>
  <c r="F2016" i="1"/>
  <c r="D2015" i="1"/>
  <c r="AA123" i="2"/>
  <c r="U124" i="2"/>
  <c r="AB123" i="2"/>
  <c r="Y123" i="2"/>
  <c r="AC123" i="2"/>
  <c r="W123" i="2"/>
  <c r="AD123" i="2"/>
  <c r="X123" i="2"/>
  <c r="A124" i="2"/>
  <c r="D123" i="2"/>
  <c r="G123" i="2"/>
  <c r="H123" i="2"/>
  <c r="E123" i="2"/>
  <c r="F123" i="2"/>
  <c r="I123" i="2"/>
  <c r="E4389" i="1" l="1"/>
  <c r="C4390" i="1"/>
  <c r="N124" i="2"/>
  <c r="M124" i="2"/>
  <c r="L124" i="2"/>
  <c r="AE124" i="2"/>
  <c r="AH124" i="2"/>
  <c r="AG124" i="2"/>
  <c r="AF124" i="2"/>
  <c r="E3987" i="1"/>
  <c r="C3988" i="1"/>
  <c r="E4005" i="4"/>
  <c r="C4006" i="4"/>
  <c r="C4135" i="4"/>
  <c r="E4134" i="4"/>
  <c r="C3535" i="4"/>
  <c r="E3534" i="4"/>
  <c r="C2110" i="4"/>
  <c r="E2109" i="4"/>
  <c r="E2837" i="4"/>
  <c r="C2838" i="4"/>
  <c r="E2714" i="4"/>
  <c r="C2715" i="4"/>
  <c r="E1982" i="4"/>
  <c r="C1983" i="4"/>
  <c r="D2016" i="1"/>
  <c r="K124" i="2"/>
  <c r="J124" i="2"/>
  <c r="B127" i="1"/>
  <c r="A126" i="1"/>
  <c r="M1497" i="1"/>
  <c r="D1496" i="1"/>
  <c r="F2503" i="1"/>
  <c r="D2502" i="1"/>
  <c r="D2866" i="1"/>
  <c r="D370" i="1"/>
  <c r="E370" i="1" s="1"/>
  <c r="L371" i="1"/>
  <c r="F520" i="1"/>
  <c r="K766" i="1"/>
  <c r="D765" i="1"/>
  <c r="C130" i="4"/>
  <c r="E129" i="4"/>
  <c r="G1346" i="4"/>
  <c r="D1345" i="4"/>
  <c r="D491" i="4"/>
  <c r="G492" i="4"/>
  <c r="G799" i="4"/>
  <c r="A127" i="4"/>
  <c r="B128" i="4"/>
  <c r="I735" i="4"/>
  <c r="D734" i="4"/>
  <c r="C2501" i="4"/>
  <c r="E2500" i="4"/>
  <c r="K159" i="4"/>
  <c r="D158" i="4"/>
  <c r="D1133" i="4"/>
  <c r="G1134" i="4"/>
  <c r="J2137" i="4"/>
  <c r="D2136" i="4"/>
  <c r="F2138" i="1"/>
  <c r="D2137" i="1"/>
  <c r="AA124" i="2"/>
  <c r="X124" i="2"/>
  <c r="AD124" i="2"/>
  <c r="W124" i="2"/>
  <c r="AB124" i="2"/>
  <c r="U125" i="2"/>
  <c r="Y124" i="2"/>
  <c r="AC124" i="2"/>
  <c r="H124" i="2"/>
  <c r="F124" i="2"/>
  <c r="A125" i="2"/>
  <c r="G124" i="2"/>
  <c r="D124" i="2"/>
  <c r="E124" i="2"/>
  <c r="I124" i="2"/>
  <c r="E4390" i="1" l="1"/>
  <c r="N125" i="2"/>
  <c r="M125" i="2"/>
  <c r="L125" i="2"/>
  <c r="AE125" i="2"/>
  <c r="AF125" i="2"/>
  <c r="AH125" i="2"/>
  <c r="AG125" i="2"/>
  <c r="E3988" i="1"/>
  <c r="C3989" i="1"/>
  <c r="E4006" i="4"/>
  <c r="C4007" i="4"/>
  <c r="C4136" i="4"/>
  <c r="E4135" i="4"/>
  <c r="E3535" i="4"/>
  <c r="C3536" i="4"/>
  <c r="E2715" i="4"/>
  <c r="C2716" i="4"/>
  <c r="C1984" i="4"/>
  <c r="E1983" i="4"/>
  <c r="C2839" i="4"/>
  <c r="E2838" i="4"/>
  <c r="C2111" i="4"/>
  <c r="E2110" i="4"/>
  <c r="K125" i="2"/>
  <c r="J125" i="2"/>
  <c r="D2503" i="1"/>
  <c r="F2504" i="1"/>
  <c r="M1498" i="1"/>
  <c r="D1497" i="1"/>
  <c r="B128" i="1"/>
  <c r="A127" i="1"/>
  <c r="D371" i="1"/>
  <c r="E371" i="1" s="1"/>
  <c r="L372" i="1"/>
  <c r="D2867" i="1"/>
  <c r="K767" i="1"/>
  <c r="D766" i="1"/>
  <c r="F521" i="1"/>
  <c r="D159" i="4"/>
  <c r="K160" i="4"/>
  <c r="C2502" i="4"/>
  <c r="E2501" i="4"/>
  <c r="I736" i="4"/>
  <c r="D735" i="4"/>
  <c r="G1347" i="4"/>
  <c r="D1346" i="4"/>
  <c r="C131" i="4"/>
  <c r="E130" i="4"/>
  <c r="D1134" i="4"/>
  <c r="G1135" i="4"/>
  <c r="A128" i="4"/>
  <c r="B129" i="4"/>
  <c r="D492" i="4"/>
  <c r="G493" i="4"/>
  <c r="J2138" i="4"/>
  <c r="D2137" i="4"/>
  <c r="F2139" i="1"/>
  <c r="D2138" i="1"/>
  <c r="X125" i="2"/>
  <c r="W125" i="2"/>
  <c r="AA125" i="2"/>
  <c r="AB125" i="2"/>
  <c r="U126" i="2"/>
  <c r="Y125" i="2"/>
  <c r="AD125" i="2"/>
  <c r="AC125" i="2"/>
  <c r="G125" i="2"/>
  <c r="F125" i="2"/>
  <c r="D125" i="2"/>
  <c r="A126" i="2"/>
  <c r="I125" i="2"/>
  <c r="E125" i="2"/>
  <c r="H125" i="2"/>
  <c r="E4391" i="1" l="1"/>
  <c r="C4392" i="1"/>
  <c r="L126" i="2"/>
  <c r="M126" i="2"/>
  <c r="N126" i="2"/>
  <c r="AE126" i="2"/>
  <c r="AF126" i="2"/>
  <c r="AH126" i="2"/>
  <c r="AG126" i="2"/>
  <c r="E3989" i="1"/>
  <c r="C3990" i="1"/>
  <c r="C4008" i="4"/>
  <c r="E4007" i="4"/>
  <c r="C4137" i="4"/>
  <c r="E4136" i="4"/>
  <c r="E3536" i="4"/>
  <c r="C3537" i="4"/>
  <c r="C2112" i="4"/>
  <c r="E2111" i="4"/>
  <c r="E1984" i="4"/>
  <c r="C1985" i="4"/>
  <c r="E2839" i="4"/>
  <c r="C2840" i="4"/>
  <c r="E2716" i="4"/>
  <c r="C2717" i="4"/>
  <c r="E2717" i="4" s="1"/>
  <c r="K126" i="2"/>
  <c r="J126" i="2"/>
  <c r="B129" i="1"/>
  <c r="A128" i="1"/>
  <c r="M1499" i="1"/>
  <c r="D1498" i="1"/>
  <c r="D2868" i="1"/>
  <c r="L373" i="1"/>
  <c r="D372" i="1"/>
  <c r="E372" i="1" s="1"/>
  <c r="F2505" i="1"/>
  <c r="D2504" i="1"/>
  <c r="K768" i="1"/>
  <c r="D767" i="1"/>
  <c r="F522" i="1"/>
  <c r="E131" i="4"/>
  <c r="C132" i="4"/>
  <c r="D1347" i="4"/>
  <c r="G1348" i="4"/>
  <c r="I737" i="4"/>
  <c r="D736" i="4"/>
  <c r="C2503" i="4"/>
  <c r="E2502" i="4"/>
  <c r="G494" i="4"/>
  <c r="D493" i="4"/>
  <c r="A129" i="4"/>
  <c r="B130" i="4"/>
  <c r="D1135" i="4"/>
  <c r="G1136" i="4"/>
  <c r="K161" i="4"/>
  <c r="D160" i="4"/>
  <c r="D2138" i="4"/>
  <c r="J2139" i="4"/>
  <c r="F2140" i="1"/>
  <c r="D2139" i="1"/>
  <c r="AA126" i="2"/>
  <c r="AD126" i="2"/>
  <c r="AC126" i="2"/>
  <c r="W126" i="2"/>
  <c r="AB126" i="2"/>
  <c r="Y126" i="2"/>
  <c r="X126" i="2"/>
  <c r="U127" i="2"/>
  <c r="H126" i="2"/>
  <c r="D126" i="2"/>
  <c r="I126" i="2"/>
  <c r="G126" i="2"/>
  <c r="F126" i="2"/>
  <c r="E126" i="2"/>
  <c r="A127" i="2"/>
  <c r="E4392" i="1" l="1"/>
  <c r="C4393" i="1"/>
  <c r="M127" i="2"/>
  <c r="N127" i="2"/>
  <c r="L127" i="2"/>
  <c r="AE127" i="2"/>
  <c r="AG127" i="2"/>
  <c r="AH127" i="2"/>
  <c r="AF127" i="2"/>
  <c r="E3990" i="1"/>
  <c r="C3991" i="1"/>
  <c r="C4009" i="4"/>
  <c r="E4008" i="4"/>
  <c r="C4138" i="4"/>
  <c r="E4137" i="4"/>
  <c r="C3538" i="4"/>
  <c r="E3537" i="4"/>
  <c r="C1986" i="4"/>
  <c r="E1986" i="4" s="1"/>
  <c r="E1985" i="4"/>
  <c r="E2840" i="4"/>
  <c r="C2841" i="4"/>
  <c r="C2113" i="4"/>
  <c r="E2112" i="4"/>
  <c r="K127" i="2"/>
  <c r="J127" i="2"/>
  <c r="F2506" i="1"/>
  <c r="D2505" i="1"/>
  <c r="L374" i="1"/>
  <c r="D373" i="1"/>
  <c r="E373" i="1" s="1"/>
  <c r="M1500" i="1"/>
  <c r="D1499" i="1"/>
  <c r="A129" i="1"/>
  <c r="B130" i="1"/>
  <c r="D2869" i="1"/>
  <c r="K769" i="1"/>
  <c r="D768" i="1"/>
  <c r="F523" i="1"/>
  <c r="K162" i="4"/>
  <c r="D161" i="4"/>
  <c r="D494" i="4"/>
  <c r="G495" i="4"/>
  <c r="C2504" i="4"/>
  <c r="E2503" i="4"/>
  <c r="I738" i="4"/>
  <c r="D737" i="4"/>
  <c r="D1136" i="4"/>
  <c r="G1137" i="4"/>
  <c r="A130" i="4"/>
  <c r="B131" i="4"/>
  <c r="D1348" i="4"/>
  <c r="G1349" i="4"/>
  <c r="C133" i="4"/>
  <c r="E132" i="4"/>
  <c r="D2139" i="4"/>
  <c r="F2141" i="1"/>
  <c r="D2140" i="1"/>
  <c r="Y127" i="2"/>
  <c r="W127" i="2"/>
  <c r="AB127" i="2"/>
  <c r="AA127" i="2"/>
  <c r="AD127" i="2"/>
  <c r="X127" i="2"/>
  <c r="AC127" i="2"/>
  <c r="U128" i="2"/>
  <c r="G127" i="2"/>
  <c r="A128" i="2"/>
  <c r="E127" i="2"/>
  <c r="I127" i="2"/>
  <c r="H127" i="2"/>
  <c r="D127" i="2"/>
  <c r="F127" i="2"/>
  <c r="E4393" i="1" l="1"/>
  <c r="C4394" i="1"/>
  <c r="N128" i="2"/>
  <c r="L128" i="2"/>
  <c r="M128" i="2"/>
  <c r="AE128" i="2"/>
  <c r="AH128" i="2"/>
  <c r="AG128" i="2"/>
  <c r="AF128" i="2"/>
  <c r="E3991" i="1"/>
  <c r="C3992" i="1"/>
  <c r="C4010" i="4"/>
  <c r="E4009" i="4"/>
  <c r="C4139" i="4"/>
  <c r="E4138" i="4"/>
  <c r="C3539" i="4"/>
  <c r="E3538" i="4"/>
  <c r="E2841" i="4"/>
  <c r="C2842" i="4"/>
  <c r="C2114" i="4"/>
  <c r="E2113" i="4"/>
  <c r="K128" i="2"/>
  <c r="J128" i="2"/>
  <c r="D2870" i="1"/>
  <c r="M1501" i="1"/>
  <c r="D1500" i="1"/>
  <c r="L375" i="1"/>
  <c r="D374" i="1"/>
  <c r="E374" i="1" s="1"/>
  <c r="D2506" i="1"/>
  <c r="F2507" i="1"/>
  <c r="A130" i="1"/>
  <c r="B131" i="1"/>
  <c r="F524" i="1"/>
  <c r="K770" i="1"/>
  <c r="D769" i="1"/>
  <c r="C134" i="4"/>
  <c r="E133" i="4"/>
  <c r="I739" i="4"/>
  <c r="D738" i="4"/>
  <c r="C2505" i="4"/>
  <c r="E2504" i="4"/>
  <c r="K163" i="4"/>
  <c r="D162" i="4"/>
  <c r="G1350" i="4"/>
  <c r="D1349" i="4"/>
  <c r="A131" i="4"/>
  <c r="B132" i="4"/>
  <c r="D1137" i="4"/>
  <c r="G1138" i="4"/>
  <c r="G496" i="4"/>
  <c r="D495" i="4"/>
  <c r="J2141" i="4"/>
  <c r="D2140" i="4"/>
  <c r="F2142" i="1"/>
  <c r="D2141" i="1"/>
  <c r="AC128" i="2"/>
  <c r="Y128" i="2"/>
  <c r="X128" i="2"/>
  <c r="AD128" i="2"/>
  <c r="U129" i="2"/>
  <c r="W128" i="2"/>
  <c r="AB128" i="2"/>
  <c r="AA128" i="2"/>
  <c r="A129" i="2"/>
  <c r="G128" i="2"/>
  <c r="E128" i="2"/>
  <c r="I128" i="2"/>
  <c r="H128" i="2"/>
  <c r="D128" i="2"/>
  <c r="F128" i="2"/>
  <c r="E4394" i="1" l="1"/>
  <c r="C4395" i="1"/>
  <c r="N129" i="2"/>
  <c r="M129" i="2"/>
  <c r="L129" i="2"/>
  <c r="AE129" i="2"/>
  <c r="AH129" i="2"/>
  <c r="AG129" i="2"/>
  <c r="AF129" i="2"/>
  <c r="E3992" i="1"/>
  <c r="C3993" i="1"/>
  <c r="E4010" i="4"/>
  <c r="C4011" i="4"/>
  <c r="C4140" i="4"/>
  <c r="E4139" i="4"/>
  <c r="E3539" i="4"/>
  <c r="C3540" i="4"/>
  <c r="C2843" i="4"/>
  <c r="E2842" i="4"/>
  <c r="C2115" i="4"/>
  <c r="E2114" i="4"/>
  <c r="K129" i="2"/>
  <c r="J129" i="2"/>
  <c r="L376" i="1"/>
  <c r="D375" i="1"/>
  <c r="E375" i="1" s="1"/>
  <c r="M1502" i="1"/>
  <c r="D1501" i="1"/>
  <c r="D2871" i="1"/>
  <c r="B132" i="1"/>
  <c r="A131" i="1"/>
  <c r="F2508" i="1"/>
  <c r="D2507" i="1"/>
  <c r="K771" i="1"/>
  <c r="D770" i="1"/>
  <c r="F525" i="1"/>
  <c r="D1138" i="4"/>
  <c r="G1139" i="4"/>
  <c r="A132" i="4"/>
  <c r="B133" i="4"/>
  <c r="K164" i="4"/>
  <c r="D163" i="4"/>
  <c r="C2506" i="4"/>
  <c r="E2505" i="4"/>
  <c r="I740" i="4"/>
  <c r="D739" i="4"/>
  <c r="C135" i="4"/>
  <c r="E134" i="4"/>
  <c r="G497" i="4"/>
  <c r="D496" i="4"/>
  <c r="D1350" i="4"/>
  <c r="G1351" i="4"/>
  <c r="J2142" i="4"/>
  <c r="D2141" i="4"/>
  <c r="F2143" i="1"/>
  <c r="D2142" i="1"/>
  <c r="AA129" i="2"/>
  <c r="AD129" i="2"/>
  <c r="W129" i="2"/>
  <c r="Y129" i="2"/>
  <c r="AB129" i="2"/>
  <c r="AC129" i="2"/>
  <c r="X129" i="2"/>
  <c r="U130" i="2"/>
  <c r="D129" i="2"/>
  <c r="I129" i="2"/>
  <c r="G129" i="2"/>
  <c r="H129" i="2"/>
  <c r="F129" i="2"/>
  <c r="E129" i="2"/>
  <c r="A130" i="2"/>
  <c r="E4395" i="1" l="1"/>
  <c r="C4396" i="1"/>
  <c r="L130" i="2"/>
  <c r="N130" i="2"/>
  <c r="M130" i="2"/>
  <c r="AE130" i="2"/>
  <c r="AF130" i="2"/>
  <c r="AG130" i="2"/>
  <c r="AH130" i="2"/>
  <c r="E3993" i="1"/>
  <c r="C3994" i="1"/>
  <c r="E4011" i="4"/>
  <c r="C4012" i="4"/>
  <c r="C4141" i="4"/>
  <c r="E4140" i="4"/>
  <c r="C3541" i="4"/>
  <c r="E3540" i="4"/>
  <c r="E2843" i="4"/>
  <c r="C2844" i="4"/>
  <c r="C2116" i="4"/>
  <c r="E2115" i="4"/>
  <c r="K130" i="2"/>
  <c r="J130" i="2"/>
  <c r="F2509" i="1"/>
  <c r="D2508" i="1"/>
  <c r="B133" i="1"/>
  <c r="A132" i="1"/>
  <c r="D2872" i="1"/>
  <c r="M1503" i="1"/>
  <c r="D1502" i="1"/>
  <c r="D376" i="1"/>
  <c r="E376" i="1" s="1"/>
  <c r="L377" i="1"/>
  <c r="F526" i="1"/>
  <c r="K772" i="1"/>
  <c r="D771" i="1"/>
  <c r="G498" i="4"/>
  <c r="D497" i="4"/>
  <c r="A133" i="4"/>
  <c r="B134" i="4"/>
  <c r="D1139" i="4"/>
  <c r="G1140" i="4"/>
  <c r="D1351" i="4"/>
  <c r="G1352" i="4"/>
  <c r="E135" i="4"/>
  <c r="C136" i="4"/>
  <c r="I741" i="4"/>
  <c r="D740" i="4"/>
  <c r="C2507" i="4"/>
  <c r="E2506" i="4"/>
  <c r="K165" i="4"/>
  <c r="D164" i="4"/>
  <c r="J2143" i="4"/>
  <c r="D2142" i="4"/>
  <c r="F2144" i="1"/>
  <c r="D2143" i="1"/>
  <c r="Y130" i="2"/>
  <c r="AD130" i="2"/>
  <c r="AB130" i="2"/>
  <c r="AC130" i="2"/>
  <c r="U131" i="2"/>
  <c r="W130" i="2"/>
  <c r="X130" i="2"/>
  <c r="AA130" i="2"/>
  <c r="H130" i="2"/>
  <c r="G130" i="2"/>
  <c r="D130" i="2"/>
  <c r="I130" i="2"/>
  <c r="E130" i="2"/>
  <c r="A131" i="2"/>
  <c r="F130" i="2"/>
  <c r="E4396" i="1" l="1"/>
  <c r="C4397" i="1"/>
  <c r="M131" i="2"/>
  <c r="N131" i="2"/>
  <c r="L131" i="2"/>
  <c r="AE131" i="2"/>
  <c r="AG131" i="2"/>
  <c r="AH131" i="2"/>
  <c r="AF131" i="2"/>
  <c r="E3994" i="1"/>
  <c r="C3995" i="1"/>
  <c r="E4012" i="4"/>
  <c r="C4013" i="4"/>
  <c r="C4142" i="4"/>
  <c r="E4141" i="4"/>
  <c r="C3542" i="4"/>
  <c r="E3541" i="4"/>
  <c r="C2845" i="4"/>
  <c r="E2844" i="4"/>
  <c r="C2117" i="4"/>
  <c r="E2116" i="4"/>
  <c r="K131" i="2"/>
  <c r="J131" i="2"/>
  <c r="M1504" i="1"/>
  <c r="D1503" i="1"/>
  <c r="D2873" i="1"/>
  <c r="A133" i="1"/>
  <c r="B134" i="1"/>
  <c r="F2510" i="1"/>
  <c r="D2509" i="1"/>
  <c r="D377" i="1"/>
  <c r="E377" i="1" s="1"/>
  <c r="L378" i="1"/>
  <c r="K773" i="1"/>
  <c r="D772" i="1"/>
  <c r="F527" i="1"/>
  <c r="K166" i="4"/>
  <c r="D165" i="4"/>
  <c r="C2508" i="4"/>
  <c r="E2507" i="4"/>
  <c r="I742" i="4"/>
  <c r="D741" i="4"/>
  <c r="G499" i="4"/>
  <c r="D498" i="4"/>
  <c r="C137" i="4"/>
  <c r="E136" i="4"/>
  <c r="D1352" i="4"/>
  <c r="G1353" i="4"/>
  <c r="D1140" i="4"/>
  <c r="G1141" i="4"/>
  <c r="A134" i="4"/>
  <c r="B135" i="4"/>
  <c r="J2144" i="4"/>
  <c r="D2143" i="4"/>
  <c r="F2145" i="1"/>
  <c r="D2144" i="1"/>
  <c r="AB131" i="2"/>
  <c r="AD131" i="2"/>
  <c r="X131" i="2"/>
  <c r="U132" i="2"/>
  <c r="AA131" i="2"/>
  <c r="Y131" i="2"/>
  <c r="AC131" i="2"/>
  <c r="W131" i="2"/>
  <c r="I131" i="2"/>
  <c r="E131" i="2"/>
  <c r="H131" i="2"/>
  <c r="F131" i="2"/>
  <c r="G131" i="2"/>
  <c r="D131" i="2"/>
  <c r="A132" i="2"/>
  <c r="E4397" i="1" l="1"/>
  <c r="C4398" i="1"/>
  <c r="N132" i="2"/>
  <c r="M132" i="2"/>
  <c r="L132" i="2"/>
  <c r="AE132" i="2"/>
  <c r="AH132" i="2"/>
  <c r="AF132" i="2"/>
  <c r="AG132" i="2"/>
  <c r="E3995" i="1"/>
  <c r="C3996" i="1"/>
  <c r="E4013" i="4"/>
  <c r="C4014" i="4"/>
  <c r="C4143" i="4"/>
  <c r="E4142" i="4"/>
  <c r="C3543" i="4"/>
  <c r="E3542" i="4"/>
  <c r="C2118" i="4"/>
  <c r="E2117" i="4"/>
  <c r="E2845" i="4"/>
  <c r="C2846" i="4"/>
  <c r="K132" i="2"/>
  <c r="J132" i="2"/>
  <c r="D2510" i="1"/>
  <c r="F2511" i="1"/>
  <c r="D2874" i="1"/>
  <c r="M1505" i="1"/>
  <c r="D1504" i="1"/>
  <c r="L379" i="1"/>
  <c r="D378" i="1"/>
  <c r="E378" i="1" s="1"/>
  <c r="B135" i="1"/>
  <c r="A134" i="1"/>
  <c r="F528" i="1"/>
  <c r="K774" i="1"/>
  <c r="D773" i="1"/>
  <c r="A135" i="4"/>
  <c r="B136" i="4"/>
  <c r="D1141" i="4"/>
  <c r="G1142" i="4"/>
  <c r="G1354" i="4"/>
  <c r="D1353" i="4"/>
  <c r="C138" i="4"/>
  <c r="E137" i="4"/>
  <c r="G500" i="4"/>
  <c r="D499" i="4"/>
  <c r="I743" i="4"/>
  <c r="D742" i="4"/>
  <c r="C2509" i="4"/>
  <c r="E2508" i="4"/>
  <c r="K167" i="4"/>
  <c r="D166" i="4"/>
  <c r="J2145" i="4"/>
  <c r="D2144" i="4"/>
  <c r="F2146" i="1"/>
  <c r="D2145" i="1"/>
  <c r="X132" i="2"/>
  <c r="AC132" i="2"/>
  <c r="AD132" i="2"/>
  <c r="U133" i="2"/>
  <c r="AA132" i="2"/>
  <c r="W132" i="2"/>
  <c r="Y132" i="2"/>
  <c r="AB132" i="2"/>
  <c r="A133" i="2"/>
  <c r="G132" i="2"/>
  <c r="E132" i="2"/>
  <c r="D132" i="2"/>
  <c r="I132" i="2"/>
  <c r="F132" i="2"/>
  <c r="H132" i="2"/>
  <c r="E4398" i="1" l="1"/>
  <c r="C4399" i="1"/>
  <c r="M133" i="2"/>
  <c r="L133" i="2"/>
  <c r="N133" i="2"/>
  <c r="AE133" i="2"/>
  <c r="AH133" i="2"/>
  <c r="AG133" i="2"/>
  <c r="AF133" i="2"/>
  <c r="E3996" i="1"/>
  <c r="C3997" i="1"/>
  <c r="E4014" i="4"/>
  <c r="C4015" i="4"/>
  <c r="C4144" i="4"/>
  <c r="E4143" i="4"/>
  <c r="E3543" i="4"/>
  <c r="C3544" i="4"/>
  <c r="C2847" i="4"/>
  <c r="E2846" i="4"/>
  <c r="C2119" i="4"/>
  <c r="E2118" i="4"/>
  <c r="K133" i="2"/>
  <c r="J133" i="2"/>
  <c r="B136" i="1"/>
  <c r="A135" i="1"/>
  <c r="D379" i="1"/>
  <c r="E379" i="1" s="1"/>
  <c r="L380" i="1"/>
  <c r="M1506" i="1"/>
  <c r="D1505" i="1"/>
  <c r="D2875" i="1"/>
  <c r="F2512" i="1"/>
  <c r="D2511" i="1"/>
  <c r="K775" i="1"/>
  <c r="D774" i="1"/>
  <c r="F529" i="1"/>
  <c r="D167" i="4"/>
  <c r="K168" i="4"/>
  <c r="C2510" i="4"/>
  <c r="E2509" i="4"/>
  <c r="I744" i="4"/>
  <c r="D743" i="4"/>
  <c r="G501" i="4"/>
  <c r="D500" i="4"/>
  <c r="C139" i="4"/>
  <c r="E138" i="4"/>
  <c r="D1354" i="4"/>
  <c r="G1355" i="4"/>
  <c r="D1142" i="4"/>
  <c r="G1143" i="4"/>
  <c r="A136" i="4"/>
  <c r="B137" i="4"/>
  <c r="J2146" i="4"/>
  <c r="D2145" i="4"/>
  <c r="F2147" i="1"/>
  <c r="D2146" i="1"/>
  <c r="AA133" i="2"/>
  <c r="W133" i="2"/>
  <c r="U134" i="2"/>
  <c r="X133" i="2"/>
  <c r="AD133" i="2"/>
  <c r="AB133" i="2"/>
  <c r="AC133" i="2"/>
  <c r="Y133" i="2"/>
  <c r="H133" i="2"/>
  <c r="F133" i="2"/>
  <c r="A134" i="2"/>
  <c r="D133" i="2"/>
  <c r="G133" i="2"/>
  <c r="E133" i="2"/>
  <c r="I133" i="2"/>
  <c r="E4399" i="1" l="1"/>
  <c r="C4400" i="1"/>
  <c r="L134" i="2"/>
  <c r="N134" i="2"/>
  <c r="M134" i="2"/>
  <c r="AE134" i="2"/>
  <c r="AF134" i="2"/>
  <c r="AH134" i="2"/>
  <c r="AG134" i="2"/>
  <c r="E3997" i="1"/>
  <c r="C3998" i="1"/>
  <c r="E4015" i="4"/>
  <c r="C4016" i="4"/>
  <c r="C4145" i="4"/>
  <c r="E4144" i="4"/>
  <c r="E3544" i="4"/>
  <c r="C3545" i="4"/>
  <c r="C2120" i="4"/>
  <c r="E2119" i="4"/>
  <c r="E2847" i="4"/>
  <c r="C2848" i="4"/>
  <c r="K134" i="2"/>
  <c r="J134" i="2"/>
  <c r="F2513" i="1"/>
  <c r="D2512" i="1"/>
  <c r="D2876" i="1"/>
  <c r="M1507" i="1"/>
  <c r="D1506" i="1"/>
  <c r="A136" i="1"/>
  <c r="B137" i="1"/>
  <c r="L381" i="1"/>
  <c r="D380" i="1"/>
  <c r="E380" i="1" s="1"/>
  <c r="F530" i="1"/>
  <c r="K776" i="1"/>
  <c r="D775" i="1"/>
  <c r="E139" i="4"/>
  <c r="C140" i="4"/>
  <c r="G502" i="4"/>
  <c r="D501" i="4"/>
  <c r="I745" i="4"/>
  <c r="D744" i="4"/>
  <c r="C2511" i="4"/>
  <c r="E2510" i="4"/>
  <c r="A137" i="4"/>
  <c r="B138" i="4"/>
  <c r="D1143" i="4"/>
  <c r="G1144" i="4"/>
  <c r="D1355" i="4"/>
  <c r="G1356" i="4"/>
  <c r="K169" i="4"/>
  <c r="D168" i="4"/>
  <c r="J2147" i="4"/>
  <c r="D2146" i="4"/>
  <c r="F2148" i="1"/>
  <c r="D2147" i="1"/>
  <c r="X134" i="2"/>
  <c r="AD134" i="2"/>
  <c r="AA134" i="2"/>
  <c r="AB134" i="2"/>
  <c r="Y134" i="2"/>
  <c r="W134" i="2"/>
  <c r="U135" i="2"/>
  <c r="AC134" i="2"/>
  <c r="H134" i="2"/>
  <c r="G134" i="2"/>
  <c r="D134" i="2"/>
  <c r="I134" i="2"/>
  <c r="F134" i="2"/>
  <c r="E134" i="2"/>
  <c r="A135" i="2"/>
  <c r="E4400" i="1" l="1"/>
  <c r="C4401" i="1"/>
  <c r="M135" i="2"/>
  <c r="L135" i="2"/>
  <c r="N135" i="2"/>
  <c r="AE135" i="2"/>
  <c r="AG135" i="2"/>
  <c r="AH135" i="2"/>
  <c r="AF135" i="2"/>
  <c r="E3998" i="1"/>
  <c r="C3999" i="1"/>
  <c r="E4016" i="4"/>
  <c r="C4017" i="4"/>
  <c r="C4146" i="4"/>
  <c r="E4145" i="4"/>
  <c r="E3545" i="4"/>
  <c r="C3546" i="4"/>
  <c r="E2848" i="4"/>
  <c r="C2849" i="4"/>
  <c r="C2121" i="4"/>
  <c r="E2120" i="4"/>
  <c r="K135" i="2"/>
  <c r="J135" i="2"/>
  <c r="D381" i="1"/>
  <c r="E381" i="1" s="1"/>
  <c r="L382" i="1"/>
  <c r="M1508" i="1"/>
  <c r="D1507" i="1"/>
  <c r="D2877" i="1"/>
  <c r="D2513" i="1"/>
  <c r="F2514" i="1"/>
  <c r="A137" i="1"/>
  <c r="B138" i="1"/>
  <c r="K777" i="1"/>
  <c r="D776" i="1"/>
  <c r="F531" i="1"/>
  <c r="K170" i="4"/>
  <c r="D169" i="4"/>
  <c r="C2512" i="4"/>
  <c r="E2511" i="4"/>
  <c r="I746" i="4"/>
  <c r="D745" i="4"/>
  <c r="G503" i="4"/>
  <c r="D502" i="4"/>
  <c r="D1356" i="4"/>
  <c r="G1357" i="4"/>
  <c r="D1144" i="4"/>
  <c r="G1145" i="4"/>
  <c r="A138" i="4"/>
  <c r="B139" i="4"/>
  <c r="C141" i="4"/>
  <c r="E140" i="4"/>
  <c r="J2148" i="4"/>
  <c r="D2147" i="4"/>
  <c r="F2149" i="1"/>
  <c r="D2148" i="1"/>
  <c r="AA135" i="2"/>
  <c r="W135" i="2"/>
  <c r="AD135" i="2"/>
  <c r="AC135" i="2"/>
  <c r="Y135" i="2"/>
  <c r="AB135" i="2"/>
  <c r="U136" i="2"/>
  <c r="X135" i="2"/>
  <c r="A136" i="2"/>
  <c r="I135" i="2"/>
  <c r="D135" i="2"/>
  <c r="E135" i="2"/>
  <c r="F135" i="2"/>
  <c r="H135" i="2"/>
  <c r="G135" i="2"/>
  <c r="E4401" i="1" l="1"/>
  <c r="C4402" i="1"/>
  <c r="N136" i="2"/>
  <c r="M136" i="2"/>
  <c r="L136" i="2"/>
  <c r="AE136" i="2"/>
  <c r="AH136" i="2"/>
  <c r="AG136" i="2"/>
  <c r="AF136" i="2"/>
  <c r="E3999" i="1"/>
  <c r="C4000" i="1"/>
  <c r="E4017" i="4"/>
  <c r="C4018" i="4"/>
  <c r="C4147" i="4"/>
  <c r="E4146" i="4"/>
  <c r="C3547" i="4"/>
  <c r="E3546" i="4"/>
  <c r="C2122" i="4"/>
  <c r="E2121" i="4"/>
  <c r="E2849" i="4"/>
  <c r="C2850" i="4"/>
  <c r="K136" i="2"/>
  <c r="J136" i="2"/>
  <c r="D2878" i="1"/>
  <c r="M1509" i="1"/>
  <c r="D1508" i="1"/>
  <c r="A138" i="1"/>
  <c r="B139" i="1"/>
  <c r="D2514" i="1"/>
  <c r="F2515" i="1"/>
  <c r="D382" i="1"/>
  <c r="E382" i="1" s="1"/>
  <c r="L383" i="1"/>
  <c r="F532" i="1"/>
  <c r="K778" i="1"/>
  <c r="D777" i="1"/>
  <c r="C142" i="4"/>
  <c r="E141" i="4"/>
  <c r="G504" i="4"/>
  <c r="D503" i="4"/>
  <c r="I747" i="4"/>
  <c r="D746" i="4"/>
  <c r="C2513" i="4"/>
  <c r="E2512" i="4"/>
  <c r="K171" i="4"/>
  <c r="D170" i="4"/>
  <c r="A139" i="4"/>
  <c r="B140" i="4"/>
  <c r="D1145" i="4"/>
  <c r="G1146" i="4"/>
  <c r="G1358" i="4"/>
  <c r="D1357" i="4"/>
  <c r="J2149" i="4"/>
  <c r="D2148" i="4"/>
  <c r="F2150" i="1"/>
  <c r="D2149" i="1"/>
  <c r="AA136" i="2"/>
  <c r="U137" i="2"/>
  <c r="Y136" i="2"/>
  <c r="AD136" i="2"/>
  <c r="AC136" i="2"/>
  <c r="X136" i="2"/>
  <c r="W136" i="2"/>
  <c r="AB136" i="2"/>
  <c r="G136" i="2"/>
  <c r="E136" i="2"/>
  <c r="H136" i="2"/>
  <c r="F136" i="2"/>
  <c r="A137" i="2"/>
  <c r="I136" i="2"/>
  <c r="D136" i="2"/>
  <c r="E4402" i="1" l="1"/>
  <c r="C4403" i="1"/>
  <c r="L137" i="2"/>
  <c r="N137" i="2"/>
  <c r="M137" i="2"/>
  <c r="AE137" i="2"/>
  <c r="AG137" i="2"/>
  <c r="AF137" i="2"/>
  <c r="AH137" i="2"/>
  <c r="E4000" i="1"/>
  <c r="C4001" i="1"/>
  <c r="E4018" i="4"/>
  <c r="C4019" i="4"/>
  <c r="C4148" i="4"/>
  <c r="E4147" i="4"/>
  <c r="E3547" i="4"/>
  <c r="C3548" i="4"/>
  <c r="C2851" i="4"/>
  <c r="E2850" i="4"/>
  <c r="C2123" i="4"/>
  <c r="E2122" i="4"/>
  <c r="K137" i="2"/>
  <c r="J137" i="2"/>
  <c r="M1510" i="1"/>
  <c r="D1509" i="1"/>
  <c r="D2879" i="1"/>
  <c r="D383" i="1"/>
  <c r="E383" i="1" s="1"/>
  <c r="L384" i="1"/>
  <c r="D2515" i="1"/>
  <c r="F2516" i="1"/>
  <c r="A139" i="1"/>
  <c r="B140" i="1"/>
  <c r="K779" i="1"/>
  <c r="D778" i="1"/>
  <c r="F533" i="1"/>
  <c r="D1358" i="4"/>
  <c r="G1359" i="4"/>
  <c r="K172" i="4"/>
  <c r="D171" i="4"/>
  <c r="C2514" i="4"/>
  <c r="E2513" i="4"/>
  <c r="I748" i="4"/>
  <c r="D747" i="4"/>
  <c r="G505" i="4"/>
  <c r="D504" i="4"/>
  <c r="C143" i="4"/>
  <c r="E142" i="4"/>
  <c r="D1146" i="4"/>
  <c r="G1147" i="4"/>
  <c r="A140" i="4"/>
  <c r="B141" i="4"/>
  <c r="J2150" i="4"/>
  <c r="D2149" i="4"/>
  <c r="F2151" i="1"/>
  <c r="D2150" i="1"/>
  <c r="AB137" i="2"/>
  <c r="AC137" i="2"/>
  <c r="Y137" i="2"/>
  <c r="W137" i="2"/>
  <c r="U138" i="2"/>
  <c r="X137" i="2"/>
  <c r="AA137" i="2"/>
  <c r="AD137" i="2"/>
  <c r="F137" i="2"/>
  <c r="G137" i="2"/>
  <c r="E137" i="2"/>
  <c r="A138" i="2"/>
  <c r="H137" i="2"/>
  <c r="I137" i="2"/>
  <c r="D137" i="2"/>
  <c r="C4404" i="1" l="1"/>
  <c r="E4403" i="1"/>
  <c r="L138" i="2"/>
  <c r="N138" i="2"/>
  <c r="M138" i="2"/>
  <c r="AE138" i="2"/>
  <c r="AF138" i="2"/>
  <c r="AH138" i="2"/>
  <c r="AG138" i="2"/>
  <c r="E4001" i="1"/>
  <c r="C4002" i="1"/>
  <c r="E4019" i="4"/>
  <c r="C4020" i="4"/>
  <c r="C4149" i="4"/>
  <c r="E4148" i="4"/>
  <c r="E3548" i="4"/>
  <c r="C3549" i="4"/>
  <c r="C2124" i="4"/>
  <c r="E2123" i="4"/>
  <c r="E2851" i="4"/>
  <c r="C2852" i="4"/>
  <c r="K138" i="2"/>
  <c r="J138" i="2"/>
  <c r="D2880" i="1"/>
  <c r="M1511" i="1"/>
  <c r="D1510" i="1"/>
  <c r="A140" i="1"/>
  <c r="B141" i="1"/>
  <c r="D2516" i="1"/>
  <c r="F2517" i="1"/>
  <c r="L385" i="1"/>
  <c r="D384" i="1"/>
  <c r="E384" i="1" s="1"/>
  <c r="F534" i="1"/>
  <c r="K780" i="1"/>
  <c r="D779" i="1"/>
  <c r="E143" i="4"/>
  <c r="C144" i="4"/>
  <c r="G506" i="4"/>
  <c r="D505" i="4"/>
  <c r="I749" i="4"/>
  <c r="D748" i="4"/>
  <c r="C2515" i="4"/>
  <c r="E2514" i="4"/>
  <c r="K173" i="4"/>
  <c r="D172" i="4"/>
  <c r="A141" i="4"/>
  <c r="B142" i="4"/>
  <c r="D1147" i="4"/>
  <c r="G1148" i="4"/>
  <c r="D1359" i="4"/>
  <c r="G1360" i="4"/>
  <c r="J2151" i="4"/>
  <c r="D2150" i="4"/>
  <c r="F2152" i="1"/>
  <c r="D2151" i="1"/>
  <c r="AA138" i="2"/>
  <c r="U139" i="2"/>
  <c r="AC138" i="2"/>
  <c r="AD138" i="2"/>
  <c r="AB138" i="2"/>
  <c r="Y138" i="2"/>
  <c r="X138" i="2"/>
  <c r="W138" i="2"/>
  <c r="H138" i="2"/>
  <c r="A139" i="2"/>
  <c r="F138" i="2"/>
  <c r="I138" i="2"/>
  <c r="G138" i="2"/>
  <c r="D138" i="2"/>
  <c r="E138" i="2"/>
  <c r="E4404" i="1" l="1"/>
  <c r="C4405" i="1"/>
  <c r="M139" i="2"/>
  <c r="N139" i="2"/>
  <c r="L139" i="2"/>
  <c r="AE139" i="2"/>
  <c r="AG139" i="2"/>
  <c r="AF139" i="2"/>
  <c r="AH139" i="2"/>
  <c r="E4002" i="1"/>
  <c r="C4003" i="1"/>
  <c r="E4020" i="4"/>
  <c r="C4021" i="4"/>
  <c r="C4150" i="4"/>
  <c r="E4149" i="4"/>
  <c r="C3550" i="4"/>
  <c r="E3549" i="4"/>
  <c r="C2853" i="4"/>
  <c r="E2852" i="4"/>
  <c r="C2125" i="4"/>
  <c r="E2124" i="4"/>
  <c r="K139" i="2"/>
  <c r="J139" i="2"/>
  <c r="D385" i="1"/>
  <c r="E385" i="1" s="1"/>
  <c r="L386" i="1"/>
  <c r="M1512" i="1"/>
  <c r="D1511" i="1"/>
  <c r="D2881" i="1"/>
  <c r="D2517" i="1"/>
  <c r="F2518" i="1"/>
  <c r="A141" i="1"/>
  <c r="B142" i="1"/>
  <c r="K781" i="1"/>
  <c r="D780" i="1"/>
  <c r="F535" i="1"/>
  <c r="K174" i="4"/>
  <c r="D173" i="4"/>
  <c r="C2516" i="4"/>
  <c r="E2515" i="4"/>
  <c r="I750" i="4"/>
  <c r="D749" i="4"/>
  <c r="G507" i="4"/>
  <c r="D506" i="4"/>
  <c r="D1360" i="4"/>
  <c r="G1361" i="4"/>
  <c r="D1148" i="4"/>
  <c r="G1149" i="4"/>
  <c r="A142" i="4"/>
  <c r="B143" i="4"/>
  <c r="C145" i="4"/>
  <c r="E144" i="4"/>
  <c r="J2152" i="4"/>
  <c r="D2151" i="4"/>
  <c r="F2153" i="1"/>
  <c r="D2152" i="1"/>
  <c r="AA139" i="2"/>
  <c r="AB139" i="2"/>
  <c r="AD139" i="2"/>
  <c r="U140" i="2"/>
  <c r="Y139" i="2"/>
  <c r="W139" i="2"/>
  <c r="AC139" i="2"/>
  <c r="X139" i="2"/>
  <c r="I139" i="2"/>
  <c r="D139" i="2"/>
  <c r="A140" i="2"/>
  <c r="G139" i="2"/>
  <c r="H139" i="2"/>
  <c r="F139" i="2"/>
  <c r="E139" i="2"/>
  <c r="C4406" i="1" l="1"/>
  <c r="E4405" i="1"/>
  <c r="N140" i="2"/>
  <c r="M140" i="2"/>
  <c r="L140" i="2"/>
  <c r="AE140" i="2"/>
  <c r="AH140" i="2"/>
  <c r="AG140" i="2"/>
  <c r="AF140" i="2"/>
  <c r="E4003" i="1"/>
  <c r="C4004" i="1"/>
  <c r="E4021" i="4"/>
  <c r="C4022" i="4"/>
  <c r="C4151" i="4"/>
  <c r="E4150" i="4"/>
  <c r="C3551" i="4"/>
  <c r="E3550" i="4"/>
  <c r="C2126" i="4"/>
  <c r="E2125" i="4"/>
  <c r="E2853" i="4"/>
  <c r="C2854" i="4"/>
  <c r="K140" i="2"/>
  <c r="J140" i="2"/>
  <c r="D2882" i="1"/>
  <c r="M1513" i="1"/>
  <c r="D1512" i="1"/>
  <c r="A142" i="1"/>
  <c r="B143" i="1"/>
  <c r="F2519" i="1"/>
  <c r="D2518" i="1"/>
  <c r="D386" i="1"/>
  <c r="E386" i="1" s="1"/>
  <c r="L387" i="1"/>
  <c r="F536" i="1"/>
  <c r="K782" i="1"/>
  <c r="D781" i="1"/>
  <c r="C146" i="4"/>
  <c r="E145" i="4"/>
  <c r="G508" i="4"/>
  <c r="D507" i="4"/>
  <c r="I751" i="4"/>
  <c r="D750" i="4"/>
  <c r="C2517" i="4"/>
  <c r="E2516" i="4"/>
  <c r="K175" i="4"/>
  <c r="D174" i="4"/>
  <c r="A143" i="4"/>
  <c r="B144" i="4"/>
  <c r="D1149" i="4"/>
  <c r="G1150" i="4"/>
  <c r="G1362" i="4"/>
  <c r="D1361" i="4"/>
  <c r="J2153" i="4"/>
  <c r="D2152" i="4"/>
  <c r="F2154" i="1"/>
  <c r="D2153" i="1"/>
  <c r="W140" i="2"/>
  <c r="AD140" i="2"/>
  <c r="X140" i="2"/>
  <c r="AA140" i="2"/>
  <c r="U141" i="2"/>
  <c r="AB140" i="2"/>
  <c r="Y140" i="2"/>
  <c r="AC140" i="2"/>
  <c r="H140" i="2"/>
  <c r="F140" i="2"/>
  <c r="G140" i="2"/>
  <c r="D140" i="2"/>
  <c r="A141" i="2"/>
  <c r="I140" i="2"/>
  <c r="E140" i="2"/>
  <c r="E4406" i="1" l="1"/>
  <c r="C4407" i="1"/>
  <c r="N141" i="2"/>
  <c r="M141" i="2"/>
  <c r="L141" i="2"/>
  <c r="AE141" i="2"/>
  <c r="AF141" i="2"/>
  <c r="AH141" i="2"/>
  <c r="AG141" i="2"/>
  <c r="E4004" i="1"/>
  <c r="C4005" i="1"/>
  <c r="E4022" i="4"/>
  <c r="C4023" i="4"/>
  <c r="C4152" i="4"/>
  <c r="E4151" i="4"/>
  <c r="E3551" i="4"/>
  <c r="C3552" i="4"/>
  <c r="C2855" i="4"/>
  <c r="E2854" i="4"/>
  <c r="C2127" i="4"/>
  <c r="E2126" i="4"/>
  <c r="K141" i="2"/>
  <c r="J141" i="2"/>
  <c r="F2520" i="1"/>
  <c r="D2519" i="1"/>
  <c r="M1514" i="1"/>
  <c r="D1513" i="1"/>
  <c r="D2883" i="1"/>
  <c r="D387" i="1"/>
  <c r="E387" i="1" s="1"/>
  <c r="L388" i="1"/>
  <c r="B144" i="1"/>
  <c r="A143" i="1"/>
  <c r="K783" i="1"/>
  <c r="D782" i="1"/>
  <c r="F537" i="1"/>
  <c r="D1362" i="4"/>
  <c r="G1363" i="4"/>
  <c r="D175" i="4"/>
  <c r="K176" i="4"/>
  <c r="C2518" i="4"/>
  <c r="E2517" i="4"/>
  <c r="I752" i="4"/>
  <c r="D751" i="4"/>
  <c r="G509" i="4"/>
  <c r="D508" i="4"/>
  <c r="C147" i="4"/>
  <c r="E146" i="4"/>
  <c r="D1150" i="4"/>
  <c r="G1151" i="4"/>
  <c r="A144" i="4"/>
  <c r="B145" i="4"/>
  <c r="J2154" i="4"/>
  <c r="D2153" i="4"/>
  <c r="F2155" i="1"/>
  <c r="D2154" i="1"/>
  <c r="AB141" i="2"/>
  <c r="AC141" i="2"/>
  <c r="AD141" i="2"/>
  <c r="X141" i="2"/>
  <c r="Y141" i="2"/>
  <c r="W141" i="2"/>
  <c r="U142" i="2"/>
  <c r="AA141" i="2"/>
  <c r="H141" i="2"/>
  <c r="E141" i="2"/>
  <c r="A142" i="2"/>
  <c r="F141" i="2"/>
  <c r="I141" i="2"/>
  <c r="G141" i="2"/>
  <c r="D141" i="2"/>
  <c r="E4407" i="1" l="1"/>
  <c r="C4408" i="1"/>
  <c r="L142" i="2"/>
  <c r="M142" i="2"/>
  <c r="N142" i="2"/>
  <c r="AE142" i="2"/>
  <c r="AF142" i="2"/>
  <c r="AH142" i="2"/>
  <c r="AG142" i="2"/>
  <c r="E4005" i="1"/>
  <c r="C4006" i="1"/>
  <c r="E4023" i="4"/>
  <c r="C4024" i="4"/>
  <c r="C4153" i="4"/>
  <c r="E4152" i="4"/>
  <c r="C3553" i="4"/>
  <c r="E3552" i="4"/>
  <c r="C2128" i="4"/>
  <c r="E2127" i="4"/>
  <c r="E2855" i="4"/>
  <c r="C2856" i="4"/>
  <c r="K142" i="2"/>
  <c r="J142" i="2"/>
  <c r="B145" i="1"/>
  <c r="A144" i="1"/>
  <c r="D2884" i="1"/>
  <c r="M1515" i="1"/>
  <c r="D1514" i="1"/>
  <c r="D2520" i="1"/>
  <c r="F2521" i="1"/>
  <c r="D388" i="1"/>
  <c r="E388" i="1" s="1"/>
  <c r="L389" i="1"/>
  <c r="F538" i="1"/>
  <c r="K784" i="1"/>
  <c r="D783" i="1"/>
  <c r="A145" i="4"/>
  <c r="B146" i="4"/>
  <c r="D1151" i="4"/>
  <c r="G1152" i="4"/>
  <c r="K177" i="4"/>
  <c r="D176" i="4"/>
  <c r="D1363" i="4"/>
  <c r="G1364" i="4"/>
  <c r="E147" i="4"/>
  <c r="C148" i="4"/>
  <c r="G510" i="4"/>
  <c r="D509" i="4"/>
  <c r="I753" i="4"/>
  <c r="D752" i="4"/>
  <c r="C2519" i="4"/>
  <c r="E2518" i="4"/>
  <c r="J2155" i="4"/>
  <c r="D2154" i="4"/>
  <c r="F2156" i="1"/>
  <c r="D2155" i="1"/>
  <c r="AB142" i="2"/>
  <c r="AC142" i="2"/>
  <c r="U143" i="2"/>
  <c r="X142" i="2"/>
  <c r="AA142" i="2"/>
  <c r="W142" i="2"/>
  <c r="AD142" i="2"/>
  <c r="Y142" i="2"/>
  <c r="D142" i="2"/>
  <c r="G142" i="2"/>
  <c r="I142" i="2"/>
  <c r="A143" i="2"/>
  <c r="E142" i="2"/>
  <c r="F142" i="2"/>
  <c r="H142" i="2"/>
  <c r="C4409" i="1" l="1"/>
  <c r="E4408" i="1"/>
  <c r="M143" i="2"/>
  <c r="N143" i="2"/>
  <c r="L143" i="2"/>
  <c r="AE143" i="2"/>
  <c r="AG143" i="2"/>
  <c r="AH143" i="2"/>
  <c r="AF143" i="2"/>
  <c r="E4006" i="1"/>
  <c r="C4007" i="1"/>
  <c r="E4024" i="4"/>
  <c r="C4025" i="4"/>
  <c r="C4154" i="4"/>
  <c r="E4153" i="4"/>
  <c r="C3554" i="4"/>
  <c r="E3553" i="4"/>
  <c r="E2856" i="4"/>
  <c r="C2857" i="4"/>
  <c r="C2129" i="4"/>
  <c r="E2128" i="4"/>
  <c r="K143" i="2"/>
  <c r="J143" i="2"/>
  <c r="M1516" i="1"/>
  <c r="D1515" i="1"/>
  <c r="D2885" i="1"/>
  <c r="A145" i="1"/>
  <c r="B146" i="1"/>
  <c r="D389" i="1"/>
  <c r="E389" i="1" s="1"/>
  <c r="L390" i="1"/>
  <c r="F2522" i="1"/>
  <c r="D2521" i="1"/>
  <c r="K785" i="1"/>
  <c r="D784" i="1"/>
  <c r="F539" i="1"/>
  <c r="C149" i="4"/>
  <c r="E148" i="4"/>
  <c r="D1364" i="4"/>
  <c r="G1365" i="4"/>
  <c r="D1152" i="4"/>
  <c r="G1153" i="4"/>
  <c r="A146" i="4"/>
  <c r="B147" i="4"/>
  <c r="C2520" i="4"/>
  <c r="E2519" i="4"/>
  <c r="I754" i="4"/>
  <c r="D753" i="4"/>
  <c r="G511" i="4"/>
  <c r="D510" i="4"/>
  <c r="K178" i="4"/>
  <c r="D177" i="4"/>
  <c r="J2156" i="4"/>
  <c r="D2155" i="4"/>
  <c r="F2157" i="1"/>
  <c r="D2156" i="1"/>
  <c r="U144" i="2"/>
  <c r="AD143" i="2"/>
  <c r="X143" i="2"/>
  <c r="AB143" i="2"/>
  <c r="AC143" i="2"/>
  <c r="Y143" i="2"/>
  <c r="W143" i="2"/>
  <c r="AA143" i="2"/>
  <c r="H143" i="2"/>
  <c r="D143" i="2"/>
  <c r="F143" i="2"/>
  <c r="E143" i="2"/>
  <c r="I143" i="2"/>
  <c r="G143" i="2"/>
  <c r="A144" i="2"/>
  <c r="E4409" i="1" l="1"/>
  <c r="C4410" i="1"/>
  <c r="N144" i="2"/>
  <c r="L144" i="2"/>
  <c r="M144" i="2"/>
  <c r="AE144" i="2"/>
  <c r="AH144" i="2"/>
  <c r="AG144" i="2"/>
  <c r="AF144" i="2"/>
  <c r="E4007" i="1"/>
  <c r="C4008" i="1"/>
  <c r="E4025" i="4"/>
  <c r="C4026" i="4"/>
  <c r="C4155" i="4"/>
  <c r="E4154" i="4"/>
  <c r="C3555" i="4"/>
  <c r="E3554" i="4"/>
  <c r="C2130" i="4"/>
  <c r="E2129" i="4"/>
  <c r="E2857" i="4"/>
  <c r="C2858" i="4"/>
  <c r="K144" i="2"/>
  <c r="J144" i="2"/>
  <c r="D2522" i="1"/>
  <c r="F2523" i="1"/>
  <c r="D2886" i="1"/>
  <c r="M1517" i="1"/>
  <c r="D1516" i="1"/>
  <c r="L391" i="1"/>
  <c r="D390" i="1"/>
  <c r="E390" i="1" s="1"/>
  <c r="B147" i="1"/>
  <c r="A146" i="1"/>
  <c r="F540" i="1"/>
  <c r="K786" i="1"/>
  <c r="D785" i="1"/>
  <c r="A147" i="4"/>
  <c r="B148" i="4"/>
  <c r="D1153" i="4"/>
  <c r="G1154" i="4"/>
  <c r="G1366" i="4"/>
  <c r="D1365" i="4"/>
  <c r="K179" i="4"/>
  <c r="D178" i="4"/>
  <c r="G512" i="4"/>
  <c r="D511" i="4"/>
  <c r="I755" i="4"/>
  <c r="D754" i="4"/>
  <c r="C2521" i="4"/>
  <c r="E2520" i="4"/>
  <c r="C150" i="4"/>
  <c r="E149" i="4"/>
  <c r="J2157" i="4"/>
  <c r="D2156" i="4"/>
  <c r="F2158" i="1"/>
  <c r="D2157" i="1"/>
  <c r="X144" i="2"/>
  <c r="Y144" i="2"/>
  <c r="AB144" i="2"/>
  <c r="W144" i="2"/>
  <c r="AC144" i="2"/>
  <c r="AD144" i="2"/>
  <c r="AA144" i="2"/>
  <c r="U145" i="2"/>
  <c r="E144" i="2"/>
  <c r="H144" i="2"/>
  <c r="F144" i="2"/>
  <c r="A145" i="2"/>
  <c r="D144" i="2"/>
  <c r="G144" i="2"/>
  <c r="I144" i="2"/>
  <c r="E4410" i="1" l="1"/>
  <c r="C4411" i="1"/>
  <c r="N145" i="2"/>
  <c r="M145" i="2"/>
  <c r="L145" i="2"/>
  <c r="AE145" i="2"/>
  <c r="AH145" i="2"/>
  <c r="AG145" i="2"/>
  <c r="AF145" i="2"/>
  <c r="E4008" i="1"/>
  <c r="C4009" i="1"/>
  <c r="E4026" i="4"/>
  <c r="C4027" i="4"/>
  <c r="C4156" i="4"/>
  <c r="E4155" i="4"/>
  <c r="E3555" i="4"/>
  <c r="C3556" i="4"/>
  <c r="C2859" i="4"/>
  <c r="E2858" i="4"/>
  <c r="C2131" i="4"/>
  <c r="E2130" i="4"/>
  <c r="K145" i="2"/>
  <c r="J145" i="2"/>
  <c r="B148" i="1"/>
  <c r="A147" i="1"/>
  <c r="D391" i="1"/>
  <c r="E391" i="1" s="1"/>
  <c r="L392" i="1"/>
  <c r="M1518" i="1"/>
  <c r="D1517" i="1"/>
  <c r="D2887" i="1"/>
  <c r="F2524" i="1"/>
  <c r="D2523" i="1"/>
  <c r="K787" i="1"/>
  <c r="D786" i="1"/>
  <c r="F541" i="1"/>
  <c r="D1154" i="4"/>
  <c r="G1155" i="4"/>
  <c r="A148" i="4"/>
  <c r="B149" i="4"/>
  <c r="C151" i="4"/>
  <c r="E150" i="4"/>
  <c r="C2522" i="4"/>
  <c r="E2521" i="4"/>
  <c r="I756" i="4"/>
  <c r="D755" i="4"/>
  <c r="G513" i="4"/>
  <c r="D512" i="4"/>
  <c r="K180" i="4"/>
  <c r="D179" i="4"/>
  <c r="D1366" i="4"/>
  <c r="G1367" i="4"/>
  <c r="J2158" i="4"/>
  <c r="D2157" i="4"/>
  <c r="F2159" i="1"/>
  <c r="D2158" i="1"/>
  <c r="X145" i="2"/>
  <c r="AD145" i="2"/>
  <c r="AC145" i="2"/>
  <c r="AA145" i="2"/>
  <c r="Y145" i="2"/>
  <c r="U146" i="2"/>
  <c r="AB145" i="2"/>
  <c r="W145" i="2"/>
  <c r="A146" i="2"/>
  <c r="H145" i="2"/>
  <c r="E145" i="2"/>
  <c r="D145" i="2"/>
  <c r="G145" i="2"/>
  <c r="F145" i="2"/>
  <c r="I145" i="2"/>
  <c r="E4411" i="1" l="1"/>
  <c r="C4412" i="1"/>
  <c r="L146" i="2"/>
  <c r="N146" i="2"/>
  <c r="M146" i="2"/>
  <c r="AE146" i="2"/>
  <c r="AF146" i="2"/>
  <c r="AG146" i="2"/>
  <c r="AH146" i="2"/>
  <c r="E4009" i="1"/>
  <c r="C4010" i="1"/>
  <c r="E4027" i="4"/>
  <c r="C4028" i="4"/>
  <c r="C4157" i="4"/>
  <c r="E4156" i="4"/>
  <c r="C3557" i="4"/>
  <c r="E3556" i="4"/>
  <c r="C2132" i="4"/>
  <c r="E2131" i="4"/>
  <c r="E2859" i="4"/>
  <c r="C2860" i="4"/>
  <c r="K146" i="2"/>
  <c r="J146" i="2"/>
  <c r="D2524" i="1"/>
  <c r="F2525" i="1"/>
  <c r="D2888" i="1"/>
  <c r="M1519" i="1"/>
  <c r="D1518" i="1"/>
  <c r="A148" i="1"/>
  <c r="B149" i="1"/>
  <c r="L393" i="1"/>
  <c r="D392" i="1"/>
  <c r="E392" i="1" s="1"/>
  <c r="F542" i="1"/>
  <c r="K788" i="1"/>
  <c r="D787" i="1"/>
  <c r="D1367" i="4"/>
  <c r="G1368" i="4"/>
  <c r="A149" i="4"/>
  <c r="B150" i="4"/>
  <c r="D1155" i="4"/>
  <c r="G1156" i="4"/>
  <c r="K181" i="4"/>
  <c r="D180" i="4"/>
  <c r="G514" i="4"/>
  <c r="D513" i="4"/>
  <c r="I757" i="4"/>
  <c r="D756" i="4"/>
  <c r="C2523" i="4"/>
  <c r="E2522" i="4"/>
  <c r="E151" i="4"/>
  <c r="C152" i="4"/>
  <c r="J2159" i="4"/>
  <c r="D2158" i="4"/>
  <c r="F2160" i="1"/>
  <c r="D2159" i="1"/>
  <c r="AA146" i="2"/>
  <c r="X146" i="2"/>
  <c r="AC146" i="2"/>
  <c r="W146" i="2"/>
  <c r="AD146" i="2"/>
  <c r="AB146" i="2"/>
  <c r="Y146" i="2"/>
  <c r="U147" i="2"/>
  <c r="F146" i="2"/>
  <c r="G146" i="2"/>
  <c r="A147" i="2"/>
  <c r="D146" i="2"/>
  <c r="H146" i="2"/>
  <c r="I146" i="2"/>
  <c r="E146" i="2"/>
  <c r="E4412" i="1" l="1"/>
  <c r="C4413" i="1"/>
  <c r="M147" i="2"/>
  <c r="N147" i="2"/>
  <c r="L147" i="2"/>
  <c r="AE147" i="2"/>
  <c r="AG147" i="2"/>
  <c r="AH147" i="2"/>
  <c r="AF147" i="2"/>
  <c r="E4010" i="1"/>
  <c r="C4011" i="1"/>
  <c r="E4028" i="4"/>
  <c r="C4029" i="4"/>
  <c r="C4158" i="4"/>
  <c r="E4157" i="4"/>
  <c r="C3558" i="4"/>
  <c r="E3557" i="4"/>
  <c r="C2861" i="4"/>
  <c r="E2860" i="4"/>
  <c r="C2133" i="4"/>
  <c r="E2132" i="4"/>
  <c r="K147" i="2"/>
  <c r="J147" i="2"/>
  <c r="D393" i="1"/>
  <c r="E393" i="1" s="1"/>
  <c r="L394" i="1"/>
  <c r="M1520" i="1"/>
  <c r="D1519" i="1"/>
  <c r="D2889" i="1"/>
  <c r="B150" i="1"/>
  <c r="A149" i="1"/>
  <c r="F2526" i="1"/>
  <c r="D2525" i="1"/>
  <c r="K789" i="1"/>
  <c r="D788" i="1"/>
  <c r="F543" i="1"/>
  <c r="C153" i="4"/>
  <c r="E152" i="4"/>
  <c r="D1156" i="4"/>
  <c r="G1157" i="4"/>
  <c r="A150" i="4"/>
  <c r="B151" i="4"/>
  <c r="D1368" i="4"/>
  <c r="G1369" i="4"/>
  <c r="C2524" i="4"/>
  <c r="E2523" i="4"/>
  <c r="I758" i="4"/>
  <c r="D757" i="4"/>
  <c r="G515" i="4"/>
  <c r="D514" i="4"/>
  <c r="K182" i="4"/>
  <c r="D181" i="4"/>
  <c r="J2160" i="4"/>
  <c r="D2159" i="4"/>
  <c r="F2161" i="1"/>
  <c r="D2160" i="1"/>
  <c r="U148" i="2"/>
  <c r="Y147" i="2"/>
  <c r="X147" i="2"/>
  <c r="AC147" i="2"/>
  <c r="AD147" i="2"/>
  <c r="W147" i="2"/>
  <c r="AB147" i="2"/>
  <c r="AA147" i="2"/>
  <c r="G147" i="2"/>
  <c r="A148" i="2"/>
  <c r="F147" i="2"/>
  <c r="E147" i="2"/>
  <c r="I147" i="2"/>
  <c r="D147" i="2"/>
  <c r="H147" i="2"/>
  <c r="E4413" i="1" l="1"/>
  <c r="C4414" i="1"/>
  <c r="N148" i="2"/>
  <c r="M148" i="2"/>
  <c r="L148" i="2"/>
  <c r="AE148" i="2"/>
  <c r="AH148" i="2"/>
  <c r="AF148" i="2"/>
  <c r="AG148" i="2"/>
  <c r="E4011" i="1"/>
  <c r="C4012" i="1"/>
  <c r="E4029" i="4"/>
  <c r="C4030" i="4"/>
  <c r="C4159" i="4"/>
  <c r="E4158" i="4"/>
  <c r="C3559" i="4"/>
  <c r="E3558" i="4"/>
  <c r="C2134" i="4"/>
  <c r="E2133" i="4"/>
  <c r="E2861" i="4"/>
  <c r="C2862" i="4"/>
  <c r="K148" i="2"/>
  <c r="J148" i="2"/>
  <c r="D2526" i="1"/>
  <c r="F2527" i="1"/>
  <c r="A150" i="1"/>
  <c r="B151" i="1"/>
  <c r="D2890" i="1"/>
  <c r="M1521" i="1"/>
  <c r="D1520" i="1"/>
  <c r="L395" i="1"/>
  <c r="D394" i="1"/>
  <c r="E394" i="1" s="1"/>
  <c r="F544" i="1"/>
  <c r="K790" i="1"/>
  <c r="D789" i="1"/>
  <c r="G1370" i="4"/>
  <c r="D1369" i="4"/>
  <c r="A151" i="4"/>
  <c r="B152" i="4"/>
  <c r="D1157" i="4"/>
  <c r="G1158" i="4"/>
  <c r="K183" i="4"/>
  <c r="D182" i="4"/>
  <c r="G516" i="4"/>
  <c r="D515" i="4"/>
  <c r="I759" i="4"/>
  <c r="D758" i="4"/>
  <c r="C2525" i="4"/>
  <c r="E2524" i="4"/>
  <c r="C154" i="4"/>
  <c r="E153" i="4"/>
  <c r="J2161" i="4"/>
  <c r="D2160" i="4"/>
  <c r="F2162" i="1"/>
  <c r="D2161" i="1"/>
  <c r="X148" i="2"/>
  <c r="AB148" i="2"/>
  <c r="AC148" i="2"/>
  <c r="W148" i="2"/>
  <c r="AA148" i="2"/>
  <c r="U149" i="2"/>
  <c r="Y148" i="2"/>
  <c r="AD148" i="2"/>
  <c r="H148" i="2"/>
  <c r="I148" i="2"/>
  <c r="G148" i="2"/>
  <c r="F148" i="2"/>
  <c r="A149" i="2"/>
  <c r="D148" i="2"/>
  <c r="E148" i="2"/>
  <c r="E4414" i="1" l="1"/>
  <c r="C4415" i="1"/>
  <c r="M149" i="2"/>
  <c r="L149" i="2"/>
  <c r="N149" i="2"/>
  <c r="AE149" i="2"/>
  <c r="AH149" i="2"/>
  <c r="AG149" i="2"/>
  <c r="AF149" i="2"/>
  <c r="E4012" i="1"/>
  <c r="C4013" i="1"/>
  <c r="E4030" i="4"/>
  <c r="C4031" i="4"/>
  <c r="C4160" i="4"/>
  <c r="E4159" i="4"/>
  <c r="E3559" i="4"/>
  <c r="C3560" i="4"/>
  <c r="C2863" i="4"/>
  <c r="E2862" i="4"/>
  <c r="C2135" i="4"/>
  <c r="E2134" i="4"/>
  <c r="K149" i="2"/>
  <c r="J149" i="2"/>
  <c r="D395" i="1"/>
  <c r="E395" i="1" s="1"/>
  <c r="L396" i="1"/>
  <c r="M1522" i="1"/>
  <c r="D1521" i="1"/>
  <c r="D2891" i="1"/>
  <c r="B152" i="1"/>
  <c r="A151" i="1"/>
  <c r="D2527" i="1"/>
  <c r="F2528" i="1"/>
  <c r="K791" i="1"/>
  <c r="D790" i="1"/>
  <c r="F545" i="1"/>
  <c r="D1158" i="4"/>
  <c r="G1159" i="4"/>
  <c r="A152" i="4"/>
  <c r="B153" i="4"/>
  <c r="C155" i="4"/>
  <c r="E154" i="4"/>
  <c r="C2526" i="4"/>
  <c r="E2525" i="4"/>
  <c r="I760" i="4"/>
  <c r="D759" i="4"/>
  <c r="G517" i="4"/>
  <c r="D516" i="4"/>
  <c r="D183" i="4"/>
  <c r="K184" i="4"/>
  <c r="D1370" i="4"/>
  <c r="G1371" i="4"/>
  <c r="J2162" i="4"/>
  <c r="D2161" i="4"/>
  <c r="F2163" i="1"/>
  <c r="D2162" i="1"/>
  <c r="X149" i="2"/>
  <c r="AB149" i="2"/>
  <c r="AD149" i="2"/>
  <c r="AA149" i="2"/>
  <c r="Y149" i="2"/>
  <c r="U150" i="2"/>
  <c r="W149" i="2"/>
  <c r="AC149" i="2"/>
  <c r="D149" i="2"/>
  <c r="I149" i="2"/>
  <c r="H149" i="2"/>
  <c r="F149" i="2"/>
  <c r="A150" i="2"/>
  <c r="E149" i="2"/>
  <c r="G149" i="2"/>
  <c r="C4416" i="1" l="1"/>
  <c r="E4415" i="1"/>
  <c r="L150" i="2"/>
  <c r="N150" i="2"/>
  <c r="M150" i="2"/>
  <c r="AE150" i="2"/>
  <c r="AF150" i="2"/>
  <c r="AH150" i="2"/>
  <c r="AG150" i="2"/>
  <c r="E4013" i="1"/>
  <c r="C4014" i="1"/>
  <c r="E4031" i="4"/>
  <c r="C4032" i="4"/>
  <c r="C4161" i="4"/>
  <c r="E4160" i="4"/>
  <c r="C3561" i="4"/>
  <c r="E3560" i="4"/>
  <c r="C2136" i="4"/>
  <c r="E2135" i="4"/>
  <c r="E2863" i="4"/>
  <c r="C2864" i="4"/>
  <c r="K150" i="2"/>
  <c r="J150" i="2"/>
  <c r="A152" i="1"/>
  <c r="B153" i="1"/>
  <c r="D2892" i="1"/>
  <c r="M1523" i="1"/>
  <c r="D1522" i="1"/>
  <c r="F2529" i="1"/>
  <c r="D2528" i="1"/>
  <c r="D396" i="1"/>
  <c r="E396" i="1" s="1"/>
  <c r="L397" i="1"/>
  <c r="F546" i="1"/>
  <c r="K792" i="1"/>
  <c r="D791" i="1"/>
  <c r="D1371" i="4"/>
  <c r="G1372" i="4"/>
  <c r="K185" i="4"/>
  <c r="D184" i="4"/>
  <c r="A153" i="4"/>
  <c r="B154" i="4"/>
  <c r="D1159" i="4"/>
  <c r="G1160" i="4"/>
  <c r="G518" i="4"/>
  <c r="D517" i="4"/>
  <c r="I761" i="4"/>
  <c r="D760" i="4"/>
  <c r="C2527" i="4"/>
  <c r="E2526" i="4"/>
  <c r="E155" i="4"/>
  <c r="C156" i="4"/>
  <c r="J2163" i="4"/>
  <c r="D2162" i="4"/>
  <c r="F2164" i="1"/>
  <c r="D2163" i="1"/>
  <c r="Y150" i="2"/>
  <c r="AD150" i="2"/>
  <c r="U151" i="2"/>
  <c r="AC150" i="2"/>
  <c r="AA150" i="2"/>
  <c r="X150" i="2"/>
  <c r="AB150" i="2"/>
  <c r="W150" i="2"/>
  <c r="D150" i="2"/>
  <c r="F150" i="2"/>
  <c r="A151" i="2"/>
  <c r="H150" i="2"/>
  <c r="E150" i="2"/>
  <c r="G150" i="2"/>
  <c r="I150" i="2"/>
  <c r="C4417" i="1" l="1"/>
  <c r="E4416" i="1"/>
  <c r="M151" i="2"/>
  <c r="L151" i="2"/>
  <c r="N151" i="2"/>
  <c r="AE151" i="2"/>
  <c r="AG151" i="2"/>
  <c r="AH151" i="2"/>
  <c r="AF151" i="2"/>
  <c r="E4014" i="1"/>
  <c r="C4015" i="1"/>
  <c r="E4032" i="4"/>
  <c r="C4033" i="4"/>
  <c r="C4162" i="4"/>
  <c r="E4161" i="4"/>
  <c r="C3562" i="4"/>
  <c r="E3561" i="4"/>
  <c r="E2864" i="4"/>
  <c r="C2865" i="4"/>
  <c r="C2137" i="4"/>
  <c r="E2136" i="4"/>
  <c r="K151" i="2"/>
  <c r="J151" i="2"/>
  <c r="D2529" i="1"/>
  <c r="F2530" i="1"/>
  <c r="M1524" i="1"/>
  <c r="D1523" i="1"/>
  <c r="D2893" i="1"/>
  <c r="L398" i="1"/>
  <c r="D397" i="1"/>
  <c r="E397" i="1" s="1"/>
  <c r="B154" i="1"/>
  <c r="A153" i="1"/>
  <c r="K793" i="1"/>
  <c r="D792" i="1"/>
  <c r="F547" i="1"/>
  <c r="C157" i="4"/>
  <c r="E156" i="4"/>
  <c r="D1160" i="4"/>
  <c r="G1161" i="4"/>
  <c r="A154" i="4"/>
  <c r="B155" i="4"/>
  <c r="D1372" i="4"/>
  <c r="G1373" i="4"/>
  <c r="C2528" i="4"/>
  <c r="E2527" i="4"/>
  <c r="I762" i="4"/>
  <c r="D761" i="4"/>
  <c r="G519" i="4"/>
  <c r="D518" i="4"/>
  <c r="K186" i="4"/>
  <c r="D185" i="4"/>
  <c r="J2164" i="4"/>
  <c r="D2163" i="4"/>
  <c r="F2165" i="1"/>
  <c r="D2164" i="1"/>
  <c r="AC151" i="2"/>
  <c r="X151" i="2"/>
  <c r="AD151" i="2"/>
  <c r="Y151" i="2"/>
  <c r="AA151" i="2"/>
  <c r="U152" i="2"/>
  <c r="AB151" i="2"/>
  <c r="W151" i="2"/>
  <c r="E151" i="2"/>
  <c r="H151" i="2"/>
  <c r="G151" i="2"/>
  <c r="I151" i="2"/>
  <c r="D151" i="2"/>
  <c r="F151" i="2"/>
  <c r="A152" i="2"/>
  <c r="E4417" i="1" l="1"/>
  <c r="C4418" i="1"/>
  <c r="N152" i="2"/>
  <c r="M152" i="2"/>
  <c r="L152" i="2"/>
  <c r="AE152" i="2"/>
  <c r="AH152" i="2"/>
  <c r="AG152" i="2"/>
  <c r="AF152" i="2"/>
  <c r="E4015" i="1"/>
  <c r="C4016" i="1"/>
  <c r="E4033" i="4"/>
  <c r="C4034" i="4"/>
  <c r="C4163" i="4"/>
  <c r="E4162" i="4"/>
  <c r="C3563" i="4"/>
  <c r="E3562" i="4"/>
  <c r="C2138" i="4"/>
  <c r="E2137" i="4"/>
  <c r="E2865" i="4"/>
  <c r="C2866" i="4"/>
  <c r="K152" i="2"/>
  <c r="J152" i="2"/>
  <c r="A154" i="1"/>
  <c r="B155" i="1"/>
  <c r="D398" i="1"/>
  <c r="E398" i="1" s="1"/>
  <c r="L399" i="1"/>
  <c r="D2894" i="1"/>
  <c r="M1525" i="1"/>
  <c r="D1524" i="1"/>
  <c r="D2530" i="1"/>
  <c r="F2531" i="1"/>
  <c r="F548" i="1"/>
  <c r="K794" i="1"/>
  <c r="D793" i="1"/>
  <c r="G1374" i="4"/>
  <c r="D1373" i="4"/>
  <c r="A155" i="4"/>
  <c r="B156" i="4"/>
  <c r="D1161" i="4"/>
  <c r="G1162" i="4"/>
  <c r="K187" i="4"/>
  <c r="D186" i="4"/>
  <c r="G520" i="4"/>
  <c r="D519" i="4"/>
  <c r="I763" i="4"/>
  <c r="D762" i="4"/>
  <c r="C2529" i="4"/>
  <c r="E2528" i="4"/>
  <c r="C158" i="4"/>
  <c r="E157" i="4"/>
  <c r="J2165" i="4"/>
  <c r="D2164" i="4"/>
  <c r="F2166" i="1"/>
  <c r="D2165" i="1"/>
  <c r="U153" i="2"/>
  <c r="W152" i="2"/>
  <c r="X152" i="2"/>
  <c r="Y152" i="2"/>
  <c r="AB152" i="2"/>
  <c r="AA152" i="2"/>
  <c r="AD152" i="2"/>
  <c r="AC152" i="2"/>
  <c r="I152" i="2"/>
  <c r="E152" i="2"/>
  <c r="G152" i="2"/>
  <c r="H152" i="2"/>
  <c r="F152" i="2"/>
  <c r="A153" i="2"/>
  <c r="D152" i="2"/>
  <c r="E4418" i="1" l="1"/>
  <c r="C4419" i="1"/>
  <c r="L153" i="2"/>
  <c r="N153" i="2"/>
  <c r="M153" i="2"/>
  <c r="AE153" i="2"/>
  <c r="AG153" i="2"/>
  <c r="AF153" i="2"/>
  <c r="AH153" i="2"/>
  <c r="E4016" i="1"/>
  <c r="C4017" i="1"/>
  <c r="E4034" i="4"/>
  <c r="C4035" i="4"/>
  <c r="C4164" i="4"/>
  <c r="E4163" i="4"/>
  <c r="E3563" i="4"/>
  <c r="C3564" i="4"/>
  <c r="C2867" i="4"/>
  <c r="E2866" i="4"/>
  <c r="C2139" i="4"/>
  <c r="E2138" i="4"/>
  <c r="K153" i="2"/>
  <c r="J153" i="2"/>
  <c r="M1526" i="1"/>
  <c r="D1525" i="1"/>
  <c r="D2895" i="1"/>
  <c r="F2532" i="1"/>
  <c r="D2531" i="1"/>
  <c r="D399" i="1"/>
  <c r="E399" i="1" s="1"/>
  <c r="L400" i="1"/>
  <c r="B156" i="1"/>
  <c r="A155" i="1"/>
  <c r="K795" i="1"/>
  <c r="D794" i="1"/>
  <c r="F549" i="1"/>
  <c r="D1162" i="4"/>
  <c r="G1163" i="4"/>
  <c r="A156" i="4"/>
  <c r="B157" i="4"/>
  <c r="C159" i="4"/>
  <c r="E158" i="4"/>
  <c r="C2530" i="4"/>
  <c r="E2529" i="4"/>
  <c r="I764" i="4"/>
  <c r="D763" i="4"/>
  <c r="G521" i="4"/>
  <c r="D520" i="4"/>
  <c r="K188" i="4"/>
  <c r="D187" i="4"/>
  <c r="D1374" i="4"/>
  <c r="G1375" i="4"/>
  <c r="J2166" i="4"/>
  <c r="D2165" i="4"/>
  <c r="F2167" i="1"/>
  <c r="D2166" i="1"/>
  <c r="AA153" i="2"/>
  <c r="AB153" i="2"/>
  <c r="X153" i="2"/>
  <c r="AC153" i="2"/>
  <c r="AD153" i="2"/>
  <c r="W153" i="2"/>
  <c r="Y153" i="2"/>
  <c r="U154" i="2"/>
  <c r="G153" i="2"/>
  <c r="D153" i="2"/>
  <c r="H153" i="2"/>
  <c r="F153" i="2"/>
  <c r="E153" i="2"/>
  <c r="I153" i="2"/>
  <c r="A154" i="2"/>
  <c r="E4419" i="1" l="1"/>
  <c r="C4420" i="1"/>
  <c r="L154" i="2"/>
  <c r="N154" i="2"/>
  <c r="M154" i="2"/>
  <c r="AE154" i="2"/>
  <c r="AF154" i="2"/>
  <c r="AH154" i="2"/>
  <c r="AG154" i="2"/>
  <c r="E4017" i="1"/>
  <c r="C4018" i="1"/>
  <c r="E4035" i="4"/>
  <c r="C4036" i="4"/>
  <c r="C4165" i="4"/>
  <c r="E4164" i="4"/>
  <c r="C3565" i="4"/>
  <c r="E3564" i="4"/>
  <c r="C2140" i="4"/>
  <c r="E2139" i="4"/>
  <c r="E2867" i="4"/>
  <c r="C2868" i="4"/>
  <c r="K154" i="2"/>
  <c r="J154" i="2"/>
  <c r="A156" i="1"/>
  <c r="B157" i="1"/>
  <c r="D2532" i="1"/>
  <c r="F2533" i="1"/>
  <c r="D2896" i="1"/>
  <c r="M1527" i="1"/>
  <c r="D1526" i="1"/>
  <c r="L401" i="1"/>
  <c r="D400" i="1"/>
  <c r="E400" i="1" s="1"/>
  <c r="F550" i="1"/>
  <c r="K796" i="1"/>
  <c r="D795" i="1"/>
  <c r="D1375" i="4"/>
  <c r="G1376" i="4"/>
  <c r="A157" i="4"/>
  <c r="B158" i="4"/>
  <c r="D1163" i="4"/>
  <c r="G1164" i="4"/>
  <c r="K189" i="4"/>
  <c r="D188" i="4"/>
  <c r="G522" i="4"/>
  <c r="D521" i="4"/>
  <c r="I765" i="4"/>
  <c r="D764" i="4"/>
  <c r="C2531" i="4"/>
  <c r="E2530" i="4"/>
  <c r="E159" i="4"/>
  <c r="C160" i="4"/>
  <c r="J2167" i="4"/>
  <c r="D2166" i="4"/>
  <c r="F2168" i="1"/>
  <c r="D2167" i="1"/>
  <c r="Y154" i="2"/>
  <c r="X154" i="2"/>
  <c r="U155" i="2"/>
  <c r="AC154" i="2"/>
  <c r="AD154" i="2"/>
  <c r="AB154" i="2"/>
  <c r="AA154" i="2"/>
  <c r="W154" i="2"/>
  <c r="E154" i="2"/>
  <c r="G154" i="2"/>
  <c r="A155" i="2"/>
  <c r="F154" i="2"/>
  <c r="D154" i="2"/>
  <c r="H154" i="2"/>
  <c r="I154" i="2"/>
  <c r="E4420" i="1" l="1"/>
  <c r="C4421" i="1"/>
  <c r="M155" i="2"/>
  <c r="N155" i="2"/>
  <c r="L155" i="2"/>
  <c r="AE155" i="2"/>
  <c r="AG155" i="2"/>
  <c r="AF155" i="2"/>
  <c r="AH155" i="2"/>
  <c r="E4018" i="1"/>
  <c r="C4019" i="1"/>
  <c r="E4036" i="4"/>
  <c r="C4037" i="4"/>
  <c r="C4166" i="4"/>
  <c r="E4165" i="4"/>
  <c r="C3566" i="4"/>
  <c r="E3565" i="4"/>
  <c r="C2869" i="4"/>
  <c r="E2868" i="4"/>
  <c r="C2141" i="4"/>
  <c r="E2140" i="4"/>
  <c r="K155" i="2"/>
  <c r="J155" i="2"/>
  <c r="D401" i="1"/>
  <c r="E401" i="1" s="1"/>
  <c r="L402" i="1"/>
  <c r="M1528" i="1"/>
  <c r="D1527" i="1"/>
  <c r="D2897" i="1"/>
  <c r="D2533" i="1"/>
  <c r="F2534" i="1"/>
  <c r="B158" i="1"/>
  <c r="A157" i="1"/>
  <c r="K797" i="1"/>
  <c r="D796" i="1"/>
  <c r="F551" i="1"/>
  <c r="C161" i="4"/>
  <c r="E160" i="4"/>
  <c r="D1164" i="4"/>
  <c r="G1165" i="4"/>
  <c r="A158" i="4"/>
  <c r="B159" i="4"/>
  <c r="D1376" i="4"/>
  <c r="G1377" i="4"/>
  <c r="C2532" i="4"/>
  <c r="E2531" i="4"/>
  <c r="I766" i="4"/>
  <c r="D765" i="4"/>
  <c r="G523" i="4"/>
  <c r="D522" i="4"/>
  <c r="K190" i="4"/>
  <c r="D189" i="4"/>
  <c r="J2168" i="4"/>
  <c r="D2167" i="4"/>
  <c r="F2169" i="1"/>
  <c r="C7" i="2" s="1"/>
  <c r="D2168" i="1"/>
  <c r="AB155" i="2"/>
  <c r="X155" i="2"/>
  <c r="AA155" i="2"/>
  <c r="W155" i="2"/>
  <c r="AC155" i="2"/>
  <c r="U156" i="2"/>
  <c r="AD155" i="2"/>
  <c r="Y155" i="2"/>
  <c r="D155" i="2"/>
  <c r="I155" i="2"/>
  <c r="E155" i="2"/>
  <c r="A156" i="2"/>
  <c r="G155" i="2"/>
  <c r="F155" i="2"/>
  <c r="H155" i="2"/>
  <c r="E4421" i="1" l="1"/>
  <c r="C4422" i="1"/>
  <c r="N156" i="2"/>
  <c r="M156" i="2"/>
  <c r="L156" i="2"/>
  <c r="AE156" i="2"/>
  <c r="AH156" i="2"/>
  <c r="AG156" i="2"/>
  <c r="AF156" i="2"/>
  <c r="E4019" i="1"/>
  <c r="C4020" i="1"/>
  <c r="E4037" i="4"/>
  <c r="C4038" i="4"/>
  <c r="C4167" i="4"/>
  <c r="E4166" i="4"/>
  <c r="C3567" i="4"/>
  <c r="E3566" i="4"/>
  <c r="C2142" i="4"/>
  <c r="E2141" i="4"/>
  <c r="E2869" i="4"/>
  <c r="C2870" i="4"/>
  <c r="J13" i="5"/>
  <c r="J24" i="5" s="1"/>
  <c r="K156" i="2"/>
  <c r="J156" i="2"/>
  <c r="B159" i="1"/>
  <c r="A158" i="1"/>
  <c r="D2898" i="1"/>
  <c r="M1529" i="1"/>
  <c r="D1528" i="1"/>
  <c r="F2535" i="1"/>
  <c r="D2534" i="1"/>
  <c r="D402" i="1"/>
  <c r="E402" i="1" s="1"/>
  <c r="L403" i="1"/>
  <c r="F552" i="1"/>
  <c r="K798" i="1"/>
  <c r="D797" i="1"/>
  <c r="G1378" i="4"/>
  <c r="D1378" i="4" s="1"/>
  <c r="D1377" i="4"/>
  <c r="A159" i="4"/>
  <c r="B160" i="4"/>
  <c r="D1165" i="4"/>
  <c r="G1166" i="4"/>
  <c r="K191" i="4"/>
  <c r="D190" i="4"/>
  <c r="G524" i="4"/>
  <c r="D523" i="4"/>
  <c r="I767" i="4"/>
  <c r="D766" i="4"/>
  <c r="C2533" i="4"/>
  <c r="E2532" i="4"/>
  <c r="C162" i="4"/>
  <c r="E161" i="4"/>
  <c r="D2168" i="4"/>
  <c r="F2170" i="1"/>
  <c r="D2169" i="1"/>
  <c r="AA156" i="2"/>
  <c r="W156" i="2"/>
  <c r="U157" i="2"/>
  <c r="X156" i="2"/>
  <c r="AB156" i="2"/>
  <c r="AD156" i="2"/>
  <c r="Y156" i="2"/>
  <c r="AC156" i="2"/>
  <c r="I156" i="2"/>
  <c r="H156" i="2"/>
  <c r="D156" i="2"/>
  <c r="F156" i="2"/>
  <c r="A157" i="2"/>
  <c r="G156" i="2"/>
  <c r="E156" i="2"/>
  <c r="E4422" i="1" l="1"/>
  <c r="C4423" i="1"/>
  <c r="N157" i="2"/>
  <c r="M157" i="2"/>
  <c r="L157" i="2"/>
  <c r="AE157" i="2"/>
  <c r="AF157" i="2"/>
  <c r="AH157" i="2"/>
  <c r="AG157" i="2"/>
  <c r="E4020" i="1"/>
  <c r="C4021" i="1"/>
  <c r="E4038" i="4"/>
  <c r="C4039" i="4"/>
  <c r="E4167" i="4"/>
  <c r="C4168" i="4"/>
  <c r="E3567" i="4"/>
  <c r="C3568" i="4"/>
  <c r="C8" i="2"/>
  <c r="C2871" i="4"/>
  <c r="E2870" i="4"/>
  <c r="C2143" i="4"/>
  <c r="E2142" i="4"/>
  <c r="K157" i="2"/>
  <c r="J157" i="2"/>
  <c r="D2535" i="1"/>
  <c r="F2536" i="1"/>
  <c r="M1530" i="1"/>
  <c r="D1529" i="1"/>
  <c r="D2899" i="1"/>
  <c r="B160" i="1"/>
  <c r="A159" i="1"/>
  <c r="L404" i="1"/>
  <c r="D403" i="1"/>
  <c r="E403" i="1" s="1"/>
  <c r="K799" i="1"/>
  <c r="D798" i="1"/>
  <c r="F553" i="1"/>
  <c r="D1166" i="4"/>
  <c r="G1167" i="4"/>
  <c r="A160" i="4"/>
  <c r="B161" i="4"/>
  <c r="C163" i="4"/>
  <c r="E162" i="4"/>
  <c r="C2534" i="4"/>
  <c r="E2533" i="4"/>
  <c r="I768" i="4"/>
  <c r="D767" i="4"/>
  <c r="G525" i="4"/>
  <c r="D524" i="4"/>
  <c r="D191" i="4"/>
  <c r="K192" i="4"/>
  <c r="J2170" i="4"/>
  <c r="D2169" i="4"/>
  <c r="F2171" i="1"/>
  <c r="D2170" i="1"/>
  <c r="AA157" i="2"/>
  <c r="AB157" i="2"/>
  <c r="X157" i="2"/>
  <c r="AC157" i="2"/>
  <c r="AD157" i="2"/>
  <c r="W157" i="2"/>
  <c r="Y157" i="2"/>
  <c r="U158" i="2"/>
  <c r="G157" i="2"/>
  <c r="D157" i="2"/>
  <c r="H157" i="2"/>
  <c r="E157" i="2"/>
  <c r="I157" i="2"/>
  <c r="A158" i="2"/>
  <c r="F157" i="2"/>
  <c r="C4424" i="1" l="1"/>
  <c r="E4423" i="1"/>
  <c r="L158" i="2"/>
  <c r="M158" i="2"/>
  <c r="N158" i="2"/>
  <c r="AE158" i="2"/>
  <c r="AF158" i="2"/>
  <c r="AH158" i="2"/>
  <c r="AG158" i="2"/>
  <c r="E4021" i="1"/>
  <c r="C4022" i="1"/>
  <c r="E4039" i="4"/>
  <c r="C4040" i="4"/>
  <c r="E4168" i="4"/>
  <c r="C4169" i="4"/>
  <c r="C3569" i="4"/>
  <c r="E3568" i="4"/>
  <c r="Z8" i="2"/>
  <c r="C9" i="2"/>
  <c r="C38" i="2"/>
  <c r="E2871" i="4"/>
  <c r="C2872" i="4"/>
  <c r="C2144" i="4"/>
  <c r="E2143" i="4"/>
  <c r="K158" i="2"/>
  <c r="J158" i="2"/>
  <c r="D404" i="1"/>
  <c r="E404" i="1" s="1"/>
  <c r="L405" i="1"/>
  <c r="A160" i="1"/>
  <c r="B161" i="1"/>
  <c r="D2900" i="1"/>
  <c r="M1531" i="1"/>
  <c r="D1530" i="1"/>
  <c r="D2536" i="1"/>
  <c r="F2537" i="1"/>
  <c r="F554" i="1"/>
  <c r="K800" i="1"/>
  <c r="D799" i="1"/>
  <c r="K193" i="4"/>
  <c r="D192" i="4"/>
  <c r="A161" i="4"/>
  <c r="B162" i="4"/>
  <c r="D1167" i="4"/>
  <c r="G1168" i="4"/>
  <c r="G526" i="4"/>
  <c r="D525" i="4"/>
  <c r="I769" i="4"/>
  <c r="D768" i="4"/>
  <c r="C2535" i="4"/>
  <c r="E2534" i="4"/>
  <c r="E163" i="4"/>
  <c r="C164" i="4"/>
  <c r="D2170" i="4"/>
  <c r="J2171" i="4"/>
  <c r="F2172" i="1"/>
  <c r="D2171" i="1"/>
  <c r="Y158" i="2"/>
  <c r="AC158" i="2"/>
  <c r="U159" i="2"/>
  <c r="X158" i="2"/>
  <c r="AB158" i="2"/>
  <c r="W158" i="2"/>
  <c r="AA158" i="2"/>
  <c r="AD158" i="2"/>
  <c r="I158" i="2"/>
  <c r="H158" i="2"/>
  <c r="E158" i="2"/>
  <c r="F158" i="2"/>
  <c r="G158" i="2"/>
  <c r="D158" i="2"/>
  <c r="A159" i="2"/>
  <c r="E4424" i="1" l="1"/>
  <c r="C4425" i="1"/>
  <c r="M159" i="2"/>
  <c r="N159" i="2"/>
  <c r="L159" i="2"/>
  <c r="AE159" i="2"/>
  <c r="AG159" i="2"/>
  <c r="AH159" i="2"/>
  <c r="AF159" i="2"/>
  <c r="E4022" i="1"/>
  <c r="C4023" i="1"/>
  <c r="E4040" i="4"/>
  <c r="C4041" i="4"/>
  <c r="E4169" i="4"/>
  <c r="C4170" i="4"/>
  <c r="C3570" i="4"/>
  <c r="E3569" i="4"/>
  <c r="Z9" i="2"/>
  <c r="C10" i="2"/>
  <c r="E2872" i="4"/>
  <c r="C2873" i="4"/>
  <c r="C2145" i="4"/>
  <c r="E2144" i="4"/>
  <c r="K159" i="2"/>
  <c r="J159" i="2"/>
  <c r="M1532" i="1"/>
  <c r="D1531" i="1"/>
  <c r="D2901" i="1"/>
  <c r="D2537" i="1"/>
  <c r="F2538" i="1"/>
  <c r="A161" i="1"/>
  <c r="B162" i="1"/>
  <c r="D405" i="1"/>
  <c r="E405" i="1" s="1"/>
  <c r="L406" i="1"/>
  <c r="F555" i="1"/>
  <c r="K801" i="1"/>
  <c r="D800" i="1"/>
  <c r="C2536" i="4"/>
  <c r="E2535" i="4"/>
  <c r="I770" i="4"/>
  <c r="D769" i="4"/>
  <c r="D526" i="4"/>
  <c r="G527" i="4"/>
  <c r="K194" i="4"/>
  <c r="D193" i="4"/>
  <c r="C165" i="4"/>
  <c r="E164" i="4"/>
  <c r="D1168" i="4"/>
  <c r="G1169" i="4"/>
  <c r="A162" i="4"/>
  <c r="B163" i="4"/>
  <c r="D2171" i="4"/>
  <c r="J2172" i="4"/>
  <c r="F2173" i="1"/>
  <c r="D2172" i="1"/>
  <c r="AD159" i="2"/>
  <c r="AA159" i="2"/>
  <c r="Y159" i="2"/>
  <c r="AC159" i="2"/>
  <c r="X159" i="2"/>
  <c r="W159" i="2"/>
  <c r="U160" i="2"/>
  <c r="AB159" i="2"/>
  <c r="A160" i="2"/>
  <c r="I159" i="2"/>
  <c r="H159" i="2"/>
  <c r="D159" i="2"/>
  <c r="F159" i="2"/>
  <c r="E159" i="2"/>
  <c r="G159" i="2"/>
  <c r="E4425" i="1" l="1"/>
  <c r="C4426" i="1"/>
  <c r="N160" i="2"/>
  <c r="L160" i="2"/>
  <c r="M160" i="2"/>
  <c r="AE160" i="2"/>
  <c r="AH160" i="2"/>
  <c r="AG160" i="2"/>
  <c r="AF160" i="2"/>
  <c r="E4023" i="1"/>
  <c r="C4024" i="1"/>
  <c r="E4041" i="4"/>
  <c r="C4042" i="4"/>
  <c r="E4170" i="4"/>
  <c r="C4171" i="4"/>
  <c r="C3571" i="4"/>
  <c r="E3570" i="4"/>
  <c r="Z10" i="2"/>
  <c r="C11" i="2"/>
  <c r="C2146" i="4"/>
  <c r="E2145" i="4"/>
  <c r="E2873" i="4"/>
  <c r="C2874" i="4"/>
  <c r="K160" i="2"/>
  <c r="J160" i="2"/>
  <c r="D2902" i="1"/>
  <c r="M1533" i="1"/>
  <c r="D1532" i="1"/>
  <c r="D406" i="1"/>
  <c r="E406" i="1" s="1"/>
  <c r="L407" i="1"/>
  <c r="B163" i="1"/>
  <c r="A162" i="1"/>
  <c r="F2539" i="1"/>
  <c r="D2538" i="1"/>
  <c r="K802" i="1"/>
  <c r="D801" i="1"/>
  <c r="F556" i="1"/>
  <c r="C166" i="4"/>
  <c r="E165" i="4"/>
  <c r="K195" i="4"/>
  <c r="D194" i="4"/>
  <c r="I771" i="4"/>
  <c r="D770" i="4"/>
  <c r="C2537" i="4"/>
  <c r="E2536" i="4"/>
  <c r="A163" i="4"/>
  <c r="B164" i="4"/>
  <c r="D1169" i="4"/>
  <c r="G1170" i="4"/>
  <c r="G528" i="4"/>
  <c r="D527" i="4"/>
  <c r="D2172" i="4"/>
  <c r="J2173" i="4"/>
  <c r="F2174" i="1"/>
  <c r="D2173" i="1"/>
  <c r="AA160" i="2"/>
  <c r="Y160" i="2"/>
  <c r="AB160" i="2"/>
  <c r="U161" i="2"/>
  <c r="W160" i="2"/>
  <c r="AD160" i="2"/>
  <c r="AC160" i="2"/>
  <c r="X160" i="2"/>
  <c r="G160" i="2"/>
  <c r="F160" i="2"/>
  <c r="I160" i="2"/>
  <c r="H160" i="2"/>
  <c r="E160" i="2"/>
  <c r="A161" i="2"/>
  <c r="D160" i="2"/>
  <c r="E4426" i="1" l="1"/>
  <c r="C4427" i="1"/>
  <c r="N161" i="2"/>
  <c r="M161" i="2"/>
  <c r="L161" i="2"/>
  <c r="AE161" i="2"/>
  <c r="AH161" i="2"/>
  <c r="AG161" i="2"/>
  <c r="AF161" i="2"/>
  <c r="E4024" i="1"/>
  <c r="C4025" i="1"/>
  <c r="E4042" i="4"/>
  <c r="C4043" i="4"/>
  <c r="E4171" i="4"/>
  <c r="C4172" i="4"/>
  <c r="E3571" i="4"/>
  <c r="C3572" i="4"/>
  <c r="C12" i="2"/>
  <c r="Z11" i="2"/>
  <c r="C2147" i="4"/>
  <c r="E2146" i="4"/>
  <c r="C2875" i="4"/>
  <c r="E2874" i="4"/>
  <c r="K161" i="2"/>
  <c r="J161" i="2"/>
  <c r="D2539" i="1"/>
  <c r="F2540" i="1"/>
  <c r="A163" i="1"/>
  <c r="B164" i="1"/>
  <c r="M1534" i="1"/>
  <c r="D1533" i="1"/>
  <c r="D2903" i="1"/>
  <c r="L408" i="1"/>
  <c r="D407" i="1"/>
  <c r="E407" i="1" s="1"/>
  <c r="F557" i="1"/>
  <c r="D802" i="1"/>
  <c r="K803" i="1"/>
  <c r="D1170" i="4"/>
  <c r="G1171" i="4"/>
  <c r="A164" i="4"/>
  <c r="B165" i="4"/>
  <c r="D528" i="4"/>
  <c r="G529" i="4"/>
  <c r="C2538" i="4"/>
  <c r="E2537" i="4"/>
  <c r="I772" i="4"/>
  <c r="D771" i="4"/>
  <c r="K196" i="4"/>
  <c r="D195" i="4"/>
  <c r="C167" i="4"/>
  <c r="E166" i="4"/>
  <c r="D2173" i="4"/>
  <c r="J2174" i="4"/>
  <c r="F2175" i="1"/>
  <c r="D2174" i="1"/>
  <c r="AB161" i="2"/>
  <c r="U162" i="2"/>
  <c r="X161" i="2"/>
  <c r="AA161" i="2"/>
  <c r="W161" i="2"/>
  <c r="Y161" i="2"/>
  <c r="AD161" i="2"/>
  <c r="AC161" i="2"/>
  <c r="A162" i="2"/>
  <c r="F161" i="2"/>
  <c r="I161" i="2"/>
  <c r="D161" i="2"/>
  <c r="G161" i="2"/>
  <c r="E161" i="2"/>
  <c r="H161" i="2"/>
  <c r="E4427" i="1" l="1"/>
  <c r="C4428" i="1"/>
  <c r="L162" i="2"/>
  <c r="N162" i="2"/>
  <c r="M162" i="2"/>
  <c r="AE162" i="2"/>
  <c r="AF162" i="2"/>
  <c r="AG162" i="2"/>
  <c r="AH162" i="2"/>
  <c r="E4025" i="1"/>
  <c r="E4043" i="4"/>
  <c r="C4044" i="4"/>
  <c r="E4172" i="4"/>
  <c r="C4173" i="4"/>
  <c r="C3573" i="4"/>
  <c r="E3572" i="4"/>
  <c r="C13" i="2"/>
  <c r="Z12" i="2"/>
  <c r="E2875" i="4"/>
  <c r="C2876" i="4"/>
  <c r="C2148" i="4"/>
  <c r="E2147" i="4"/>
  <c r="K162" i="2"/>
  <c r="J162" i="2"/>
  <c r="D408" i="1"/>
  <c r="E408" i="1" s="1"/>
  <c r="L409" i="1"/>
  <c r="D2904" i="1"/>
  <c r="M1535" i="1"/>
  <c r="D1534" i="1"/>
  <c r="A164" i="1"/>
  <c r="B165" i="1"/>
  <c r="F2541" i="1"/>
  <c r="D2540" i="1"/>
  <c r="D803" i="1"/>
  <c r="K804" i="1"/>
  <c r="F558" i="1"/>
  <c r="E167" i="4"/>
  <c r="C168" i="4"/>
  <c r="K197" i="4"/>
  <c r="D196" i="4"/>
  <c r="I773" i="4"/>
  <c r="D772" i="4"/>
  <c r="C2539" i="4"/>
  <c r="E2538" i="4"/>
  <c r="G530" i="4"/>
  <c r="D529" i="4"/>
  <c r="A165" i="4"/>
  <c r="B166" i="4"/>
  <c r="D1171" i="4"/>
  <c r="G1172" i="4"/>
  <c r="D2174" i="4"/>
  <c r="J2175" i="4"/>
  <c r="F2176" i="1"/>
  <c r="D2175" i="1"/>
  <c r="W162" i="2"/>
  <c r="U163" i="2"/>
  <c r="Y162" i="2"/>
  <c r="AA162" i="2"/>
  <c r="AB162" i="2"/>
  <c r="AC162" i="2"/>
  <c r="AD162" i="2"/>
  <c r="X162" i="2"/>
  <c r="H162" i="2"/>
  <c r="G162" i="2"/>
  <c r="F162" i="2"/>
  <c r="A163" i="2"/>
  <c r="D162" i="2"/>
  <c r="I162" i="2"/>
  <c r="E162" i="2"/>
  <c r="E4428" i="1" l="1"/>
  <c r="C4429" i="1"/>
  <c r="M163" i="2"/>
  <c r="N163" i="2"/>
  <c r="L163" i="2"/>
  <c r="AE163" i="2"/>
  <c r="AG163" i="2"/>
  <c r="AH163" i="2"/>
  <c r="AF163" i="2"/>
  <c r="C4027" i="1"/>
  <c r="E4026" i="1"/>
  <c r="E4044" i="4"/>
  <c r="C4045" i="4"/>
  <c r="E4173" i="4"/>
  <c r="C4174" i="4"/>
  <c r="C3574" i="4"/>
  <c r="E3573" i="4"/>
  <c r="C14" i="2"/>
  <c r="Z13" i="2"/>
  <c r="C2149" i="4"/>
  <c r="E2148" i="4"/>
  <c r="C2877" i="4"/>
  <c r="E2876" i="4"/>
  <c r="K163" i="2"/>
  <c r="J163" i="2"/>
  <c r="D2541" i="1"/>
  <c r="F2542" i="1"/>
  <c r="M1536" i="1"/>
  <c r="D1535" i="1"/>
  <c r="D2905" i="1"/>
  <c r="B166" i="1"/>
  <c r="A165" i="1"/>
  <c r="L410" i="1"/>
  <c r="D409" i="1"/>
  <c r="E409" i="1" s="1"/>
  <c r="F559" i="1"/>
  <c r="D804" i="1"/>
  <c r="K805" i="1"/>
  <c r="D1172" i="4"/>
  <c r="G1173" i="4"/>
  <c r="A166" i="4"/>
  <c r="B167" i="4"/>
  <c r="C169" i="4"/>
  <c r="E168" i="4"/>
  <c r="D530" i="4"/>
  <c r="G531" i="4"/>
  <c r="C2540" i="4"/>
  <c r="E2539" i="4"/>
  <c r="I774" i="4"/>
  <c r="D773" i="4"/>
  <c r="K198" i="4"/>
  <c r="D197" i="4"/>
  <c r="D2175" i="4"/>
  <c r="J2176" i="4"/>
  <c r="F2177" i="1"/>
  <c r="D2176" i="1"/>
  <c r="Y163" i="2"/>
  <c r="U164" i="2"/>
  <c r="AA163" i="2"/>
  <c r="AB163" i="2"/>
  <c r="AC163" i="2"/>
  <c r="AD163" i="2"/>
  <c r="X163" i="2"/>
  <c r="W163" i="2"/>
  <c r="G163" i="2"/>
  <c r="D163" i="2"/>
  <c r="A164" i="2"/>
  <c r="F163" i="2"/>
  <c r="I163" i="2"/>
  <c r="E163" i="2"/>
  <c r="H163" i="2"/>
  <c r="E4429" i="1" l="1"/>
  <c r="C4430" i="1"/>
  <c r="N164" i="2"/>
  <c r="M164" i="2"/>
  <c r="L164" i="2"/>
  <c r="AE164" i="2"/>
  <c r="AH164" i="2"/>
  <c r="AF164" i="2"/>
  <c r="AG164" i="2"/>
  <c r="C4028" i="1"/>
  <c r="E4027" i="1"/>
  <c r="E4045" i="4"/>
  <c r="C4046" i="4"/>
  <c r="E4174" i="4"/>
  <c r="C4175" i="4"/>
  <c r="E3574" i="4"/>
  <c r="C3575" i="4"/>
  <c r="C15" i="2"/>
  <c r="Z14" i="2"/>
  <c r="E2877" i="4"/>
  <c r="C2878" i="4"/>
  <c r="C2150" i="4"/>
  <c r="E2149" i="4"/>
  <c r="K164" i="2"/>
  <c r="J164" i="2"/>
  <c r="D410" i="1"/>
  <c r="E410" i="1" s="1"/>
  <c r="L411" i="1"/>
  <c r="A166" i="1"/>
  <c r="B167" i="1"/>
  <c r="D2906" i="1"/>
  <c r="M1537" i="1"/>
  <c r="D1536" i="1"/>
  <c r="D2542" i="1"/>
  <c r="F2543" i="1"/>
  <c r="D805" i="1"/>
  <c r="K806" i="1"/>
  <c r="F560" i="1"/>
  <c r="G532" i="4"/>
  <c r="D531" i="4"/>
  <c r="A167" i="4"/>
  <c r="B168" i="4"/>
  <c r="D1173" i="4"/>
  <c r="G1174" i="4"/>
  <c r="K199" i="4"/>
  <c r="D198" i="4"/>
  <c r="I775" i="4"/>
  <c r="D774" i="4"/>
  <c r="C2541" i="4"/>
  <c r="E2540" i="4"/>
  <c r="C170" i="4"/>
  <c r="E169" i="4"/>
  <c r="D2176" i="4"/>
  <c r="J2177" i="4"/>
  <c r="F2178" i="1"/>
  <c r="D2177" i="1"/>
  <c r="X164" i="2"/>
  <c r="AA164" i="2"/>
  <c r="AC164" i="2"/>
  <c r="U165" i="2"/>
  <c r="Y164" i="2"/>
  <c r="W164" i="2"/>
  <c r="AB164" i="2"/>
  <c r="AD164" i="2"/>
  <c r="E164" i="2"/>
  <c r="I164" i="2"/>
  <c r="H164" i="2"/>
  <c r="A165" i="2"/>
  <c r="F164" i="2"/>
  <c r="D164" i="2"/>
  <c r="G164" i="2"/>
  <c r="E4430" i="1" l="1"/>
  <c r="C4431" i="1"/>
  <c r="M165" i="2"/>
  <c r="L165" i="2"/>
  <c r="N165" i="2"/>
  <c r="AE165" i="2"/>
  <c r="AH165" i="2"/>
  <c r="AG165" i="2"/>
  <c r="AF165" i="2"/>
  <c r="C4029" i="1"/>
  <c r="E4028" i="1"/>
  <c r="E4046" i="4"/>
  <c r="C4047" i="4"/>
  <c r="E4175" i="4"/>
  <c r="C4176" i="4"/>
  <c r="E3575" i="4"/>
  <c r="C3576" i="4"/>
  <c r="C16" i="2"/>
  <c r="Z15" i="2"/>
  <c r="C2151" i="4"/>
  <c r="E2150" i="4"/>
  <c r="C2879" i="4"/>
  <c r="E2878" i="4"/>
  <c r="K165" i="2"/>
  <c r="J165" i="2"/>
  <c r="M1538" i="1"/>
  <c r="D1537" i="1"/>
  <c r="D2907" i="1"/>
  <c r="F2544" i="1"/>
  <c r="D2543" i="1"/>
  <c r="B168" i="1"/>
  <c r="A167" i="1"/>
  <c r="L412" i="1"/>
  <c r="D411" i="1"/>
  <c r="E411" i="1" s="1"/>
  <c r="F561" i="1"/>
  <c r="D806" i="1"/>
  <c r="K807" i="1"/>
  <c r="D1174" i="4"/>
  <c r="G1175" i="4"/>
  <c r="A168" i="4"/>
  <c r="B169" i="4"/>
  <c r="C171" i="4"/>
  <c r="E170" i="4"/>
  <c r="C2542" i="4"/>
  <c r="E2541" i="4"/>
  <c r="I776" i="4"/>
  <c r="D775" i="4"/>
  <c r="D199" i="4"/>
  <c r="K200" i="4"/>
  <c r="D532" i="4"/>
  <c r="G533" i="4"/>
  <c r="D2177" i="4"/>
  <c r="J2178" i="4"/>
  <c r="F2179" i="1"/>
  <c r="D2178" i="1"/>
  <c r="X165" i="2"/>
  <c r="AD165" i="2"/>
  <c r="AA165" i="2"/>
  <c r="Y165" i="2"/>
  <c r="AB165" i="2"/>
  <c r="W165" i="2"/>
  <c r="U166" i="2"/>
  <c r="AC165" i="2"/>
  <c r="H165" i="2"/>
  <c r="A166" i="2"/>
  <c r="G165" i="2"/>
  <c r="E165" i="2"/>
  <c r="F165" i="2"/>
  <c r="I165" i="2"/>
  <c r="D165" i="2"/>
  <c r="E4431" i="1" l="1"/>
  <c r="C4432" i="1"/>
  <c r="L166" i="2"/>
  <c r="N166" i="2"/>
  <c r="M166" i="2"/>
  <c r="AE166" i="2"/>
  <c r="AF166" i="2"/>
  <c r="AH166" i="2"/>
  <c r="AG166" i="2"/>
  <c r="C4030" i="1"/>
  <c r="E4029" i="1"/>
  <c r="E4047" i="4"/>
  <c r="C4048" i="4"/>
  <c r="E4176" i="4"/>
  <c r="C4177" i="4"/>
  <c r="C3577" i="4"/>
  <c r="E3576" i="4"/>
  <c r="C17" i="2"/>
  <c r="Z16" i="2"/>
  <c r="E2879" i="4"/>
  <c r="C2880" i="4"/>
  <c r="C2152" i="4"/>
  <c r="E2151" i="4"/>
  <c r="K166" i="2"/>
  <c r="J166" i="2"/>
  <c r="D412" i="1"/>
  <c r="E412" i="1" s="1"/>
  <c r="L413" i="1"/>
  <c r="A168" i="1"/>
  <c r="B169" i="1"/>
  <c r="D2544" i="1"/>
  <c r="F2545" i="1"/>
  <c r="D2908" i="1"/>
  <c r="M1539" i="1"/>
  <c r="D1538" i="1"/>
  <c r="D807" i="1"/>
  <c r="K808" i="1"/>
  <c r="F562" i="1"/>
  <c r="G534" i="4"/>
  <c r="D533" i="4"/>
  <c r="K201" i="4"/>
  <c r="D200" i="4"/>
  <c r="A169" i="4"/>
  <c r="B170" i="4"/>
  <c r="D1175" i="4"/>
  <c r="G1176" i="4"/>
  <c r="I777" i="4"/>
  <c r="D776" i="4"/>
  <c r="C2543" i="4"/>
  <c r="E2542" i="4"/>
  <c r="E171" i="4"/>
  <c r="C172" i="4"/>
  <c r="D2178" i="4"/>
  <c r="J2179" i="4"/>
  <c r="F2180" i="1"/>
  <c r="D2179" i="1"/>
  <c r="W166" i="2"/>
  <c r="U167" i="2"/>
  <c r="Y166" i="2"/>
  <c r="AD166" i="2"/>
  <c r="X166" i="2"/>
  <c r="AB166" i="2"/>
  <c r="AC166" i="2"/>
  <c r="AA166" i="2"/>
  <c r="A167" i="2"/>
  <c r="G166" i="2"/>
  <c r="H166" i="2"/>
  <c r="I166" i="2"/>
  <c r="D166" i="2"/>
  <c r="F166" i="2"/>
  <c r="E166" i="2"/>
  <c r="E4432" i="1" l="1"/>
  <c r="C4433" i="1"/>
  <c r="M167" i="2"/>
  <c r="L167" i="2"/>
  <c r="N167" i="2"/>
  <c r="AE167" i="2"/>
  <c r="AG167" i="2"/>
  <c r="AH167" i="2"/>
  <c r="AF167" i="2"/>
  <c r="C4031" i="1"/>
  <c r="E4030" i="1"/>
  <c r="E4048" i="4"/>
  <c r="C4049" i="4"/>
  <c r="E4177" i="4"/>
  <c r="C4178" i="4"/>
  <c r="C3578" i="4"/>
  <c r="E3577" i="4"/>
  <c r="C18" i="2"/>
  <c r="Z17" i="2"/>
  <c r="C2153" i="4"/>
  <c r="E2152" i="4"/>
  <c r="E2880" i="4"/>
  <c r="C2881" i="4"/>
  <c r="K167" i="2"/>
  <c r="J167" i="2"/>
  <c r="M1540" i="1"/>
  <c r="D1539" i="1"/>
  <c r="D2909" i="1"/>
  <c r="D2545" i="1"/>
  <c r="F2546" i="1"/>
  <c r="B170" i="1"/>
  <c r="A169" i="1"/>
  <c r="L414" i="1"/>
  <c r="D413" i="1"/>
  <c r="E413" i="1" s="1"/>
  <c r="F563" i="1"/>
  <c r="D808" i="1"/>
  <c r="K809" i="1"/>
  <c r="C173" i="4"/>
  <c r="E172" i="4"/>
  <c r="D1176" i="4"/>
  <c r="G1177" i="4"/>
  <c r="A170" i="4"/>
  <c r="B171" i="4"/>
  <c r="C2544" i="4"/>
  <c r="E2543" i="4"/>
  <c r="I778" i="4"/>
  <c r="D777" i="4"/>
  <c r="K202" i="4"/>
  <c r="D201" i="4"/>
  <c r="D534" i="4"/>
  <c r="G535" i="4"/>
  <c r="D2179" i="4"/>
  <c r="J2180" i="4"/>
  <c r="F2181" i="1"/>
  <c r="D2180" i="1"/>
  <c r="AB167" i="2"/>
  <c r="AC167" i="2"/>
  <c r="W167" i="2"/>
  <c r="X167" i="2"/>
  <c r="U168" i="2"/>
  <c r="AD167" i="2"/>
  <c r="Y167" i="2"/>
  <c r="AA167" i="2"/>
  <c r="I167" i="2"/>
  <c r="F167" i="2"/>
  <c r="H167" i="2"/>
  <c r="D167" i="2"/>
  <c r="G167" i="2"/>
  <c r="A168" i="2"/>
  <c r="E167" i="2"/>
  <c r="E4433" i="1" l="1"/>
  <c r="C4434" i="1"/>
  <c r="N168" i="2"/>
  <c r="M168" i="2"/>
  <c r="L168" i="2"/>
  <c r="AE168" i="2"/>
  <c r="AH168" i="2"/>
  <c r="AG168" i="2"/>
  <c r="AF168" i="2"/>
  <c r="C4032" i="1"/>
  <c r="E4031" i="1"/>
  <c r="E4049" i="4"/>
  <c r="C4050" i="4"/>
  <c r="E4178" i="4"/>
  <c r="C3579" i="4"/>
  <c r="E3578" i="4"/>
  <c r="C19" i="2"/>
  <c r="Z18" i="2"/>
  <c r="E2881" i="4"/>
  <c r="C2882" i="4"/>
  <c r="C2154" i="4"/>
  <c r="E2153" i="4"/>
  <c r="K168" i="2"/>
  <c r="J168" i="2"/>
  <c r="D414" i="1"/>
  <c r="E414" i="1" s="1"/>
  <c r="L415" i="1"/>
  <c r="A170" i="1"/>
  <c r="B171" i="1"/>
  <c r="D2910" i="1"/>
  <c r="M1541" i="1"/>
  <c r="D1540" i="1"/>
  <c r="F2547" i="1"/>
  <c r="D2546" i="1"/>
  <c r="K810" i="1"/>
  <c r="D809" i="1"/>
  <c r="F564" i="1"/>
  <c r="G536" i="4"/>
  <c r="D535" i="4"/>
  <c r="A171" i="4"/>
  <c r="B172" i="4"/>
  <c r="D1177" i="4"/>
  <c r="G1178" i="4"/>
  <c r="K203" i="4"/>
  <c r="D202" i="4"/>
  <c r="I779" i="4"/>
  <c r="D778" i="4"/>
  <c r="C2545" i="4"/>
  <c r="E2544" i="4"/>
  <c r="E173" i="4"/>
  <c r="C174" i="4"/>
  <c r="D2180" i="4"/>
  <c r="J2181" i="4"/>
  <c r="F2182" i="1"/>
  <c r="D2181" i="1"/>
  <c r="X168" i="2"/>
  <c r="AA168" i="2"/>
  <c r="AC168" i="2"/>
  <c r="U169" i="2"/>
  <c r="Y168" i="2"/>
  <c r="W168" i="2"/>
  <c r="AB168" i="2"/>
  <c r="AD168" i="2"/>
  <c r="H168" i="2"/>
  <c r="I168" i="2"/>
  <c r="D168" i="2"/>
  <c r="E168" i="2"/>
  <c r="F168" i="2"/>
  <c r="G168" i="2"/>
  <c r="A169" i="2"/>
  <c r="E4434" i="1" l="1"/>
  <c r="C4435" i="1"/>
  <c r="L169" i="2"/>
  <c r="N169" i="2"/>
  <c r="M169" i="2"/>
  <c r="AE169" i="2"/>
  <c r="AG169" i="2"/>
  <c r="AF169" i="2"/>
  <c r="AH169" i="2"/>
  <c r="C4033" i="1"/>
  <c r="E4032" i="1"/>
  <c r="E4050" i="4"/>
  <c r="C4051" i="4"/>
  <c r="E4179" i="4"/>
  <c r="C4180" i="4"/>
  <c r="E3579" i="4"/>
  <c r="C3580" i="4"/>
  <c r="C20" i="2"/>
  <c r="Z19" i="2"/>
  <c r="C2155" i="4"/>
  <c r="E2154" i="4"/>
  <c r="C2883" i="4"/>
  <c r="E2882" i="4"/>
  <c r="K169" i="2"/>
  <c r="J169" i="2"/>
  <c r="D2547" i="1"/>
  <c r="F2548" i="1"/>
  <c r="M1542" i="1"/>
  <c r="D1541" i="1"/>
  <c r="D2911" i="1"/>
  <c r="B172" i="1"/>
  <c r="A171" i="1"/>
  <c r="L416" i="1"/>
  <c r="D415" i="1"/>
  <c r="E415" i="1" s="1"/>
  <c r="F565" i="1"/>
  <c r="K811" i="1"/>
  <c r="D810" i="1"/>
  <c r="C175" i="4"/>
  <c r="E174" i="4"/>
  <c r="D1178" i="4"/>
  <c r="G1179" i="4"/>
  <c r="A172" i="4"/>
  <c r="B173" i="4"/>
  <c r="C2546" i="4"/>
  <c r="E2545" i="4"/>
  <c r="I780" i="4"/>
  <c r="D779" i="4"/>
  <c r="K204" i="4"/>
  <c r="D203" i="4"/>
  <c r="D536" i="4"/>
  <c r="G537" i="4"/>
  <c r="D2181" i="4"/>
  <c r="J2182" i="4"/>
  <c r="F2183" i="1"/>
  <c r="D2182" i="1"/>
  <c r="AD169" i="2"/>
  <c r="AA169" i="2"/>
  <c r="W169" i="2"/>
  <c r="AB169" i="2"/>
  <c r="AC169" i="2"/>
  <c r="Y169" i="2"/>
  <c r="U170" i="2"/>
  <c r="X169" i="2"/>
  <c r="F169" i="2"/>
  <c r="A170" i="2"/>
  <c r="I169" i="2"/>
  <c r="E169" i="2"/>
  <c r="H169" i="2"/>
  <c r="G169" i="2"/>
  <c r="D169" i="2"/>
  <c r="E4435" i="1" l="1"/>
  <c r="C4436" i="1"/>
  <c r="L170" i="2"/>
  <c r="N170" i="2"/>
  <c r="M170" i="2"/>
  <c r="AE170" i="2"/>
  <c r="AF170" i="2"/>
  <c r="AH170" i="2"/>
  <c r="AG170" i="2"/>
  <c r="C4034" i="1"/>
  <c r="E4033" i="1"/>
  <c r="E4051" i="4"/>
  <c r="C4052" i="4"/>
  <c r="E4180" i="4"/>
  <c r="C4181" i="4"/>
  <c r="C3581" i="4"/>
  <c r="E3580" i="4"/>
  <c r="C21" i="2"/>
  <c r="Z20" i="2"/>
  <c r="E2883" i="4"/>
  <c r="C2884" i="4"/>
  <c r="C2156" i="4"/>
  <c r="E2155" i="4"/>
  <c r="K170" i="2"/>
  <c r="J170" i="2"/>
  <c r="D416" i="1"/>
  <c r="E416" i="1" s="1"/>
  <c r="L417" i="1"/>
  <c r="A172" i="1"/>
  <c r="B173" i="1"/>
  <c r="D2912" i="1"/>
  <c r="M1543" i="1"/>
  <c r="D1542" i="1"/>
  <c r="D2548" i="1"/>
  <c r="F2549" i="1"/>
  <c r="K812" i="1"/>
  <c r="D811" i="1"/>
  <c r="F566" i="1"/>
  <c r="G538" i="4"/>
  <c r="D537" i="4"/>
  <c r="A173" i="4"/>
  <c r="B174" i="4"/>
  <c r="D1179" i="4"/>
  <c r="G1180" i="4"/>
  <c r="K205" i="4"/>
  <c r="D204" i="4"/>
  <c r="I781" i="4"/>
  <c r="D780" i="4"/>
  <c r="C2547" i="4"/>
  <c r="E2546" i="4"/>
  <c r="E175" i="4"/>
  <c r="C176" i="4"/>
  <c r="D2182" i="4"/>
  <c r="J2183" i="4"/>
  <c r="F2184" i="1"/>
  <c r="D2183" i="1"/>
  <c r="AB170" i="2"/>
  <c r="AA170" i="2"/>
  <c r="U171" i="2"/>
  <c r="AD170" i="2"/>
  <c r="AC170" i="2"/>
  <c r="X170" i="2"/>
  <c r="W170" i="2"/>
  <c r="Y170" i="2"/>
  <c r="I170" i="2"/>
  <c r="G170" i="2"/>
  <c r="F170" i="2"/>
  <c r="E170" i="2"/>
  <c r="H170" i="2"/>
  <c r="D170" i="2"/>
  <c r="A171" i="2"/>
  <c r="E4436" i="1" l="1"/>
  <c r="C4437" i="1"/>
  <c r="M171" i="2"/>
  <c r="N171" i="2"/>
  <c r="L171" i="2"/>
  <c r="AE171" i="2"/>
  <c r="AG171" i="2"/>
  <c r="AF171" i="2"/>
  <c r="AH171" i="2"/>
  <c r="C4035" i="1"/>
  <c r="E4034" i="1"/>
  <c r="E4052" i="4"/>
  <c r="C4053" i="4"/>
  <c r="E4181" i="4"/>
  <c r="C4182" i="4"/>
  <c r="C3582" i="4"/>
  <c r="E3581" i="4"/>
  <c r="C22" i="2"/>
  <c r="Z21" i="2"/>
  <c r="C2157" i="4"/>
  <c r="E2156" i="4"/>
  <c r="C2885" i="4"/>
  <c r="E2884" i="4"/>
  <c r="K171" i="2"/>
  <c r="J171" i="2"/>
  <c r="M1544" i="1"/>
  <c r="D1543" i="1"/>
  <c r="D2913" i="1"/>
  <c r="D2549" i="1"/>
  <c r="F2550" i="1"/>
  <c r="B174" i="1"/>
  <c r="A173" i="1"/>
  <c r="L418" i="1"/>
  <c r="D417" i="1"/>
  <c r="E417" i="1" s="1"/>
  <c r="F567" i="1"/>
  <c r="K813" i="1"/>
  <c r="D812" i="1"/>
  <c r="C177" i="4"/>
  <c r="E176" i="4"/>
  <c r="D1180" i="4"/>
  <c r="G1181" i="4"/>
  <c r="A174" i="4"/>
  <c r="B175" i="4"/>
  <c r="C2548" i="4"/>
  <c r="E2547" i="4"/>
  <c r="I782" i="4"/>
  <c r="D781" i="4"/>
  <c r="K206" i="4"/>
  <c r="D205" i="4"/>
  <c r="D538" i="4"/>
  <c r="G539" i="4"/>
  <c r="D2183" i="4"/>
  <c r="J2184" i="4"/>
  <c r="F2185" i="1"/>
  <c r="D2184" i="1"/>
  <c r="W171" i="2"/>
  <c r="U172" i="2"/>
  <c r="AA171" i="2"/>
  <c r="AB171" i="2"/>
  <c r="Y171" i="2"/>
  <c r="AD171" i="2"/>
  <c r="AC171" i="2"/>
  <c r="X171" i="2"/>
  <c r="A172" i="2"/>
  <c r="H171" i="2"/>
  <c r="I171" i="2"/>
  <c r="E171" i="2"/>
  <c r="F171" i="2"/>
  <c r="D171" i="2"/>
  <c r="G171" i="2"/>
  <c r="E4437" i="1" l="1"/>
  <c r="C4438" i="1"/>
  <c r="N172" i="2"/>
  <c r="M172" i="2"/>
  <c r="L172" i="2"/>
  <c r="AE172" i="2"/>
  <c r="AH172" i="2"/>
  <c r="AG172" i="2"/>
  <c r="AF172" i="2"/>
  <c r="C4036" i="1"/>
  <c r="E4035" i="1"/>
  <c r="E4053" i="4"/>
  <c r="C4054" i="4"/>
  <c r="E4182" i="4"/>
  <c r="C4183" i="4"/>
  <c r="C3583" i="4"/>
  <c r="E3582" i="4"/>
  <c r="C23" i="2"/>
  <c r="Z22" i="2"/>
  <c r="E2885" i="4"/>
  <c r="C2886" i="4"/>
  <c r="C2158" i="4"/>
  <c r="E2157" i="4"/>
  <c r="K172" i="2"/>
  <c r="J172" i="2"/>
  <c r="D418" i="1"/>
  <c r="E418" i="1" s="1"/>
  <c r="L419" i="1"/>
  <c r="B175" i="1"/>
  <c r="A174" i="1"/>
  <c r="D2914" i="1"/>
  <c r="M1545" i="1"/>
  <c r="D1544" i="1"/>
  <c r="D2550" i="1"/>
  <c r="F2551" i="1"/>
  <c r="F568" i="1"/>
  <c r="K814" i="1"/>
  <c r="D813" i="1"/>
  <c r="G540" i="4"/>
  <c r="D539" i="4"/>
  <c r="A175" i="4"/>
  <c r="B176" i="4"/>
  <c r="D1181" i="4"/>
  <c r="G1182" i="4"/>
  <c r="K207" i="4"/>
  <c r="D206" i="4"/>
  <c r="I783" i="4"/>
  <c r="D782" i="4"/>
  <c r="C2549" i="4"/>
  <c r="E2548" i="4"/>
  <c r="E177" i="4"/>
  <c r="C178" i="4"/>
  <c r="D2184" i="4"/>
  <c r="J2185" i="4"/>
  <c r="F2186" i="1"/>
  <c r="D2185" i="1"/>
  <c r="U173" i="2"/>
  <c r="AB172" i="2"/>
  <c r="AD172" i="2"/>
  <c r="AC172" i="2"/>
  <c r="Y172" i="2"/>
  <c r="AA172" i="2"/>
  <c r="X172" i="2"/>
  <c r="W172" i="2"/>
  <c r="A173" i="2"/>
  <c r="G172" i="2"/>
  <c r="I172" i="2"/>
  <c r="F172" i="2"/>
  <c r="D172" i="2"/>
  <c r="E172" i="2"/>
  <c r="H172" i="2"/>
  <c r="E4438" i="1" l="1"/>
  <c r="C4439" i="1"/>
  <c r="N173" i="2"/>
  <c r="M173" i="2"/>
  <c r="L173" i="2"/>
  <c r="AE173" i="2"/>
  <c r="AF173" i="2"/>
  <c r="AH173" i="2"/>
  <c r="AG173" i="2"/>
  <c r="C4037" i="1"/>
  <c r="E4036" i="1"/>
  <c r="E4054" i="4"/>
  <c r="C4055" i="4"/>
  <c r="E4055" i="4" s="1"/>
  <c r="E4183" i="4"/>
  <c r="C4184" i="4"/>
  <c r="E3583" i="4"/>
  <c r="C3584" i="4"/>
  <c r="Z23" i="2"/>
  <c r="C24" i="2"/>
  <c r="C2159" i="4"/>
  <c r="E2158" i="4"/>
  <c r="C2887" i="4"/>
  <c r="E2886" i="4"/>
  <c r="K173" i="2"/>
  <c r="J173" i="2"/>
  <c r="M1546" i="1"/>
  <c r="D1545" i="1"/>
  <c r="D2915" i="1"/>
  <c r="A175" i="1"/>
  <c r="B176" i="1"/>
  <c r="D2551" i="1"/>
  <c r="F2552" i="1"/>
  <c r="L420" i="1"/>
  <c r="D419" i="1"/>
  <c r="E419" i="1" s="1"/>
  <c r="K815" i="1"/>
  <c r="D814" i="1"/>
  <c r="F569" i="1"/>
  <c r="C179" i="4"/>
  <c r="E178" i="4"/>
  <c r="D1182" i="4"/>
  <c r="G1183" i="4"/>
  <c r="A176" i="4"/>
  <c r="B177" i="4"/>
  <c r="C2550" i="4"/>
  <c r="E2549" i="4"/>
  <c r="I784" i="4"/>
  <c r="D783" i="4"/>
  <c r="D207" i="4"/>
  <c r="K208" i="4"/>
  <c r="D540" i="4"/>
  <c r="G541" i="4"/>
  <c r="D2185" i="4"/>
  <c r="J2186" i="4"/>
  <c r="F2187" i="1"/>
  <c r="D2186" i="1"/>
  <c r="AC173" i="2"/>
  <c r="AD173" i="2"/>
  <c r="X173" i="2"/>
  <c r="W173" i="2"/>
  <c r="AB173" i="2"/>
  <c r="U174" i="2"/>
  <c r="AA173" i="2"/>
  <c r="Y173" i="2"/>
  <c r="F173" i="2"/>
  <c r="G173" i="2"/>
  <c r="I173" i="2"/>
  <c r="H173" i="2"/>
  <c r="E173" i="2"/>
  <c r="D173" i="2"/>
  <c r="A174" i="2"/>
  <c r="C4440" i="1" l="1"/>
  <c r="E4439" i="1"/>
  <c r="L174" i="2"/>
  <c r="M174" i="2"/>
  <c r="N174" i="2"/>
  <c r="AE174" i="2"/>
  <c r="AF174" i="2"/>
  <c r="AH174" i="2"/>
  <c r="AG174" i="2"/>
  <c r="C4038" i="1"/>
  <c r="E4037" i="1"/>
  <c r="E4184" i="4"/>
  <c r="C4185" i="4"/>
  <c r="C3585" i="4"/>
  <c r="E3584" i="4"/>
  <c r="C25" i="2"/>
  <c r="Z24" i="2"/>
  <c r="E2887" i="4"/>
  <c r="C2888" i="4"/>
  <c r="C2160" i="4"/>
  <c r="E2159" i="4"/>
  <c r="K174" i="2"/>
  <c r="J174" i="2"/>
  <c r="D420" i="1"/>
  <c r="E420" i="1" s="1"/>
  <c r="L421" i="1"/>
  <c r="D2916" i="1"/>
  <c r="M1547" i="1"/>
  <c r="D1546" i="1"/>
  <c r="F2553" i="1"/>
  <c r="D2552" i="1"/>
  <c r="A176" i="1"/>
  <c r="B177" i="1"/>
  <c r="F570" i="1"/>
  <c r="K816" i="1"/>
  <c r="D815" i="1"/>
  <c r="G542" i="4"/>
  <c r="D541" i="4"/>
  <c r="K209" i="4"/>
  <c r="D208" i="4"/>
  <c r="A177" i="4"/>
  <c r="B178" i="4"/>
  <c r="D1183" i="4"/>
  <c r="G1184" i="4"/>
  <c r="I785" i="4"/>
  <c r="D784" i="4"/>
  <c r="C2551" i="4"/>
  <c r="E2550" i="4"/>
  <c r="E179" i="4"/>
  <c r="C180" i="4"/>
  <c r="D2186" i="4"/>
  <c r="J2187" i="4"/>
  <c r="F2188" i="1"/>
  <c r="D2187" i="1"/>
  <c r="AC174" i="2"/>
  <c r="Y174" i="2"/>
  <c r="AD174" i="2"/>
  <c r="W174" i="2"/>
  <c r="X174" i="2"/>
  <c r="AB174" i="2"/>
  <c r="U175" i="2"/>
  <c r="AA174" i="2"/>
  <c r="A175" i="2"/>
  <c r="G174" i="2"/>
  <c r="D174" i="2"/>
  <c r="H174" i="2"/>
  <c r="E174" i="2"/>
  <c r="F174" i="2"/>
  <c r="I174" i="2"/>
  <c r="C4441" i="1" l="1"/>
  <c r="E4440" i="1"/>
  <c r="M175" i="2"/>
  <c r="N175" i="2"/>
  <c r="L175" i="2"/>
  <c r="AE175" i="2"/>
  <c r="AG175" i="2"/>
  <c r="AH175" i="2"/>
  <c r="AF175" i="2"/>
  <c r="C4039" i="1"/>
  <c r="E4038" i="1"/>
  <c r="E4185" i="4"/>
  <c r="C4186" i="4"/>
  <c r="C3586" i="4"/>
  <c r="E3585" i="4"/>
  <c r="C26" i="2"/>
  <c r="Z25" i="2"/>
  <c r="C2161" i="4"/>
  <c r="E2160" i="4"/>
  <c r="E2888" i="4"/>
  <c r="C2889" i="4"/>
  <c r="K175" i="2"/>
  <c r="J175" i="2"/>
  <c r="D2553" i="1"/>
  <c r="F2554" i="1"/>
  <c r="M1548" i="1"/>
  <c r="D1547" i="1"/>
  <c r="D2917" i="1"/>
  <c r="B178" i="1"/>
  <c r="A177" i="1"/>
  <c r="L422" i="1"/>
  <c r="D421" i="1"/>
  <c r="E421" i="1" s="1"/>
  <c r="F571" i="1"/>
  <c r="K817" i="1"/>
  <c r="D816" i="1"/>
  <c r="C181" i="4"/>
  <c r="E180" i="4"/>
  <c r="D1184" i="4"/>
  <c r="G1185" i="4"/>
  <c r="A178" i="4"/>
  <c r="B179" i="4"/>
  <c r="C2552" i="4"/>
  <c r="E2551" i="4"/>
  <c r="I786" i="4"/>
  <c r="D785" i="4"/>
  <c r="K210" i="4"/>
  <c r="D209" i="4"/>
  <c r="D542" i="4"/>
  <c r="G543" i="4"/>
  <c r="D2187" i="4"/>
  <c r="J2188" i="4"/>
  <c r="F2189" i="1"/>
  <c r="D2188" i="1"/>
  <c r="W175" i="2"/>
  <c r="AA175" i="2"/>
  <c r="X175" i="2"/>
  <c r="AB175" i="2"/>
  <c r="AC175" i="2"/>
  <c r="Y175" i="2"/>
  <c r="U176" i="2"/>
  <c r="AD175" i="2"/>
  <c r="I175" i="2"/>
  <c r="H175" i="2"/>
  <c r="F175" i="2"/>
  <c r="E175" i="2"/>
  <c r="A176" i="2"/>
  <c r="D175" i="2"/>
  <c r="G175" i="2"/>
  <c r="C4442" i="1" l="1"/>
  <c r="E4441" i="1"/>
  <c r="N176" i="2"/>
  <c r="L176" i="2"/>
  <c r="M176" i="2"/>
  <c r="AE176" i="2"/>
  <c r="AH176" i="2"/>
  <c r="AG176" i="2"/>
  <c r="AF176" i="2"/>
  <c r="C4040" i="1"/>
  <c r="E4039" i="1"/>
  <c r="E4186" i="4"/>
  <c r="C4187" i="4"/>
  <c r="C3587" i="4"/>
  <c r="E3586" i="4"/>
  <c r="C27" i="2"/>
  <c r="Z26" i="2"/>
  <c r="E2889" i="4"/>
  <c r="C2890" i="4"/>
  <c r="C2162" i="4"/>
  <c r="E2161" i="4"/>
  <c r="K176" i="2"/>
  <c r="J176" i="2"/>
  <c r="D422" i="1"/>
  <c r="E422" i="1" s="1"/>
  <c r="L423" i="1"/>
  <c r="A178" i="1"/>
  <c r="B179" i="1"/>
  <c r="D2918" i="1"/>
  <c r="M1549" i="1"/>
  <c r="D1548" i="1"/>
  <c r="D2554" i="1"/>
  <c r="F2555" i="1"/>
  <c r="F572" i="1"/>
  <c r="K818" i="1"/>
  <c r="D817" i="1"/>
  <c r="G544" i="4"/>
  <c r="D543" i="4"/>
  <c r="A179" i="4"/>
  <c r="B180" i="4"/>
  <c r="D1185" i="4"/>
  <c r="G1186" i="4"/>
  <c r="K211" i="4"/>
  <c r="D210" i="4"/>
  <c r="I787" i="4"/>
  <c r="D786" i="4"/>
  <c r="C2553" i="4"/>
  <c r="E2552" i="4"/>
  <c r="E181" i="4"/>
  <c r="C182" i="4"/>
  <c r="D2188" i="4"/>
  <c r="J2189" i="4"/>
  <c r="F2190" i="1"/>
  <c r="D2189" i="1"/>
  <c r="AC176" i="2"/>
  <c r="U177" i="2"/>
  <c r="W176" i="2"/>
  <c r="AB176" i="2"/>
  <c r="AD176" i="2"/>
  <c r="AA176" i="2"/>
  <c r="Y176" i="2"/>
  <c r="X176" i="2"/>
  <c r="E176" i="2"/>
  <c r="D176" i="2"/>
  <c r="A177" i="2"/>
  <c r="H176" i="2"/>
  <c r="F176" i="2"/>
  <c r="G176" i="2"/>
  <c r="I176" i="2"/>
  <c r="E4442" i="1" l="1"/>
  <c r="N177" i="2"/>
  <c r="M177" i="2"/>
  <c r="L177" i="2"/>
  <c r="AE177" i="2"/>
  <c r="AH177" i="2"/>
  <c r="AG177" i="2"/>
  <c r="AF177" i="2"/>
  <c r="C4041" i="1"/>
  <c r="E4040" i="1"/>
  <c r="E4187" i="4"/>
  <c r="C4188" i="4"/>
  <c r="E3587" i="4"/>
  <c r="C3588" i="4"/>
  <c r="Z27" i="2"/>
  <c r="C28" i="2"/>
  <c r="C2163" i="4"/>
  <c r="E2162" i="4"/>
  <c r="C2891" i="4"/>
  <c r="E2890" i="4"/>
  <c r="K177" i="2"/>
  <c r="J177" i="2"/>
  <c r="M1550" i="1"/>
  <c r="D1549" i="1"/>
  <c r="D2919" i="1"/>
  <c r="D2555" i="1"/>
  <c r="F2556" i="1"/>
  <c r="A179" i="1"/>
  <c r="B180" i="1"/>
  <c r="L424" i="1"/>
  <c r="D423" i="1"/>
  <c r="E423" i="1" s="1"/>
  <c r="K819" i="1"/>
  <c r="D818" i="1"/>
  <c r="F573" i="1"/>
  <c r="C183" i="4"/>
  <c r="E182" i="4"/>
  <c r="D1186" i="4"/>
  <c r="G1187" i="4"/>
  <c r="A180" i="4"/>
  <c r="B181" i="4"/>
  <c r="C2554" i="4"/>
  <c r="E2553" i="4"/>
  <c r="I788" i="4"/>
  <c r="D787" i="4"/>
  <c r="K212" i="4"/>
  <c r="D211" i="4"/>
  <c r="D544" i="4"/>
  <c r="G545" i="4"/>
  <c r="D2189" i="4"/>
  <c r="J2190" i="4"/>
  <c r="F2191" i="1"/>
  <c r="D2190" i="1"/>
  <c r="Y177" i="2"/>
  <c r="AC177" i="2"/>
  <c r="U178" i="2"/>
  <c r="W177" i="2"/>
  <c r="AA177" i="2"/>
  <c r="AD177" i="2"/>
  <c r="X177" i="2"/>
  <c r="AB177" i="2"/>
  <c r="A178" i="2"/>
  <c r="I177" i="2"/>
  <c r="D177" i="2"/>
  <c r="H177" i="2"/>
  <c r="F177" i="2"/>
  <c r="G177" i="2"/>
  <c r="E177" i="2"/>
  <c r="M178" i="2" l="1"/>
  <c r="L178" i="2"/>
  <c r="N178" i="2"/>
  <c r="AE178" i="2"/>
  <c r="AF178" i="2"/>
  <c r="AG178" i="2"/>
  <c r="AH178" i="2"/>
  <c r="C4042" i="1"/>
  <c r="E4041" i="1"/>
  <c r="E4188" i="4"/>
  <c r="C4189" i="4"/>
  <c r="C3589" i="4"/>
  <c r="E3588" i="4"/>
  <c r="C29" i="2"/>
  <c r="Z28" i="2"/>
  <c r="E2891" i="4"/>
  <c r="C2892" i="4"/>
  <c r="C2164" i="4"/>
  <c r="E2163" i="4"/>
  <c r="K178" i="2"/>
  <c r="J178" i="2"/>
  <c r="D424" i="1"/>
  <c r="E424" i="1" s="1"/>
  <c r="L425" i="1"/>
  <c r="D2920" i="1"/>
  <c r="M1551" i="1"/>
  <c r="D1550" i="1"/>
  <c r="A180" i="1"/>
  <c r="B181" i="1"/>
  <c r="F2557" i="1"/>
  <c r="D2556" i="1"/>
  <c r="F574" i="1"/>
  <c r="K820" i="1"/>
  <c r="D819" i="1"/>
  <c r="G546" i="4"/>
  <c r="D545" i="4"/>
  <c r="A181" i="4"/>
  <c r="B182" i="4"/>
  <c r="D1187" i="4"/>
  <c r="G1188" i="4"/>
  <c r="K213" i="4"/>
  <c r="D212" i="4"/>
  <c r="I789" i="4"/>
  <c r="D788" i="4"/>
  <c r="C2555" i="4"/>
  <c r="E2554" i="4"/>
  <c r="E183" i="4"/>
  <c r="C184" i="4"/>
  <c r="D2190" i="4"/>
  <c r="J2191" i="4"/>
  <c r="F2192" i="1"/>
  <c r="D2191" i="1"/>
  <c r="U179" i="2"/>
  <c r="W178" i="2"/>
  <c r="AB178" i="2"/>
  <c r="X178" i="2"/>
  <c r="AA178" i="2"/>
  <c r="Y178" i="2"/>
  <c r="AC178" i="2"/>
  <c r="AD178" i="2"/>
  <c r="G178" i="2"/>
  <c r="A179" i="2"/>
  <c r="F178" i="2"/>
  <c r="H178" i="2"/>
  <c r="I178" i="2"/>
  <c r="E178" i="2"/>
  <c r="D178" i="2"/>
  <c r="N179" i="2" l="1"/>
  <c r="M179" i="2"/>
  <c r="L179" i="2"/>
  <c r="AE179" i="2"/>
  <c r="AG179" i="2"/>
  <c r="AH179" i="2"/>
  <c r="AF179" i="2"/>
  <c r="C4043" i="1"/>
  <c r="E4042" i="1"/>
  <c r="E4189" i="4"/>
  <c r="C4190" i="4"/>
  <c r="C3590" i="4"/>
  <c r="E3589" i="4"/>
  <c r="C30" i="2"/>
  <c r="Z29" i="2"/>
  <c r="C2165" i="4"/>
  <c r="E2164" i="4"/>
  <c r="C2893" i="4"/>
  <c r="E2892" i="4"/>
  <c r="K179" i="2"/>
  <c r="J179" i="2"/>
  <c r="D2557" i="1"/>
  <c r="F2558" i="1"/>
  <c r="M1552" i="1"/>
  <c r="D1551" i="1"/>
  <c r="D2921" i="1"/>
  <c r="B182" i="1"/>
  <c r="A181" i="1"/>
  <c r="L426" i="1"/>
  <c r="D425" i="1"/>
  <c r="E425" i="1" s="1"/>
  <c r="K821" i="1"/>
  <c r="D820" i="1"/>
  <c r="F575" i="1"/>
  <c r="C185" i="4"/>
  <c r="E184" i="4"/>
  <c r="D1188" i="4"/>
  <c r="G1189" i="4"/>
  <c r="A182" i="4"/>
  <c r="B183" i="4"/>
  <c r="C2556" i="4"/>
  <c r="E2555" i="4"/>
  <c r="I790" i="4"/>
  <c r="D789" i="4"/>
  <c r="K214" i="4"/>
  <c r="D213" i="4"/>
  <c r="D546" i="4"/>
  <c r="G547" i="4"/>
  <c r="D2191" i="4"/>
  <c r="J2192" i="4"/>
  <c r="F2193" i="1"/>
  <c r="D2192" i="1"/>
  <c r="Y179" i="2"/>
  <c r="AC179" i="2"/>
  <c r="AB179" i="2"/>
  <c r="W179" i="2"/>
  <c r="X179" i="2"/>
  <c r="AA179" i="2"/>
  <c r="AD179" i="2"/>
  <c r="U180" i="2"/>
  <c r="I179" i="2"/>
  <c r="F179" i="2"/>
  <c r="G179" i="2"/>
  <c r="D179" i="2"/>
  <c r="H179" i="2"/>
  <c r="E179" i="2"/>
  <c r="A180" i="2"/>
  <c r="L180" i="2" l="1"/>
  <c r="M180" i="2"/>
  <c r="N180" i="2"/>
  <c r="AE180" i="2"/>
  <c r="AH180" i="2"/>
  <c r="AF180" i="2"/>
  <c r="AG180" i="2"/>
  <c r="C4044" i="1"/>
  <c r="E4043" i="1"/>
  <c r="E4190" i="4"/>
  <c r="C4191" i="4"/>
  <c r="C3591" i="4"/>
  <c r="E3590" i="4"/>
  <c r="C31" i="2"/>
  <c r="Z30" i="2"/>
  <c r="E2893" i="4"/>
  <c r="C2894" i="4"/>
  <c r="C2166" i="4"/>
  <c r="E2165" i="4"/>
  <c r="K180" i="2"/>
  <c r="J180" i="2"/>
  <c r="D426" i="1"/>
  <c r="E426" i="1" s="1"/>
  <c r="L427" i="1"/>
  <c r="B183" i="1"/>
  <c r="A182" i="1"/>
  <c r="D2922" i="1"/>
  <c r="M1553" i="1"/>
  <c r="D1552" i="1"/>
  <c r="F2559" i="1"/>
  <c r="D2558" i="1"/>
  <c r="F576" i="1"/>
  <c r="K822" i="1"/>
  <c r="D821" i="1"/>
  <c r="G548" i="4"/>
  <c r="D547" i="4"/>
  <c r="A183" i="4"/>
  <c r="B184" i="4"/>
  <c r="D1189" i="4"/>
  <c r="G1190" i="4"/>
  <c r="K215" i="4"/>
  <c r="D214" i="4"/>
  <c r="I791" i="4"/>
  <c r="D790" i="4"/>
  <c r="C2557" i="4"/>
  <c r="E2556" i="4"/>
  <c r="E185" i="4"/>
  <c r="C186" i="4"/>
  <c r="D2192" i="4"/>
  <c r="J2193" i="4"/>
  <c r="F2194" i="1"/>
  <c r="D2193" i="1"/>
  <c r="AD180" i="2"/>
  <c r="Y180" i="2"/>
  <c r="U181" i="2"/>
  <c r="AC180" i="2"/>
  <c r="AB180" i="2"/>
  <c r="X180" i="2"/>
  <c r="AA180" i="2"/>
  <c r="W180" i="2"/>
  <c r="A181" i="2"/>
  <c r="I180" i="2"/>
  <c r="F180" i="2"/>
  <c r="H180" i="2"/>
  <c r="G180" i="2"/>
  <c r="D180" i="2"/>
  <c r="E180" i="2"/>
  <c r="L181" i="2" l="1"/>
  <c r="N181" i="2"/>
  <c r="M181" i="2"/>
  <c r="AE181" i="2"/>
  <c r="AH181" i="2"/>
  <c r="AG181" i="2"/>
  <c r="AF181" i="2"/>
  <c r="C4045" i="1"/>
  <c r="E4044" i="1"/>
  <c r="E4191" i="4"/>
  <c r="C4192" i="4"/>
  <c r="E3591" i="4"/>
  <c r="C3592" i="4"/>
  <c r="Z31" i="2"/>
  <c r="C32" i="2"/>
  <c r="C2167" i="4"/>
  <c r="E2166" i="4"/>
  <c r="C2895" i="4"/>
  <c r="E2894" i="4"/>
  <c r="K181" i="2"/>
  <c r="J181" i="2"/>
  <c r="F2560" i="1"/>
  <c r="D2559" i="1"/>
  <c r="M1554" i="1"/>
  <c r="D1553" i="1"/>
  <c r="D2923" i="1"/>
  <c r="A183" i="1"/>
  <c r="B184" i="1"/>
  <c r="L428" i="1"/>
  <c r="D427" i="1"/>
  <c r="E427" i="1" s="1"/>
  <c r="K823" i="1"/>
  <c r="D822" i="1"/>
  <c r="F577" i="1"/>
  <c r="C187" i="4"/>
  <c r="E186" i="4"/>
  <c r="D1190" i="4"/>
  <c r="G1191" i="4"/>
  <c r="A184" i="4"/>
  <c r="B185" i="4"/>
  <c r="C2558" i="4"/>
  <c r="E2557" i="4"/>
  <c r="I792" i="4"/>
  <c r="D791" i="4"/>
  <c r="D215" i="4"/>
  <c r="K216" i="4"/>
  <c r="D548" i="4"/>
  <c r="G549" i="4"/>
  <c r="D2193" i="4"/>
  <c r="J2194" i="4"/>
  <c r="F2195" i="1"/>
  <c r="D2194" i="1"/>
  <c r="AC181" i="2"/>
  <c r="U182" i="2"/>
  <c r="W181" i="2"/>
  <c r="AA181" i="2"/>
  <c r="AB181" i="2"/>
  <c r="AD181" i="2"/>
  <c r="X181" i="2"/>
  <c r="Y181" i="2"/>
  <c r="G181" i="2"/>
  <c r="I181" i="2"/>
  <c r="D181" i="2"/>
  <c r="A182" i="2"/>
  <c r="E181" i="2"/>
  <c r="H181" i="2"/>
  <c r="F181" i="2"/>
  <c r="M182" i="2" l="1"/>
  <c r="N182" i="2"/>
  <c r="L182" i="2"/>
  <c r="AE182" i="2"/>
  <c r="AF182" i="2"/>
  <c r="AH182" i="2"/>
  <c r="AG182" i="2"/>
  <c r="C4046" i="1"/>
  <c r="E4045" i="1"/>
  <c r="E4192" i="4"/>
  <c r="C4193" i="4"/>
  <c r="C3593" i="4"/>
  <c r="E3592" i="4"/>
  <c r="C33" i="2"/>
  <c r="Z32" i="2"/>
  <c r="E2895" i="4"/>
  <c r="C2896" i="4"/>
  <c r="C2168" i="4"/>
  <c r="E2167" i="4"/>
  <c r="K182" i="2"/>
  <c r="J182" i="2"/>
  <c r="D428" i="1"/>
  <c r="E428" i="1" s="1"/>
  <c r="L429" i="1"/>
  <c r="D2924" i="1"/>
  <c r="M1555" i="1"/>
  <c r="D1554" i="1"/>
  <c r="F2561" i="1"/>
  <c r="D2560" i="1"/>
  <c r="A184" i="1"/>
  <c r="B185" i="1"/>
  <c r="F578" i="1"/>
  <c r="K824" i="1"/>
  <c r="D823" i="1"/>
  <c r="G550" i="4"/>
  <c r="D549" i="4"/>
  <c r="K217" i="4"/>
  <c r="D216" i="4"/>
  <c r="A185" i="4"/>
  <c r="B186" i="4"/>
  <c r="D1191" i="4"/>
  <c r="G1192" i="4"/>
  <c r="I793" i="4"/>
  <c r="D792" i="4"/>
  <c r="C2559" i="4"/>
  <c r="E2558" i="4"/>
  <c r="E187" i="4"/>
  <c r="C188" i="4"/>
  <c r="D2194" i="4"/>
  <c r="J2195" i="4"/>
  <c r="F2196" i="1"/>
  <c r="D2195" i="1"/>
  <c r="AC182" i="2"/>
  <c r="W182" i="2"/>
  <c r="AA182" i="2"/>
  <c r="Y182" i="2"/>
  <c r="U183" i="2"/>
  <c r="AD182" i="2"/>
  <c r="X182" i="2"/>
  <c r="AB182" i="2"/>
  <c r="F182" i="2"/>
  <c r="G182" i="2"/>
  <c r="I182" i="2"/>
  <c r="A183" i="2"/>
  <c r="H182" i="2"/>
  <c r="E182" i="2"/>
  <c r="D182" i="2"/>
  <c r="N183" i="2" l="1"/>
  <c r="M183" i="2"/>
  <c r="L183" i="2"/>
  <c r="AE183" i="2"/>
  <c r="AG183" i="2"/>
  <c r="AH183" i="2"/>
  <c r="AF183" i="2"/>
  <c r="C4047" i="1"/>
  <c r="E4046" i="1"/>
  <c r="E4193" i="4"/>
  <c r="C4194" i="4"/>
  <c r="E3593" i="4"/>
  <c r="C3594" i="4"/>
  <c r="Z33" i="2"/>
  <c r="C34" i="2"/>
  <c r="C2169" i="4"/>
  <c r="E2168" i="4"/>
  <c r="C2897" i="4"/>
  <c r="E2896" i="4"/>
  <c r="K183" i="2"/>
  <c r="J183" i="2"/>
  <c r="D2561" i="1"/>
  <c r="F2562" i="1"/>
  <c r="M1556" i="1"/>
  <c r="D1555" i="1"/>
  <c r="D2925" i="1"/>
  <c r="B186" i="1"/>
  <c r="A185" i="1"/>
  <c r="L430" i="1"/>
  <c r="D429" i="1"/>
  <c r="E429" i="1" s="1"/>
  <c r="K825" i="1"/>
  <c r="D824" i="1"/>
  <c r="F579" i="1"/>
  <c r="C189" i="4"/>
  <c r="E188" i="4"/>
  <c r="D1192" i="4"/>
  <c r="G1193" i="4"/>
  <c r="A186" i="4"/>
  <c r="B187" i="4"/>
  <c r="C2560" i="4"/>
  <c r="E2559" i="4"/>
  <c r="I794" i="4"/>
  <c r="D793" i="4"/>
  <c r="K218" i="4"/>
  <c r="D217" i="4"/>
  <c r="D550" i="4"/>
  <c r="G551" i="4"/>
  <c r="D2195" i="4"/>
  <c r="J2196" i="4"/>
  <c r="F2197" i="1"/>
  <c r="D2196" i="1"/>
  <c r="AD183" i="2"/>
  <c r="AA183" i="2"/>
  <c r="AB183" i="2"/>
  <c r="AC183" i="2"/>
  <c r="W183" i="2"/>
  <c r="X183" i="2"/>
  <c r="U184" i="2"/>
  <c r="Y183" i="2"/>
  <c r="I183" i="2"/>
  <c r="D183" i="2"/>
  <c r="H183" i="2"/>
  <c r="E183" i="2"/>
  <c r="G183" i="2"/>
  <c r="F183" i="2"/>
  <c r="A184" i="2"/>
  <c r="N184" i="2" l="1"/>
  <c r="M184" i="2"/>
  <c r="L184" i="2"/>
  <c r="AE184" i="2"/>
  <c r="AH184" i="2"/>
  <c r="AG184" i="2"/>
  <c r="AF184" i="2"/>
  <c r="C4048" i="1"/>
  <c r="E4047" i="1"/>
  <c r="E4194" i="4"/>
  <c r="C4195" i="4"/>
  <c r="C3595" i="4"/>
  <c r="E3594" i="4"/>
  <c r="C35" i="2"/>
  <c r="Z34" i="2"/>
  <c r="E2897" i="4"/>
  <c r="C2898" i="4"/>
  <c r="C2170" i="4"/>
  <c r="E2169" i="4"/>
  <c r="K184" i="2"/>
  <c r="J184" i="2"/>
  <c r="D430" i="1"/>
  <c r="E430" i="1" s="1"/>
  <c r="L431" i="1"/>
  <c r="A186" i="1"/>
  <c r="B187" i="1"/>
  <c r="D2926" i="1"/>
  <c r="M1557" i="1"/>
  <c r="D1556" i="1"/>
  <c r="F2563" i="1"/>
  <c r="D2562" i="1"/>
  <c r="F580" i="1"/>
  <c r="K826" i="1"/>
  <c r="D825" i="1"/>
  <c r="G552" i="4"/>
  <c r="D551" i="4"/>
  <c r="A187" i="4"/>
  <c r="B188" i="4"/>
  <c r="D1193" i="4"/>
  <c r="G1194" i="4"/>
  <c r="D1194" i="4" s="1"/>
  <c r="K219" i="4"/>
  <c r="D218" i="4"/>
  <c r="I795" i="4"/>
  <c r="D794" i="4"/>
  <c r="C2561" i="4"/>
  <c r="E2560" i="4"/>
  <c r="E189" i="4"/>
  <c r="C190" i="4"/>
  <c r="D2196" i="4"/>
  <c r="J2197" i="4"/>
  <c r="F2198" i="1"/>
  <c r="D2197" i="1"/>
  <c r="AD184" i="2"/>
  <c r="U185" i="2"/>
  <c r="AC184" i="2"/>
  <c r="Y184" i="2"/>
  <c r="X184" i="2"/>
  <c r="AA184" i="2"/>
  <c r="AB184" i="2"/>
  <c r="W184" i="2"/>
  <c r="E184" i="2"/>
  <c r="A185" i="2"/>
  <c r="D184" i="2"/>
  <c r="I184" i="2"/>
  <c r="H184" i="2"/>
  <c r="G184" i="2"/>
  <c r="F184" i="2"/>
  <c r="L185" i="2" l="1"/>
  <c r="M185" i="2"/>
  <c r="N185" i="2"/>
  <c r="AE185" i="2"/>
  <c r="AG185" i="2"/>
  <c r="AF185" i="2"/>
  <c r="AH185" i="2"/>
  <c r="C4049" i="1"/>
  <c r="E4048" i="1"/>
  <c r="E4195" i="4"/>
  <c r="C4196" i="4"/>
  <c r="E3595" i="4"/>
  <c r="C3596" i="4"/>
  <c r="C36" i="2"/>
  <c r="Z35" i="2"/>
  <c r="C2171" i="4"/>
  <c r="E2170" i="4"/>
  <c r="C2899" i="4"/>
  <c r="E2898" i="4"/>
  <c r="K185" i="2"/>
  <c r="J185" i="2"/>
  <c r="D2563" i="1"/>
  <c r="F2564" i="1"/>
  <c r="M1558" i="1"/>
  <c r="D1557" i="1"/>
  <c r="D2927" i="1"/>
  <c r="A187" i="1"/>
  <c r="B188" i="1"/>
  <c r="L432" i="1"/>
  <c r="D431" i="1"/>
  <c r="E431" i="1" s="1"/>
  <c r="K827" i="1"/>
  <c r="D826" i="1"/>
  <c r="F581" i="1"/>
  <c r="C191" i="4"/>
  <c r="E190" i="4"/>
  <c r="A188" i="4"/>
  <c r="B189" i="4"/>
  <c r="C2562" i="4"/>
  <c r="E2561" i="4"/>
  <c r="I796" i="4"/>
  <c r="D795" i="4"/>
  <c r="K220" i="4"/>
  <c r="D219" i="4"/>
  <c r="D552" i="4"/>
  <c r="G553" i="4"/>
  <c r="D2197" i="4"/>
  <c r="J2198" i="4"/>
  <c r="F2199" i="1"/>
  <c r="D2198" i="1"/>
  <c r="W185" i="2"/>
  <c r="X185" i="2"/>
  <c r="AD185" i="2"/>
  <c r="AC185" i="2"/>
  <c r="Y185" i="2"/>
  <c r="U186" i="2"/>
  <c r="AB185" i="2"/>
  <c r="AA185" i="2"/>
  <c r="F185" i="2"/>
  <c r="D185" i="2"/>
  <c r="H185" i="2"/>
  <c r="I185" i="2"/>
  <c r="E185" i="2"/>
  <c r="G185" i="2"/>
  <c r="A186" i="2"/>
  <c r="M186" i="2" l="1"/>
  <c r="N186" i="2"/>
  <c r="L186" i="2"/>
  <c r="AE186" i="2"/>
  <c r="AF186" i="2"/>
  <c r="AH186" i="2"/>
  <c r="AG186" i="2"/>
  <c r="C4050" i="1"/>
  <c r="E4049" i="1"/>
  <c r="E4196" i="4"/>
  <c r="C4197" i="4"/>
  <c r="C3597" i="4"/>
  <c r="E3596" i="4"/>
  <c r="Z36" i="2"/>
  <c r="C37" i="2"/>
  <c r="B8" i="3"/>
  <c r="B24" i="3" s="1"/>
  <c r="K8" i="3"/>
  <c r="E2899" i="4"/>
  <c r="C2900" i="4"/>
  <c r="C2172" i="4"/>
  <c r="E2171" i="4"/>
  <c r="K186" i="2"/>
  <c r="J186" i="2"/>
  <c r="D432" i="1"/>
  <c r="E432" i="1" s="1"/>
  <c r="L433" i="1"/>
  <c r="D2928" i="1"/>
  <c r="M1559" i="1"/>
  <c r="D1558" i="1"/>
  <c r="A188" i="1"/>
  <c r="B189" i="1"/>
  <c r="D2564" i="1"/>
  <c r="F2565" i="1"/>
  <c r="F582" i="1"/>
  <c r="K828" i="1"/>
  <c r="D827" i="1"/>
  <c r="G554" i="4"/>
  <c r="D553" i="4"/>
  <c r="A189" i="4"/>
  <c r="B190" i="4"/>
  <c r="K221" i="4"/>
  <c r="D220" i="4"/>
  <c r="I797" i="4"/>
  <c r="D796" i="4"/>
  <c r="C2563" i="4"/>
  <c r="E2562" i="4"/>
  <c r="E191" i="4"/>
  <c r="C192" i="4"/>
  <c r="D2198" i="4"/>
  <c r="J2199" i="4"/>
  <c r="D2199" i="1"/>
  <c r="AA186" i="2"/>
  <c r="AD186" i="2"/>
  <c r="U187" i="2"/>
  <c r="W186" i="2"/>
  <c r="AC186" i="2"/>
  <c r="AB186" i="2"/>
  <c r="Y186" i="2"/>
  <c r="X186" i="2"/>
  <c r="A187" i="2"/>
  <c r="H186" i="2"/>
  <c r="D186" i="2"/>
  <c r="G186" i="2"/>
  <c r="F186" i="2"/>
  <c r="I186" i="2"/>
  <c r="E186" i="2"/>
  <c r="N187" i="2" l="1"/>
  <c r="L187" i="2"/>
  <c r="M187" i="2"/>
  <c r="AE187" i="2"/>
  <c r="AG187" i="2"/>
  <c r="AF187" i="2"/>
  <c r="AH187" i="2"/>
  <c r="C4051" i="1"/>
  <c r="E4050" i="1"/>
  <c r="E4197" i="4"/>
  <c r="C4198" i="4"/>
  <c r="E3597" i="4"/>
  <c r="C3598" i="4"/>
  <c r="Z37" i="2"/>
  <c r="B13" i="5"/>
  <c r="B24" i="5" s="1"/>
  <c r="C2173" i="4"/>
  <c r="E2172" i="4"/>
  <c r="K13" i="5"/>
  <c r="K24" i="5" s="1"/>
  <c r="C2901" i="4"/>
  <c r="E2900" i="4"/>
  <c r="K187" i="2"/>
  <c r="J187" i="2"/>
  <c r="M1560" i="1"/>
  <c r="D1559" i="1"/>
  <c r="D2929" i="1"/>
  <c r="D2565" i="1"/>
  <c r="F2566" i="1"/>
  <c r="A189" i="1"/>
  <c r="B190" i="1"/>
  <c r="L434" i="1"/>
  <c r="D433" i="1"/>
  <c r="E433" i="1" s="1"/>
  <c r="K829" i="1"/>
  <c r="D828" i="1"/>
  <c r="F583" i="1"/>
  <c r="C193" i="4"/>
  <c r="E192" i="4"/>
  <c r="A190" i="4"/>
  <c r="B191" i="4"/>
  <c r="C2564" i="4"/>
  <c r="E2563" i="4"/>
  <c r="I798" i="4"/>
  <c r="D797" i="4"/>
  <c r="K222" i="4"/>
  <c r="D221" i="4"/>
  <c r="D554" i="4"/>
  <c r="G555" i="4"/>
  <c r="D2199" i="4"/>
  <c r="J2200" i="4"/>
  <c r="Z38" i="2" s="1"/>
  <c r="F2201" i="1"/>
  <c r="D2200" i="1"/>
  <c r="X187" i="2"/>
  <c r="U188" i="2"/>
  <c r="AA187" i="2"/>
  <c r="AD187" i="2"/>
  <c r="W187" i="2"/>
  <c r="AC187" i="2"/>
  <c r="AB187" i="2"/>
  <c r="Y187" i="2"/>
  <c r="H187" i="2"/>
  <c r="E187" i="2"/>
  <c r="A188" i="2"/>
  <c r="G187" i="2"/>
  <c r="F187" i="2"/>
  <c r="I187" i="2"/>
  <c r="D187" i="2"/>
  <c r="N188" i="2" l="1"/>
  <c r="M188" i="2"/>
  <c r="L188" i="2"/>
  <c r="AE188" i="2"/>
  <c r="AH188" i="2"/>
  <c r="AG188" i="2"/>
  <c r="AF188" i="2"/>
  <c r="C4052" i="1"/>
  <c r="E4051" i="1"/>
  <c r="E4198" i="4"/>
  <c r="C4199" i="4"/>
  <c r="C3599" i="4"/>
  <c r="E3598" i="4"/>
  <c r="C39" i="2"/>
  <c r="E2901" i="4"/>
  <c r="C2902" i="4"/>
  <c r="C2174" i="4"/>
  <c r="E2173" i="4"/>
  <c r="K188" i="2"/>
  <c r="J188" i="2"/>
  <c r="D434" i="1"/>
  <c r="E434" i="1" s="1"/>
  <c r="L435" i="1"/>
  <c r="D2930" i="1"/>
  <c r="M1561" i="1"/>
  <c r="D1560" i="1"/>
  <c r="A190" i="1"/>
  <c r="B191" i="1"/>
  <c r="D2566" i="1"/>
  <c r="F2567" i="1"/>
  <c r="F584" i="1"/>
  <c r="K830" i="1"/>
  <c r="D829" i="1"/>
  <c r="G556" i="4"/>
  <c r="D555" i="4"/>
  <c r="A191" i="4"/>
  <c r="B192" i="4"/>
  <c r="K223" i="4"/>
  <c r="D222" i="4"/>
  <c r="I799" i="4"/>
  <c r="D798" i="4"/>
  <c r="C2565" i="4"/>
  <c r="E2564" i="4"/>
  <c r="E193" i="4"/>
  <c r="C194" i="4"/>
  <c r="D2200" i="4"/>
  <c r="J2201" i="4"/>
  <c r="F2202" i="1"/>
  <c r="C40" i="2" s="1"/>
  <c r="D2201" i="1"/>
  <c r="Y188" i="2"/>
  <c r="AB188" i="2"/>
  <c r="X188" i="2"/>
  <c r="AD188" i="2"/>
  <c r="U189" i="2"/>
  <c r="AA188" i="2"/>
  <c r="W188" i="2"/>
  <c r="AC188" i="2"/>
  <c r="G188" i="2"/>
  <c r="D188" i="2"/>
  <c r="H188" i="2"/>
  <c r="I188" i="2"/>
  <c r="E188" i="2"/>
  <c r="F188" i="2"/>
  <c r="A189" i="2"/>
  <c r="L189" i="2" l="1"/>
  <c r="N189" i="2"/>
  <c r="M189" i="2"/>
  <c r="AE189" i="2"/>
  <c r="AF189" i="2"/>
  <c r="AH189" i="2"/>
  <c r="AG189" i="2"/>
  <c r="C4053" i="1"/>
  <c r="E4052" i="1"/>
  <c r="E4199" i="4"/>
  <c r="C4200" i="4"/>
  <c r="E3599" i="4"/>
  <c r="C3600" i="4"/>
  <c r="Z68" i="2"/>
  <c r="Z39" i="2"/>
  <c r="E2902" i="4"/>
  <c r="C2903" i="4"/>
  <c r="C2175" i="4"/>
  <c r="E2174" i="4"/>
  <c r="K189" i="2"/>
  <c r="J189" i="2"/>
  <c r="M1562" i="1"/>
  <c r="D1561" i="1"/>
  <c r="D2931" i="1"/>
  <c r="D2567" i="1"/>
  <c r="F2568" i="1"/>
  <c r="B192" i="1"/>
  <c r="A191" i="1"/>
  <c r="L436" i="1"/>
  <c r="D435" i="1"/>
  <c r="E435" i="1" s="1"/>
  <c r="F585" i="1"/>
  <c r="K831" i="1"/>
  <c r="D830" i="1"/>
  <c r="C195" i="4"/>
  <c r="E194" i="4"/>
  <c r="A192" i="4"/>
  <c r="B193" i="4"/>
  <c r="C2566" i="4"/>
  <c r="E2565" i="4"/>
  <c r="I800" i="4"/>
  <c r="D799" i="4"/>
  <c r="D223" i="4"/>
  <c r="K224" i="4"/>
  <c r="D556" i="4"/>
  <c r="G557" i="4"/>
  <c r="D2201" i="4"/>
  <c r="J2202" i="4"/>
  <c r="F2203" i="1"/>
  <c r="C41" i="2" s="1"/>
  <c r="D2202" i="1"/>
  <c r="AB189" i="2"/>
  <c r="Y189" i="2"/>
  <c r="AD189" i="2"/>
  <c r="X189" i="2"/>
  <c r="W189" i="2"/>
  <c r="AA189" i="2"/>
  <c r="AC189" i="2"/>
  <c r="U190" i="2"/>
  <c r="F189" i="2"/>
  <c r="G189" i="2"/>
  <c r="E189" i="2"/>
  <c r="A190" i="2"/>
  <c r="I189" i="2"/>
  <c r="D189" i="2"/>
  <c r="H189" i="2"/>
  <c r="M190" i="2" l="1"/>
  <c r="N190" i="2"/>
  <c r="L190" i="2"/>
  <c r="AE190" i="2"/>
  <c r="AF190" i="2"/>
  <c r="AH190" i="2"/>
  <c r="AG190" i="2"/>
  <c r="C4054" i="1"/>
  <c r="E4053" i="1"/>
  <c r="E4200" i="4"/>
  <c r="C4201" i="4"/>
  <c r="C3601" i="4"/>
  <c r="E3600" i="4"/>
  <c r="Z40" i="2"/>
  <c r="E2903" i="4"/>
  <c r="C2904" i="4"/>
  <c r="C2176" i="4"/>
  <c r="E2175" i="4"/>
  <c r="K190" i="2"/>
  <c r="J190" i="2"/>
  <c r="D436" i="1"/>
  <c r="E436" i="1" s="1"/>
  <c r="L437" i="1"/>
  <c r="B193" i="1"/>
  <c r="A192" i="1"/>
  <c r="M1563" i="1"/>
  <c r="D1562" i="1"/>
  <c r="F2569" i="1"/>
  <c r="D2568" i="1"/>
  <c r="D2932" i="1"/>
  <c r="K832" i="1"/>
  <c r="D831" i="1"/>
  <c r="F586" i="1"/>
  <c r="D800" i="4"/>
  <c r="I801" i="4"/>
  <c r="C2567" i="4"/>
  <c r="E2566" i="4"/>
  <c r="E195" i="4"/>
  <c r="C196" i="4"/>
  <c r="D557" i="4"/>
  <c r="G558" i="4"/>
  <c r="K225" i="4"/>
  <c r="D224" i="4"/>
  <c r="A193" i="4"/>
  <c r="B194" i="4"/>
  <c r="D2202" i="4"/>
  <c r="J2203" i="4"/>
  <c r="F2204" i="1"/>
  <c r="C42" i="2" s="1"/>
  <c r="D2203" i="1"/>
  <c r="AC190" i="2"/>
  <c r="W190" i="2"/>
  <c r="Y190" i="2"/>
  <c r="AB190" i="2"/>
  <c r="X190" i="2"/>
  <c r="AD190" i="2"/>
  <c r="AA190" i="2"/>
  <c r="U191" i="2"/>
  <c r="E190" i="2"/>
  <c r="A191" i="2"/>
  <c r="G190" i="2"/>
  <c r="I190" i="2"/>
  <c r="D190" i="2"/>
  <c r="F190" i="2"/>
  <c r="H190" i="2"/>
  <c r="N191" i="2" l="1"/>
  <c r="M191" i="2"/>
  <c r="L191" i="2"/>
  <c r="AE191" i="2"/>
  <c r="AG191" i="2"/>
  <c r="AH191" i="2"/>
  <c r="AF191" i="2"/>
  <c r="E4054" i="1"/>
  <c r="C4055" i="1"/>
  <c r="E4201" i="4"/>
  <c r="C4202" i="4"/>
  <c r="E3601" i="4"/>
  <c r="C3602" i="4"/>
  <c r="Z41" i="2"/>
  <c r="E2904" i="4"/>
  <c r="C2905" i="4"/>
  <c r="C2177" i="4"/>
  <c r="E2176" i="4"/>
  <c r="K191" i="2"/>
  <c r="J191" i="2"/>
  <c r="D2933" i="1"/>
  <c r="D2569" i="1"/>
  <c r="F2570" i="1"/>
  <c r="M1564" i="1"/>
  <c r="D1563" i="1"/>
  <c r="A193" i="1"/>
  <c r="B194" i="1"/>
  <c r="L438" i="1"/>
  <c r="D437" i="1"/>
  <c r="E437" i="1" s="1"/>
  <c r="K833" i="1"/>
  <c r="D832" i="1"/>
  <c r="K226" i="4"/>
  <c r="D225" i="4"/>
  <c r="C2568" i="4"/>
  <c r="E2567" i="4"/>
  <c r="A194" i="4"/>
  <c r="B195" i="4"/>
  <c r="D558" i="4"/>
  <c r="G559" i="4"/>
  <c r="C197" i="4"/>
  <c r="E196" i="4"/>
  <c r="D801" i="4"/>
  <c r="I802" i="4"/>
  <c r="D2203" i="4"/>
  <c r="J2204" i="4"/>
  <c r="F2205" i="1"/>
  <c r="C43" i="2" s="1"/>
  <c r="D2204" i="1"/>
  <c r="W191" i="2"/>
  <c r="AD191" i="2"/>
  <c r="X191" i="2"/>
  <c r="U192" i="2"/>
  <c r="Y191" i="2"/>
  <c r="AC191" i="2"/>
  <c r="AA191" i="2"/>
  <c r="AB191" i="2"/>
  <c r="E191" i="2"/>
  <c r="G191" i="2"/>
  <c r="I191" i="2"/>
  <c r="H191" i="2"/>
  <c r="D191" i="2"/>
  <c r="A192" i="2"/>
  <c r="F191" i="2"/>
  <c r="E4055" i="1" l="1"/>
  <c r="C4056" i="1"/>
  <c r="M192" i="2"/>
  <c r="L192" i="2"/>
  <c r="N192" i="2"/>
  <c r="AE192" i="2"/>
  <c r="AH192" i="2"/>
  <c r="AG192" i="2"/>
  <c r="AF192" i="2"/>
  <c r="E4202" i="4"/>
  <c r="C4203" i="4"/>
  <c r="C3603" i="4"/>
  <c r="E3602" i="4"/>
  <c r="Z42" i="2"/>
  <c r="C2178" i="4"/>
  <c r="E2177" i="4"/>
  <c r="E2905" i="4"/>
  <c r="C2906" i="4"/>
  <c r="K192" i="2"/>
  <c r="J192" i="2"/>
  <c r="L439" i="1"/>
  <c r="D438" i="1"/>
  <c r="E438" i="1" s="1"/>
  <c r="M1565" i="1"/>
  <c r="D1564" i="1"/>
  <c r="D2934" i="1"/>
  <c r="B195" i="1"/>
  <c r="A194" i="1"/>
  <c r="D2570" i="1"/>
  <c r="F2571" i="1"/>
  <c r="K834" i="1"/>
  <c r="D833" i="1"/>
  <c r="D802" i="4"/>
  <c r="I803" i="4"/>
  <c r="D559" i="4"/>
  <c r="G560" i="4"/>
  <c r="A195" i="4"/>
  <c r="B196" i="4"/>
  <c r="E197" i="4"/>
  <c r="C198" i="4"/>
  <c r="C2569" i="4"/>
  <c r="E2568" i="4"/>
  <c r="K227" i="4"/>
  <c r="D226" i="4"/>
  <c r="D2204" i="4"/>
  <c r="J2205" i="4"/>
  <c r="F2206" i="1"/>
  <c r="D2205" i="1"/>
  <c r="Y192" i="2"/>
  <c r="X192" i="2"/>
  <c r="W192" i="2"/>
  <c r="U193" i="2"/>
  <c r="AB192" i="2"/>
  <c r="AC192" i="2"/>
  <c r="AA192" i="2"/>
  <c r="AD192" i="2"/>
  <c r="D192" i="2"/>
  <c r="F192" i="2"/>
  <c r="H192" i="2"/>
  <c r="E192" i="2"/>
  <c r="I192" i="2"/>
  <c r="G192" i="2"/>
  <c r="A193" i="2"/>
  <c r="C4057" i="1" l="1"/>
  <c r="E4056" i="1"/>
  <c r="L193" i="2"/>
  <c r="N193" i="2"/>
  <c r="M193" i="2"/>
  <c r="AE193" i="2"/>
  <c r="AH193" i="2"/>
  <c r="AG193" i="2"/>
  <c r="AF193" i="2"/>
  <c r="E4203" i="4"/>
  <c r="C4204" i="4"/>
  <c r="E3603" i="4"/>
  <c r="C3604" i="4"/>
  <c r="Z43" i="2"/>
  <c r="C44" i="2"/>
  <c r="C2179" i="4"/>
  <c r="E2178" i="4"/>
  <c r="E2906" i="4"/>
  <c r="C2907" i="4"/>
  <c r="K193" i="2"/>
  <c r="J193" i="2"/>
  <c r="B196" i="1"/>
  <c r="A195" i="1"/>
  <c r="M1566" i="1"/>
  <c r="D1565" i="1"/>
  <c r="D439" i="1"/>
  <c r="E439" i="1" s="1"/>
  <c r="L440" i="1"/>
  <c r="D2571" i="1"/>
  <c r="F2572" i="1"/>
  <c r="D2935" i="1"/>
  <c r="K835" i="1"/>
  <c r="D834" i="1"/>
  <c r="K228" i="4"/>
  <c r="D227" i="4"/>
  <c r="C2570" i="4"/>
  <c r="E2569" i="4"/>
  <c r="C199" i="4"/>
  <c r="E198" i="4"/>
  <c r="A196" i="4"/>
  <c r="B197" i="4"/>
  <c r="D560" i="4"/>
  <c r="G561" i="4"/>
  <c r="D803" i="4"/>
  <c r="I804" i="4"/>
  <c r="D2205" i="4"/>
  <c r="J2206" i="4"/>
  <c r="F2207" i="1"/>
  <c r="C45" i="2" s="1"/>
  <c r="D2206" i="1"/>
  <c r="X193" i="2"/>
  <c r="AB193" i="2"/>
  <c r="W193" i="2"/>
  <c r="U194" i="2"/>
  <c r="Y193" i="2"/>
  <c r="AD193" i="2"/>
  <c r="AA193" i="2"/>
  <c r="AC193" i="2"/>
  <c r="D193" i="2"/>
  <c r="H193" i="2"/>
  <c r="I193" i="2"/>
  <c r="A194" i="2"/>
  <c r="G193" i="2"/>
  <c r="F193" i="2"/>
  <c r="E193" i="2"/>
  <c r="C4058" i="1" l="1"/>
  <c r="E4057" i="1"/>
  <c r="M194" i="2"/>
  <c r="N194" i="2"/>
  <c r="L194" i="2"/>
  <c r="AE194" i="2"/>
  <c r="AF194" i="2"/>
  <c r="AG194" i="2"/>
  <c r="AH194" i="2"/>
  <c r="E4204" i="4"/>
  <c r="C4205" i="4"/>
  <c r="C3605" i="4"/>
  <c r="E3604" i="4"/>
  <c r="Z44" i="2"/>
  <c r="C2180" i="4"/>
  <c r="E2179" i="4"/>
  <c r="E2907" i="4"/>
  <c r="C2908" i="4"/>
  <c r="K194" i="2"/>
  <c r="J194" i="2"/>
  <c r="M1567" i="1"/>
  <c r="D1566" i="1"/>
  <c r="A196" i="1"/>
  <c r="B197" i="1"/>
  <c r="D2936" i="1"/>
  <c r="F2573" i="1"/>
  <c r="D2572" i="1"/>
  <c r="L441" i="1"/>
  <c r="D440" i="1"/>
  <c r="E440" i="1" s="1"/>
  <c r="K836" i="1"/>
  <c r="D835" i="1"/>
  <c r="D804" i="4"/>
  <c r="I805" i="4"/>
  <c r="D561" i="4"/>
  <c r="G562" i="4"/>
  <c r="A197" i="4"/>
  <c r="B198" i="4"/>
  <c r="E199" i="4"/>
  <c r="C200" i="4"/>
  <c r="C2571" i="4"/>
  <c r="E2570" i="4"/>
  <c r="K229" i="4"/>
  <c r="D228" i="4"/>
  <c r="D2206" i="4"/>
  <c r="J2207" i="4"/>
  <c r="F2208" i="1"/>
  <c r="C46" i="2" s="1"/>
  <c r="D2207" i="1"/>
  <c r="AB194" i="2"/>
  <c r="AA194" i="2"/>
  <c r="X194" i="2"/>
  <c r="W194" i="2"/>
  <c r="AC194" i="2"/>
  <c r="AD194" i="2"/>
  <c r="Y194" i="2"/>
  <c r="U195" i="2"/>
  <c r="D194" i="2"/>
  <c r="I194" i="2"/>
  <c r="H194" i="2"/>
  <c r="G194" i="2"/>
  <c r="E194" i="2"/>
  <c r="A195" i="2"/>
  <c r="F194" i="2"/>
  <c r="C4059" i="1" l="1"/>
  <c r="E4058" i="1"/>
  <c r="N195" i="2"/>
  <c r="L195" i="2"/>
  <c r="M195" i="2"/>
  <c r="AE195" i="2"/>
  <c r="AG195" i="2"/>
  <c r="AH195" i="2"/>
  <c r="AF195" i="2"/>
  <c r="E4205" i="4"/>
  <c r="C4206" i="4"/>
  <c r="E3605" i="4"/>
  <c r="C3606" i="4"/>
  <c r="Z45" i="2"/>
  <c r="C2181" i="4"/>
  <c r="E2180" i="4"/>
  <c r="C2909" i="4"/>
  <c r="E2908" i="4"/>
  <c r="K195" i="2"/>
  <c r="J195" i="2"/>
  <c r="D441" i="1"/>
  <c r="E441" i="1" s="1"/>
  <c r="L442" i="1"/>
  <c r="D2573" i="1"/>
  <c r="F2574" i="1"/>
  <c r="D2937" i="1"/>
  <c r="M1568" i="1"/>
  <c r="D1567" i="1"/>
  <c r="B198" i="1"/>
  <c r="A197" i="1"/>
  <c r="K837" i="1"/>
  <c r="D836" i="1"/>
  <c r="C201" i="4"/>
  <c r="E200" i="4"/>
  <c r="A198" i="4"/>
  <c r="B199" i="4"/>
  <c r="D562" i="4"/>
  <c r="G563" i="4"/>
  <c r="D805" i="4"/>
  <c r="I806" i="4"/>
  <c r="K230" i="4"/>
  <c r="D229" i="4"/>
  <c r="C2572" i="4"/>
  <c r="E2571" i="4"/>
  <c r="D2207" i="4"/>
  <c r="J2208" i="4"/>
  <c r="F2209" i="1"/>
  <c r="C47" i="2" s="1"/>
  <c r="D2208" i="1"/>
  <c r="AC195" i="2"/>
  <c r="AD195" i="2"/>
  <c r="AB195" i="2"/>
  <c r="X195" i="2"/>
  <c r="AA195" i="2"/>
  <c r="Y195" i="2"/>
  <c r="U196" i="2"/>
  <c r="W195" i="2"/>
  <c r="H195" i="2"/>
  <c r="D195" i="2"/>
  <c r="A196" i="2"/>
  <c r="I195" i="2"/>
  <c r="E195" i="2"/>
  <c r="F195" i="2"/>
  <c r="G195" i="2"/>
  <c r="C4060" i="1" l="1"/>
  <c r="E4059" i="1"/>
  <c r="M196" i="2"/>
  <c r="L196" i="2"/>
  <c r="N196" i="2"/>
  <c r="AE196" i="2"/>
  <c r="AH196" i="2"/>
  <c r="AF196" i="2"/>
  <c r="AG196" i="2"/>
  <c r="E4206" i="4"/>
  <c r="C4207" i="4"/>
  <c r="C3607" i="4"/>
  <c r="E3606" i="4"/>
  <c r="Z46" i="2"/>
  <c r="E2909" i="4"/>
  <c r="C2910" i="4"/>
  <c r="C2182" i="4"/>
  <c r="E2181" i="4"/>
  <c r="K196" i="2"/>
  <c r="J196" i="2"/>
  <c r="A198" i="1"/>
  <c r="B199" i="1"/>
  <c r="M1569" i="1"/>
  <c r="D1568" i="1"/>
  <c r="D2938" i="1"/>
  <c r="D2574" i="1"/>
  <c r="F2575" i="1"/>
  <c r="L443" i="1"/>
  <c r="D442" i="1"/>
  <c r="E442" i="1" s="1"/>
  <c r="K838" i="1"/>
  <c r="D837" i="1"/>
  <c r="D806" i="4"/>
  <c r="I807" i="4"/>
  <c r="D563" i="4"/>
  <c r="G564" i="4"/>
  <c r="A199" i="4"/>
  <c r="B200" i="4"/>
  <c r="C2573" i="4"/>
  <c r="E2572" i="4"/>
  <c r="K231" i="4"/>
  <c r="D230" i="4"/>
  <c r="E201" i="4"/>
  <c r="C202" i="4"/>
  <c r="D2208" i="4"/>
  <c r="J2209" i="4"/>
  <c r="F2210" i="1"/>
  <c r="C48" i="2" s="1"/>
  <c r="D2209" i="1"/>
  <c r="U197" i="2"/>
  <c r="AA196" i="2"/>
  <c r="AB196" i="2"/>
  <c r="X196" i="2"/>
  <c r="AD196" i="2"/>
  <c r="Y196" i="2"/>
  <c r="W196" i="2"/>
  <c r="AC196" i="2"/>
  <c r="F196" i="2"/>
  <c r="H196" i="2"/>
  <c r="A197" i="2"/>
  <c r="D196" i="2"/>
  <c r="I196" i="2"/>
  <c r="G196" i="2"/>
  <c r="E196" i="2"/>
  <c r="C4061" i="1" l="1"/>
  <c r="E4060" i="1"/>
  <c r="L197" i="2"/>
  <c r="N197" i="2"/>
  <c r="M197" i="2"/>
  <c r="AE197" i="2"/>
  <c r="AH197" i="2"/>
  <c r="AG197" i="2"/>
  <c r="AF197" i="2"/>
  <c r="E4207" i="4"/>
  <c r="C4208" i="4"/>
  <c r="C4209" i="4" s="1"/>
  <c r="E3607" i="4"/>
  <c r="C3608" i="4"/>
  <c r="Z47" i="2"/>
  <c r="C2183" i="4"/>
  <c r="E2182" i="4"/>
  <c r="E2910" i="4"/>
  <c r="C2911" i="4"/>
  <c r="K197" i="2"/>
  <c r="J197" i="2"/>
  <c r="D443" i="1"/>
  <c r="E443" i="1" s="1"/>
  <c r="L444" i="1"/>
  <c r="D2939" i="1"/>
  <c r="M1570" i="1"/>
  <c r="D1569" i="1"/>
  <c r="D2575" i="1"/>
  <c r="F2576" i="1"/>
  <c r="A199" i="1"/>
  <c r="B200" i="1"/>
  <c r="K839" i="1"/>
  <c r="D838" i="1"/>
  <c r="C203" i="4"/>
  <c r="E202" i="4"/>
  <c r="A200" i="4"/>
  <c r="B201" i="4"/>
  <c r="D564" i="4"/>
  <c r="G565" i="4"/>
  <c r="D807" i="4"/>
  <c r="I808" i="4"/>
  <c r="D231" i="4"/>
  <c r="K232" i="4"/>
  <c r="C2574" i="4"/>
  <c r="E2573" i="4"/>
  <c r="D2209" i="4"/>
  <c r="J2210" i="4"/>
  <c r="F2211" i="1"/>
  <c r="C49" i="2" s="1"/>
  <c r="D2210" i="1"/>
  <c r="AB197" i="2"/>
  <c r="U198" i="2"/>
  <c r="W197" i="2"/>
  <c r="AC197" i="2"/>
  <c r="X197" i="2"/>
  <c r="AD197" i="2"/>
  <c r="Y197" i="2"/>
  <c r="AA197" i="2"/>
  <c r="F197" i="2"/>
  <c r="I197" i="2"/>
  <c r="G197" i="2"/>
  <c r="E197" i="2"/>
  <c r="H197" i="2"/>
  <c r="D197" i="2"/>
  <c r="A198" i="2"/>
  <c r="C4210" i="4" l="1"/>
  <c r="E4209" i="4"/>
  <c r="C4062" i="1"/>
  <c r="E4061" i="1"/>
  <c r="M198" i="2"/>
  <c r="L198" i="2"/>
  <c r="N198" i="2"/>
  <c r="AE198" i="2"/>
  <c r="AF198" i="2"/>
  <c r="AH198" i="2"/>
  <c r="AG198" i="2"/>
  <c r="E4208" i="4"/>
  <c r="C3609" i="4"/>
  <c r="E3608" i="4"/>
  <c r="Z48" i="2"/>
  <c r="C2184" i="4"/>
  <c r="E2183" i="4"/>
  <c r="E2911" i="4"/>
  <c r="C2912" i="4"/>
  <c r="K198" i="2"/>
  <c r="J198" i="2"/>
  <c r="M1571" i="1"/>
  <c r="D1570" i="1"/>
  <c r="D2940" i="1"/>
  <c r="A200" i="1"/>
  <c r="B201" i="1"/>
  <c r="D2576" i="1"/>
  <c r="F2577" i="1"/>
  <c r="L445" i="1"/>
  <c r="D444" i="1"/>
  <c r="E444" i="1" s="1"/>
  <c r="K840" i="1"/>
  <c r="D839" i="1"/>
  <c r="K233" i="4"/>
  <c r="D232" i="4"/>
  <c r="D808" i="4"/>
  <c r="I809" i="4"/>
  <c r="D565" i="4"/>
  <c r="G566" i="4"/>
  <c r="A201" i="4"/>
  <c r="B202" i="4"/>
  <c r="C2575" i="4"/>
  <c r="E2574" i="4"/>
  <c r="E203" i="4"/>
  <c r="C204" i="4"/>
  <c r="D2210" i="4"/>
  <c r="J2211" i="4"/>
  <c r="F2212" i="1"/>
  <c r="C50" i="2" s="1"/>
  <c r="D2211" i="1"/>
  <c r="AD198" i="2"/>
  <c r="X198" i="2"/>
  <c r="W198" i="2"/>
  <c r="U199" i="2"/>
  <c r="Y198" i="2"/>
  <c r="AB198" i="2"/>
  <c r="AA198" i="2"/>
  <c r="AC198" i="2"/>
  <c r="E198" i="2"/>
  <c r="G198" i="2"/>
  <c r="H198" i="2"/>
  <c r="A199" i="2"/>
  <c r="D198" i="2"/>
  <c r="I198" i="2"/>
  <c r="F198" i="2"/>
  <c r="C4211" i="4" l="1"/>
  <c r="E4210" i="4"/>
  <c r="C4063" i="1"/>
  <c r="E4062" i="1"/>
  <c r="N199" i="2"/>
  <c r="M199" i="2"/>
  <c r="L199" i="2"/>
  <c r="AE199" i="2"/>
  <c r="AG199" i="2"/>
  <c r="AH199" i="2"/>
  <c r="AF199" i="2"/>
  <c r="C3610" i="4"/>
  <c r="E3609" i="4"/>
  <c r="Z49" i="2"/>
  <c r="C2185" i="4"/>
  <c r="E2184" i="4"/>
  <c r="E2912" i="4"/>
  <c r="C2913" i="4"/>
  <c r="K199" i="2"/>
  <c r="J199" i="2"/>
  <c r="D445" i="1"/>
  <c r="E445" i="1" s="1"/>
  <c r="L446" i="1"/>
  <c r="D2941" i="1"/>
  <c r="M1572" i="1"/>
  <c r="D1571" i="1"/>
  <c r="D2577" i="1"/>
  <c r="F2578" i="1"/>
  <c r="A201" i="1"/>
  <c r="B202" i="1"/>
  <c r="K841" i="1"/>
  <c r="D840" i="1"/>
  <c r="C205" i="4"/>
  <c r="E204" i="4"/>
  <c r="A202" i="4"/>
  <c r="B203" i="4"/>
  <c r="D566" i="4"/>
  <c r="G567" i="4"/>
  <c r="D809" i="4"/>
  <c r="I810" i="4"/>
  <c r="C2576" i="4"/>
  <c r="E2575" i="4"/>
  <c r="K234" i="4"/>
  <c r="D233" i="4"/>
  <c r="D2211" i="4"/>
  <c r="J2212" i="4"/>
  <c r="F2213" i="1"/>
  <c r="C51" i="2" s="1"/>
  <c r="D2212" i="1"/>
  <c r="X199" i="2"/>
  <c r="W199" i="2"/>
  <c r="AA199" i="2"/>
  <c r="Y199" i="2"/>
  <c r="AD199" i="2"/>
  <c r="AB199" i="2"/>
  <c r="AC199" i="2"/>
  <c r="U200" i="2"/>
  <c r="F199" i="2"/>
  <c r="A200" i="2"/>
  <c r="I199" i="2"/>
  <c r="D199" i="2"/>
  <c r="G199" i="2"/>
  <c r="E199" i="2"/>
  <c r="H199" i="2"/>
  <c r="C4212" i="4" l="1"/>
  <c r="E4211" i="4"/>
  <c r="C4064" i="1"/>
  <c r="E4063" i="1"/>
  <c r="L200" i="2"/>
  <c r="N200" i="2"/>
  <c r="M200" i="2"/>
  <c r="AE200" i="2"/>
  <c r="AH200" i="2"/>
  <c r="AG200" i="2"/>
  <c r="AF200" i="2"/>
  <c r="C3611" i="4"/>
  <c r="E3610" i="4"/>
  <c r="Z50" i="2"/>
  <c r="C2186" i="4"/>
  <c r="E2185" i="4"/>
  <c r="E2913" i="4"/>
  <c r="C2914" i="4"/>
  <c r="K200" i="2"/>
  <c r="J200" i="2"/>
  <c r="M1573" i="1"/>
  <c r="D1572" i="1"/>
  <c r="D2942" i="1"/>
  <c r="A202" i="1"/>
  <c r="B203" i="1"/>
  <c r="F2579" i="1"/>
  <c r="D2578" i="1"/>
  <c r="L447" i="1"/>
  <c r="D446" i="1"/>
  <c r="E446" i="1" s="1"/>
  <c r="K842" i="1"/>
  <c r="D841" i="1"/>
  <c r="D810" i="4"/>
  <c r="I811" i="4"/>
  <c r="D567" i="4"/>
  <c r="G568" i="4"/>
  <c r="A203" i="4"/>
  <c r="B204" i="4"/>
  <c r="K235" i="4"/>
  <c r="D234" i="4"/>
  <c r="C2577" i="4"/>
  <c r="E2576" i="4"/>
  <c r="E205" i="4"/>
  <c r="C206" i="4"/>
  <c r="J2213" i="4"/>
  <c r="D2212" i="4"/>
  <c r="F2214" i="1"/>
  <c r="C52" i="2" s="1"/>
  <c r="D2213" i="1"/>
  <c r="W200" i="2"/>
  <c r="AB200" i="2"/>
  <c r="U201" i="2"/>
  <c r="X200" i="2"/>
  <c r="AC200" i="2"/>
  <c r="AA200" i="2"/>
  <c r="AD200" i="2"/>
  <c r="Y200" i="2"/>
  <c r="E200" i="2"/>
  <c r="F200" i="2"/>
  <c r="H200" i="2"/>
  <c r="D200" i="2"/>
  <c r="A201" i="2"/>
  <c r="G200" i="2"/>
  <c r="I200" i="2"/>
  <c r="C4213" i="4" l="1"/>
  <c r="E4212" i="4"/>
  <c r="C4065" i="1"/>
  <c r="E4064" i="1"/>
  <c r="L201" i="2"/>
  <c r="N201" i="2"/>
  <c r="M201" i="2"/>
  <c r="AE201" i="2"/>
  <c r="AG201" i="2"/>
  <c r="AF201" i="2"/>
  <c r="AH201" i="2"/>
  <c r="E3611" i="4"/>
  <c r="C3612" i="4"/>
  <c r="Z51" i="2"/>
  <c r="C2187" i="4"/>
  <c r="E2186" i="4"/>
  <c r="E2914" i="4"/>
  <c r="C2915" i="4"/>
  <c r="K201" i="2"/>
  <c r="J201" i="2"/>
  <c r="L448" i="1"/>
  <c r="D447" i="1"/>
  <c r="E447" i="1" s="1"/>
  <c r="D2579" i="1"/>
  <c r="F2580" i="1"/>
  <c r="M1574" i="1"/>
  <c r="D1573" i="1"/>
  <c r="B204" i="1"/>
  <c r="A203" i="1"/>
  <c r="D2943" i="1"/>
  <c r="K843" i="1"/>
  <c r="D842" i="1"/>
  <c r="C207" i="4"/>
  <c r="E206" i="4"/>
  <c r="A204" i="4"/>
  <c r="B205" i="4"/>
  <c r="D568" i="4"/>
  <c r="G569" i="4"/>
  <c r="D811" i="4"/>
  <c r="I812" i="4"/>
  <c r="C2578" i="4"/>
  <c r="E2577" i="4"/>
  <c r="K236" i="4"/>
  <c r="D235" i="4"/>
  <c r="J2214" i="4"/>
  <c r="D2213" i="4"/>
  <c r="F2215" i="1"/>
  <c r="C53" i="2" s="1"/>
  <c r="D2214" i="1"/>
  <c r="AC201" i="2"/>
  <c r="W201" i="2"/>
  <c r="X201" i="2"/>
  <c r="AB201" i="2"/>
  <c r="AA201" i="2"/>
  <c r="Y201" i="2"/>
  <c r="U202" i="2"/>
  <c r="AD201" i="2"/>
  <c r="D201" i="2"/>
  <c r="G201" i="2"/>
  <c r="E201" i="2"/>
  <c r="I201" i="2"/>
  <c r="H201" i="2"/>
  <c r="F201" i="2"/>
  <c r="A202" i="2"/>
  <c r="C4214" i="4" l="1"/>
  <c r="E4213" i="4"/>
  <c r="C4066" i="1"/>
  <c r="E4065" i="1"/>
  <c r="M202" i="2"/>
  <c r="L202" i="2"/>
  <c r="N202" i="2"/>
  <c r="AE202" i="2"/>
  <c r="AF202" i="2"/>
  <c r="AH202" i="2"/>
  <c r="AG202" i="2"/>
  <c r="C3613" i="4"/>
  <c r="E3612" i="4"/>
  <c r="Z52" i="2"/>
  <c r="E2915" i="4"/>
  <c r="C2916" i="4"/>
  <c r="C2188" i="4"/>
  <c r="E2187" i="4"/>
  <c r="K202" i="2"/>
  <c r="J202" i="2"/>
  <c r="A204" i="1"/>
  <c r="B205" i="1"/>
  <c r="M1575" i="1"/>
  <c r="D1574" i="1"/>
  <c r="D448" i="1"/>
  <c r="E448" i="1" s="1"/>
  <c r="L449" i="1"/>
  <c r="D2944" i="1"/>
  <c r="D2580" i="1"/>
  <c r="F2581" i="1"/>
  <c r="K844" i="1"/>
  <c r="D843" i="1"/>
  <c r="D812" i="4"/>
  <c r="I813" i="4"/>
  <c r="D569" i="4"/>
  <c r="G570" i="4"/>
  <c r="A205" i="4"/>
  <c r="B206" i="4"/>
  <c r="K237" i="4"/>
  <c r="D236" i="4"/>
  <c r="C2579" i="4"/>
  <c r="E2578" i="4"/>
  <c r="E207" i="4"/>
  <c r="C208" i="4"/>
  <c r="J2215" i="4"/>
  <c r="D2214" i="4"/>
  <c r="F2216" i="1"/>
  <c r="C54" i="2" s="1"/>
  <c r="D2215" i="1"/>
  <c r="U203" i="2"/>
  <c r="AD202" i="2"/>
  <c r="AC202" i="2"/>
  <c r="AA202" i="2"/>
  <c r="W202" i="2"/>
  <c r="X202" i="2"/>
  <c r="AB202" i="2"/>
  <c r="Y202" i="2"/>
  <c r="D202" i="2"/>
  <c r="A203" i="2"/>
  <c r="I202" i="2"/>
  <c r="E202" i="2"/>
  <c r="F202" i="2"/>
  <c r="G202" i="2"/>
  <c r="H202" i="2"/>
  <c r="C4215" i="4" l="1"/>
  <c r="E4214" i="4"/>
  <c r="C4067" i="1"/>
  <c r="E4066" i="1"/>
  <c r="N203" i="2"/>
  <c r="M203" i="2"/>
  <c r="L203" i="2"/>
  <c r="AE203" i="2"/>
  <c r="AG203" i="2"/>
  <c r="AF203" i="2"/>
  <c r="AH203" i="2"/>
  <c r="C3614" i="4"/>
  <c r="E3613" i="4"/>
  <c r="E3325" i="4"/>
  <c r="Z53" i="2"/>
  <c r="C2189" i="4"/>
  <c r="E2188" i="4"/>
  <c r="C2917" i="4"/>
  <c r="E2916" i="4"/>
  <c r="K203" i="2"/>
  <c r="J203" i="2"/>
  <c r="M1576" i="1"/>
  <c r="D1575" i="1"/>
  <c r="D2581" i="1"/>
  <c r="F2582" i="1"/>
  <c r="D2945" i="1"/>
  <c r="L450" i="1"/>
  <c r="D449" i="1"/>
  <c r="E449" i="1" s="1"/>
  <c r="A205" i="1"/>
  <c r="B206" i="1"/>
  <c r="K845" i="1"/>
  <c r="D844" i="1"/>
  <c r="C209" i="4"/>
  <c r="E208" i="4"/>
  <c r="A206" i="4"/>
  <c r="B207" i="4"/>
  <c r="D570" i="4"/>
  <c r="G571" i="4"/>
  <c r="D813" i="4"/>
  <c r="I814" i="4"/>
  <c r="C2580" i="4"/>
  <c r="E2579" i="4"/>
  <c r="K238" i="4"/>
  <c r="D237" i="4"/>
  <c r="J2216" i="4"/>
  <c r="D2215" i="4"/>
  <c r="F2217" i="1"/>
  <c r="C55" i="2" s="1"/>
  <c r="D2216" i="1"/>
  <c r="AC203" i="2"/>
  <c r="U204" i="2"/>
  <c r="Y203" i="2"/>
  <c r="AB203" i="2"/>
  <c r="AD203" i="2"/>
  <c r="AA203" i="2"/>
  <c r="X203" i="2"/>
  <c r="W203" i="2"/>
  <c r="H203" i="2"/>
  <c r="D203" i="2"/>
  <c r="A204" i="2"/>
  <c r="F203" i="2"/>
  <c r="E203" i="2"/>
  <c r="I203" i="2"/>
  <c r="G203" i="2"/>
  <c r="C4216" i="4" l="1"/>
  <c r="E4215" i="4"/>
  <c r="C4068" i="1"/>
  <c r="E4067" i="1"/>
  <c r="L204" i="2"/>
  <c r="N204" i="2"/>
  <c r="M204" i="2"/>
  <c r="AE204" i="2"/>
  <c r="AH204" i="2"/>
  <c r="AG204" i="2"/>
  <c r="AF204" i="2"/>
  <c r="C3615" i="4"/>
  <c r="E3614" i="4"/>
  <c r="E3326" i="4"/>
  <c r="Z54" i="2"/>
  <c r="E2917" i="4"/>
  <c r="C2918" i="4"/>
  <c r="C2190" i="4"/>
  <c r="E2189" i="4"/>
  <c r="K204" i="2"/>
  <c r="J204" i="2"/>
  <c r="D450" i="1"/>
  <c r="E450" i="1" s="1"/>
  <c r="L451" i="1"/>
  <c r="D2946" i="1"/>
  <c r="M1577" i="1"/>
  <c r="D1576" i="1"/>
  <c r="A206" i="1"/>
  <c r="B207" i="1"/>
  <c r="F2583" i="1"/>
  <c r="D2582" i="1"/>
  <c r="K846" i="1"/>
  <c r="D845" i="1"/>
  <c r="K239" i="4"/>
  <c r="D238" i="4"/>
  <c r="C2581" i="4"/>
  <c r="E2580" i="4"/>
  <c r="E209" i="4"/>
  <c r="C210" i="4"/>
  <c r="D814" i="4"/>
  <c r="I815" i="4"/>
  <c r="D571" i="4"/>
  <c r="G572" i="4"/>
  <c r="A207" i="4"/>
  <c r="B208" i="4"/>
  <c r="J2217" i="4"/>
  <c r="D2216" i="4"/>
  <c r="F2218" i="1"/>
  <c r="C56" i="2" s="1"/>
  <c r="D2217" i="1"/>
  <c r="AC204" i="2"/>
  <c r="X204" i="2"/>
  <c r="W204" i="2"/>
  <c r="AB204" i="2"/>
  <c r="AD204" i="2"/>
  <c r="Y204" i="2"/>
  <c r="U205" i="2"/>
  <c r="AA204" i="2"/>
  <c r="E204" i="2"/>
  <c r="D204" i="2"/>
  <c r="H204" i="2"/>
  <c r="F204" i="2"/>
  <c r="A205" i="2"/>
  <c r="I204" i="2"/>
  <c r="G204" i="2"/>
  <c r="C4217" i="4" l="1"/>
  <c r="E4216" i="4"/>
  <c r="C4069" i="1"/>
  <c r="E4068" i="1"/>
  <c r="M205" i="2"/>
  <c r="L205" i="2"/>
  <c r="N205" i="2"/>
  <c r="AE205" i="2"/>
  <c r="AF205" i="2"/>
  <c r="AH205" i="2"/>
  <c r="AG205" i="2"/>
  <c r="E3615" i="4"/>
  <c r="C3616" i="4"/>
  <c r="E3327" i="4"/>
  <c r="Z55" i="2"/>
  <c r="C2191" i="4"/>
  <c r="E2190" i="4"/>
  <c r="E2918" i="4"/>
  <c r="C2919" i="4"/>
  <c r="K205" i="2"/>
  <c r="J205" i="2"/>
  <c r="F2584" i="1"/>
  <c r="D2583" i="1"/>
  <c r="M1578" i="1"/>
  <c r="D1577" i="1"/>
  <c r="D2947" i="1"/>
  <c r="A207" i="1"/>
  <c r="B208" i="1"/>
  <c r="L452" i="1"/>
  <c r="D451" i="1"/>
  <c r="E451" i="1" s="1"/>
  <c r="K847" i="1"/>
  <c r="D846" i="1"/>
  <c r="C2582" i="4"/>
  <c r="E2581" i="4"/>
  <c r="D239" i="4"/>
  <c r="K240" i="4"/>
  <c r="A208" i="4"/>
  <c r="B209" i="4"/>
  <c r="D572" i="4"/>
  <c r="G573" i="4"/>
  <c r="D815" i="4"/>
  <c r="I816" i="4"/>
  <c r="C211" i="4"/>
  <c r="E210" i="4"/>
  <c r="J2218" i="4"/>
  <c r="D2217" i="4"/>
  <c r="F2219" i="1"/>
  <c r="C57" i="2" s="1"/>
  <c r="D2218" i="1"/>
  <c r="AC205" i="2"/>
  <c r="X205" i="2"/>
  <c r="AA205" i="2"/>
  <c r="AD205" i="2"/>
  <c r="W205" i="2"/>
  <c r="U206" i="2"/>
  <c r="Y205" i="2"/>
  <c r="AB205" i="2"/>
  <c r="A206" i="2"/>
  <c r="H205" i="2"/>
  <c r="D205" i="2"/>
  <c r="F205" i="2"/>
  <c r="G205" i="2"/>
  <c r="I205" i="2"/>
  <c r="E205" i="2"/>
  <c r="C4218" i="4" l="1"/>
  <c r="E4217" i="4"/>
  <c r="C4070" i="1"/>
  <c r="E4069" i="1"/>
  <c r="N206" i="2"/>
  <c r="M206" i="2"/>
  <c r="L206" i="2"/>
  <c r="AE206" i="2"/>
  <c r="AF206" i="2"/>
  <c r="AH206" i="2"/>
  <c r="AG206" i="2"/>
  <c r="C3617" i="4"/>
  <c r="E3616" i="4"/>
  <c r="E3328" i="4"/>
  <c r="Z56" i="2"/>
  <c r="E2919" i="4"/>
  <c r="C2920" i="4"/>
  <c r="C2192" i="4"/>
  <c r="E2191" i="4"/>
  <c r="K206" i="2"/>
  <c r="J206" i="2"/>
  <c r="D452" i="1"/>
  <c r="E452" i="1" s="1"/>
  <c r="L453" i="1"/>
  <c r="D2948" i="1"/>
  <c r="M1579" i="1"/>
  <c r="D1578" i="1"/>
  <c r="D2584" i="1"/>
  <c r="F2585" i="1"/>
  <c r="A208" i="1"/>
  <c r="B209" i="1"/>
  <c r="K848" i="1"/>
  <c r="D847" i="1"/>
  <c r="E211" i="4"/>
  <c r="C212" i="4"/>
  <c r="C2583" i="4"/>
  <c r="E2582" i="4"/>
  <c r="D816" i="4"/>
  <c r="I817" i="4"/>
  <c r="D573" i="4"/>
  <c r="G574" i="4"/>
  <c r="A209" i="4"/>
  <c r="B210" i="4"/>
  <c r="K241" i="4"/>
  <c r="D240" i="4"/>
  <c r="J2219" i="4"/>
  <c r="D2218" i="4"/>
  <c r="F2220" i="1"/>
  <c r="C58" i="2" s="1"/>
  <c r="D2219" i="1"/>
  <c r="X206" i="2"/>
  <c r="Y206" i="2"/>
  <c r="AA206" i="2"/>
  <c r="U207" i="2"/>
  <c r="AC206" i="2"/>
  <c r="AB206" i="2"/>
  <c r="W206" i="2"/>
  <c r="AD206" i="2"/>
  <c r="H206" i="2"/>
  <c r="I206" i="2"/>
  <c r="F206" i="2"/>
  <c r="D206" i="2"/>
  <c r="G206" i="2"/>
  <c r="E206" i="2"/>
  <c r="A207" i="2"/>
  <c r="C4219" i="4" l="1"/>
  <c r="E4218" i="4"/>
  <c r="C4071" i="1"/>
  <c r="E4070" i="1"/>
  <c r="N207" i="2"/>
  <c r="L207" i="2"/>
  <c r="M207" i="2"/>
  <c r="AE207" i="2"/>
  <c r="AG207" i="2"/>
  <c r="AH207" i="2"/>
  <c r="AF207" i="2"/>
  <c r="E3617" i="4"/>
  <c r="C3618" i="4"/>
  <c r="E3329" i="4"/>
  <c r="Z57" i="2"/>
  <c r="C2193" i="4"/>
  <c r="E2192" i="4"/>
  <c r="C2921" i="4"/>
  <c r="E2920" i="4"/>
  <c r="K207" i="2"/>
  <c r="J207" i="2"/>
  <c r="M1580" i="1"/>
  <c r="D1579" i="1"/>
  <c r="A209" i="1"/>
  <c r="B210" i="1"/>
  <c r="F2586" i="1"/>
  <c r="D2585" i="1"/>
  <c r="D2949" i="1"/>
  <c r="L454" i="1"/>
  <c r="D453" i="1"/>
  <c r="E453" i="1" s="1"/>
  <c r="K849" i="1"/>
  <c r="D848" i="1"/>
  <c r="K242" i="4"/>
  <c r="D241" i="4"/>
  <c r="C2584" i="4"/>
  <c r="E2583" i="4"/>
  <c r="A210" i="4"/>
  <c r="B211" i="4"/>
  <c r="D574" i="4"/>
  <c r="G575" i="4"/>
  <c r="D817" i="4"/>
  <c r="I818" i="4"/>
  <c r="C213" i="4"/>
  <c r="E212" i="4"/>
  <c r="J2220" i="4"/>
  <c r="D2219" i="4"/>
  <c r="F2221" i="1"/>
  <c r="C59" i="2" s="1"/>
  <c r="D2220" i="1"/>
  <c r="AC207" i="2"/>
  <c r="AA207" i="2"/>
  <c r="AD207" i="2"/>
  <c r="W207" i="2"/>
  <c r="U208" i="2"/>
  <c r="Y207" i="2"/>
  <c r="AB207" i="2"/>
  <c r="X207" i="2"/>
  <c r="A208" i="2"/>
  <c r="D207" i="2"/>
  <c r="E207" i="2"/>
  <c r="G207" i="2"/>
  <c r="F207" i="2"/>
  <c r="I207" i="2"/>
  <c r="H207" i="2"/>
  <c r="C4220" i="4" l="1"/>
  <c r="E4219" i="4"/>
  <c r="C4072" i="1"/>
  <c r="E4071" i="1"/>
  <c r="L208" i="2"/>
  <c r="N208" i="2"/>
  <c r="M208" i="2"/>
  <c r="AE208" i="2"/>
  <c r="AH208" i="2"/>
  <c r="AG208" i="2"/>
  <c r="AF208" i="2"/>
  <c r="C3619" i="4"/>
  <c r="E3618" i="4"/>
  <c r="E3330" i="4"/>
  <c r="Z58" i="2"/>
  <c r="E2921" i="4"/>
  <c r="C2922" i="4"/>
  <c r="C2194" i="4"/>
  <c r="E2193" i="4"/>
  <c r="K208" i="2"/>
  <c r="J208" i="2"/>
  <c r="L455" i="1"/>
  <c r="D454" i="1"/>
  <c r="E454" i="1" s="1"/>
  <c r="F2587" i="1"/>
  <c r="D2586" i="1"/>
  <c r="M1581" i="1"/>
  <c r="D1580" i="1"/>
  <c r="D2950" i="1"/>
  <c r="A210" i="1"/>
  <c r="B211" i="1"/>
  <c r="K850" i="1"/>
  <c r="D849" i="1"/>
  <c r="E213" i="4"/>
  <c r="C214" i="4"/>
  <c r="C2585" i="4"/>
  <c r="E2584" i="4"/>
  <c r="K243" i="4"/>
  <c r="D242" i="4"/>
  <c r="D818" i="4"/>
  <c r="I819" i="4"/>
  <c r="D575" i="4"/>
  <c r="G576" i="4"/>
  <c r="A211" i="4"/>
  <c r="B212" i="4"/>
  <c r="J2221" i="4"/>
  <c r="D2220" i="4"/>
  <c r="F2222" i="1"/>
  <c r="C60" i="2" s="1"/>
  <c r="D2221" i="1"/>
  <c r="AA208" i="2"/>
  <c r="U209" i="2"/>
  <c r="W208" i="2"/>
  <c r="X208" i="2"/>
  <c r="Y208" i="2"/>
  <c r="AB208" i="2"/>
  <c r="AC208" i="2"/>
  <c r="AD208" i="2"/>
  <c r="H208" i="2"/>
  <c r="A209" i="2"/>
  <c r="F208" i="2"/>
  <c r="I208" i="2"/>
  <c r="E208" i="2"/>
  <c r="D208" i="2"/>
  <c r="G208" i="2"/>
  <c r="C4221" i="4" l="1"/>
  <c r="E4220" i="4"/>
  <c r="C4073" i="1"/>
  <c r="E4072" i="1"/>
  <c r="M209" i="2"/>
  <c r="L209" i="2"/>
  <c r="N209" i="2"/>
  <c r="AE209" i="2"/>
  <c r="AH209" i="2"/>
  <c r="AG209" i="2"/>
  <c r="AF209" i="2"/>
  <c r="E3619" i="4"/>
  <c r="C3620" i="4"/>
  <c r="E3331" i="4"/>
  <c r="Z59" i="2"/>
  <c r="C2195" i="4"/>
  <c r="E2194" i="4"/>
  <c r="C2923" i="4"/>
  <c r="E2922" i="4"/>
  <c r="K209" i="2"/>
  <c r="J209" i="2"/>
  <c r="D2951" i="1"/>
  <c r="M1582" i="1"/>
  <c r="D1581" i="1"/>
  <c r="F2588" i="1"/>
  <c r="D2587" i="1"/>
  <c r="L456" i="1"/>
  <c r="D455" i="1"/>
  <c r="E455" i="1" s="1"/>
  <c r="A211" i="1"/>
  <c r="B212" i="1"/>
  <c r="K851" i="1"/>
  <c r="D850" i="1"/>
  <c r="K244" i="4"/>
  <c r="D243" i="4"/>
  <c r="C2586" i="4"/>
  <c r="E2585" i="4"/>
  <c r="A212" i="4"/>
  <c r="B213" i="4"/>
  <c r="D576" i="4"/>
  <c r="G577" i="4"/>
  <c r="D819" i="4"/>
  <c r="I820" i="4"/>
  <c r="C215" i="4"/>
  <c r="E214" i="4"/>
  <c r="J2222" i="4"/>
  <c r="D2221" i="4"/>
  <c r="F2223" i="1"/>
  <c r="C61" i="2" s="1"/>
  <c r="D2222" i="1"/>
  <c r="AB209" i="2"/>
  <c r="AA209" i="2"/>
  <c r="X209" i="2"/>
  <c r="W209" i="2"/>
  <c r="AC209" i="2"/>
  <c r="Y209" i="2"/>
  <c r="U210" i="2"/>
  <c r="AD209" i="2"/>
  <c r="H209" i="2"/>
  <c r="G209" i="2"/>
  <c r="A210" i="2"/>
  <c r="E209" i="2"/>
  <c r="I209" i="2"/>
  <c r="D209" i="2"/>
  <c r="F209" i="2"/>
  <c r="C4222" i="4" l="1"/>
  <c r="E4221" i="4"/>
  <c r="C4074" i="1"/>
  <c r="E4073" i="1"/>
  <c r="N210" i="2"/>
  <c r="M210" i="2"/>
  <c r="L210" i="2"/>
  <c r="AE210" i="2"/>
  <c r="AF210" i="2"/>
  <c r="AG210" i="2"/>
  <c r="AH210" i="2"/>
  <c r="C3621" i="4"/>
  <c r="E3620" i="4"/>
  <c r="E3332" i="4"/>
  <c r="Z60" i="2"/>
  <c r="E2923" i="4"/>
  <c r="C2924" i="4"/>
  <c r="C2196" i="4"/>
  <c r="E2195" i="4"/>
  <c r="K210" i="2"/>
  <c r="J210" i="2"/>
  <c r="D456" i="1"/>
  <c r="E456" i="1" s="1"/>
  <c r="L457" i="1"/>
  <c r="D2588" i="1"/>
  <c r="F2589" i="1"/>
  <c r="M1583" i="1"/>
  <c r="D1582" i="1"/>
  <c r="D2952" i="1"/>
  <c r="A212" i="1"/>
  <c r="B213" i="1"/>
  <c r="K852" i="1"/>
  <c r="D851" i="1"/>
  <c r="E215" i="4"/>
  <c r="C216" i="4"/>
  <c r="C2587" i="4"/>
  <c r="E2586" i="4"/>
  <c r="K245" i="4"/>
  <c r="D244" i="4"/>
  <c r="D820" i="4"/>
  <c r="I821" i="4"/>
  <c r="D577" i="4"/>
  <c r="G578" i="4"/>
  <c r="A213" i="4"/>
  <c r="B214" i="4"/>
  <c r="J2223" i="4"/>
  <c r="D2222" i="4"/>
  <c r="F2224" i="1"/>
  <c r="C62" i="2" s="1"/>
  <c r="D2223" i="1"/>
  <c r="AA210" i="2"/>
  <c r="AD210" i="2"/>
  <c r="U211" i="2"/>
  <c r="Y210" i="2"/>
  <c r="AB210" i="2"/>
  <c r="W210" i="2"/>
  <c r="X210" i="2"/>
  <c r="AC210" i="2"/>
  <c r="G210" i="2"/>
  <c r="F210" i="2"/>
  <c r="A211" i="2"/>
  <c r="H210" i="2"/>
  <c r="I210" i="2"/>
  <c r="D210" i="2"/>
  <c r="E210" i="2"/>
  <c r="C4223" i="4" l="1"/>
  <c r="E4222" i="4"/>
  <c r="C4075" i="1"/>
  <c r="E4074" i="1"/>
  <c r="N211" i="2"/>
  <c r="M211" i="2"/>
  <c r="L211" i="2"/>
  <c r="AE211" i="2"/>
  <c r="AG211" i="2"/>
  <c r="AH211" i="2"/>
  <c r="AF211" i="2"/>
  <c r="C3622" i="4"/>
  <c r="E3621" i="4"/>
  <c r="E3333" i="4"/>
  <c r="Z61" i="2"/>
  <c r="C2197" i="4"/>
  <c r="E2196" i="4"/>
  <c r="C2925" i="4"/>
  <c r="E2924" i="4"/>
  <c r="K211" i="2"/>
  <c r="J211" i="2"/>
  <c r="M1584" i="1"/>
  <c r="D1583" i="1"/>
  <c r="A213" i="1"/>
  <c r="B214" i="1"/>
  <c r="D2953" i="1"/>
  <c r="F2590" i="1"/>
  <c r="D2589" i="1"/>
  <c r="L458" i="1"/>
  <c r="D457" i="1"/>
  <c r="E457" i="1" s="1"/>
  <c r="K853" i="1"/>
  <c r="D852" i="1"/>
  <c r="K246" i="4"/>
  <c r="D245" i="4"/>
  <c r="C2588" i="4"/>
  <c r="E2587" i="4"/>
  <c r="A214" i="4"/>
  <c r="B215" i="4"/>
  <c r="D578" i="4"/>
  <c r="G579" i="4"/>
  <c r="D821" i="4"/>
  <c r="I822" i="4"/>
  <c r="C217" i="4"/>
  <c r="E216" i="4"/>
  <c r="J2224" i="4"/>
  <c r="D2223" i="4"/>
  <c r="F2225" i="1"/>
  <c r="C63" i="2" s="1"/>
  <c r="D2224" i="1"/>
  <c r="AB211" i="2"/>
  <c r="X211" i="2"/>
  <c r="AA211" i="2"/>
  <c r="Y211" i="2"/>
  <c r="W211" i="2"/>
  <c r="AD211" i="2"/>
  <c r="AC211" i="2"/>
  <c r="U212" i="2"/>
  <c r="F211" i="2"/>
  <c r="A212" i="2"/>
  <c r="H211" i="2"/>
  <c r="I211" i="2"/>
  <c r="E211" i="2"/>
  <c r="G211" i="2"/>
  <c r="D211" i="2"/>
  <c r="C4224" i="4" l="1"/>
  <c r="E4223" i="4"/>
  <c r="C4076" i="1"/>
  <c r="E4075" i="1"/>
  <c r="L212" i="2"/>
  <c r="M212" i="2"/>
  <c r="N212" i="2"/>
  <c r="AE212" i="2"/>
  <c r="AH212" i="2"/>
  <c r="AF212" i="2"/>
  <c r="AG212" i="2"/>
  <c r="C3623" i="4"/>
  <c r="E3622" i="4"/>
  <c r="E3334" i="4"/>
  <c r="Z62" i="2"/>
  <c r="E2925" i="4"/>
  <c r="C2926" i="4"/>
  <c r="C2198" i="4"/>
  <c r="E2197" i="4"/>
  <c r="K212" i="2"/>
  <c r="J212" i="2"/>
  <c r="D458" i="1"/>
  <c r="E458" i="1" s="1"/>
  <c r="L459" i="1"/>
  <c r="D2590" i="1"/>
  <c r="F2591" i="1"/>
  <c r="M1585" i="1"/>
  <c r="D1584" i="1"/>
  <c r="D2954" i="1"/>
  <c r="A214" i="1"/>
  <c r="B215" i="1"/>
  <c r="K854" i="1"/>
  <c r="D853" i="1"/>
  <c r="E217" i="4"/>
  <c r="C218" i="4"/>
  <c r="C2589" i="4"/>
  <c r="E2588" i="4"/>
  <c r="K247" i="4"/>
  <c r="D246" i="4"/>
  <c r="I823" i="4"/>
  <c r="D822" i="4"/>
  <c r="D579" i="4"/>
  <c r="G580" i="4"/>
  <c r="A215" i="4"/>
  <c r="B216" i="4"/>
  <c r="J2225" i="4"/>
  <c r="D2224" i="4"/>
  <c r="F2226" i="1"/>
  <c r="C64" i="2" s="1"/>
  <c r="D2225" i="1"/>
  <c r="AC212" i="2"/>
  <c r="AD212" i="2"/>
  <c r="U213" i="2"/>
  <c r="X212" i="2"/>
  <c r="Y212" i="2"/>
  <c r="AB212" i="2"/>
  <c r="AA212" i="2"/>
  <c r="W212" i="2"/>
  <c r="G212" i="2"/>
  <c r="I212" i="2"/>
  <c r="H212" i="2"/>
  <c r="E212" i="2"/>
  <c r="A213" i="2"/>
  <c r="F212" i="2"/>
  <c r="D212" i="2"/>
  <c r="C4225" i="4" l="1"/>
  <c r="E4224" i="4"/>
  <c r="C4077" i="1"/>
  <c r="E4076" i="1"/>
  <c r="M213" i="2"/>
  <c r="L213" i="2"/>
  <c r="N213" i="2"/>
  <c r="AE213" i="2"/>
  <c r="AH213" i="2"/>
  <c r="AG213" i="2"/>
  <c r="AF213" i="2"/>
  <c r="E3623" i="4"/>
  <c r="C3624" i="4"/>
  <c r="E3335" i="4"/>
  <c r="Z63" i="2"/>
  <c r="C2199" i="4"/>
  <c r="E2198" i="4"/>
  <c r="C2927" i="4"/>
  <c r="E2926" i="4"/>
  <c r="K213" i="2"/>
  <c r="J213" i="2"/>
  <c r="D2955" i="1"/>
  <c r="M1586" i="1"/>
  <c r="D1585" i="1"/>
  <c r="A215" i="1"/>
  <c r="B216" i="1"/>
  <c r="F2592" i="1"/>
  <c r="D2591" i="1"/>
  <c r="L460" i="1"/>
  <c r="D459" i="1"/>
  <c r="E459" i="1" s="1"/>
  <c r="K855" i="1"/>
  <c r="D854" i="1"/>
  <c r="D823" i="4"/>
  <c r="I824" i="4"/>
  <c r="D247" i="4"/>
  <c r="K248" i="4"/>
  <c r="C2590" i="4"/>
  <c r="E2589" i="4"/>
  <c r="A216" i="4"/>
  <c r="B217" i="4"/>
  <c r="D580" i="4"/>
  <c r="G581" i="4"/>
  <c r="C219" i="4"/>
  <c r="E218" i="4"/>
  <c r="J2226" i="4"/>
  <c r="D2225" i="4"/>
  <c r="F2227" i="1"/>
  <c r="C65" i="2" s="1"/>
  <c r="D2226" i="1"/>
  <c r="W213" i="2"/>
  <c r="U214" i="2"/>
  <c r="X213" i="2"/>
  <c r="Y213" i="2"/>
  <c r="AA213" i="2"/>
  <c r="AC213" i="2"/>
  <c r="AD213" i="2"/>
  <c r="AB213" i="2"/>
  <c r="F213" i="2"/>
  <c r="I213" i="2"/>
  <c r="A214" i="2"/>
  <c r="E213" i="2"/>
  <c r="H213" i="2"/>
  <c r="D213" i="2"/>
  <c r="G213" i="2"/>
  <c r="C4226" i="4" l="1"/>
  <c r="E4225" i="4"/>
  <c r="C4078" i="1"/>
  <c r="E4077" i="1"/>
  <c r="N214" i="2"/>
  <c r="M214" i="2"/>
  <c r="L214" i="2"/>
  <c r="AE214" i="2"/>
  <c r="AF214" i="2"/>
  <c r="AH214" i="2"/>
  <c r="AG214" i="2"/>
  <c r="C3625" i="4"/>
  <c r="E3624" i="4"/>
  <c r="E3336" i="4"/>
  <c r="Z64" i="2"/>
  <c r="E2927" i="4"/>
  <c r="C2928" i="4"/>
  <c r="C2200" i="4"/>
  <c r="E2199" i="4"/>
  <c r="K214" i="2"/>
  <c r="J214" i="2"/>
  <c r="D460" i="1"/>
  <c r="E460" i="1" s="1"/>
  <c r="L461" i="1"/>
  <c r="D2592" i="1"/>
  <c r="F2593" i="1"/>
  <c r="M1587" i="1"/>
  <c r="D1586" i="1"/>
  <c r="B217" i="1"/>
  <c r="A216" i="1"/>
  <c r="D2956" i="1"/>
  <c r="K856" i="1"/>
  <c r="D855" i="1"/>
  <c r="E219" i="4"/>
  <c r="C220" i="4"/>
  <c r="C2591" i="4"/>
  <c r="E2590" i="4"/>
  <c r="D581" i="4"/>
  <c r="G582" i="4"/>
  <c r="A217" i="4"/>
  <c r="B218" i="4"/>
  <c r="K249" i="4"/>
  <c r="D248" i="4"/>
  <c r="D824" i="4"/>
  <c r="I825" i="4"/>
  <c r="J2227" i="4"/>
  <c r="D2226" i="4"/>
  <c r="F2228" i="1"/>
  <c r="C66" i="2" s="1"/>
  <c r="D2227" i="1"/>
  <c r="AC214" i="2"/>
  <c r="X214" i="2"/>
  <c r="AD214" i="2"/>
  <c r="Y214" i="2"/>
  <c r="U215" i="2"/>
  <c r="AB214" i="2"/>
  <c r="AA214" i="2"/>
  <c r="W214" i="2"/>
  <c r="F214" i="2"/>
  <c r="A215" i="2"/>
  <c r="D214" i="2"/>
  <c r="E214" i="2"/>
  <c r="I214" i="2"/>
  <c r="G214" i="2"/>
  <c r="H214" i="2"/>
  <c r="C4227" i="4" l="1"/>
  <c r="E4226" i="4"/>
  <c r="C4079" i="1"/>
  <c r="E4078" i="1"/>
  <c r="N215" i="2"/>
  <c r="M215" i="2"/>
  <c r="L215" i="2"/>
  <c r="AE215" i="2"/>
  <c r="AH215" i="2"/>
  <c r="AG215" i="2"/>
  <c r="AF215" i="2"/>
  <c r="E3625" i="4"/>
  <c r="C3626" i="4"/>
  <c r="E3337" i="4"/>
  <c r="Z65" i="2"/>
  <c r="C2201" i="4"/>
  <c r="E2200" i="4"/>
  <c r="E2928" i="4"/>
  <c r="C2929" i="4"/>
  <c r="K215" i="2"/>
  <c r="J215" i="2"/>
  <c r="D2957" i="1"/>
  <c r="B218" i="1"/>
  <c r="A217" i="1"/>
  <c r="M1588" i="1"/>
  <c r="D1587" i="1"/>
  <c r="F2594" i="1"/>
  <c r="D2593" i="1"/>
  <c r="L462" i="1"/>
  <c r="D461" i="1"/>
  <c r="E461" i="1" s="1"/>
  <c r="K857" i="1"/>
  <c r="D856" i="1"/>
  <c r="K250" i="4"/>
  <c r="D249" i="4"/>
  <c r="C2592" i="4"/>
  <c r="E2591" i="4"/>
  <c r="I826" i="4"/>
  <c r="D825" i="4"/>
  <c r="A218" i="4"/>
  <c r="B219" i="4"/>
  <c r="D582" i="4"/>
  <c r="G583" i="4"/>
  <c r="C221" i="4"/>
  <c r="E220" i="4"/>
  <c r="J2228" i="4"/>
  <c r="D2227" i="4"/>
  <c r="F2229" i="1"/>
  <c r="D2228" i="1"/>
  <c r="AC215" i="2"/>
  <c r="AA215" i="2"/>
  <c r="AD215" i="2"/>
  <c r="U216" i="2"/>
  <c r="W215" i="2"/>
  <c r="Y215" i="2"/>
  <c r="X215" i="2"/>
  <c r="AB215" i="2"/>
  <c r="F215" i="2"/>
  <c r="A216" i="2"/>
  <c r="I215" i="2"/>
  <c r="H215" i="2"/>
  <c r="G215" i="2"/>
  <c r="E215" i="2"/>
  <c r="D215" i="2"/>
  <c r="C4228" i="4" l="1"/>
  <c r="E4227" i="4"/>
  <c r="C4080" i="1"/>
  <c r="E4079" i="1"/>
  <c r="L216" i="2"/>
  <c r="N216" i="2"/>
  <c r="M216" i="2"/>
  <c r="AE216" i="2"/>
  <c r="AF216" i="2"/>
  <c r="AH216" i="2"/>
  <c r="AG216" i="2"/>
  <c r="C3627" i="4"/>
  <c r="E3626" i="4"/>
  <c r="E3338" i="4"/>
  <c r="Z66" i="2"/>
  <c r="L8" i="3"/>
  <c r="C67" i="2"/>
  <c r="C8" i="3"/>
  <c r="C24" i="3" s="1"/>
  <c r="E2929" i="4"/>
  <c r="C2930" i="4"/>
  <c r="C2202" i="4"/>
  <c r="E2201" i="4"/>
  <c r="K216" i="2"/>
  <c r="J216" i="2"/>
  <c r="D462" i="1"/>
  <c r="E462" i="1" s="1"/>
  <c r="L463" i="1"/>
  <c r="D2594" i="1"/>
  <c r="F2595" i="1"/>
  <c r="M1589" i="1"/>
  <c r="D1588" i="1"/>
  <c r="A218" i="1"/>
  <c r="B219" i="1"/>
  <c r="D2958" i="1"/>
  <c r="H12" i="3"/>
  <c r="K858" i="1"/>
  <c r="D857" i="1"/>
  <c r="E221" i="4"/>
  <c r="C222" i="4"/>
  <c r="D826" i="4"/>
  <c r="I827" i="4"/>
  <c r="C2593" i="4"/>
  <c r="E2592" i="4"/>
  <c r="K251" i="4"/>
  <c r="D251" i="4" s="1"/>
  <c r="D250" i="4"/>
  <c r="D583" i="4"/>
  <c r="G584" i="4"/>
  <c r="B220" i="4"/>
  <c r="A219" i="4"/>
  <c r="J2229" i="4"/>
  <c r="D2228" i="4"/>
  <c r="F2230" i="1"/>
  <c r="C68" i="2" s="1"/>
  <c r="D2229" i="1"/>
  <c r="X216" i="2"/>
  <c r="AC216" i="2"/>
  <c r="W216" i="2"/>
  <c r="AA216" i="2"/>
  <c r="Y216" i="2"/>
  <c r="U217" i="2"/>
  <c r="AB216" i="2"/>
  <c r="AD216" i="2"/>
  <c r="E216" i="2"/>
  <c r="F216" i="2"/>
  <c r="A217" i="2"/>
  <c r="I216" i="2"/>
  <c r="D216" i="2"/>
  <c r="G216" i="2"/>
  <c r="H216" i="2"/>
  <c r="C4229" i="4" l="1"/>
  <c r="E4228" i="4"/>
  <c r="C4081" i="1"/>
  <c r="E4080" i="1"/>
  <c r="M217" i="2"/>
  <c r="L217" i="2"/>
  <c r="N217" i="2"/>
  <c r="AE217" i="2"/>
  <c r="AF217" i="2"/>
  <c r="AG217" i="2"/>
  <c r="AH217" i="2"/>
  <c r="E3627" i="4"/>
  <c r="C3628" i="4"/>
  <c r="E3339" i="4"/>
  <c r="Z67" i="2"/>
  <c r="C13" i="5"/>
  <c r="C24" i="5" s="1"/>
  <c r="C2931" i="4"/>
  <c r="E2930" i="4"/>
  <c r="L13" i="5"/>
  <c r="L24" i="5" s="1"/>
  <c r="C2203" i="4"/>
  <c r="E2202" i="4"/>
  <c r="K217" i="2"/>
  <c r="J217" i="2"/>
  <c r="M1590" i="1"/>
  <c r="D1589" i="1"/>
  <c r="D2959" i="1"/>
  <c r="B220" i="1"/>
  <c r="A219" i="1"/>
  <c r="F2596" i="1"/>
  <c r="D2595" i="1"/>
  <c r="L464" i="1"/>
  <c r="D463" i="1"/>
  <c r="E463" i="1" s="1"/>
  <c r="K859" i="1"/>
  <c r="D858" i="1"/>
  <c r="B221" i="4"/>
  <c r="A220" i="4"/>
  <c r="C2594" i="4"/>
  <c r="E2594" i="4" s="1"/>
  <c r="E2593" i="4"/>
  <c r="D584" i="4"/>
  <c r="G585" i="4"/>
  <c r="D827" i="4"/>
  <c r="I828" i="4"/>
  <c r="C223" i="4"/>
  <c r="E222" i="4"/>
  <c r="D2229" i="4"/>
  <c r="F2231" i="1"/>
  <c r="D2230" i="1"/>
  <c r="AB217" i="2"/>
  <c r="AA217" i="2"/>
  <c r="X217" i="2"/>
  <c r="AC217" i="2"/>
  <c r="Y217" i="2"/>
  <c r="AD217" i="2"/>
  <c r="W217" i="2"/>
  <c r="U218" i="2"/>
  <c r="H217" i="2"/>
  <c r="I217" i="2"/>
  <c r="D217" i="2"/>
  <c r="A218" i="2"/>
  <c r="F217" i="2"/>
  <c r="G217" i="2"/>
  <c r="E217" i="2"/>
  <c r="C4230" i="4" l="1"/>
  <c r="E4229" i="4"/>
  <c r="C4082" i="1"/>
  <c r="E4081" i="1"/>
  <c r="N218" i="2"/>
  <c r="M218" i="2"/>
  <c r="L218" i="2"/>
  <c r="AE218" i="2"/>
  <c r="AG218" i="2"/>
  <c r="AF218" i="2"/>
  <c r="AH218" i="2"/>
  <c r="C3629" i="4"/>
  <c r="E3628" i="4"/>
  <c r="E3340" i="4"/>
  <c r="E2931" i="4"/>
  <c r="C2932" i="4"/>
  <c r="C2204" i="4"/>
  <c r="E2203" i="4"/>
  <c r="K218" i="2"/>
  <c r="J218" i="2"/>
  <c r="D464" i="1"/>
  <c r="E464" i="1" s="1"/>
  <c r="L465" i="1"/>
  <c r="F2597" i="1"/>
  <c r="D2596" i="1"/>
  <c r="A220" i="1"/>
  <c r="B221" i="1"/>
  <c r="M1591" i="1"/>
  <c r="D1590" i="1"/>
  <c r="D2960" i="1"/>
  <c r="K860" i="1"/>
  <c r="D859" i="1"/>
  <c r="E223" i="4"/>
  <c r="C224" i="4"/>
  <c r="B222" i="4"/>
  <c r="A221" i="4"/>
  <c r="D828" i="4"/>
  <c r="I829" i="4"/>
  <c r="D585" i="4"/>
  <c r="G586" i="4"/>
  <c r="D586" i="4" s="1"/>
  <c r="J2231" i="4"/>
  <c r="D2230" i="4"/>
  <c r="E2230" i="4" s="1"/>
  <c r="F2232" i="1"/>
  <c r="D2231" i="1"/>
  <c r="AA218" i="2"/>
  <c r="Y218" i="2"/>
  <c r="W218" i="2"/>
  <c r="AB218" i="2"/>
  <c r="U219" i="2"/>
  <c r="AD218" i="2"/>
  <c r="AC218" i="2"/>
  <c r="X218" i="2"/>
  <c r="A219" i="2"/>
  <c r="G218" i="2"/>
  <c r="H218" i="2"/>
  <c r="E218" i="2"/>
  <c r="D218" i="2"/>
  <c r="F218" i="2"/>
  <c r="I218" i="2"/>
  <c r="C4231" i="4" l="1"/>
  <c r="E4230" i="4"/>
  <c r="C4083" i="1"/>
  <c r="E4082" i="1"/>
  <c r="N219" i="2"/>
  <c r="M219" i="2"/>
  <c r="L219" i="2"/>
  <c r="AE219" i="2"/>
  <c r="AH219" i="2"/>
  <c r="AF219" i="2"/>
  <c r="AG219" i="2"/>
  <c r="C3630" i="4"/>
  <c r="E3629" i="4"/>
  <c r="E3341" i="4"/>
  <c r="Z69" i="2"/>
  <c r="C2933" i="4"/>
  <c r="E2932" i="4"/>
  <c r="C2205" i="4"/>
  <c r="E2204" i="4"/>
  <c r="K219" i="2"/>
  <c r="J219" i="2"/>
  <c r="M1592" i="1"/>
  <c r="I7" i="2"/>
  <c r="D1591" i="1"/>
  <c r="O7" i="2" s="1"/>
  <c r="F2598" i="1"/>
  <c r="D2597" i="1"/>
  <c r="D2961" i="1"/>
  <c r="B222" i="1"/>
  <c r="A221" i="1"/>
  <c r="L466" i="1"/>
  <c r="D465" i="1"/>
  <c r="E465" i="1" s="1"/>
  <c r="K861" i="1"/>
  <c r="D860" i="1"/>
  <c r="D829" i="4"/>
  <c r="I830" i="4"/>
  <c r="B223" i="4"/>
  <c r="A222" i="4"/>
  <c r="C225" i="4"/>
  <c r="E224" i="4"/>
  <c r="J2232" i="4"/>
  <c r="D2231" i="4"/>
  <c r="E2231" i="4" s="1"/>
  <c r="F2233" i="1"/>
  <c r="D2232" i="1"/>
  <c r="AC219" i="2"/>
  <c r="AB219" i="2"/>
  <c r="W219" i="2"/>
  <c r="U220" i="2"/>
  <c r="X219" i="2"/>
  <c r="AA219" i="2"/>
  <c r="AD219" i="2"/>
  <c r="Y219" i="2"/>
  <c r="A220" i="2"/>
  <c r="G219" i="2"/>
  <c r="F219" i="2"/>
  <c r="H219" i="2"/>
  <c r="D219" i="2"/>
  <c r="I219" i="2"/>
  <c r="E219" i="2"/>
  <c r="C4232" i="4" l="1"/>
  <c r="E4231" i="4"/>
  <c r="C4084" i="1"/>
  <c r="E4083" i="1"/>
  <c r="L220" i="2"/>
  <c r="N220" i="2"/>
  <c r="M220" i="2"/>
  <c r="AE220" i="2"/>
  <c r="AH220" i="2"/>
  <c r="AG220" i="2"/>
  <c r="AF220" i="2"/>
  <c r="C3631" i="4"/>
  <c r="E3630" i="4"/>
  <c r="E3342" i="4"/>
  <c r="Z70" i="2"/>
  <c r="E2933" i="4"/>
  <c r="C2934" i="4"/>
  <c r="C2206" i="4"/>
  <c r="E2205" i="4"/>
  <c r="K220" i="2"/>
  <c r="J220" i="2"/>
  <c r="D2962" i="1"/>
  <c r="M1593" i="1"/>
  <c r="I8" i="2"/>
  <c r="D1592" i="1"/>
  <c r="O8" i="2" s="1"/>
  <c r="D466" i="1"/>
  <c r="E466" i="1" s="1"/>
  <c r="L467" i="1"/>
  <c r="A222" i="1"/>
  <c r="B223" i="1"/>
  <c r="F2599" i="1"/>
  <c r="D2598" i="1"/>
  <c r="K862" i="1"/>
  <c r="D861" i="1"/>
  <c r="E225" i="4"/>
  <c r="C226" i="4"/>
  <c r="I831" i="4"/>
  <c r="D830" i="4"/>
  <c r="B224" i="4"/>
  <c r="A223" i="4"/>
  <c r="J2233" i="4"/>
  <c r="D2232" i="4"/>
  <c r="E2232" i="4" s="1"/>
  <c r="F2234" i="1"/>
  <c r="D2233" i="1"/>
  <c r="U221" i="2"/>
  <c r="Y220" i="2"/>
  <c r="AB220" i="2"/>
  <c r="AD220" i="2"/>
  <c r="AC220" i="2"/>
  <c r="X220" i="2"/>
  <c r="AA220" i="2"/>
  <c r="W220" i="2"/>
  <c r="H220" i="2"/>
  <c r="A221" i="2"/>
  <c r="I220" i="2"/>
  <c r="G220" i="2"/>
  <c r="E220" i="2"/>
  <c r="F220" i="2"/>
  <c r="D220" i="2"/>
  <c r="C4233" i="4" l="1"/>
  <c r="E4232" i="4"/>
  <c r="C4085" i="1"/>
  <c r="E4084" i="1"/>
  <c r="M221" i="2"/>
  <c r="L221" i="2"/>
  <c r="N221" i="2"/>
  <c r="AE221" i="2"/>
  <c r="AF221" i="2"/>
  <c r="AH221" i="2"/>
  <c r="AG221" i="2"/>
  <c r="E3631" i="4"/>
  <c r="C3632" i="4"/>
  <c r="E3343" i="4"/>
  <c r="Z71" i="2"/>
  <c r="E2934" i="4"/>
  <c r="C2935" i="4"/>
  <c r="C2207" i="4"/>
  <c r="E2206" i="4"/>
  <c r="K221" i="2"/>
  <c r="J221" i="2"/>
  <c r="A223" i="1"/>
  <c r="B224" i="1"/>
  <c r="L468" i="1"/>
  <c r="D467" i="1"/>
  <c r="E467" i="1" s="1"/>
  <c r="M1594" i="1"/>
  <c r="I9" i="2"/>
  <c r="D1593" i="1"/>
  <c r="O9" i="2" s="1"/>
  <c r="F2600" i="1"/>
  <c r="D2599" i="1"/>
  <c r="D2963" i="1"/>
  <c r="K863" i="1"/>
  <c r="D862" i="1"/>
  <c r="B225" i="4"/>
  <c r="A224" i="4"/>
  <c r="D831" i="4"/>
  <c r="I832" i="4"/>
  <c r="C227" i="4"/>
  <c r="E226" i="4"/>
  <c r="J2234" i="4"/>
  <c r="D2233" i="4"/>
  <c r="E2233" i="4" s="1"/>
  <c r="F2235" i="1"/>
  <c r="D2234" i="1"/>
  <c r="U222" i="2"/>
  <c r="AC221" i="2"/>
  <c r="AD221" i="2"/>
  <c r="Y221" i="2"/>
  <c r="AA221" i="2"/>
  <c r="AB221" i="2"/>
  <c r="W221" i="2"/>
  <c r="X221" i="2"/>
  <c r="D221" i="2"/>
  <c r="A222" i="2"/>
  <c r="I221" i="2"/>
  <c r="F221" i="2"/>
  <c r="H221" i="2"/>
  <c r="G221" i="2"/>
  <c r="E221" i="2"/>
  <c r="C4234" i="4" l="1"/>
  <c r="E4233" i="4"/>
  <c r="C4086" i="1"/>
  <c r="E4085" i="1"/>
  <c r="N222" i="2"/>
  <c r="M222" i="2"/>
  <c r="L222" i="2"/>
  <c r="AE222" i="2"/>
  <c r="AG222" i="2"/>
  <c r="AH222" i="2"/>
  <c r="AF222" i="2"/>
  <c r="C3633" i="4"/>
  <c r="E3632" i="4"/>
  <c r="E3344" i="4"/>
  <c r="Z72" i="2"/>
  <c r="E2935" i="4"/>
  <c r="C2936" i="4"/>
  <c r="C2208" i="4"/>
  <c r="E2207" i="4"/>
  <c r="K222" i="2"/>
  <c r="J222" i="2"/>
  <c r="D2964" i="1"/>
  <c r="M1595" i="1"/>
  <c r="I10" i="2"/>
  <c r="D1594" i="1"/>
  <c r="O10" i="2" s="1"/>
  <c r="L469" i="1"/>
  <c r="D468" i="1"/>
  <c r="E468" i="1" s="1"/>
  <c r="D2600" i="1"/>
  <c r="F2601" i="1"/>
  <c r="B225" i="1"/>
  <c r="A224" i="1"/>
  <c r="K864" i="1"/>
  <c r="D863" i="1"/>
  <c r="D832" i="4"/>
  <c r="I833" i="4"/>
  <c r="E227" i="4"/>
  <c r="C228" i="4"/>
  <c r="B226" i="4"/>
  <c r="A225" i="4"/>
  <c r="J2235" i="4"/>
  <c r="D2234" i="4"/>
  <c r="E2234" i="4" s="1"/>
  <c r="F2236" i="1"/>
  <c r="D2235" i="1"/>
  <c r="AB222" i="2"/>
  <c r="Y222" i="2"/>
  <c r="W222" i="2"/>
  <c r="U223" i="2"/>
  <c r="X222" i="2"/>
  <c r="AD222" i="2"/>
  <c r="AC222" i="2"/>
  <c r="AA222" i="2"/>
  <c r="I222" i="2"/>
  <c r="F222" i="2"/>
  <c r="D222" i="2"/>
  <c r="E222" i="2"/>
  <c r="A223" i="2"/>
  <c r="H222" i="2"/>
  <c r="G222" i="2"/>
  <c r="C4235" i="4" l="1"/>
  <c r="E4234" i="4"/>
  <c r="C4087" i="1"/>
  <c r="E4086" i="1"/>
  <c r="N223" i="2"/>
  <c r="L223" i="2"/>
  <c r="M223" i="2"/>
  <c r="AE223" i="2"/>
  <c r="AH223" i="2"/>
  <c r="AF223" i="2"/>
  <c r="AG223" i="2"/>
  <c r="E3633" i="4"/>
  <c r="C3634" i="4"/>
  <c r="E3345" i="4"/>
  <c r="Z73" i="2"/>
  <c r="E2936" i="4"/>
  <c r="C2937" i="4"/>
  <c r="C2209" i="4"/>
  <c r="E2208" i="4"/>
  <c r="K223" i="2"/>
  <c r="J223" i="2"/>
  <c r="F2602" i="1"/>
  <c r="D2601" i="1"/>
  <c r="M1596" i="1"/>
  <c r="I11" i="2"/>
  <c r="D1595" i="1"/>
  <c r="O11" i="2" s="1"/>
  <c r="A225" i="1"/>
  <c r="B226" i="1"/>
  <c r="D469" i="1"/>
  <c r="E469" i="1" s="1"/>
  <c r="L470" i="1"/>
  <c r="D2965" i="1"/>
  <c r="K865" i="1"/>
  <c r="D864" i="1"/>
  <c r="B227" i="4"/>
  <c r="A226" i="4"/>
  <c r="C229" i="4"/>
  <c r="E228" i="4"/>
  <c r="D833" i="4"/>
  <c r="I834" i="4"/>
  <c r="J2236" i="4"/>
  <c r="D2235" i="4"/>
  <c r="E2235" i="4" s="1"/>
  <c r="F2237" i="1"/>
  <c r="D2236" i="1"/>
  <c r="AC223" i="2"/>
  <c r="AB223" i="2"/>
  <c r="AA223" i="2"/>
  <c r="U224" i="2"/>
  <c r="W223" i="2"/>
  <c r="AD223" i="2"/>
  <c r="Y223" i="2"/>
  <c r="X223" i="2"/>
  <c r="G223" i="2"/>
  <c r="I223" i="2"/>
  <c r="A224" i="2"/>
  <c r="E223" i="2"/>
  <c r="H223" i="2"/>
  <c r="F223" i="2"/>
  <c r="D223" i="2"/>
  <c r="C4236" i="4" l="1"/>
  <c r="E4235" i="4"/>
  <c r="C4088" i="1"/>
  <c r="E4087" i="1"/>
  <c r="L224" i="2"/>
  <c r="N224" i="2"/>
  <c r="M224" i="2"/>
  <c r="AE224" i="2"/>
  <c r="AG224" i="2"/>
  <c r="AH224" i="2"/>
  <c r="AF224" i="2"/>
  <c r="C3635" i="4"/>
  <c r="E3634" i="4"/>
  <c r="E3346" i="4"/>
  <c r="Z74" i="2"/>
  <c r="E2937" i="4"/>
  <c r="C2938" i="4"/>
  <c r="C2210" i="4"/>
  <c r="E2209" i="4"/>
  <c r="K224" i="2"/>
  <c r="J224" i="2"/>
  <c r="D470" i="1"/>
  <c r="E470" i="1" s="1"/>
  <c r="L471" i="1"/>
  <c r="B227" i="1"/>
  <c r="A226" i="1"/>
  <c r="M1597" i="1"/>
  <c r="I12" i="2"/>
  <c r="D1596" i="1"/>
  <c r="O12" i="2" s="1"/>
  <c r="F2603" i="1"/>
  <c r="D2602" i="1"/>
  <c r="D2966" i="1"/>
  <c r="K866" i="1"/>
  <c r="D865" i="1"/>
  <c r="E229" i="4"/>
  <c r="C230" i="4"/>
  <c r="B228" i="4"/>
  <c r="A227" i="4"/>
  <c r="D834" i="4"/>
  <c r="I835" i="4"/>
  <c r="J2237" i="4"/>
  <c r="D2236" i="4"/>
  <c r="E2236" i="4" s="1"/>
  <c r="F2238" i="1"/>
  <c r="D2237" i="1"/>
  <c r="U225" i="2"/>
  <c r="W224" i="2"/>
  <c r="Y224" i="2"/>
  <c r="AD224" i="2"/>
  <c r="X224" i="2"/>
  <c r="AB224" i="2"/>
  <c r="AC224" i="2"/>
  <c r="AA224" i="2"/>
  <c r="F224" i="2"/>
  <c r="D224" i="2"/>
  <c r="A225" i="2"/>
  <c r="G224" i="2"/>
  <c r="E224" i="2"/>
  <c r="H224" i="2"/>
  <c r="I224" i="2"/>
  <c r="C4237" i="4" l="1"/>
  <c r="E4236" i="4"/>
  <c r="C4089" i="1"/>
  <c r="E4088" i="1"/>
  <c r="M225" i="2"/>
  <c r="L225" i="2"/>
  <c r="N225" i="2"/>
  <c r="AE225" i="2"/>
  <c r="AF225" i="2"/>
  <c r="AG225" i="2"/>
  <c r="AH225" i="2"/>
  <c r="E3635" i="4"/>
  <c r="C3636" i="4"/>
  <c r="E3347" i="4"/>
  <c r="Z75" i="2"/>
  <c r="E2938" i="4"/>
  <c r="C2939" i="4"/>
  <c r="C2211" i="4"/>
  <c r="E2210" i="4"/>
  <c r="K225" i="2"/>
  <c r="J225" i="2"/>
  <c r="D2967" i="1"/>
  <c r="M1598" i="1"/>
  <c r="I13" i="2"/>
  <c r="D1597" i="1"/>
  <c r="O13" i="2" s="1"/>
  <c r="A227" i="1"/>
  <c r="B228" i="1"/>
  <c r="F2604" i="1"/>
  <c r="D2603" i="1"/>
  <c r="D471" i="1"/>
  <c r="E471" i="1" s="1"/>
  <c r="L472" i="1"/>
  <c r="K867" i="1"/>
  <c r="D866" i="1"/>
  <c r="B229" i="4"/>
  <c r="A228" i="4"/>
  <c r="D835" i="4"/>
  <c r="I836" i="4"/>
  <c r="C231" i="4"/>
  <c r="E230" i="4"/>
  <c r="J2238" i="4"/>
  <c r="D2237" i="4"/>
  <c r="E2237" i="4" s="1"/>
  <c r="F2239" i="1"/>
  <c r="D2238" i="1"/>
  <c r="W225" i="2"/>
  <c r="AD225" i="2"/>
  <c r="Y225" i="2"/>
  <c r="AA225" i="2"/>
  <c r="X225" i="2"/>
  <c r="AB225" i="2"/>
  <c r="AC225" i="2"/>
  <c r="U226" i="2"/>
  <c r="A226" i="2"/>
  <c r="H225" i="2"/>
  <c r="D225" i="2"/>
  <c r="E225" i="2"/>
  <c r="I225" i="2"/>
  <c r="G225" i="2"/>
  <c r="F225" i="2"/>
  <c r="C4238" i="4" l="1"/>
  <c r="E4237" i="4"/>
  <c r="C4090" i="1"/>
  <c r="E4089" i="1"/>
  <c r="N226" i="2"/>
  <c r="M226" i="2"/>
  <c r="L226" i="2"/>
  <c r="AE226" i="2"/>
  <c r="AG226" i="2"/>
  <c r="AF226" i="2"/>
  <c r="AH226" i="2"/>
  <c r="C3637" i="4"/>
  <c r="E3636" i="4"/>
  <c r="E3348" i="4"/>
  <c r="Z76" i="2"/>
  <c r="E2939" i="4"/>
  <c r="C2940" i="4"/>
  <c r="C2212" i="4"/>
  <c r="E2211" i="4"/>
  <c r="K226" i="2"/>
  <c r="J226" i="2"/>
  <c r="D472" i="1"/>
  <c r="E472" i="1" s="1"/>
  <c r="L473" i="1"/>
  <c r="B229" i="1"/>
  <c r="A228" i="1"/>
  <c r="M1599" i="1"/>
  <c r="I14" i="2"/>
  <c r="D1598" i="1"/>
  <c r="O14" i="2" s="1"/>
  <c r="D2604" i="1"/>
  <c r="F2605" i="1"/>
  <c r="D2968" i="1"/>
  <c r="K868" i="1"/>
  <c r="D867" i="1"/>
  <c r="E231" i="4"/>
  <c r="C232" i="4"/>
  <c r="B230" i="4"/>
  <c r="A229" i="4"/>
  <c r="I837" i="4"/>
  <c r="D836" i="4"/>
  <c r="J2239" i="4"/>
  <c r="D2238" i="4"/>
  <c r="E2238" i="4" s="1"/>
  <c r="F2240" i="1"/>
  <c r="D2239" i="1"/>
  <c r="AA226" i="2"/>
  <c r="AC226" i="2"/>
  <c r="Y226" i="2"/>
  <c r="AB226" i="2"/>
  <c r="W226" i="2"/>
  <c r="AD226" i="2"/>
  <c r="X226" i="2"/>
  <c r="U227" i="2"/>
  <c r="I226" i="2"/>
  <c r="A227" i="2"/>
  <c r="E226" i="2"/>
  <c r="G226" i="2"/>
  <c r="F226" i="2"/>
  <c r="D226" i="2"/>
  <c r="H226" i="2"/>
  <c r="C4239" i="4" l="1"/>
  <c r="E4238" i="4"/>
  <c r="C4091" i="1"/>
  <c r="E4090" i="1"/>
  <c r="N227" i="2"/>
  <c r="M227" i="2"/>
  <c r="L227" i="2"/>
  <c r="AE227" i="2"/>
  <c r="AH227" i="2"/>
  <c r="AG227" i="2"/>
  <c r="AF227" i="2"/>
  <c r="C3638" i="4"/>
  <c r="E3637" i="4"/>
  <c r="E3349" i="4"/>
  <c r="Z77" i="2"/>
  <c r="E2940" i="4"/>
  <c r="C2941" i="4"/>
  <c r="C2213" i="4"/>
  <c r="E2212" i="4"/>
  <c r="K227" i="2"/>
  <c r="J227" i="2"/>
  <c r="D2969" i="1"/>
  <c r="F2606" i="1"/>
  <c r="D2605" i="1"/>
  <c r="M1600" i="1"/>
  <c r="I15" i="2"/>
  <c r="D1599" i="1"/>
  <c r="O15" i="2" s="1"/>
  <c r="B230" i="1"/>
  <c r="A229" i="1"/>
  <c r="D473" i="1"/>
  <c r="E473" i="1" s="1"/>
  <c r="L474" i="1"/>
  <c r="K869" i="1"/>
  <c r="D868" i="1"/>
  <c r="I838" i="4"/>
  <c r="D837" i="4"/>
  <c r="B231" i="4"/>
  <c r="A230" i="4"/>
  <c r="C233" i="4"/>
  <c r="E232" i="4"/>
  <c r="J2240" i="4"/>
  <c r="D2239" i="4"/>
  <c r="E2239" i="4" s="1"/>
  <c r="F2241" i="1"/>
  <c r="D2240" i="1"/>
  <c r="U228" i="2"/>
  <c r="W227" i="2"/>
  <c r="AB227" i="2"/>
  <c r="Y227" i="2"/>
  <c r="AA227" i="2"/>
  <c r="AC227" i="2"/>
  <c r="X227" i="2"/>
  <c r="AD227" i="2"/>
  <c r="H227" i="2"/>
  <c r="I227" i="2"/>
  <c r="E227" i="2"/>
  <c r="D227" i="2"/>
  <c r="F227" i="2"/>
  <c r="A228" i="2"/>
  <c r="G227" i="2"/>
  <c r="C4240" i="4" l="1"/>
  <c r="E4239" i="4"/>
  <c r="C4092" i="1"/>
  <c r="E4091" i="1"/>
  <c r="L228" i="2"/>
  <c r="M228" i="2"/>
  <c r="N228" i="2"/>
  <c r="AE228" i="2"/>
  <c r="AF228" i="2"/>
  <c r="AH228" i="2"/>
  <c r="AG228" i="2"/>
  <c r="C3639" i="4"/>
  <c r="E3638" i="4"/>
  <c r="E3350" i="4"/>
  <c r="Z78" i="2"/>
  <c r="E2941" i="4"/>
  <c r="C2942" i="4"/>
  <c r="C2214" i="4"/>
  <c r="E2213" i="4"/>
  <c r="K228" i="2"/>
  <c r="J228" i="2"/>
  <c r="D474" i="1"/>
  <c r="E474" i="1" s="1"/>
  <c r="L475" i="1"/>
  <c r="M1601" i="1"/>
  <c r="I16" i="2"/>
  <c r="D1600" i="1"/>
  <c r="O16" i="2" s="1"/>
  <c r="D2606" i="1"/>
  <c r="F2607" i="1"/>
  <c r="D2970" i="1"/>
  <c r="B231" i="1"/>
  <c r="A230" i="1"/>
  <c r="K870" i="1"/>
  <c r="D869" i="1"/>
  <c r="E233" i="4"/>
  <c r="C234" i="4"/>
  <c r="B232" i="4"/>
  <c r="A231" i="4"/>
  <c r="I839" i="4"/>
  <c r="D838" i="4"/>
  <c r="J2241" i="4"/>
  <c r="D2240" i="4"/>
  <c r="E2240" i="4" s="1"/>
  <c r="F2242" i="1"/>
  <c r="D2241" i="1"/>
  <c r="U229" i="2"/>
  <c r="W228" i="2"/>
  <c r="AD228" i="2"/>
  <c r="X228" i="2"/>
  <c r="AB228" i="2"/>
  <c r="AC228" i="2"/>
  <c r="Y228" i="2"/>
  <c r="AA228" i="2"/>
  <c r="E228" i="2"/>
  <c r="H228" i="2"/>
  <c r="D228" i="2"/>
  <c r="G228" i="2"/>
  <c r="F228" i="2"/>
  <c r="A229" i="2"/>
  <c r="I228" i="2"/>
  <c r="C4241" i="4" l="1"/>
  <c r="E4240" i="4"/>
  <c r="C4093" i="1"/>
  <c r="E4092" i="1"/>
  <c r="M229" i="2"/>
  <c r="L229" i="2"/>
  <c r="N229" i="2"/>
  <c r="AE229" i="2"/>
  <c r="AF229" i="2"/>
  <c r="AH229" i="2"/>
  <c r="AG229" i="2"/>
  <c r="E3639" i="4"/>
  <c r="C3640" i="4"/>
  <c r="E3351" i="4"/>
  <c r="Z79" i="2"/>
  <c r="E2942" i="4"/>
  <c r="C2943" i="4"/>
  <c r="C2215" i="4"/>
  <c r="E2214" i="4"/>
  <c r="J229" i="2"/>
  <c r="K229" i="2"/>
  <c r="D2971" i="1"/>
  <c r="F2608" i="1"/>
  <c r="D2607" i="1"/>
  <c r="M1602" i="1"/>
  <c r="I17" i="2"/>
  <c r="D1601" i="1"/>
  <c r="O17" i="2" s="1"/>
  <c r="A231" i="1"/>
  <c r="B232" i="1"/>
  <c r="D475" i="1"/>
  <c r="E475" i="1" s="1"/>
  <c r="L476" i="1"/>
  <c r="K871" i="1"/>
  <c r="D870" i="1"/>
  <c r="I840" i="4"/>
  <c r="D839" i="4"/>
  <c r="B233" i="4"/>
  <c r="A232" i="4"/>
  <c r="C235" i="4"/>
  <c r="E234" i="4"/>
  <c r="J2242" i="4"/>
  <c r="D2241" i="4"/>
  <c r="E2241" i="4" s="1"/>
  <c r="F2243" i="1"/>
  <c r="D2242" i="1"/>
  <c r="AB229" i="2"/>
  <c r="U230" i="2"/>
  <c r="Y229" i="2"/>
  <c r="AC229" i="2"/>
  <c r="X229" i="2"/>
  <c r="AA229" i="2"/>
  <c r="W229" i="2"/>
  <c r="AD229" i="2"/>
  <c r="G229" i="2"/>
  <c r="E229" i="2"/>
  <c r="H229" i="2"/>
  <c r="F229" i="2"/>
  <c r="A230" i="2"/>
  <c r="D229" i="2"/>
  <c r="I229" i="2"/>
  <c r="C4242" i="4" l="1"/>
  <c r="E4241" i="4"/>
  <c r="C4094" i="1"/>
  <c r="E4093" i="1"/>
  <c r="N230" i="2"/>
  <c r="M230" i="2"/>
  <c r="L230" i="2"/>
  <c r="AE230" i="2"/>
  <c r="AG230" i="2"/>
  <c r="AF230" i="2"/>
  <c r="AH230" i="2"/>
  <c r="C3641" i="4"/>
  <c r="E3640" i="4"/>
  <c r="E3352" i="4"/>
  <c r="Z80" i="2"/>
  <c r="C2944" i="4"/>
  <c r="E2943" i="4"/>
  <c r="C2216" i="4"/>
  <c r="E2215" i="4"/>
  <c r="K230" i="2"/>
  <c r="J230" i="2"/>
  <c r="D476" i="1"/>
  <c r="E476" i="1" s="1"/>
  <c r="L477" i="1"/>
  <c r="B233" i="1"/>
  <c r="A232" i="1"/>
  <c r="M1603" i="1"/>
  <c r="I18" i="2"/>
  <c r="D1602" i="1"/>
  <c r="O18" i="2" s="1"/>
  <c r="F2609" i="1"/>
  <c r="D2608" i="1"/>
  <c r="D2972" i="1"/>
  <c r="K872" i="1"/>
  <c r="D871" i="1"/>
  <c r="E235" i="4"/>
  <c r="C236" i="4"/>
  <c r="B234" i="4"/>
  <c r="A233" i="4"/>
  <c r="I841" i="4"/>
  <c r="D840" i="4"/>
  <c r="J2243" i="4"/>
  <c r="D2242" i="4"/>
  <c r="E2242" i="4" s="1"/>
  <c r="F2244" i="1"/>
  <c r="D2243" i="1"/>
  <c r="AA230" i="2"/>
  <c r="X230" i="2"/>
  <c r="W230" i="2"/>
  <c r="AC230" i="2"/>
  <c r="U231" i="2"/>
  <c r="AB230" i="2"/>
  <c r="Y230" i="2"/>
  <c r="AD230" i="2"/>
  <c r="E230" i="2"/>
  <c r="I230" i="2"/>
  <c r="D230" i="2"/>
  <c r="G230" i="2"/>
  <c r="A231" i="2"/>
  <c r="F230" i="2"/>
  <c r="H230" i="2"/>
  <c r="C4243" i="4" l="1"/>
  <c r="E4242" i="4"/>
  <c r="C4095" i="1"/>
  <c r="E4094" i="1"/>
  <c r="N231" i="2"/>
  <c r="M231" i="2"/>
  <c r="L231" i="2"/>
  <c r="AE231" i="2"/>
  <c r="AH231" i="2"/>
  <c r="AG231" i="2"/>
  <c r="AF231" i="2"/>
  <c r="E3641" i="4"/>
  <c r="C3642" i="4"/>
  <c r="E3353" i="4"/>
  <c r="Z81" i="2"/>
  <c r="E2944" i="4"/>
  <c r="C2945" i="4"/>
  <c r="C2217" i="4"/>
  <c r="E2216" i="4"/>
  <c r="K231" i="2"/>
  <c r="J231" i="2"/>
  <c r="D2973" i="1"/>
  <c r="M1604" i="1"/>
  <c r="I19" i="2"/>
  <c r="D1603" i="1"/>
  <c r="O19" i="2" s="1"/>
  <c r="A233" i="1"/>
  <c r="B234" i="1"/>
  <c r="F2610" i="1"/>
  <c r="D2609" i="1"/>
  <c r="D477" i="1"/>
  <c r="E477" i="1" s="1"/>
  <c r="L478" i="1"/>
  <c r="K873" i="1"/>
  <c r="D872" i="1"/>
  <c r="I842" i="4"/>
  <c r="D841" i="4"/>
  <c r="B235" i="4"/>
  <c r="A234" i="4"/>
  <c r="C237" i="4"/>
  <c r="E236" i="4"/>
  <c r="J2244" i="4"/>
  <c r="D2243" i="4"/>
  <c r="E2243" i="4" s="1"/>
  <c r="F2245" i="1"/>
  <c r="D2244" i="1"/>
  <c r="AD231" i="2"/>
  <c r="AB231" i="2"/>
  <c r="U232" i="2"/>
  <c r="Y231" i="2"/>
  <c r="AC231" i="2"/>
  <c r="W231" i="2"/>
  <c r="X231" i="2"/>
  <c r="AA231" i="2"/>
  <c r="F231" i="2"/>
  <c r="A232" i="2"/>
  <c r="I231" i="2"/>
  <c r="D231" i="2"/>
  <c r="H231" i="2"/>
  <c r="E231" i="2"/>
  <c r="G231" i="2"/>
  <c r="C4244" i="4" l="1"/>
  <c r="E4243" i="4"/>
  <c r="C4096" i="1"/>
  <c r="E4095" i="1"/>
  <c r="L232" i="2"/>
  <c r="N232" i="2"/>
  <c r="M232" i="2"/>
  <c r="AE232" i="2"/>
  <c r="AG232" i="2"/>
  <c r="AF232" i="2"/>
  <c r="AH232" i="2"/>
  <c r="C3643" i="4"/>
  <c r="E3642" i="4"/>
  <c r="E3354" i="4"/>
  <c r="Z82" i="2"/>
  <c r="E2945" i="4"/>
  <c r="C2946" i="4"/>
  <c r="C2218" i="4"/>
  <c r="E2217" i="4"/>
  <c r="K232" i="2"/>
  <c r="J232" i="2"/>
  <c r="D478" i="1"/>
  <c r="E478" i="1" s="1"/>
  <c r="L479" i="1"/>
  <c r="B235" i="1"/>
  <c r="A234" i="1"/>
  <c r="M1605" i="1"/>
  <c r="I20" i="2"/>
  <c r="D1604" i="1"/>
  <c r="O20" i="2" s="1"/>
  <c r="D2974" i="1"/>
  <c r="F2611" i="1"/>
  <c r="D2610" i="1"/>
  <c r="K874" i="1"/>
  <c r="D873" i="1"/>
  <c r="E237" i="4"/>
  <c r="C238" i="4"/>
  <c r="B236" i="4"/>
  <c r="A235" i="4"/>
  <c r="I843" i="4"/>
  <c r="D842" i="4"/>
  <c r="J2245" i="4"/>
  <c r="D2244" i="4"/>
  <c r="E2244" i="4" s="1"/>
  <c r="F2246" i="1"/>
  <c r="D2245" i="1"/>
  <c r="X232" i="2"/>
  <c r="W232" i="2"/>
  <c r="AA232" i="2"/>
  <c r="AB232" i="2"/>
  <c r="AD232" i="2"/>
  <c r="AC232" i="2"/>
  <c r="Y232" i="2"/>
  <c r="U233" i="2"/>
  <c r="F232" i="2"/>
  <c r="H232" i="2"/>
  <c r="D232" i="2"/>
  <c r="I232" i="2"/>
  <c r="G232" i="2"/>
  <c r="E232" i="2"/>
  <c r="A233" i="2"/>
  <c r="C4245" i="4" l="1"/>
  <c r="E4244" i="4"/>
  <c r="C4097" i="1"/>
  <c r="E4096" i="1"/>
  <c r="M233" i="2"/>
  <c r="L233" i="2"/>
  <c r="N233" i="2"/>
  <c r="AE233" i="2"/>
  <c r="AF233" i="2"/>
  <c r="AG233" i="2"/>
  <c r="AH233" i="2"/>
  <c r="E3643" i="4"/>
  <c r="C3644" i="4"/>
  <c r="E3355" i="4"/>
  <c r="Z83" i="2"/>
  <c r="E2946" i="4"/>
  <c r="C2947" i="4"/>
  <c r="C2219" i="4"/>
  <c r="E2218" i="4"/>
  <c r="J233" i="2"/>
  <c r="K233" i="2"/>
  <c r="D2975" i="1"/>
  <c r="M1606" i="1"/>
  <c r="I21" i="2"/>
  <c r="D1605" i="1"/>
  <c r="O21" i="2" s="1"/>
  <c r="A235" i="1"/>
  <c r="B236" i="1"/>
  <c r="D2611" i="1"/>
  <c r="F2612" i="1"/>
  <c r="D479" i="1"/>
  <c r="E479" i="1" s="1"/>
  <c r="L480" i="1"/>
  <c r="K875" i="1"/>
  <c r="D874" i="1"/>
  <c r="I844" i="4"/>
  <c r="D843" i="4"/>
  <c r="B237" i="4"/>
  <c r="A236" i="4"/>
  <c r="C239" i="4"/>
  <c r="E238" i="4"/>
  <c r="J2246" i="4"/>
  <c r="D2245" i="4"/>
  <c r="E2245" i="4" s="1"/>
  <c r="F2247" i="1"/>
  <c r="D2246" i="1"/>
  <c r="X233" i="2"/>
  <c r="AB233" i="2"/>
  <c r="W233" i="2"/>
  <c r="AA233" i="2"/>
  <c r="AD233" i="2"/>
  <c r="U234" i="2"/>
  <c r="AC233" i="2"/>
  <c r="Y233" i="2"/>
  <c r="E233" i="2"/>
  <c r="G233" i="2"/>
  <c r="D233" i="2"/>
  <c r="H233" i="2"/>
  <c r="F233" i="2"/>
  <c r="A234" i="2"/>
  <c r="I233" i="2"/>
  <c r="C4246" i="4" l="1"/>
  <c r="E4245" i="4"/>
  <c r="C4098" i="1"/>
  <c r="E4097" i="1"/>
  <c r="N234" i="2"/>
  <c r="M234" i="2"/>
  <c r="L234" i="2"/>
  <c r="AE234" i="2"/>
  <c r="AG234" i="2"/>
  <c r="AH234" i="2"/>
  <c r="AF234" i="2"/>
  <c r="C3645" i="4"/>
  <c r="E3644" i="4"/>
  <c r="E3356" i="4"/>
  <c r="Z84" i="2"/>
  <c r="E2947" i="4"/>
  <c r="C2948" i="4"/>
  <c r="C2220" i="4"/>
  <c r="E2219" i="4"/>
  <c r="K234" i="2"/>
  <c r="J234" i="2"/>
  <c r="D480" i="1"/>
  <c r="E480" i="1" s="1"/>
  <c r="L481" i="1"/>
  <c r="D2612" i="1"/>
  <c r="F2613" i="1"/>
  <c r="B237" i="1"/>
  <c r="A236" i="1"/>
  <c r="M1607" i="1"/>
  <c r="I22" i="2"/>
  <c r="D1606" i="1"/>
  <c r="O22" i="2" s="1"/>
  <c r="D2976" i="1"/>
  <c r="K876" i="1"/>
  <c r="D875" i="1"/>
  <c r="E239" i="4"/>
  <c r="C240" i="4"/>
  <c r="B238" i="4"/>
  <c r="A237" i="4"/>
  <c r="I845" i="4"/>
  <c r="D844" i="4"/>
  <c r="J2247" i="4"/>
  <c r="D2246" i="4"/>
  <c r="E2246" i="4" s="1"/>
  <c r="F2248" i="1"/>
  <c r="D2247" i="1"/>
  <c r="U235" i="2"/>
  <c r="AB234" i="2"/>
  <c r="AC234" i="2"/>
  <c r="W234" i="2"/>
  <c r="AA234" i="2"/>
  <c r="X234" i="2"/>
  <c r="AD234" i="2"/>
  <c r="Y234" i="2"/>
  <c r="H234" i="2"/>
  <c r="F234" i="2"/>
  <c r="E234" i="2"/>
  <c r="I234" i="2"/>
  <c r="G234" i="2"/>
  <c r="D234" i="2"/>
  <c r="A235" i="2"/>
  <c r="C4247" i="4" l="1"/>
  <c r="E4246" i="4"/>
  <c r="C4099" i="1"/>
  <c r="E4098" i="1"/>
  <c r="N235" i="2"/>
  <c r="M235" i="2"/>
  <c r="L235" i="2"/>
  <c r="AE235" i="2"/>
  <c r="AH235" i="2"/>
  <c r="AF235" i="2"/>
  <c r="AG235" i="2"/>
  <c r="C3646" i="4"/>
  <c r="E3645" i="4"/>
  <c r="E3357" i="4"/>
  <c r="Z85" i="2"/>
  <c r="E2948" i="4"/>
  <c r="C2949" i="4"/>
  <c r="C2221" i="4"/>
  <c r="E2220" i="4"/>
  <c r="K235" i="2"/>
  <c r="J235" i="2"/>
  <c r="D2977" i="1"/>
  <c r="M1608" i="1"/>
  <c r="I23" i="2"/>
  <c r="D1607" i="1"/>
  <c r="O23" i="2" s="1"/>
  <c r="A237" i="1"/>
  <c r="B238" i="1"/>
  <c r="D2613" i="1"/>
  <c r="F2614" i="1"/>
  <c r="D481" i="1"/>
  <c r="E481" i="1" s="1"/>
  <c r="L482" i="1"/>
  <c r="K877" i="1"/>
  <c r="D876" i="1"/>
  <c r="I846" i="4"/>
  <c r="D845" i="4"/>
  <c r="B239" i="4"/>
  <c r="A238" i="4"/>
  <c r="C241" i="4"/>
  <c r="E240" i="4"/>
  <c r="J2248" i="4"/>
  <c r="D2247" i="4"/>
  <c r="E2247" i="4" s="1"/>
  <c r="F2249" i="1"/>
  <c r="D2248" i="1"/>
  <c r="AA235" i="2"/>
  <c r="X235" i="2"/>
  <c r="AC235" i="2"/>
  <c r="W235" i="2"/>
  <c r="AB235" i="2"/>
  <c r="AD235" i="2"/>
  <c r="Y235" i="2"/>
  <c r="U236" i="2"/>
  <c r="A236" i="2"/>
  <c r="F235" i="2"/>
  <c r="D235" i="2"/>
  <c r="I235" i="2"/>
  <c r="G235" i="2"/>
  <c r="H235" i="2"/>
  <c r="E235" i="2"/>
  <c r="C4248" i="4" l="1"/>
  <c r="E4247" i="4"/>
  <c r="C4100" i="1"/>
  <c r="E4099" i="1"/>
  <c r="L236" i="2"/>
  <c r="N236" i="2"/>
  <c r="M236" i="2"/>
  <c r="AE236" i="2"/>
  <c r="AH236" i="2"/>
  <c r="AG236" i="2"/>
  <c r="AF236" i="2"/>
  <c r="C3647" i="4"/>
  <c r="E3646" i="4"/>
  <c r="E3358" i="4"/>
  <c r="Z86" i="2"/>
  <c r="E2949" i="4"/>
  <c r="C2950" i="4"/>
  <c r="C2222" i="4"/>
  <c r="E2221" i="4"/>
  <c r="K236" i="2"/>
  <c r="J236" i="2"/>
  <c r="D482" i="1"/>
  <c r="E482" i="1" s="1"/>
  <c r="L483" i="1"/>
  <c r="D2614" i="1"/>
  <c r="F2615" i="1"/>
  <c r="B239" i="1"/>
  <c r="A238" i="1"/>
  <c r="M1609" i="1"/>
  <c r="I24" i="2"/>
  <c r="D1608" i="1"/>
  <c r="O24" i="2" s="1"/>
  <c r="D2978" i="1"/>
  <c r="K878" i="1"/>
  <c r="D877" i="1"/>
  <c r="E241" i="4"/>
  <c r="C242" i="4"/>
  <c r="B240" i="4"/>
  <c r="A239" i="4"/>
  <c r="I847" i="4"/>
  <c r="D846" i="4"/>
  <c r="J2249" i="4"/>
  <c r="D2248" i="4"/>
  <c r="E2248" i="4" s="1"/>
  <c r="F2250" i="1"/>
  <c r="D2249" i="1"/>
  <c r="X236" i="2"/>
  <c r="W236" i="2"/>
  <c r="AA236" i="2"/>
  <c r="AD236" i="2"/>
  <c r="AC236" i="2"/>
  <c r="Y236" i="2"/>
  <c r="AB236" i="2"/>
  <c r="U237" i="2"/>
  <c r="I236" i="2"/>
  <c r="H236" i="2"/>
  <c r="F236" i="2"/>
  <c r="D236" i="2"/>
  <c r="A237" i="2"/>
  <c r="G236" i="2"/>
  <c r="E236" i="2"/>
  <c r="C4250" i="4" l="1"/>
  <c r="E4248" i="4"/>
  <c r="C4101" i="1"/>
  <c r="E4100" i="1"/>
  <c r="M237" i="2"/>
  <c r="L237" i="2"/>
  <c r="N237" i="2"/>
  <c r="AE237" i="2"/>
  <c r="AF237" i="2"/>
  <c r="AG237" i="2"/>
  <c r="AH237" i="2"/>
  <c r="E3647" i="4"/>
  <c r="C3648" i="4"/>
  <c r="E3359" i="4"/>
  <c r="Z87" i="2"/>
  <c r="C2951" i="4"/>
  <c r="E2950" i="4"/>
  <c r="C2223" i="4"/>
  <c r="E2222" i="4"/>
  <c r="J237" i="2"/>
  <c r="K237" i="2"/>
  <c r="M1610" i="1"/>
  <c r="I25" i="2"/>
  <c r="D1609" i="1"/>
  <c r="O25" i="2" s="1"/>
  <c r="A239" i="1"/>
  <c r="B240" i="1"/>
  <c r="D2979" i="1"/>
  <c r="D2615" i="1"/>
  <c r="F2616" i="1"/>
  <c r="D483" i="1"/>
  <c r="E483" i="1" s="1"/>
  <c r="L484" i="1"/>
  <c r="K879" i="1"/>
  <c r="D878" i="1"/>
  <c r="I848" i="4"/>
  <c r="D847" i="4"/>
  <c r="B241" i="4"/>
  <c r="A240" i="4"/>
  <c r="C243" i="4"/>
  <c r="E242" i="4"/>
  <c r="D2249" i="4"/>
  <c r="E2249" i="4" s="1"/>
  <c r="J2250" i="4"/>
  <c r="F2251" i="1"/>
  <c r="D2250" i="1"/>
  <c r="AC237" i="2"/>
  <c r="AB237" i="2"/>
  <c r="U238" i="2"/>
  <c r="X237" i="2"/>
  <c r="Y237" i="2"/>
  <c r="W237" i="2"/>
  <c r="AD237" i="2"/>
  <c r="AA237" i="2"/>
  <c r="D237" i="2"/>
  <c r="I237" i="2"/>
  <c r="F237" i="2"/>
  <c r="G237" i="2"/>
  <c r="E237" i="2"/>
  <c r="A238" i="2"/>
  <c r="H237" i="2"/>
  <c r="C4251" i="4" l="1"/>
  <c r="E4250" i="4"/>
  <c r="C4102" i="1"/>
  <c r="E4101" i="1"/>
  <c r="N238" i="2"/>
  <c r="M238" i="2"/>
  <c r="L238" i="2"/>
  <c r="AE238" i="2"/>
  <c r="AG238" i="2"/>
  <c r="AH238" i="2"/>
  <c r="AF238" i="2"/>
  <c r="C3649" i="4"/>
  <c r="E3648" i="4"/>
  <c r="E3360" i="4"/>
  <c r="Z88" i="2"/>
  <c r="E2951" i="4"/>
  <c r="C2952" i="4"/>
  <c r="C2224" i="4"/>
  <c r="E2223" i="4"/>
  <c r="K238" i="2"/>
  <c r="J238" i="2"/>
  <c r="D484" i="1"/>
  <c r="E484" i="1" s="1"/>
  <c r="L485" i="1"/>
  <c r="F2617" i="1"/>
  <c r="D2616" i="1"/>
  <c r="D2980" i="1"/>
  <c r="B241" i="1"/>
  <c r="A240" i="1"/>
  <c r="M1611" i="1"/>
  <c r="I26" i="2"/>
  <c r="D1610" i="1"/>
  <c r="O26" i="2" s="1"/>
  <c r="K880" i="1"/>
  <c r="D879" i="1"/>
  <c r="E243" i="4"/>
  <c r="C244" i="4"/>
  <c r="B242" i="4"/>
  <c r="A241" i="4"/>
  <c r="I849" i="4"/>
  <c r="D848" i="4"/>
  <c r="D2250" i="4"/>
  <c r="E2250" i="4" s="1"/>
  <c r="J2251" i="4"/>
  <c r="F2252" i="1"/>
  <c r="D2251" i="1"/>
  <c r="U239" i="2"/>
  <c r="AB238" i="2"/>
  <c r="AC238" i="2"/>
  <c r="W238" i="2"/>
  <c r="AA238" i="2"/>
  <c r="X238" i="2"/>
  <c r="AD238" i="2"/>
  <c r="Y238" i="2"/>
  <c r="F238" i="2"/>
  <c r="A239" i="2"/>
  <c r="H238" i="2"/>
  <c r="I238" i="2"/>
  <c r="D238" i="2"/>
  <c r="E238" i="2"/>
  <c r="G238" i="2"/>
  <c r="C4252" i="4" l="1"/>
  <c r="E4251" i="4"/>
  <c r="C4103" i="1"/>
  <c r="E4102" i="1"/>
  <c r="N239" i="2"/>
  <c r="L239" i="2"/>
  <c r="M239" i="2"/>
  <c r="AE239" i="2"/>
  <c r="AH239" i="2"/>
  <c r="AG239" i="2"/>
  <c r="AF239" i="2"/>
  <c r="E3649" i="4"/>
  <c r="C3650" i="4"/>
  <c r="E3361" i="4"/>
  <c r="Z89" i="2"/>
  <c r="E2952" i="4"/>
  <c r="C2953" i="4"/>
  <c r="C2225" i="4"/>
  <c r="E2224" i="4"/>
  <c r="K239" i="2"/>
  <c r="J239" i="2"/>
  <c r="M1612" i="1"/>
  <c r="I27" i="2"/>
  <c r="D1611" i="1"/>
  <c r="O27" i="2" s="1"/>
  <c r="A241" i="1"/>
  <c r="B242" i="1"/>
  <c r="D2617" i="1"/>
  <c r="F2618" i="1"/>
  <c r="D2981" i="1"/>
  <c r="D485" i="1"/>
  <c r="E485" i="1" s="1"/>
  <c r="L486" i="1"/>
  <c r="K881" i="1"/>
  <c r="D880" i="1"/>
  <c r="I850" i="4"/>
  <c r="D849" i="4"/>
  <c r="B243" i="4"/>
  <c r="A242" i="4"/>
  <c r="C245" i="4"/>
  <c r="E244" i="4"/>
  <c r="D2251" i="4"/>
  <c r="E2251" i="4" s="1"/>
  <c r="J2252" i="4"/>
  <c r="F2253" i="1"/>
  <c r="D2252" i="1"/>
  <c r="AA239" i="2"/>
  <c r="X239" i="2"/>
  <c r="Y239" i="2"/>
  <c r="AC239" i="2"/>
  <c r="W239" i="2"/>
  <c r="AB239" i="2"/>
  <c r="AD239" i="2"/>
  <c r="U240" i="2"/>
  <c r="I239" i="2"/>
  <c r="D239" i="2"/>
  <c r="G239" i="2"/>
  <c r="H239" i="2"/>
  <c r="E239" i="2"/>
  <c r="A240" i="2"/>
  <c r="F239" i="2"/>
  <c r="C4253" i="4" l="1"/>
  <c r="E4252" i="4"/>
  <c r="C4104" i="1"/>
  <c r="E4103" i="1"/>
  <c r="L240" i="2"/>
  <c r="N240" i="2"/>
  <c r="M240" i="2"/>
  <c r="AE240" i="2"/>
  <c r="AG240" i="2"/>
  <c r="AH240" i="2"/>
  <c r="AF240" i="2"/>
  <c r="C3651" i="4"/>
  <c r="E3650" i="4"/>
  <c r="E3362" i="4"/>
  <c r="Z90" i="2"/>
  <c r="E2953" i="4"/>
  <c r="C2954" i="4"/>
  <c r="C2226" i="4"/>
  <c r="E2225" i="4"/>
  <c r="K240" i="2"/>
  <c r="J240" i="2"/>
  <c r="D486" i="1"/>
  <c r="E486" i="1" s="1"/>
  <c r="L487" i="1"/>
  <c r="D2982" i="1"/>
  <c r="D2618" i="1"/>
  <c r="F2619" i="1"/>
  <c r="B243" i="1"/>
  <c r="A242" i="1"/>
  <c r="M1613" i="1"/>
  <c r="I28" i="2"/>
  <c r="D1612" i="1"/>
  <c r="O28" i="2" s="1"/>
  <c r="K882" i="1"/>
  <c r="D881" i="1"/>
  <c r="E245" i="4"/>
  <c r="C246" i="4"/>
  <c r="B244" i="4"/>
  <c r="A243" i="4"/>
  <c r="I851" i="4"/>
  <c r="D850" i="4"/>
  <c r="D2252" i="4"/>
  <c r="E2252" i="4" s="1"/>
  <c r="J2253" i="4"/>
  <c r="F2254" i="1"/>
  <c r="D2253" i="1"/>
  <c r="AD240" i="2"/>
  <c r="W240" i="2"/>
  <c r="AB240" i="2"/>
  <c r="AA240" i="2"/>
  <c r="X240" i="2"/>
  <c r="AC240" i="2"/>
  <c r="Y240" i="2"/>
  <c r="U241" i="2"/>
  <c r="H240" i="2"/>
  <c r="A241" i="2"/>
  <c r="F240" i="2"/>
  <c r="I240" i="2"/>
  <c r="E240" i="2"/>
  <c r="D240" i="2"/>
  <c r="G240" i="2"/>
  <c r="C4254" i="4" l="1"/>
  <c r="E4253" i="4"/>
  <c r="C4105" i="1"/>
  <c r="E4104" i="1"/>
  <c r="M241" i="2"/>
  <c r="L241" i="2"/>
  <c r="N241" i="2"/>
  <c r="AE241" i="2"/>
  <c r="AF241" i="2"/>
  <c r="AH241" i="2"/>
  <c r="AG241" i="2"/>
  <c r="E3651" i="4"/>
  <c r="C3652" i="4"/>
  <c r="E3363" i="4"/>
  <c r="Z91" i="2"/>
  <c r="E2954" i="4"/>
  <c r="C2955" i="4"/>
  <c r="C2227" i="4"/>
  <c r="E2226" i="4"/>
  <c r="J241" i="2"/>
  <c r="K241" i="2"/>
  <c r="M1614" i="1"/>
  <c r="I29" i="2"/>
  <c r="D1613" i="1"/>
  <c r="O29" i="2" s="1"/>
  <c r="A243" i="1"/>
  <c r="B244" i="1"/>
  <c r="D2619" i="1"/>
  <c r="F2620" i="1"/>
  <c r="D2983" i="1"/>
  <c r="D487" i="1"/>
  <c r="E487" i="1" s="1"/>
  <c r="L488" i="1"/>
  <c r="K883" i="1"/>
  <c r="D882" i="1"/>
  <c r="I852" i="4"/>
  <c r="D851" i="4"/>
  <c r="B245" i="4"/>
  <c r="A244" i="4"/>
  <c r="C247" i="4"/>
  <c r="E246" i="4"/>
  <c r="D2253" i="4"/>
  <c r="E2253" i="4" s="1"/>
  <c r="J2254" i="4"/>
  <c r="F2255" i="1"/>
  <c r="D2254" i="1"/>
  <c r="AD241" i="2"/>
  <c r="U242" i="2"/>
  <c r="AC241" i="2"/>
  <c r="AB241" i="2"/>
  <c r="Y241" i="2"/>
  <c r="X241" i="2"/>
  <c r="AA241" i="2"/>
  <c r="W241" i="2"/>
  <c r="D241" i="2"/>
  <c r="I241" i="2"/>
  <c r="E241" i="2"/>
  <c r="G241" i="2"/>
  <c r="F241" i="2"/>
  <c r="H241" i="2"/>
  <c r="A242" i="2"/>
  <c r="C4255" i="4" l="1"/>
  <c r="E4254" i="4"/>
  <c r="C4106" i="1"/>
  <c r="E4105" i="1"/>
  <c r="N242" i="2"/>
  <c r="M242" i="2"/>
  <c r="L242" i="2"/>
  <c r="AE242" i="2"/>
  <c r="AG242" i="2"/>
  <c r="AF242" i="2"/>
  <c r="AH242" i="2"/>
  <c r="C3653" i="4"/>
  <c r="E3652" i="4"/>
  <c r="E3364" i="4"/>
  <c r="Z92" i="2"/>
  <c r="E2955" i="4"/>
  <c r="C2956" i="4"/>
  <c r="C2228" i="4"/>
  <c r="E2227" i="4"/>
  <c r="K242" i="2"/>
  <c r="J242" i="2"/>
  <c r="D488" i="1"/>
  <c r="E488" i="1" s="1"/>
  <c r="L489" i="1"/>
  <c r="D2984" i="1"/>
  <c r="D2620" i="1"/>
  <c r="F2621" i="1"/>
  <c r="B245" i="1"/>
  <c r="A244" i="1"/>
  <c r="M1615" i="1"/>
  <c r="I30" i="2"/>
  <c r="D1614" i="1"/>
  <c r="O30" i="2" s="1"/>
  <c r="K884" i="1"/>
  <c r="D883" i="1"/>
  <c r="E247" i="4"/>
  <c r="C248" i="4"/>
  <c r="B246" i="4"/>
  <c r="A245" i="4"/>
  <c r="I853" i="4"/>
  <c r="D852" i="4"/>
  <c r="D2254" i="4"/>
  <c r="E2254" i="4" s="1"/>
  <c r="J2255" i="4"/>
  <c r="F2256" i="1"/>
  <c r="D2255" i="1"/>
  <c r="AA242" i="2"/>
  <c r="W242" i="2"/>
  <c r="Y242" i="2"/>
  <c r="AB242" i="2"/>
  <c r="AC242" i="2"/>
  <c r="X242" i="2"/>
  <c r="AD242" i="2"/>
  <c r="U243" i="2"/>
  <c r="D242" i="2"/>
  <c r="I242" i="2"/>
  <c r="F242" i="2"/>
  <c r="A243" i="2"/>
  <c r="E242" i="2"/>
  <c r="H242" i="2"/>
  <c r="G242" i="2"/>
  <c r="C4256" i="4" l="1"/>
  <c r="E4255" i="4"/>
  <c r="C4107" i="1"/>
  <c r="E4106" i="1"/>
  <c r="N243" i="2"/>
  <c r="M243" i="2"/>
  <c r="L243" i="2"/>
  <c r="AE243" i="2"/>
  <c r="AH243" i="2"/>
  <c r="AG243" i="2"/>
  <c r="AF243" i="2"/>
  <c r="E3653" i="4"/>
  <c r="C3654" i="4"/>
  <c r="E3365" i="4"/>
  <c r="Z93" i="2"/>
  <c r="E2956" i="4"/>
  <c r="C2957" i="4"/>
  <c r="C2229" i="4"/>
  <c r="E2229" i="4" s="1"/>
  <c r="E2228" i="4"/>
  <c r="K243" i="2"/>
  <c r="J243" i="2"/>
  <c r="M1616" i="1"/>
  <c r="I31" i="2"/>
  <c r="D1615" i="1"/>
  <c r="O31" i="2" s="1"/>
  <c r="A245" i="1"/>
  <c r="B246" i="1"/>
  <c r="F2622" i="1"/>
  <c r="D2621" i="1"/>
  <c r="D2985" i="1"/>
  <c r="D489" i="1"/>
  <c r="E489" i="1" s="1"/>
  <c r="L490" i="1"/>
  <c r="K885" i="1"/>
  <c r="D884" i="1"/>
  <c r="I854" i="4"/>
  <c r="D853" i="4"/>
  <c r="B247" i="4"/>
  <c r="A246" i="4"/>
  <c r="C249" i="4"/>
  <c r="E248" i="4"/>
  <c r="D2255" i="4"/>
  <c r="E2255" i="4" s="1"/>
  <c r="J2256" i="4"/>
  <c r="F2257" i="1"/>
  <c r="D2256" i="1"/>
  <c r="AA243" i="2"/>
  <c r="X243" i="2"/>
  <c r="AB243" i="2"/>
  <c r="W243" i="2"/>
  <c r="AC243" i="2"/>
  <c r="Y243" i="2"/>
  <c r="U244" i="2"/>
  <c r="AD243" i="2"/>
  <c r="G243" i="2"/>
  <c r="E243" i="2"/>
  <c r="I243" i="2"/>
  <c r="H243" i="2"/>
  <c r="A244" i="2"/>
  <c r="F243" i="2"/>
  <c r="D243" i="2"/>
  <c r="C4257" i="4" l="1"/>
  <c r="E4256" i="4"/>
  <c r="C4108" i="1"/>
  <c r="E4107" i="1"/>
  <c r="L244" i="2"/>
  <c r="M244" i="2"/>
  <c r="N244" i="2"/>
  <c r="AE244" i="2"/>
  <c r="AF244" i="2"/>
  <c r="AG244" i="2"/>
  <c r="AH244" i="2"/>
  <c r="C3655" i="4"/>
  <c r="E3654" i="4"/>
  <c r="E3366" i="4"/>
  <c r="Z94" i="2"/>
  <c r="E2957" i="4"/>
  <c r="C2958" i="4"/>
  <c r="K244" i="2"/>
  <c r="J244" i="2"/>
  <c r="D490" i="1"/>
  <c r="E490" i="1" s="1"/>
  <c r="L491" i="1"/>
  <c r="D2986" i="1"/>
  <c r="B247" i="1"/>
  <c r="A246" i="1"/>
  <c r="M1617" i="1"/>
  <c r="I32" i="2"/>
  <c r="D1616" i="1"/>
  <c r="O32" i="2" s="1"/>
  <c r="D2622" i="1"/>
  <c r="F2623" i="1"/>
  <c r="K886" i="1"/>
  <c r="D885" i="1"/>
  <c r="E249" i="4"/>
  <c r="C250" i="4"/>
  <c r="B248" i="4"/>
  <c r="A247" i="4"/>
  <c r="I855" i="4"/>
  <c r="D854" i="4"/>
  <c r="D2256" i="4"/>
  <c r="E2256" i="4" s="1"/>
  <c r="J2257" i="4"/>
  <c r="F2258" i="1"/>
  <c r="D2257" i="1"/>
  <c r="U245" i="2"/>
  <c r="AC244" i="2"/>
  <c r="AB244" i="2"/>
  <c r="AD244" i="2"/>
  <c r="W244" i="2"/>
  <c r="X244" i="2"/>
  <c r="AA244" i="2"/>
  <c r="Y244" i="2"/>
  <c r="G244" i="2"/>
  <c r="A245" i="2"/>
  <c r="E244" i="2"/>
  <c r="H244" i="2"/>
  <c r="D244" i="2"/>
  <c r="I244" i="2"/>
  <c r="F244" i="2"/>
  <c r="C4258" i="4" l="1"/>
  <c r="E4257" i="4"/>
  <c r="C4109" i="1"/>
  <c r="E4108" i="1"/>
  <c r="M245" i="2"/>
  <c r="L245" i="2"/>
  <c r="N245" i="2"/>
  <c r="AE245" i="2"/>
  <c r="AF245" i="2"/>
  <c r="AH245" i="2"/>
  <c r="AG245" i="2"/>
  <c r="E3655" i="4"/>
  <c r="C3656" i="4"/>
  <c r="E3367" i="4"/>
  <c r="Z95" i="2"/>
  <c r="E2958" i="4"/>
  <c r="C2959" i="4"/>
  <c r="J245" i="2"/>
  <c r="K245" i="2"/>
  <c r="F2624" i="1"/>
  <c r="D2623" i="1"/>
  <c r="M1618" i="1"/>
  <c r="I33" i="2"/>
  <c r="D1617" i="1"/>
  <c r="O33" i="2" s="1"/>
  <c r="A247" i="1"/>
  <c r="B248" i="1"/>
  <c r="D2987" i="1"/>
  <c r="D491" i="1"/>
  <c r="E491" i="1" s="1"/>
  <c r="L492" i="1"/>
  <c r="K887" i="1"/>
  <c r="D886" i="1"/>
  <c r="I856" i="4"/>
  <c r="D855" i="4"/>
  <c r="B249" i="4"/>
  <c r="A248" i="4"/>
  <c r="C251" i="4"/>
  <c r="E250" i="4"/>
  <c r="D2257" i="4"/>
  <c r="E2257" i="4" s="1"/>
  <c r="J2258" i="4"/>
  <c r="F2259" i="1"/>
  <c r="D2258" i="1"/>
  <c r="U246" i="2"/>
  <c r="AA245" i="2"/>
  <c r="W245" i="2"/>
  <c r="AD245" i="2"/>
  <c r="X245" i="2"/>
  <c r="AB245" i="2"/>
  <c r="AC245" i="2"/>
  <c r="Y245" i="2"/>
  <c r="I245" i="2"/>
  <c r="H245" i="2"/>
  <c r="F245" i="2"/>
  <c r="A246" i="2"/>
  <c r="D245" i="2"/>
  <c r="E245" i="2"/>
  <c r="G245" i="2"/>
  <c r="C4259" i="4" l="1"/>
  <c r="E4258" i="4"/>
  <c r="C4110" i="1"/>
  <c r="E4109" i="1"/>
  <c r="N246" i="2"/>
  <c r="M246" i="2"/>
  <c r="L246" i="2"/>
  <c r="AE246" i="2"/>
  <c r="AG246" i="2"/>
  <c r="AH246" i="2"/>
  <c r="AF246" i="2"/>
  <c r="C3657" i="4"/>
  <c r="E3656" i="4"/>
  <c r="E3368" i="4"/>
  <c r="Z96" i="2"/>
  <c r="E2959" i="4"/>
  <c r="K246" i="2"/>
  <c r="J246" i="2"/>
  <c r="D492" i="1"/>
  <c r="E492" i="1" s="1"/>
  <c r="L493" i="1"/>
  <c r="D2988" i="1"/>
  <c r="B249" i="1"/>
  <c r="A248" i="1"/>
  <c r="M1619" i="1"/>
  <c r="I34" i="2"/>
  <c r="D1618" i="1"/>
  <c r="O34" i="2" s="1"/>
  <c r="F2625" i="1"/>
  <c r="D2624" i="1"/>
  <c r="K888" i="1"/>
  <c r="D887" i="1"/>
  <c r="E251" i="4"/>
  <c r="C252" i="4"/>
  <c r="B250" i="4"/>
  <c r="A249" i="4"/>
  <c r="I857" i="4"/>
  <c r="D856" i="4"/>
  <c r="D2258" i="4"/>
  <c r="E2258" i="4" s="1"/>
  <c r="J2259" i="4"/>
  <c r="F2260" i="1"/>
  <c r="D2259" i="1"/>
  <c r="Y246" i="2"/>
  <c r="AD246" i="2"/>
  <c r="X246" i="2"/>
  <c r="W246" i="2"/>
  <c r="AA246" i="2"/>
  <c r="AC246" i="2"/>
  <c r="AB246" i="2"/>
  <c r="U247" i="2"/>
  <c r="I246" i="2"/>
  <c r="E246" i="2"/>
  <c r="D246" i="2"/>
  <c r="F246" i="2"/>
  <c r="A247" i="2"/>
  <c r="G246" i="2"/>
  <c r="H246" i="2"/>
  <c r="C4260" i="4" l="1"/>
  <c r="E4259" i="4"/>
  <c r="C4111" i="1"/>
  <c r="E4110" i="1"/>
  <c r="N247" i="2"/>
  <c r="M247" i="2"/>
  <c r="L247" i="2"/>
  <c r="AE247" i="2"/>
  <c r="AH247" i="2"/>
  <c r="AG247" i="2"/>
  <c r="AF247" i="2"/>
  <c r="C3658" i="4"/>
  <c r="E3657" i="4"/>
  <c r="E3369" i="4"/>
  <c r="M8" i="3"/>
  <c r="C98" i="2"/>
  <c r="Z97" i="2"/>
  <c r="E2960" i="4"/>
  <c r="K247" i="2"/>
  <c r="J247" i="2"/>
  <c r="M1620" i="1"/>
  <c r="I35" i="2"/>
  <c r="D1619" i="1"/>
  <c r="O35" i="2" s="1"/>
  <c r="A249" i="1"/>
  <c r="B250" i="1"/>
  <c r="F2626" i="1"/>
  <c r="D2625" i="1"/>
  <c r="I12" i="3"/>
  <c r="D2989" i="1"/>
  <c r="D493" i="1"/>
  <c r="E493" i="1" s="1"/>
  <c r="L494" i="1"/>
  <c r="K889" i="1"/>
  <c r="D888" i="1"/>
  <c r="I858" i="4"/>
  <c r="D857" i="4"/>
  <c r="B251" i="4"/>
  <c r="A250" i="4"/>
  <c r="C253" i="4"/>
  <c r="E252" i="4"/>
  <c r="D2259" i="4"/>
  <c r="E2259" i="4" s="1"/>
  <c r="J2260" i="4"/>
  <c r="D2260" i="1"/>
  <c r="AA247" i="2"/>
  <c r="X247" i="2"/>
  <c r="W247" i="2"/>
  <c r="Y247" i="2"/>
  <c r="AD247" i="2"/>
  <c r="U248" i="2"/>
  <c r="AC247" i="2"/>
  <c r="AB247" i="2"/>
  <c r="E247" i="2"/>
  <c r="D247" i="2"/>
  <c r="G247" i="2"/>
  <c r="H247" i="2"/>
  <c r="I247" i="2"/>
  <c r="A248" i="2"/>
  <c r="F247" i="2"/>
  <c r="C4261" i="4" l="1"/>
  <c r="E4260" i="4"/>
  <c r="C4112" i="1"/>
  <c r="E4111" i="1"/>
  <c r="L248" i="2"/>
  <c r="N248" i="2"/>
  <c r="M248" i="2"/>
  <c r="AE248" i="2"/>
  <c r="AH248" i="2"/>
  <c r="AG248" i="2"/>
  <c r="AF248" i="2"/>
  <c r="C3659" i="4"/>
  <c r="E3658" i="4"/>
  <c r="E3370" i="4"/>
  <c r="Z98" i="2"/>
  <c r="D13" i="5"/>
  <c r="D24" i="5" s="1"/>
  <c r="E2961" i="4"/>
  <c r="M13" i="5"/>
  <c r="M24" i="5" s="1"/>
  <c r="K248" i="2"/>
  <c r="J248" i="2"/>
  <c r="D494" i="1"/>
  <c r="E494" i="1" s="1"/>
  <c r="L495" i="1"/>
  <c r="A250" i="1"/>
  <c r="B251" i="1"/>
  <c r="M1621" i="1"/>
  <c r="I36" i="2"/>
  <c r="D1620" i="1"/>
  <c r="O36" i="2" s="1"/>
  <c r="D2990" i="1"/>
  <c r="D2626" i="1"/>
  <c r="F2627" i="1"/>
  <c r="K890" i="1"/>
  <c r="D889" i="1"/>
  <c r="E253" i="4"/>
  <c r="C254" i="4"/>
  <c r="B252" i="4"/>
  <c r="A251" i="4"/>
  <c r="I859" i="4"/>
  <c r="D858" i="4"/>
  <c r="D2260" i="4"/>
  <c r="E2260" i="4" s="1"/>
  <c r="J2261" i="4"/>
  <c r="Z99" i="2" s="1"/>
  <c r="F2262" i="1"/>
  <c r="D2261" i="1"/>
  <c r="O68" i="2" s="1"/>
  <c r="U249" i="2"/>
  <c r="AD248" i="2"/>
  <c r="AC248" i="2"/>
  <c r="AB248" i="2"/>
  <c r="Y248" i="2"/>
  <c r="X248" i="2"/>
  <c r="W248" i="2"/>
  <c r="AA248" i="2"/>
  <c r="I248" i="2"/>
  <c r="A249" i="2"/>
  <c r="F248" i="2"/>
  <c r="E248" i="2"/>
  <c r="H248" i="2"/>
  <c r="G248" i="2"/>
  <c r="D248" i="2"/>
  <c r="C4262" i="4" l="1"/>
  <c r="E4261" i="4"/>
  <c r="C4113" i="1"/>
  <c r="E4112" i="1"/>
  <c r="M249" i="2"/>
  <c r="L249" i="2"/>
  <c r="N249" i="2"/>
  <c r="AE249" i="2"/>
  <c r="AF249" i="2"/>
  <c r="AG249" i="2"/>
  <c r="AH249" i="2"/>
  <c r="P24" i="5"/>
  <c r="E3659" i="4"/>
  <c r="C3660" i="4"/>
  <c r="E3371" i="4"/>
  <c r="E2962" i="4"/>
  <c r="C69" i="2"/>
  <c r="J249" i="2"/>
  <c r="K249" i="2"/>
  <c r="F2628" i="1"/>
  <c r="D2627" i="1"/>
  <c r="M1622" i="1"/>
  <c r="I37" i="2"/>
  <c r="D1621" i="1"/>
  <c r="O37" i="2" s="1"/>
  <c r="D2991" i="1"/>
  <c r="A251" i="1"/>
  <c r="B252" i="1"/>
  <c r="D495" i="1"/>
  <c r="E495" i="1" s="1"/>
  <c r="L496" i="1"/>
  <c r="K891" i="1"/>
  <c r="D890" i="1"/>
  <c r="I860" i="4"/>
  <c r="D859" i="4"/>
  <c r="B253" i="4"/>
  <c r="A252" i="4"/>
  <c r="C255" i="4"/>
  <c r="E254" i="4"/>
  <c r="D2261" i="4"/>
  <c r="E2261" i="4" s="1"/>
  <c r="J2262" i="4"/>
  <c r="F2263" i="1"/>
  <c r="C70" i="2" s="1"/>
  <c r="D2262" i="1"/>
  <c r="O69" i="2" s="1"/>
  <c r="AC249" i="2"/>
  <c r="AA249" i="2"/>
  <c r="AB249" i="2"/>
  <c r="X249" i="2"/>
  <c r="U250" i="2"/>
  <c r="W249" i="2"/>
  <c r="AD249" i="2"/>
  <c r="Y249" i="2"/>
  <c r="F249" i="2"/>
  <c r="E249" i="2"/>
  <c r="I249" i="2"/>
  <c r="H249" i="2"/>
  <c r="D249" i="2"/>
  <c r="A250" i="2"/>
  <c r="G249" i="2"/>
  <c r="C4263" i="4" l="1"/>
  <c r="E4262" i="4"/>
  <c r="C4114" i="1"/>
  <c r="E4113" i="1"/>
  <c r="N250" i="2"/>
  <c r="M250" i="2"/>
  <c r="L250" i="2"/>
  <c r="AE250" i="2"/>
  <c r="AG250" i="2"/>
  <c r="AH250" i="2"/>
  <c r="AF250" i="2"/>
  <c r="C3661" i="4"/>
  <c r="E3660" i="4"/>
  <c r="E3372" i="4"/>
  <c r="Z100" i="2"/>
  <c r="E2963" i="4"/>
  <c r="K250" i="2"/>
  <c r="J250" i="2"/>
  <c r="D496" i="1"/>
  <c r="E496" i="1" s="1"/>
  <c r="L497" i="1"/>
  <c r="B253" i="1"/>
  <c r="A252" i="1"/>
  <c r="M1623" i="1"/>
  <c r="D1622" i="1"/>
  <c r="O38" i="2" s="1"/>
  <c r="I38" i="2"/>
  <c r="F2629" i="1"/>
  <c r="D2628" i="1"/>
  <c r="D2992" i="1"/>
  <c r="K892" i="1"/>
  <c r="D891" i="1"/>
  <c r="E255" i="4"/>
  <c r="C256" i="4"/>
  <c r="B254" i="4"/>
  <c r="A253" i="4"/>
  <c r="I861" i="4"/>
  <c r="D860" i="4"/>
  <c r="D2262" i="4"/>
  <c r="E2262" i="4" s="1"/>
  <c r="J2263" i="4"/>
  <c r="Z101" i="2" s="1"/>
  <c r="F2264" i="1"/>
  <c r="C71" i="2" s="1"/>
  <c r="D2263" i="1"/>
  <c r="O70" i="2" s="1"/>
  <c r="Z250" i="2"/>
  <c r="X250" i="2"/>
  <c r="W250" i="2"/>
  <c r="Y250" i="2"/>
  <c r="AD250" i="2"/>
  <c r="U251" i="2"/>
  <c r="AB250" i="2"/>
  <c r="AC250" i="2"/>
  <c r="AA250" i="2"/>
  <c r="F250" i="2"/>
  <c r="A251" i="2"/>
  <c r="I250" i="2"/>
  <c r="H250" i="2"/>
  <c r="D250" i="2"/>
  <c r="G250" i="2"/>
  <c r="E250" i="2"/>
  <c r="C4264" i="4" l="1"/>
  <c r="E4263" i="4"/>
  <c r="C4115" i="1"/>
  <c r="E4114" i="1"/>
  <c r="N251" i="2"/>
  <c r="M251" i="2"/>
  <c r="L251" i="2"/>
  <c r="AE251" i="2"/>
  <c r="AH251" i="2"/>
  <c r="AF251" i="2"/>
  <c r="AG251" i="2"/>
  <c r="C3662" i="4"/>
  <c r="E3373" i="4"/>
  <c r="E2964" i="4"/>
  <c r="K251" i="2"/>
  <c r="J251" i="2"/>
  <c r="M1624" i="1"/>
  <c r="D1623" i="1"/>
  <c r="O39" i="2" s="1"/>
  <c r="I39" i="2"/>
  <c r="A253" i="1"/>
  <c r="B254" i="1"/>
  <c r="D2993" i="1"/>
  <c r="F2630" i="1"/>
  <c r="D2629" i="1"/>
  <c r="D497" i="1"/>
  <c r="E497" i="1" s="1"/>
  <c r="L498" i="1"/>
  <c r="K893" i="1"/>
  <c r="D892" i="1"/>
  <c r="C257" i="4"/>
  <c r="E256" i="4"/>
  <c r="I862" i="4"/>
  <c r="D861" i="4"/>
  <c r="B255" i="4"/>
  <c r="A254" i="4"/>
  <c r="D2263" i="4"/>
  <c r="E2263" i="4" s="1"/>
  <c r="J2264" i="4"/>
  <c r="F2265" i="1"/>
  <c r="C72" i="2" s="1"/>
  <c r="D2264" i="1"/>
  <c r="O71" i="2" s="1"/>
  <c r="Y251" i="2"/>
  <c r="AA251" i="2"/>
  <c r="AD251" i="2"/>
  <c r="U252" i="2"/>
  <c r="W251" i="2"/>
  <c r="Z251" i="2"/>
  <c r="X251" i="2"/>
  <c r="AC251" i="2"/>
  <c r="AB251" i="2"/>
  <c r="D251" i="2"/>
  <c r="I251" i="2"/>
  <c r="E251" i="2"/>
  <c r="G251" i="2"/>
  <c r="H251" i="2"/>
  <c r="A252" i="2"/>
  <c r="F251" i="2"/>
  <c r="C4265" i="4" l="1"/>
  <c r="E4264" i="4"/>
  <c r="C4116" i="1"/>
  <c r="E4115" i="1"/>
  <c r="L252" i="2"/>
  <c r="N252" i="2"/>
  <c r="M252" i="2"/>
  <c r="AE252" i="2"/>
  <c r="AH252" i="2"/>
  <c r="AG252" i="2"/>
  <c r="AF252" i="2"/>
  <c r="C3663" i="4"/>
  <c r="E3662" i="4"/>
  <c r="E3374" i="4"/>
  <c r="Z102" i="2"/>
  <c r="E2965" i="4"/>
  <c r="K252" i="2"/>
  <c r="J252" i="2"/>
  <c r="L499" i="1"/>
  <c r="D498" i="1"/>
  <c r="E498" i="1" s="1"/>
  <c r="B255" i="1"/>
  <c r="A254" i="1"/>
  <c r="M1625" i="1"/>
  <c r="D1624" i="1"/>
  <c r="O40" i="2" s="1"/>
  <c r="I40" i="2"/>
  <c r="F2631" i="1"/>
  <c r="D2630" i="1"/>
  <c r="D2994" i="1"/>
  <c r="K894" i="1"/>
  <c r="D893" i="1"/>
  <c r="B256" i="4"/>
  <c r="A255" i="4"/>
  <c r="I863" i="4"/>
  <c r="D862" i="4"/>
  <c r="E257" i="4"/>
  <c r="C258" i="4"/>
  <c r="D2264" i="4"/>
  <c r="E2264" i="4" s="1"/>
  <c r="J2265" i="4"/>
  <c r="Z103" i="2" s="1"/>
  <c r="F2266" i="1"/>
  <c r="C73" i="2" s="1"/>
  <c r="D2265" i="1"/>
  <c r="O72" i="2" s="1"/>
  <c r="U253" i="2"/>
  <c r="AB252" i="2"/>
  <c r="Z252" i="2"/>
  <c r="AC252" i="2"/>
  <c r="W252" i="2"/>
  <c r="X252" i="2"/>
  <c r="AA252" i="2"/>
  <c r="Y252" i="2"/>
  <c r="AD252" i="2"/>
  <c r="A253" i="2"/>
  <c r="H252" i="2"/>
  <c r="G252" i="2"/>
  <c r="F252" i="2"/>
  <c r="I252" i="2"/>
  <c r="E252" i="2"/>
  <c r="D252" i="2"/>
  <c r="C4266" i="4" l="1"/>
  <c r="E4265" i="4"/>
  <c r="C4117" i="1"/>
  <c r="E4116" i="1"/>
  <c r="M253" i="2"/>
  <c r="L253" i="2"/>
  <c r="N253" i="2"/>
  <c r="AE253" i="2"/>
  <c r="AF253" i="2"/>
  <c r="AH253" i="2"/>
  <c r="AG253" i="2"/>
  <c r="E3663" i="4"/>
  <c r="C3664" i="4"/>
  <c r="E3375" i="4"/>
  <c r="E2966" i="4"/>
  <c r="J253" i="2"/>
  <c r="K253" i="2"/>
  <c r="M1626" i="1"/>
  <c r="D1625" i="1"/>
  <c r="O41" i="2" s="1"/>
  <c r="I41" i="2"/>
  <c r="A255" i="1"/>
  <c r="B256" i="1"/>
  <c r="L500" i="1"/>
  <c r="D499" i="1"/>
  <c r="E499" i="1" s="1"/>
  <c r="D2995" i="1"/>
  <c r="F2632" i="1"/>
  <c r="D2631" i="1"/>
  <c r="K895" i="1"/>
  <c r="D894" i="1"/>
  <c r="C259" i="4"/>
  <c r="E258" i="4"/>
  <c r="I864" i="4"/>
  <c r="D863" i="4"/>
  <c r="B257" i="4"/>
  <c r="A256" i="4"/>
  <c r="D2265" i="4"/>
  <c r="E2265" i="4" s="1"/>
  <c r="J2266" i="4"/>
  <c r="F2267" i="1"/>
  <c r="C74" i="2" s="1"/>
  <c r="D2266" i="1"/>
  <c r="O73" i="2" s="1"/>
  <c r="AB253" i="2"/>
  <c r="Y253" i="2"/>
  <c r="X253" i="2"/>
  <c r="AD253" i="2"/>
  <c r="AC253" i="2"/>
  <c r="U254" i="2"/>
  <c r="W253" i="2"/>
  <c r="Z253" i="2"/>
  <c r="AA253" i="2"/>
  <c r="A254" i="2"/>
  <c r="H253" i="2"/>
  <c r="G253" i="2"/>
  <c r="D253" i="2"/>
  <c r="I253" i="2"/>
  <c r="E253" i="2"/>
  <c r="F253" i="2"/>
  <c r="C4267" i="4" l="1"/>
  <c r="E4266" i="4"/>
  <c r="C4118" i="1"/>
  <c r="E4117" i="1"/>
  <c r="N254" i="2"/>
  <c r="M254" i="2"/>
  <c r="L254" i="2"/>
  <c r="AE254" i="2"/>
  <c r="AG254" i="2"/>
  <c r="AH254" i="2"/>
  <c r="AF254" i="2"/>
  <c r="C3665" i="4"/>
  <c r="E3664" i="4"/>
  <c r="E3376" i="4"/>
  <c r="Z104" i="2"/>
  <c r="E2967" i="4"/>
  <c r="K254" i="2"/>
  <c r="J254" i="2"/>
  <c r="A256" i="1"/>
  <c r="B257" i="1"/>
  <c r="M1627" i="1"/>
  <c r="D1626" i="1"/>
  <c r="O42" i="2" s="1"/>
  <c r="I42" i="2"/>
  <c r="D2632" i="1"/>
  <c r="F2633" i="1"/>
  <c r="D2996" i="1"/>
  <c r="L501" i="1"/>
  <c r="D500" i="1"/>
  <c r="E500" i="1" s="1"/>
  <c r="K896" i="1"/>
  <c r="D895" i="1"/>
  <c r="B258" i="4"/>
  <c r="A257" i="4"/>
  <c r="I865" i="4"/>
  <c r="D864" i="4"/>
  <c r="E259" i="4"/>
  <c r="C260" i="4"/>
  <c r="D2266" i="4"/>
  <c r="E2266" i="4" s="1"/>
  <c r="J2267" i="4"/>
  <c r="F2268" i="1"/>
  <c r="C75" i="2" s="1"/>
  <c r="D2267" i="1"/>
  <c r="O74" i="2" s="1"/>
  <c r="Z254" i="2"/>
  <c r="AA254" i="2"/>
  <c r="AD254" i="2"/>
  <c r="AC254" i="2"/>
  <c r="W254" i="2"/>
  <c r="Y254" i="2"/>
  <c r="X254" i="2"/>
  <c r="AB254" i="2"/>
  <c r="U255" i="2"/>
  <c r="D254" i="2"/>
  <c r="I254" i="2"/>
  <c r="F254" i="2"/>
  <c r="E254" i="2"/>
  <c r="H254" i="2"/>
  <c r="A255" i="2"/>
  <c r="G254" i="2"/>
  <c r="C4268" i="4" l="1"/>
  <c r="E4267" i="4"/>
  <c r="C4119" i="1"/>
  <c r="E4118" i="1"/>
  <c r="N255" i="2"/>
  <c r="L255" i="2"/>
  <c r="M255" i="2"/>
  <c r="AE255" i="2"/>
  <c r="AH255" i="2"/>
  <c r="AG255" i="2"/>
  <c r="AF255" i="2"/>
  <c r="C3666" i="4"/>
  <c r="E3665" i="4"/>
  <c r="E3377" i="4"/>
  <c r="Z105" i="2"/>
  <c r="E2968" i="4"/>
  <c r="K255" i="2"/>
  <c r="J255" i="2"/>
  <c r="F2634" i="1"/>
  <c r="D2633" i="1"/>
  <c r="M1628" i="1"/>
  <c r="D1627" i="1"/>
  <c r="O43" i="2" s="1"/>
  <c r="I43" i="2"/>
  <c r="L502" i="1"/>
  <c r="D501" i="1"/>
  <c r="E501" i="1" s="1"/>
  <c r="D2997" i="1"/>
  <c r="B258" i="1"/>
  <c r="A257" i="1"/>
  <c r="K897" i="1"/>
  <c r="D896" i="1"/>
  <c r="I866" i="4"/>
  <c r="D865" i="4"/>
  <c r="B259" i="4"/>
  <c r="A258" i="4"/>
  <c r="C261" i="4"/>
  <c r="E260" i="4"/>
  <c r="D2267" i="4"/>
  <c r="E2267" i="4" s="1"/>
  <c r="J2268" i="4"/>
  <c r="F2269" i="1"/>
  <c r="C76" i="2" s="1"/>
  <c r="D2268" i="1"/>
  <c r="O75" i="2" s="1"/>
  <c r="AC255" i="2"/>
  <c r="W255" i="2"/>
  <c r="U256" i="2"/>
  <c r="AA255" i="2"/>
  <c r="Y255" i="2"/>
  <c r="X255" i="2"/>
  <c r="AB255" i="2"/>
  <c r="Z255" i="2"/>
  <c r="AD255" i="2"/>
  <c r="A256" i="2"/>
  <c r="H255" i="2"/>
  <c r="I255" i="2"/>
  <c r="F255" i="2"/>
  <c r="G255" i="2"/>
  <c r="E255" i="2"/>
  <c r="D255" i="2"/>
  <c r="C4269" i="4" l="1"/>
  <c r="E4268" i="4"/>
  <c r="C4120" i="1"/>
  <c r="E4119" i="1"/>
  <c r="L256" i="2"/>
  <c r="N256" i="2"/>
  <c r="M256" i="2"/>
  <c r="AE256" i="2"/>
  <c r="AG256" i="2"/>
  <c r="AF256" i="2"/>
  <c r="AH256" i="2"/>
  <c r="C3667" i="4"/>
  <c r="E3666" i="4"/>
  <c r="E3378" i="4"/>
  <c r="Z106" i="2"/>
  <c r="E2969" i="4"/>
  <c r="K256" i="2"/>
  <c r="J256" i="2"/>
  <c r="M1629" i="1"/>
  <c r="D1628" i="1"/>
  <c r="O44" i="2" s="1"/>
  <c r="I44" i="2"/>
  <c r="F2635" i="1"/>
  <c r="D2634" i="1"/>
  <c r="A258" i="1"/>
  <c r="B259" i="1"/>
  <c r="D2998" i="1"/>
  <c r="L503" i="1"/>
  <c r="D502" i="1"/>
  <c r="E502" i="1" s="1"/>
  <c r="K898" i="1"/>
  <c r="D897" i="1"/>
  <c r="E261" i="4"/>
  <c r="C262" i="4"/>
  <c r="B260" i="4"/>
  <c r="A259" i="4"/>
  <c r="I867" i="4"/>
  <c r="D866" i="4"/>
  <c r="D2268" i="4"/>
  <c r="E2268" i="4" s="1"/>
  <c r="J2269" i="4"/>
  <c r="F2270" i="1"/>
  <c r="C77" i="2" s="1"/>
  <c r="D2269" i="1"/>
  <c r="O76" i="2" s="1"/>
  <c r="AB256" i="2"/>
  <c r="AA256" i="2"/>
  <c r="AD256" i="2"/>
  <c r="Y256" i="2"/>
  <c r="Z256" i="2"/>
  <c r="X256" i="2"/>
  <c r="AC256" i="2"/>
  <c r="U257" i="2"/>
  <c r="W256" i="2"/>
  <c r="A257" i="2"/>
  <c r="G256" i="2"/>
  <c r="D256" i="2"/>
  <c r="E256" i="2"/>
  <c r="H256" i="2"/>
  <c r="F256" i="2"/>
  <c r="I256" i="2"/>
  <c r="C4270" i="4" l="1"/>
  <c r="E4269" i="4"/>
  <c r="C4121" i="1"/>
  <c r="E4120" i="1"/>
  <c r="M257" i="2"/>
  <c r="L257" i="2"/>
  <c r="N257" i="2"/>
  <c r="AE257" i="2"/>
  <c r="AF257" i="2"/>
  <c r="AH257" i="2"/>
  <c r="AG257" i="2"/>
  <c r="E3667" i="4"/>
  <c r="C3668" i="4"/>
  <c r="E3379" i="4"/>
  <c r="Z107" i="2"/>
  <c r="E2970" i="4"/>
  <c r="J257" i="2"/>
  <c r="K257" i="2"/>
  <c r="B260" i="1"/>
  <c r="A259" i="1"/>
  <c r="M1630" i="1"/>
  <c r="D1629" i="1"/>
  <c r="O45" i="2" s="1"/>
  <c r="I45" i="2"/>
  <c r="L504" i="1"/>
  <c r="D503" i="1"/>
  <c r="E503" i="1" s="1"/>
  <c r="D2999" i="1"/>
  <c r="F2636" i="1"/>
  <c r="D2635" i="1"/>
  <c r="K899" i="1"/>
  <c r="D898" i="1"/>
  <c r="I868" i="4"/>
  <c r="D867" i="4"/>
  <c r="B261" i="4"/>
  <c r="A260" i="4"/>
  <c r="C263" i="4"/>
  <c r="E262" i="4"/>
  <c r="D2269" i="4"/>
  <c r="E2269" i="4" s="1"/>
  <c r="J2270" i="4"/>
  <c r="F2271" i="1"/>
  <c r="C78" i="2" s="1"/>
  <c r="D2270" i="1"/>
  <c r="O77" i="2" s="1"/>
  <c r="Z257" i="2"/>
  <c r="U258" i="2"/>
  <c r="AC257" i="2"/>
  <c r="AA257" i="2"/>
  <c r="AD257" i="2"/>
  <c r="X257" i="2"/>
  <c r="W257" i="2"/>
  <c r="AB257" i="2"/>
  <c r="Y257" i="2"/>
  <c r="I257" i="2"/>
  <c r="D257" i="2"/>
  <c r="A258" i="2"/>
  <c r="H257" i="2"/>
  <c r="F257" i="2"/>
  <c r="E257" i="2"/>
  <c r="G257" i="2"/>
  <c r="C4271" i="4" l="1"/>
  <c r="E4270" i="4"/>
  <c r="C4122" i="1"/>
  <c r="E4121" i="1"/>
  <c r="N258" i="2"/>
  <c r="M258" i="2"/>
  <c r="L258" i="2"/>
  <c r="AE258" i="2"/>
  <c r="AG258" i="2"/>
  <c r="AF258" i="2"/>
  <c r="AH258" i="2"/>
  <c r="C3669" i="4"/>
  <c r="E3668" i="4"/>
  <c r="E3380" i="4"/>
  <c r="Z108" i="2"/>
  <c r="E2971" i="4"/>
  <c r="K258" i="2"/>
  <c r="J258" i="2"/>
  <c r="M1631" i="1"/>
  <c r="D1630" i="1"/>
  <c r="O46" i="2" s="1"/>
  <c r="I46" i="2"/>
  <c r="B261" i="1"/>
  <c r="A260" i="1"/>
  <c r="D2636" i="1"/>
  <c r="F2637" i="1"/>
  <c r="D3000" i="1"/>
  <c r="L505" i="1"/>
  <c r="D504" i="1"/>
  <c r="E504" i="1" s="1"/>
  <c r="K900" i="1"/>
  <c r="D899" i="1"/>
  <c r="E263" i="4"/>
  <c r="C264" i="4"/>
  <c r="B262" i="4"/>
  <c r="A261" i="4"/>
  <c r="I869" i="4"/>
  <c r="D868" i="4"/>
  <c r="D2270" i="4"/>
  <c r="E2270" i="4" s="1"/>
  <c r="J2271" i="4"/>
  <c r="F2272" i="1"/>
  <c r="C79" i="2" s="1"/>
  <c r="D2271" i="1"/>
  <c r="O78" i="2" s="1"/>
  <c r="X258" i="2"/>
  <c r="AB258" i="2"/>
  <c r="U259" i="2"/>
  <c r="Z258" i="2"/>
  <c r="W258" i="2"/>
  <c r="AD258" i="2"/>
  <c r="AC258" i="2"/>
  <c r="AA258" i="2"/>
  <c r="Y258" i="2"/>
  <c r="G258" i="2"/>
  <c r="F258" i="2"/>
  <c r="H258" i="2"/>
  <c r="I258" i="2"/>
  <c r="A259" i="2"/>
  <c r="D258" i="2"/>
  <c r="E258" i="2"/>
  <c r="C4272" i="4" l="1"/>
  <c r="E4271" i="4"/>
  <c r="C4123" i="1"/>
  <c r="E4122" i="1"/>
  <c r="N259" i="2"/>
  <c r="M259" i="2"/>
  <c r="L259" i="2"/>
  <c r="AE259" i="2"/>
  <c r="AH259" i="2"/>
  <c r="AG259" i="2"/>
  <c r="AF259" i="2"/>
  <c r="E3669" i="4"/>
  <c r="C3670" i="4"/>
  <c r="E3381" i="4"/>
  <c r="Z109" i="2"/>
  <c r="E2972" i="4"/>
  <c r="K259" i="2"/>
  <c r="J259" i="2"/>
  <c r="F2638" i="1"/>
  <c r="D2637" i="1"/>
  <c r="M1632" i="1"/>
  <c r="D1631" i="1"/>
  <c r="O47" i="2" s="1"/>
  <c r="I47" i="2"/>
  <c r="L506" i="1"/>
  <c r="D505" i="1"/>
  <c r="E505" i="1" s="1"/>
  <c r="D3001" i="1"/>
  <c r="B262" i="1"/>
  <c r="A261" i="1"/>
  <c r="K901" i="1"/>
  <c r="D900" i="1"/>
  <c r="I870" i="4"/>
  <c r="D869" i="4"/>
  <c r="B263" i="4"/>
  <c r="A262" i="4"/>
  <c r="C265" i="4"/>
  <c r="E264" i="4"/>
  <c r="D2271" i="4"/>
  <c r="E2271" i="4" s="1"/>
  <c r="J2272" i="4"/>
  <c r="F2273" i="1"/>
  <c r="C80" i="2" s="1"/>
  <c r="D2272" i="1"/>
  <c r="O79" i="2" s="1"/>
  <c r="X259" i="2"/>
  <c r="AA259" i="2"/>
  <c r="U260" i="2"/>
  <c r="Z259" i="2"/>
  <c r="AD259" i="2"/>
  <c r="W259" i="2"/>
  <c r="AC259" i="2"/>
  <c r="Y259" i="2"/>
  <c r="AB259" i="2"/>
  <c r="H259" i="2"/>
  <c r="A260" i="2"/>
  <c r="F259" i="2"/>
  <c r="D259" i="2"/>
  <c r="I259" i="2"/>
  <c r="G259" i="2"/>
  <c r="E259" i="2"/>
  <c r="C4273" i="4" l="1"/>
  <c r="E4272" i="4"/>
  <c r="C4124" i="1"/>
  <c r="E4123" i="1"/>
  <c r="N260" i="2"/>
  <c r="M260" i="2"/>
  <c r="L260" i="2"/>
  <c r="AE260" i="2"/>
  <c r="AG260" i="2"/>
  <c r="AF260" i="2"/>
  <c r="AH260" i="2"/>
  <c r="C3671" i="4"/>
  <c r="E3670" i="4"/>
  <c r="E3382" i="4"/>
  <c r="Z110" i="2"/>
  <c r="E2973" i="4"/>
  <c r="K260" i="2"/>
  <c r="J260" i="2"/>
  <c r="M1633" i="1"/>
  <c r="D1632" i="1"/>
  <c r="O48" i="2" s="1"/>
  <c r="I48" i="2"/>
  <c r="D2638" i="1"/>
  <c r="F2639" i="1"/>
  <c r="A262" i="1"/>
  <c r="B263" i="1"/>
  <c r="D3002" i="1"/>
  <c r="L507" i="1"/>
  <c r="D506" i="1"/>
  <c r="E506" i="1" s="1"/>
  <c r="K902" i="1"/>
  <c r="D901" i="1"/>
  <c r="E265" i="4"/>
  <c r="C266" i="4"/>
  <c r="B264" i="4"/>
  <c r="A263" i="4"/>
  <c r="I871" i="4"/>
  <c r="D870" i="4"/>
  <c r="D2272" i="4"/>
  <c r="E2272" i="4" s="1"/>
  <c r="J2273" i="4"/>
  <c r="F2274" i="1"/>
  <c r="C81" i="2" s="1"/>
  <c r="D2273" i="1"/>
  <c r="O80" i="2" s="1"/>
  <c r="AB260" i="2"/>
  <c r="AA260" i="2"/>
  <c r="X260" i="2"/>
  <c r="AC260" i="2"/>
  <c r="Y260" i="2"/>
  <c r="Z260" i="2"/>
  <c r="AD260" i="2"/>
  <c r="U261" i="2"/>
  <c r="W260" i="2"/>
  <c r="D260" i="2"/>
  <c r="E260" i="2"/>
  <c r="G260" i="2"/>
  <c r="H260" i="2"/>
  <c r="F260" i="2"/>
  <c r="A261" i="2"/>
  <c r="I260" i="2"/>
  <c r="C4274" i="4" l="1"/>
  <c r="E4273" i="4"/>
  <c r="C4125" i="1"/>
  <c r="E4124" i="1"/>
  <c r="N261" i="2"/>
  <c r="L261" i="2"/>
  <c r="M261" i="2"/>
  <c r="AE261" i="2"/>
  <c r="AH261" i="2"/>
  <c r="AG261" i="2"/>
  <c r="AF261" i="2"/>
  <c r="E3671" i="4"/>
  <c r="C3672" i="4"/>
  <c r="E3383" i="4"/>
  <c r="Z111" i="2"/>
  <c r="E2974" i="4"/>
  <c r="J261" i="2"/>
  <c r="K261" i="2"/>
  <c r="B264" i="1"/>
  <c r="A263" i="1"/>
  <c r="F2640" i="1"/>
  <c r="D2639" i="1"/>
  <c r="M1634" i="1"/>
  <c r="D1633" i="1"/>
  <c r="O49" i="2" s="1"/>
  <c r="I49" i="2"/>
  <c r="L508" i="1"/>
  <c r="D507" i="1"/>
  <c r="E507" i="1" s="1"/>
  <c r="D3003" i="1"/>
  <c r="K903" i="1"/>
  <c r="D902" i="1"/>
  <c r="I872" i="4"/>
  <c r="D871" i="4"/>
  <c r="B265" i="4"/>
  <c r="A264" i="4"/>
  <c r="C267" i="4"/>
  <c r="E266" i="4"/>
  <c r="D2273" i="4"/>
  <c r="E2273" i="4" s="1"/>
  <c r="J2274" i="4"/>
  <c r="F2275" i="1"/>
  <c r="C82" i="2" s="1"/>
  <c r="D2274" i="1"/>
  <c r="O81" i="2" s="1"/>
  <c r="Z261" i="2"/>
  <c r="U262" i="2"/>
  <c r="Y261" i="2"/>
  <c r="AB261" i="2"/>
  <c r="W261" i="2"/>
  <c r="X261" i="2"/>
  <c r="AA261" i="2"/>
  <c r="AD261" i="2"/>
  <c r="AC261" i="2"/>
  <c r="E261" i="2"/>
  <c r="G261" i="2"/>
  <c r="D261" i="2"/>
  <c r="I261" i="2"/>
  <c r="H261" i="2"/>
  <c r="A262" i="2"/>
  <c r="F261" i="2"/>
  <c r="C4275" i="4" l="1"/>
  <c r="E4274" i="4"/>
  <c r="C4126" i="1"/>
  <c r="E4125" i="1"/>
  <c r="L262" i="2"/>
  <c r="N262" i="2"/>
  <c r="M262" i="2"/>
  <c r="AE262" i="2"/>
  <c r="AG262" i="2"/>
  <c r="AH262" i="2"/>
  <c r="AF262" i="2"/>
  <c r="C3673" i="4"/>
  <c r="E3672" i="4"/>
  <c r="E3384" i="4"/>
  <c r="Z112" i="2"/>
  <c r="E2975" i="4"/>
  <c r="K262" i="2"/>
  <c r="J262" i="2"/>
  <c r="M1635" i="1"/>
  <c r="D1634" i="1"/>
  <c r="O50" i="2" s="1"/>
  <c r="I50" i="2"/>
  <c r="F2641" i="1"/>
  <c r="D2640" i="1"/>
  <c r="A264" i="1"/>
  <c r="B265" i="1"/>
  <c r="D3004" i="1"/>
  <c r="L509" i="1"/>
  <c r="D508" i="1"/>
  <c r="E508" i="1" s="1"/>
  <c r="K904" i="1"/>
  <c r="D903" i="1"/>
  <c r="E267" i="4"/>
  <c r="C268" i="4"/>
  <c r="B266" i="4"/>
  <c r="A265" i="4"/>
  <c r="I873" i="4"/>
  <c r="D872" i="4"/>
  <c r="D2274" i="4"/>
  <c r="E2274" i="4" s="1"/>
  <c r="J2275" i="4"/>
  <c r="F2276" i="1"/>
  <c r="C83" i="2" s="1"/>
  <c r="D2275" i="1"/>
  <c r="O82" i="2" s="1"/>
  <c r="AA262" i="2"/>
  <c r="AC262" i="2"/>
  <c r="U263" i="2"/>
  <c r="AB262" i="2"/>
  <c r="Y262" i="2"/>
  <c r="AD262" i="2"/>
  <c r="Z262" i="2"/>
  <c r="W262" i="2"/>
  <c r="X262" i="2"/>
  <c r="D262" i="2"/>
  <c r="H262" i="2"/>
  <c r="I262" i="2"/>
  <c r="G262" i="2"/>
  <c r="F262" i="2"/>
  <c r="E262" i="2"/>
  <c r="A263" i="2"/>
  <c r="C4276" i="4" l="1"/>
  <c r="E4275" i="4"/>
  <c r="C4127" i="1"/>
  <c r="E4126" i="1"/>
  <c r="M263" i="2"/>
  <c r="L263" i="2"/>
  <c r="N263" i="2"/>
  <c r="AE263" i="2"/>
  <c r="AF263" i="2"/>
  <c r="AG263" i="2"/>
  <c r="AH263" i="2"/>
  <c r="C3674" i="4"/>
  <c r="E3673" i="4"/>
  <c r="E3385" i="4"/>
  <c r="Z113" i="2"/>
  <c r="E2976" i="4"/>
  <c r="K263" i="2"/>
  <c r="J263" i="2"/>
  <c r="B266" i="1"/>
  <c r="A265" i="1"/>
  <c r="M1636" i="1"/>
  <c r="D1635" i="1"/>
  <c r="O51" i="2" s="1"/>
  <c r="I51" i="2"/>
  <c r="L510" i="1"/>
  <c r="D509" i="1"/>
  <c r="E509" i="1" s="1"/>
  <c r="D3005" i="1"/>
  <c r="F2642" i="1"/>
  <c r="D2641" i="1"/>
  <c r="K905" i="1"/>
  <c r="D904" i="1"/>
  <c r="I874" i="4"/>
  <c r="D873" i="4"/>
  <c r="B267" i="4"/>
  <c r="A266" i="4"/>
  <c r="C269" i="4"/>
  <c r="E268" i="4"/>
  <c r="D2275" i="4"/>
  <c r="E2275" i="4" s="1"/>
  <c r="J2276" i="4"/>
  <c r="F2277" i="1"/>
  <c r="C84" i="2" s="1"/>
  <c r="D2276" i="1"/>
  <c r="O83" i="2" s="1"/>
  <c r="X263" i="2"/>
  <c r="AA263" i="2"/>
  <c r="U264" i="2"/>
  <c r="Z263" i="2"/>
  <c r="AD263" i="2"/>
  <c r="W263" i="2"/>
  <c r="AC263" i="2"/>
  <c r="Y263" i="2"/>
  <c r="AB263" i="2"/>
  <c r="A264" i="2"/>
  <c r="G263" i="2"/>
  <c r="D263" i="2"/>
  <c r="E263" i="2"/>
  <c r="H263" i="2"/>
  <c r="F263" i="2"/>
  <c r="I263" i="2"/>
  <c r="C4277" i="4" l="1"/>
  <c r="E4276" i="4"/>
  <c r="C4128" i="1"/>
  <c r="E4127" i="1"/>
  <c r="N264" i="2"/>
  <c r="M264" i="2"/>
  <c r="L264" i="2"/>
  <c r="AE264" i="2"/>
  <c r="AG264" i="2"/>
  <c r="AH264" i="2"/>
  <c r="AF264" i="2"/>
  <c r="C3675" i="4"/>
  <c r="E3674" i="4"/>
  <c r="E3386" i="4"/>
  <c r="Z114" i="2"/>
  <c r="E2977" i="4"/>
  <c r="K264" i="2"/>
  <c r="J264" i="2"/>
  <c r="M1637" i="1"/>
  <c r="D1636" i="1"/>
  <c r="O52" i="2" s="1"/>
  <c r="I52" i="2"/>
  <c r="A266" i="1"/>
  <c r="B267" i="1"/>
  <c r="D2642" i="1"/>
  <c r="F2643" i="1"/>
  <c r="D3006" i="1"/>
  <c r="L511" i="1"/>
  <c r="D510" i="1"/>
  <c r="E510" i="1" s="1"/>
  <c r="K906" i="1"/>
  <c r="D905" i="1"/>
  <c r="E269" i="4"/>
  <c r="C270" i="4"/>
  <c r="B268" i="4"/>
  <c r="A267" i="4"/>
  <c r="I875" i="4"/>
  <c r="D874" i="4"/>
  <c r="D2276" i="4"/>
  <c r="E2276" i="4" s="1"/>
  <c r="J2277" i="4"/>
  <c r="F2278" i="1"/>
  <c r="C85" i="2" s="1"/>
  <c r="D2277" i="1"/>
  <c r="O84" i="2" s="1"/>
  <c r="AB264" i="2"/>
  <c r="AA264" i="2"/>
  <c r="X264" i="2"/>
  <c r="W264" i="2"/>
  <c r="AD264" i="2"/>
  <c r="U265" i="2"/>
  <c r="AC264" i="2"/>
  <c r="Y264" i="2"/>
  <c r="Z264" i="2"/>
  <c r="H264" i="2"/>
  <c r="I264" i="2"/>
  <c r="D264" i="2"/>
  <c r="G264" i="2"/>
  <c r="A265" i="2"/>
  <c r="F264" i="2"/>
  <c r="E264" i="2"/>
  <c r="C4278" i="4" l="1"/>
  <c r="E4277" i="4"/>
  <c r="C4129" i="1"/>
  <c r="E4128" i="1"/>
  <c r="N265" i="2"/>
  <c r="M265" i="2"/>
  <c r="L265" i="2"/>
  <c r="AE265" i="2"/>
  <c r="AH265" i="2"/>
  <c r="AF265" i="2"/>
  <c r="AG265" i="2"/>
  <c r="E3675" i="4"/>
  <c r="C3676" i="4"/>
  <c r="E3387" i="4"/>
  <c r="Z115" i="2"/>
  <c r="E2978" i="4"/>
  <c r="J265" i="2"/>
  <c r="K265" i="2"/>
  <c r="F2644" i="1"/>
  <c r="D2643" i="1"/>
  <c r="B268" i="1"/>
  <c r="A267" i="1"/>
  <c r="M1638" i="1"/>
  <c r="D1637" i="1"/>
  <c r="O53" i="2" s="1"/>
  <c r="I53" i="2"/>
  <c r="L512" i="1"/>
  <c r="D511" i="1"/>
  <c r="E511" i="1" s="1"/>
  <c r="D3007" i="1"/>
  <c r="K907" i="1"/>
  <c r="D906" i="1"/>
  <c r="I876" i="4"/>
  <c r="D875" i="4"/>
  <c r="B269" i="4"/>
  <c r="A268" i="4"/>
  <c r="C271" i="4"/>
  <c r="E270" i="4"/>
  <c r="D2277" i="4"/>
  <c r="E2277" i="4" s="1"/>
  <c r="J2278" i="4"/>
  <c r="F2279" i="1"/>
  <c r="C86" i="2" s="1"/>
  <c r="D2278" i="1"/>
  <c r="O85" i="2" s="1"/>
  <c r="Z265" i="2"/>
  <c r="U266" i="2"/>
  <c r="Y265" i="2"/>
  <c r="AB265" i="2"/>
  <c r="W265" i="2"/>
  <c r="X265" i="2"/>
  <c r="AA265" i="2"/>
  <c r="AD265" i="2"/>
  <c r="AC265" i="2"/>
  <c r="F265" i="2"/>
  <c r="G265" i="2"/>
  <c r="E265" i="2"/>
  <c r="H265" i="2"/>
  <c r="A266" i="2"/>
  <c r="I265" i="2"/>
  <c r="D265" i="2"/>
  <c r="C4279" i="4" l="1"/>
  <c r="E4278" i="4"/>
  <c r="C4130" i="1"/>
  <c r="E4129" i="1"/>
  <c r="L266" i="2"/>
  <c r="N266" i="2"/>
  <c r="M266" i="2"/>
  <c r="AE266" i="2"/>
  <c r="AH266" i="2"/>
  <c r="AG266" i="2"/>
  <c r="AF266" i="2"/>
  <c r="C3677" i="4"/>
  <c r="E3676" i="4"/>
  <c r="E3388" i="4"/>
  <c r="Z116" i="2"/>
  <c r="E2979" i="4"/>
  <c r="K266" i="2"/>
  <c r="J266" i="2"/>
  <c r="M1639" i="1"/>
  <c r="D1638" i="1"/>
  <c r="O54" i="2" s="1"/>
  <c r="I54" i="2"/>
  <c r="A268" i="1"/>
  <c r="B269" i="1"/>
  <c r="F2645" i="1"/>
  <c r="D2644" i="1"/>
  <c r="D3008" i="1"/>
  <c r="L513" i="1"/>
  <c r="D512" i="1"/>
  <c r="E512" i="1" s="1"/>
  <c r="K908" i="1"/>
  <c r="D907" i="1"/>
  <c r="E271" i="4"/>
  <c r="C272" i="4"/>
  <c r="B270" i="4"/>
  <c r="A269" i="4"/>
  <c r="I877" i="4"/>
  <c r="D876" i="4"/>
  <c r="D2278" i="4"/>
  <c r="E2278" i="4" s="1"/>
  <c r="J2279" i="4"/>
  <c r="F2280" i="1"/>
  <c r="C87" i="2" s="1"/>
  <c r="D2279" i="1"/>
  <c r="O86" i="2" s="1"/>
  <c r="AA266" i="2"/>
  <c r="AC266" i="2"/>
  <c r="U267" i="2"/>
  <c r="AB266" i="2"/>
  <c r="Y266" i="2"/>
  <c r="AD266" i="2"/>
  <c r="Z266" i="2"/>
  <c r="W266" i="2"/>
  <c r="X266" i="2"/>
  <c r="G266" i="2"/>
  <c r="I266" i="2"/>
  <c r="D266" i="2"/>
  <c r="A267" i="2"/>
  <c r="H266" i="2"/>
  <c r="F266" i="2"/>
  <c r="E266" i="2"/>
  <c r="C4280" i="4" l="1"/>
  <c r="E4279" i="4"/>
  <c r="C4131" i="1"/>
  <c r="E4130" i="1"/>
  <c r="M267" i="2"/>
  <c r="L267" i="2"/>
  <c r="N267" i="2"/>
  <c r="AE267" i="2"/>
  <c r="AF267" i="2"/>
  <c r="AG267" i="2"/>
  <c r="AH267" i="2"/>
  <c r="E3677" i="4"/>
  <c r="C3678" i="4"/>
  <c r="E3389" i="4"/>
  <c r="Z117" i="2"/>
  <c r="E2980" i="4"/>
  <c r="K267" i="2"/>
  <c r="J267" i="2"/>
  <c r="B270" i="1"/>
  <c r="A269" i="1"/>
  <c r="M1640" i="1"/>
  <c r="D1639" i="1"/>
  <c r="O55" i="2" s="1"/>
  <c r="I55" i="2"/>
  <c r="L514" i="1"/>
  <c r="D513" i="1"/>
  <c r="E513" i="1" s="1"/>
  <c r="D3009" i="1"/>
  <c r="F2646" i="1"/>
  <c r="D2645" i="1"/>
  <c r="K909" i="1"/>
  <c r="D908" i="1"/>
  <c r="I878" i="4"/>
  <c r="D877" i="4"/>
  <c r="B271" i="4"/>
  <c r="A270" i="4"/>
  <c r="C273" i="4"/>
  <c r="E272" i="4"/>
  <c r="D2279" i="4"/>
  <c r="E2279" i="4" s="1"/>
  <c r="J2280" i="4"/>
  <c r="F2281" i="1"/>
  <c r="C88" i="2" s="1"/>
  <c r="D2280" i="1"/>
  <c r="O87" i="2" s="1"/>
  <c r="X267" i="2"/>
  <c r="AA267" i="2"/>
  <c r="U268" i="2"/>
  <c r="Z267" i="2"/>
  <c r="AD267" i="2"/>
  <c r="W267" i="2"/>
  <c r="AC267" i="2"/>
  <c r="Y267" i="2"/>
  <c r="AB267" i="2"/>
  <c r="I267" i="2"/>
  <c r="H267" i="2"/>
  <c r="F267" i="2"/>
  <c r="E267" i="2"/>
  <c r="A268" i="2"/>
  <c r="G267" i="2"/>
  <c r="D267" i="2"/>
  <c r="C4281" i="4" l="1"/>
  <c r="E4280" i="4"/>
  <c r="C4132" i="1"/>
  <c r="E4131" i="1"/>
  <c r="N268" i="2"/>
  <c r="M268" i="2"/>
  <c r="L268" i="2"/>
  <c r="AE268" i="2"/>
  <c r="AG268" i="2"/>
  <c r="AH268" i="2"/>
  <c r="AF268" i="2"/>
  <c r="C3679" i="4"/>
  <c r="E3678" i="4"/>
  <c r="E3390" i="4"/>
  <c r="Z118" i="2"/>
  <c r="E2981" i="4"/>
  <c r="K268" i="2"/>
  <c r="J268" i="2"/>
  <c r="M1641" i="1"/>
  <c r="D1640" i="1"/>
  <c r="O56" i="2" s="1"/>
  <c r="I56" i="2"/>
  <c r="A270" i="1"/>
  <c r="B271" i="1"/>
  <c r="F2647" i="1"/>
  <c r="D2646" i="1"/>
  <c r="D3010" i="1"/>
  <c r="L515" i="1"/>
  <c r="D514" i="1"/>
  <c r="E514" i="1" s="1"/>
  <c r="K910" i="1"/>
  <c r="D909" i="1"/>
  <c r="E273" i="4"/>
  <c r="C274" i="4"/>
  <c r="B272" i="4"/>
  <c r="A271" i="4"/>
  <c r="I879" i="4"/>
  <c r="D878" i="4"/>
  <c r="D2280" i="4"/>
  <c r="E2280" i="4" s="1"/>
  <c r="J2281" i="4"/>
  <c r="F2282" i="1"/>
  <c r="C89" i="2" s="1"/>
  <c r="D2281" i="1"/>
  <c r="O88" i="2" s="1"/>
  <c r="AB268" i="2"/>
  <c r="AA268" i="2"/>
  <c r="X268" i="2"/>
  <c r="W268" i="2"/>
  <c r="AD268" i="2"/>
  <c r="U269" i="2"/>
  <c r="AC268" i="2"/>
  <c r="Y268" i="2"/>
  <c r="Z268" i="2"/>
  <c r="H268" i="2"/>
  <c r="F268" i="2"/>
  <c r="A269" i="2"/>
  <c r="E268" i="2"/>
  <c r="D268" i="2"/>
  <c r="I268" i="2"/>
  <c r="G268" i="2"/>
  <c r="C4282" i="4" l="1"/>
  <c r="E4281" i="4"/>
  <c r="C4133" i="1"/>
  <c r="E4132" i="1"/>
  <c r="N269" i="2"/>
  <c r="M269" i="2"/>
  <c r="L269" i="2"/>
  <c r="AE269" i="2"/>
  <c r="AH269" i="2"/>
  <c r="AG269" i="2"/>
  <c r="AF269" i="2"/>
  <c r="E3679" i="4"/>
  <c r="C3680" i="4"/>
  <c r="E3391" i="4"/>
  <c r="Z119" i="2"/>
  <c r="E2982" i="4"/>
  <c r="J269" i="2"/>
  <c r="K269" i="2"/>
  <c r="B272" i="1"/>
  <c r="A271" i="1"/>
  <c r="M1642" i="1"/>
  <c r="D1641" i="1"/>
  <c r="O57" i="2" s="1"/>
  <c r="I57" i="2"/>
  <c r="L516" i="1"/>
  <c r="D515" i="1"/>
  <c r="E515" i="1" s="1"/>
  <c r="D3011" i="1"/>
  <c r="F2648" i="1"/>
  <c r="D2647" i="1"/>
  <c r="K911" i="1"/>
  <c r="D910" i="1"/>
  <c r="I880" i="4"/>
  <c r="D879" i="4"/>
  <c r="B273" i="4"/>
  <c r="A272" i="4"/>
  <c r="C275" i="4"/>
  <c r="E274" i="4"/>
  <c r="D2281" i="4"/>
  <c r="E2281" i="4" s="1"/>
  <c r="J2282" i="4"/>
  <c r="F2283" i="1"/>
  <c r="C90" i="2" s="1"/>
  <c r="D2282" i="1"/>
  <c r="O89" i="2" s="1"/>
  <c r="Z269" i="2"/>
  <c r="U270" i="2"/>
  <c r="AC269" i="2"/>
  <c r="AA269" i="2"/>
  <c r="AD269" i="2"/>
  <c r="X269" i="2"/>
  <c r="W269" i="2"/>
  <c r="AB269" i="2"/>
  <c r="Y269" i="2"/>
  <c r="G269" i="2"/>
  <c r="D269" i="2"/>
  <c r="F269" i="2"/>
  <c r="A270" i="2"/>
  <c r="E269" i="2"/>
  <c r="H269" i="2"/>
  <c r="I269" i="2"/>
  <c r="C4283" i="4" l="1"/>
  <c r="E4282" i="4"/>
  <c r="C4134" i="1"/>
  <c r="E4133" i="1"/>
  <c r="L270" i="2"/>
  <c r="N270" i="2"/>
  <c r="M270" i="2"/>
  <c r="AE270" i="2"/>
  <c r="AG270" i="2"/>
  <c r="AH270" i="2"/>
  <c r="AF270" i="2"/>
  <c r="C3681" i="4"/>
  <c r="E3680" i="4"/>
  <c r="E3392" i="4"/>
  <c r="Z120" i="2"/>
  <c r="E2983" i="4"/>
  <c r="K270" i="2"/>
  <c r="J270" i="2"/>
  <c r="D3012" i="1"/>
  <c r="M1643" i="1"/>
  <c r="D1642" i="1"/>
  <c r="O58" i="2" s="1"/>
  <c r="I58" i="2"/>
  <c r="A272" i="1"/>
  <c r="B273" i="1"/>
  <c r="D2648" i="1"/>
  <c r="F2649" i="1"/>
  <c r="L517" i="1"/>
  <c r="D516" i="1"/>
  <c r="E516" i="1" s="1"/>
  <c r="K912" i="1"/>
  <c r="D911" i="1"/>
  <c r="E275" i="4"/>
  <c r="C276" i="4"/>
  <c r="B274" i="4"/>
  <c r="A273" i="4"/>
  <c r="I881" i="4"/>
  <c r="D880" i="4"/>
  <c r="D2282" i="4"/>
  <c r="E2282" i="4" s="1"/>
  <c r="J2283" i="4"/>
  <c r="F2284" i="1"/>
  <c r="C91" i="2" s="1"/>
  <c r="D2283" i="1"/>
  <c r="O90" i="2" s="1"/>
  <c r="AB270" i="2"/>
  <c r="Y270" i="2"/>
  <c r="AA270" i="2"/>
  <c r="AC270" i="2"/>
  <c r="W270" i="2"/>
  <c r="U271" i="2"/>
  <c r="Z270" i="2"/>
  <c r="AD270" i="2"/>
  <c r="X270" i="2"/>
  <c r="I270" i="2"/>
  <c r="H270" i="2"/>
  <c r="A271" i="2"/>
  <c r="F270" i="2"/>
  <c r="G270" i="2"/>
  <c r="D270" i="2"/>
  <c r="E270" i="2"/>
  <c r="C4284" i="4" l="1"/>
  <c r="E4283" i="4"/>
  <c r="C4135" i="1"/>
  <c r="E4134" i="1"/>
  <c r="M271" i="2"/>
  <c r="L271" i="2"/>
  <c r="N271" i="2"/>
  <c r="AE271" i="2"/>
  <c r="AF271" i="2"/>
  <c r="AH271" i="2"/>
  <c r="AG271" i="2"/>
  <c r="C3682" i="4"/>
  <c r="E3681" i="4"/>
  <c r="E3393" i="4"/>
  <c r="Z121" i="2"/>
  <c r="E2984" i="4"/>
  <c r="K271" i="2"/>
  <c r="J271" i="2"/>
  <c r="F2650" i="1"/>
  <c r="D2649" i="1"/>
  <c r="B274" i="1"/>
  <c r="A273" i="1"/>
  <c r="M1644" i="1"/>
  <c r="D1643" i="1"/>
  <c r="O59" i="2" s="1"/>
  <c r="I59" i="2"/>
  <c r="L518" i="1"/>
  <c r="D517" i="1"/>
  <c r="E517" i="1" s="1"/>
  <c r="D3013" i="1"/>
  <c r="K913" i="1"/>
  <c r="D912" i="1"/>
  <c r="I882" i="4"/>
  <c r="D881" i="4"/>
  <c r="B275" i="4"/>
  <c r="A274" i="4"/>
  <c r="C277" i="4"/>
  <c r="E276" i="4"/>
  <c r="D2283" i="4"/>
  <c r="E2283" i="4" s="1"/>
  <c r="J2284" i="4"/>
  <c r="F2285" i="1"/>
  <c r="C92" i="2" s="1"/>
  <c r="D2284" i="1"/>
  <c r="O91" i="2" s="1"/>
  <c r="X271" i="2"/>
  <c r="U272" i="2"/>
  <c r="AD271" i="2"/>
  <c r="Z271" i="2"/>
  <c r="W271" i="2"/>
  <c r="Y271" i="2"/>
  <c r="AB271" i="2"/>
  <c r="AC271" i="2"/>
  <c r="AA271" i="2"/>
  <c r="E271" i="2"/>
  <c r="H271" i="2"/>
  <c r="A272" i="2"/>
  <c r="F271" i="2"/>
  <c r="I271" i="2"/>
  <c r="G271" i="2"/>
  <c r="D271" i="2"/>
  <c r="C4285" i="4" l="1"/>
  <c r="E4284" i="4"/>
  <c r="C4136" i="1"/>
  <c r="E4135" i="1"/>
  <c r="N272" i="2"/>
  <c r="M272" i="2"/>
  <c r="L272" i="2"/>
  <c r="AE272" i="2"/>
  <c r="AG272" i="2"/>
  <c r="AF272" i="2"/>
  <c r="AH272" i="2"/>
  <c r="C3683" i="4"/>
  <c r="E3682" i="4"/>
  <c r="E3394" i="4"/>
  <c r="Z122" i="2"/>
  <c r="E2985" i="4"/>
  <c r="K272" i="2"/>
  <c r="J272" i="2"/>
  <c r="D3014" i="1"/>
  <c r="M1645" i="1"/>
  <c r="D1644" i="1"/>
  <c r="O60" i="2" s="1"/>
  <c r="I60" i="2"/>
  <c r="A274" i="1"/>
  <c r="B275" i="1"/>
  <c r="F2651" i="1"/>
  <c r="D2650" i="1"/>
  <c r="L519" i="1"/>
  <c r="D518" i="1"/>
  <c r="E518" i="1" s="1"/>
  <c r="K914" i="1"/>
  <c r="D913" i="1"/>
  <c r="E277" i="4"/>
  <c r="C278" i="4"/>
  <c r="B276" i="4"/>
  <c r="A275" i="4"/>
  <c r="I883" i="4"/>
  <c r="D882" i="4"/>
  <c r="D2284" i="4"/>
  <c r="E2284" i="4" s="1"/>
  <c r="J2285" i="4"/>
  <c r="F2286" i="1"/>
  <c r="C93" i="2" s="1"/>
  <c r="D2285" i="1"/>
  <c r="O92" i="2" s="1"/>
  <c r="AC272" i="2"/>
  <c r="AB272" i="2"/>
  <c r="X272" i="2"/>
  <c r="AD272" i="2"/>
  <c r="U273" i="2"/>
  <c r="AA272" i="2"/>
  <c r="Y272" i="2"/>
  <c r="W272" i="2"/>
  <c r="Z272" i="2"/>
  <c r="I272" i="2"/>
  <c r="D272" i="2"/>
  <c r="H272" i="2"/>
  <c r="A273" i="2"/>
  <c r="F272" i="2"/>
  <c r="G272" i="2"/>
  <c r="E272" i="2"/>
  <c r="C4286" i="4" l="1"/>
  <c r="E4285" i="4"/>
  <c r="C4137" i="1"/>
  <c r="E4136" i="1"/>
  <c r="N273" i="2"/>
  <c r="M273" i="2"/>
  <c r="L273" i="2"/>
  <c r="AE273" i="2"/>
  <c r="AH273" i="2"/>
  <c r="AG273" i="2"/>
  <c r="AF273" i="2"/>
  <c r="E3683" i="4"/>
  <c r="C3684" i="4"/>
  <c r="E3395" i="4"/>
  <c r="Z123" i="2"/>
  <c r="E2986" i="4"/>
  <c r="J273" i="2"/>
  <c r="K273" i="2"/>
  <c r="B276" i="1"/>
  <c r="A275" i="1"/>
  <c r="M1646" i="1"/>
  <c r="D1645" i="1"/>
  <c r="O61" i="2" s="1"/>
  <c r="I61" i="2"/>
  <c r="L520" i="1"/>
  <c r="D519" i="1"/>
  <c r="E519" i="1" s="1"/>
  <c r="F2652" i="1"/>
  <c r="D2651" i="1"/>
  <c r="D3015" i="1"/>
  <c r="K915" i="1"/>
  <c r="D914" i="1"/>
  <c r="I884" i="4"/>
  <c r="D883" i="4"/>
  <c r="B277" i="4"/>
  <c r="A276" i="4"/>
  <c r="C279" i="4"/>
  <c r="E278" i="4"/>
  <c r="D2285" i="4"/>
  <c r="E2285" i="4" s="1"/>
  <c r="J2286" i="4"/>
  <c r="F2287" i="1"/>
  <c r="C94" i="2" s="1"/>
  <c r="D2286" i="1"/>
  <c r="O93" i="2" s="1"/>
  <c r="Z273" i="2"/>
  <c r="AA273" i="2"/>
  <c r="AC273" i="2"/>
  <c r="U274" i="2"/>
  <c r="W273" i="2"/>
  <c r="X273" i="2"/>
  <c r="AD273" i="2"/>
  <c r="AB273" i="2"/>
  <c r="Y273" i="2"/>
  <c r="A274" i="2"/>
  <c r="F273" i="2"/>
  <c r="D273" i="2"/>
  <c r="H273" i="2"/>
  <c r="G273" i="2"/>
  <c r="E273" i="2"/>
  <c r="I273" i="2"/>
  <c r="C4287" i="4" l="1"/>
  <c r="E4286" i="4"/>
  <c r="C4138" i="1"/>
  <c r="E4137" i="1"/>
  <c r="L274" i="2"/>
  <c r="N274" i="2"/>
  <c r="M274" i="2"/>
  <c r="AE274" i="2"/>
  <c r="AF274" i="2"/>
  <c r="AG274" i="2"/>
  <c r="AH274" i="2"/>
  <c r="C3685" i="4"/>
  <c r="E3684" i="4"/>
  <c r="E3396" i="4"/>
  <c r="Z124" i="2"/>
  <c r="E2987" i="4"/>
  <c r="K274" i="2"/>
  <c r="J274" i="2"/>
  <c r="D3016" i="1"/>
  <c r="M1647" i="1"/>
  <c r="D1646" i="1"/>
  <c r="O62" i="2" s="1"/>
  <c r="I62" i="2"/>
  <c r="B277" i="1"/>
  <c r="A276" i="1"/>
  <c r="D2652" i="1"/>
  <c r="F2653" i="1"/>
  <c r="L521" i="1"/>
  <c r="D520" i="1"/>
  <c r="E520" i="1" s="1"/>
  <c r="K916" i="1"/>
  <c r="D915" i="1"/>
  <c r="E279" i="4"/>
  <c r="C280" i="4"/>
  <c r="B278" i="4"/>
  <c r="A277" i="4"/>
  <c r="I885" i="4"/>
  <c r="D884" i="4"/>
  <c r="D2286" i="4"/>
  <c r="E2286" i="4" s="1"/>
  <c r="J2287" i="4"/>
  <c r="F2288" i="1"/>
  <c r="C95" i="2" s="1"/>
  <c r="D2287" i="1"/>
  <c r="O94" i="2" s="1"/>
  <c r="Z274" i="2"/>
  <c r="AC274" i="2"/>
  <c r="X274" i="2"/>
  <c r="U275" i="2"/>
  <c r="AD274" i="2"/>
  <c r="W274" i="2"/>
  <c r="AB274" i="2"/>
  <c r="Y274" i="2"/>
  <c r="AA274" i="2"/>
  <c r="G274" i="2"/>
  <c r="H274" i="2"/>
  <c r="I274" i="2"/>
  <c r="E274" i="2"/>
  <c r="D274" i="2"/>
  <c r="F274" i="2"/>
  <c r="A275" i="2"/>
  <c r="C4288" i="4" l="1"/>
  <c r="E4287" i="4"/>
  <c r="C4139" i="1"/>
  <c r="E4138" i="1"/>
  <c r="M275" i="2"/>
  <c r="L275" i="2"/>
  <c r="N275" i="2"/>
  <c r="AE275" i="2"/>
  <c r="AF275" i="2"/>
  <c r="AH275" i="2"/>
  <c r="AG275" i="2"/>
  <c r="C3686" i="4"/>
  <c r="E3685" i="4"/>
  <c r="E3397" i="4"/>
  <c r="Z125" i="2"/>
  <c r="E2988" i="4"/>
  <c r="K275" i="2"/>
  <c r="J275" i="2"/>
  <c r="F2654" i="1"/>
  <c r="D2653" i="1"/>
  <c r="M1648" i="1"/>
  <c r="D1647" i="1"/>
  <c r="O63" i="2" s="1"/>
  <c r="I63" i="2"/>
  <c r="L522" i="1"/>
  <c r="D521" i="1"/>
  <c r="E521" i="1" s="1"/>
  <c r="A277" i="1"/>
  <c r="B278" i="1"/>
  <c r="D3017" i="1"/>
  <c r="K917" i="1"/>
  <c r="D916" i="1"/>
  <c r="I886" i="4"/>
  <c r="D885" i="4"/>
  <c r="B279" i="4"/>
  <c r="A278" i="4"/>
  <c r="C281" i="4"/>
  <c r="E280" i="4"/>
  <c r="D2287" i="4"/>
  <c r="E2287" i="4" s="1"/>
  <c r="J2288" i="4"/>
  <c r="F2289" i="1"/>
  <c r="C96" i="2" s="1"/>
  <c r="D2288" i="1"/>
  <c r="O95" i="2" s="1"/>
  <c r="AD275" i="2"/>
  <c r="U276" i="2"/>
  <c r="AC275" i="2"/>
  <c r="AA275" i="2"/>
  <c r="Y275" i="2"/>
  <c r="X275" i="2"/>
  <c r="AB275" i="2"/>
  <c r="Z275" i="2"/>
  <c r="W275" i="2"/>
  <c r="I275" i="2"/>
  <c r="H275" i="2"/>
  <c r="F275" i="2"/>
  <c r="A276" i="2"/>
  <c r="D275" i="2"/>
  <c r="E275" i="2"/>
  <c r="G275" i="2"/>
  <c r="C4289" i="4" l="1"/>
  <c r="E4288" i="4"/>
  <c r="C4140" i="1"/>
  <c r="E4139" i="1"/>
  <c r="N276" i="2"/>
  <c r="M276" i="2"/>
  <c r="L276" i="2"/>
  <c r="AE276" i="2"/>
  <c r="AG276" i="2"/>
  <c r="AH276" i="2"/>
  <c r="AF276" i="2"/>
  <c r="C3687" i="4"/>
  <c r="E3686" i="4"/>
  <c r="E3398" i="4"/>
  <c r="Z126" i="2"/>
  <c r="E2989" i="4"/>
  <c r="K276" i="2"/>
  <c r="J276" i="2"/>
  <c r="D3018" i="1"/>
  <c r="B279" i="1"/>
  <c r="A278" i="1"/>
  <c r="M1649" i="1"/>
  <c r="D1648" i="1"/>
  <c r="O64" i="2" s="1"/>
  <c r="I64" i="2"/>
  <c r="D2654" i="1"/>
  <c r="F2655" i="1"/>
  <c r="L523" i="1"/>
  <c r="D522" i="1"/>
  <c r="E522" i="1" s="1"/>
  <c r="K918" i="1"/>
  <c r="D917" i="1"/>
  <c r="E281" i="4"/>
  <c r="C282" i="4"/>
  <c r="B280" i="4"/>
  <c r="A279" i="4"/>
  <c r="I887" i="4"/>
  <c r="D886" i="4"/>
  <c r="D2288" i="4"/>
  <c r="E2288" i="4" s="1"/>
  <c r="J2289" i="4"/>
  <c r="F2290" i="1"/>
  <c r="D2289" i="1"/>
  <c r="O96" i="2" s="1"/>
  <c r="Y276" i="2"/>
  <c r="W276" i="2"/>
  <c r="Z276" i="2"/>
  <c r="AB276" i="2"/>
  <c r="AA276" i="2"/>
  <c r="U277" i="2"/>
  <c r="AD276" i="2"/>
  <c r="AC276" i="2"/>
  <c r="X276" i="2"/>
  <c r="A277" i="2"/>
  <c r="I276" i="2"/>
  <c r="H276" i="2"/>
  <c r="E276" i="2"/>
  <c r="D276" i="2"/>
  <c r="G276" i="2"/>
  <c r="F276" i="2"/>
  <c r="C4290" i="4" l="1"/>
  <c r="E4289" i="4"/>
  <c r="C4141" i="1"/>
  <c r="E4140" i="1"/>
  <c r="N277" i="2"/>
  <c r="M277" i="2"/>
  <c r="L277" i="2"/>
  <c r="AE277" i="2"/>
  <c r="AH277" i="2"/>
  <c r="AG277" i="2"/>
  <c r="AF277" i="2"/>
  <c r="E3687" i="4"/>
  <c r="C3688" i="4"/>
  <c r="E3399" i="4"/>
  <c r="E3400" i="4"/>
  <c r="Z127" i="2"/>
  <c r="E2990" i="4"/>
  <c r="C97" i="2"/>
  <c r="D8" i="3"/>
  <c r="D24" i="3" s="1"/>
  <c r="J277" i="2"/>
  <c r="K277" i="2"/>
  <c r="F2656" i="1"/>
  <c r="D2655" i="1"/>
  <c r="M1650" i="1"/>
  <c r="D1649" i="1"/>
  <c r="O65" i="2" s="1"/>
  <c r="I65" i="2"/>
  <c r="A279" i="1"/>
  <c r="B280" i="1"/>
  <c r="L524" i="1"/>
  <c r="D523" i="1"/>
  <c r="E523" i="1" s="1"/>
  <c r="D3019" i="1"/>
  <c r="J12" i="3"/>
  <c r="K919" i="1"/>
  <c r="D918" i="1"/>
  <c r="I888" i="4"/>
  <c r="D887" i="4"/>
  <c r="B281" i="4"/>
  <c r="A280" i="4"/>
  <c r="C283" i="4"/>
  <c r="E282" i="4"/>
  <c r="D2289" i="4"/>
  <c r="E2289" i="4" s="1"/>
  <c r="J2290" i="4"/>
  <c r="D2290" i="1"/>
  <c r="O97" i="2" s="1"/>
  <c r="AB277" i="2"/>
  <c r="Y277" i="2"/>
  <c r="X277" i="2"/>
  <c r="AD277" i="2"/>
  <c r="AC277" i="2"/>
  <c r="U278" i="2"/>
  <c r="W277" i="2"/>
  <c r="Z277" i="2"/>
  <c r="AA277" i="2"/>
  <c r="E277" i="2"/>
  <c r="F277" i="2"/>
  <c r="H277" i="2"/>
  <c r="I277" i="2"/>
  <c r="G277" i="2"/>
  <c r="A278" i="2"/>
  <c r="D277" i="2"/>
  <c r="C4291" i="4" l="1"/>
  <c r="E4290" i="4"/>
  <c r="C4142" i="1"/>
  <c r="E4141" i="1"/>
  <c r="L278" i="2"/>
  <c r="N278" i="2"/>
  <c r="M278" i="2"/>
  <c r="AE278" i="2"/>
  <c r="AH278" i="2"/>
  <c r="AG278" i="2"/>
  <c r="AF278" i="2"/>
  <c r="C3689" i="4"/>
  <c r="E3688" i="4"/>
  <c r="Z128" i="2"/>
  <c r="E13" i="5"/>
  <c r="E24" i="5" s="1"/>
  <c r="E2991" i="4"/>
  <c r="K278" i="2"/>
  <c r="J278" i="2"/>
  <c r="D3020" i="1"/>
  <c r="A280" i="1"/>
  <c r="B281" i="1"/>
  <c r="M1651" i="1"/>
  <c r="D1650" i="1"/>
  <c r="O66" i="2" s="1"/>
  <c r="I66" i="2"/>
  <c r="F2657" i="1"/>
  <c r="D2656" i="1"/>
  <c r="L525" i="1"/>
  <c r="D524" i="1"/>
  <c r="E524" i="1" s="1"/>
  <c r="K920" i="1"/>
  <c r="D919" i="1"/>
  <c r="E283" i="4"/>
  <c r="C284" i="4"/>
  <c r="B282" i="4"/>
  <c r="A281" i="4"/>
  <c r="I889" i="4"/>
  <c r="D888" i="4"/>
  <c r="D2290" i="4"/>
  <c r="E2290" i="4" s="1"/>
  <c r="J2291" i="4"/>
  <c r="Z129" i="2" s="1"/>
  <c r="F2292" i="1"/>
  <c r="D2291" i="1"/>
  <c r="O98" i="2" s="1"/>
  <c r="Z278" i="2"/>
  <c r="AC278" i="2"/>
  <c r="X278" i="2"/>
  <c r="U279" i="2"/>
  <c r="AD278" i="2"/>
  <c r="W278" i="2"/>
  <c r="AB278" i="2"/>
  <c r="Y278" i="2"/>
  <c r="AA278" i="2"/>
  <c r="G278" i="2"/>
  <c r="E278" i="2"/>
  <c r="A279" i="2"/>
  <c r="D278" i="2"/>
  <c r="F278" i="2"/>
  <c r="I278" i="2"/>
  <c r="H278" i="2"/>
  <c r="C4292" i="4" l="1"/>
  <c r="E4291" i="4"/>
  <c r="C4143" i="1"/>
  <c r="E4142" i="1"/>
  <c r="M279" i="2"/>
  <c r="L279" i="2"/>
  <c r="N279" i="2"/>
  <c r="AE279" i="2"/>
  <c r="AF279" i="2"/>
  <c r="AG279" i="2"/>
  <c r="AH279" i="2"/>
  <c r="E3689" i="4"/>
  <c r="C3690" i="4"/>
  <c r="E2992" i="4"/>
  <c r="C99" i="2"/>
  <c r="K279" i="2"/>
  <c r="J279" i="2"/>
  <c r="D1651" i="1"/>
  <c r="O67" i="2" s="1"/>
  <c r="I67" i="2"/>
  <c r="L526" i="1"/>
  <c r="D525" i="1"/>
  <c r="E525" i="1" s="1"/>
  <c r="F2658" i="1"/>
  <c r="D2657" i="1"/>
  <c r="B282" i="1"/>
  <c r="A281" i="1"/>
  <c r="D3021" i="1"/>
  <c r="K921" i="1"/>
  <c r="D920" i="1"/>
  <c r="I890" i="4"/>
  <c r="D889" i="4"/>
  <c r="B283" i="4"/>
  <c r="A282" i="4"/>
  <c r="C285" i="4"/>
  <c r="E284" i="4"/>
  <c r="D2291" i="4"/>
  <c r="E2291" i="4" s="1"/>
  <c r="J2292" i="4"/>
  <c r="F2293" i="1"/>
  <c r="C100" i="2" s="1"/>
  <c r="D2292" i="1"/>
  <c r="O99" i="2" s="1"/>
  <c r="AD279" i="2"/>
  <c r="U280" i="2"/>
  <c r="AC279" i="2"/>
  <c r="AA279" i="2"/>
  <c r="Y279" i="2"/>
  <c r="X279" i="2"/>
  <c r="AB279" i="2"/>
  <c r="Z279" i="2"/>
  <c r="W279" i="2"/>
  <c r="G279" i="2"/>
  <c r="F279" i="2"/>
  <c r="A280" i="2"/>
  <c r="I279" i="2"/>
  <c r="E279" i="2"/>
  <c r="H279" i="2"/>
  <c r="D279" i="2"/>
  <c r="C4293" i="4" l="1"/>
  <c r="E4292" i="4"/>
  <c r="C4144" i="1"/>
  <c r="E4143" i="1"/>
  <c r="N280" i="2"/>
  <c r="M280" i="2"/>
  <c r="L280" i="2"/>
  <c r="AE280" i="2"/>
  <c r="AG280" i="2"/>
  <c r="AF280" i="2"/>
  <c r="AH280" i="2"/>
  <c r="C3691" i="4"/>
  <c r="E3690" i="4"/>
  <c r="Z130" i="2"/>
  <c r="E2993" i="4"/>
  <c r="K280" i="2"/>
  <c r="J280" i="2"/>
  <c r="B283" i="1"/>
  <c r="A282" i="1"/>
  <c r="D2658" i="1"/>
  <c r="F2659" i="1"/>
  <c r="L527" i="1"/>
  <c r="D526" i="1"/>
  <c r="E526" i="1" s="1"/>
  <c r="D3022" i="1"/>
  <c r="K922" i="1"/>
  <c r="D921" i="1"/>
  <c r="E285" i="4"/>
  <c r="C286" i="4"/>
  <c r="B284" i="4"/>
  <c r="A283" i="4"/>
  <c r="I891" i="4"/>
  <c r="D890" i="4"/>
  <c r="D2292" i="4"/>
  <c r="E2292" i="4" s="1"/>
  <c r="J2293" i="4"/>
  <c r="Z131" i="2" s="1"/>
  <c r="F2294" i="1"/>
  <c r="C101" i="2" s="1"/>
  <c r="D2293" i="1"/>
  <c r="O100" i="2" s="1"/>
  <c r="Y280" i="2"/>
  <c r="W280" i="2"/>
  <c r="Z280" i="2"/>
  <c r="AB280" i="2"/>
  <c r="AA280" i="2"/>
  <c r="U281" i="2"/>
  <c r="AD280" i="2"/>
  <c r="AC280" i="2"/>
  <c r="X280" i="2"/>
  <c r="E280" i="2"/>
  <c r="O280" i="2"/>
  <c r="H280" i="2"/>
  <c r="G280" i="2"/>
  <c r="C280" i="2"/>
  <c r="A281" i="2"/>
  <c r="F280" i="2"/>
  <c r="I280" i="2"/>
  <c r="D280" i="2"/>
  <c r="C4294" i="4" l="1"/>
  <c r="E4293" i="4"/>
  <c r="C4145" i="1"/>
  <c r="E4144" i="1"/>
  <c r="N281" i="2"/>
  <c r="M281" i="2"/>
  <c r="L281" i="2"/>
  <c r="AE281" i="2"/>
  <c r="AH281" i="2"/>
  <c r="AF281" i="2"/>
  <c r="AG281" i="2"/>
  <c r="E3691" i="4"/>
  <c r="C3692" i="4"/>
  <c r="E2994" i="4"/>
  <c r="J281" i="2"/>
  <c r="K281" i="2"/>
  <c r="L528" i="1"/>
  <c r="D527" i="1"/>
  <c r="E527" i="1" s="1"/>
  <c r="A283" i="1"/>
  <c r="B284" i="1"/>
  <c r="D3023" i="1"/>
  <c r="F2660" i="1"/>
  <c r="D2659" i="1"/>
  <c r="K923" i="1"/>
  <c r="D922" i="1"/>
  <c r="C287" i="4"/>
  <c r="E286" i="4"/>
  <c r="I892" i="4"/>
  <c r="D891" i="4"/>
  <c r="B285" i="4"/>
  <c r="A284" i="4"/>
  <c r="D2293" i="4"/>
  <c r="E2293" i="4" s="1"/>
  <c r="J2294" i="4"/>
  <c r="F2295" i="1"/>
  <c r="C102" i="2" s="1"/>
  <c r="D2294" i="1"/>
  <c r="O101" i="2" s="1"/>
  <c r="AD281" i="2"/>
  <c r="AB281" i="2"/>
  <c r="Y281" i="2"/>
  <c r="W281" i="2"/>
  <c r="AA281" i="2"/>
  <c r="U282" i="2"/>
  <c r="AC281" i="2"/>
  <c r="Z281" i="2"/>
  <c r="X281" i="2"/>
  <c r="D281" i="2"/>
  <c r="A282" i="2"/>
  <c r="C281" i="2"/>
  <c r="G281" i="2"/>
  <c r="O281" i="2"/>
  <c r="H281" i="2"/>
  <c r="E281" i="2"/>
  <c r="F281" i="2"/>
  <c r="I281" i="2"/>
  <c r="C4295" i="4" l="1"/>
  <c r="E4294" i="4"/>
  <c r="C4146" i="1"/>
  <c r="E4145" i="1"/>
  <c r="L282" i="2"/>
  <c r="M282" i="2"/>
  <c r="N282" i="2"/>
  <c r="AE282" i="2"/>
  <c r="AH282" i="2"/>
  <c r="AG282" i="2"/>
  <c r="AF282" i="2"/>
  <c r="C3693" i="4"/>
  <c r="E3692" i="4"/>
  <c r="Z132" i="2"/>
  <c r="E2995" i="4"/>
  <c r="K282" i="2"/>
  <c r="J282" i="2"/>
  <c r="F2661" i="1"/>
  <c r="D2660" i="1"/>
  <c r="D3024" i="1"/>
  <c r="L529" i="1"/>
  <c r="D528" i="1"/>
  <c r="E528" i="1" s="1"/>
  <c r="A284" i="1"/>
  <c r="B285" i="1"/>
  <c r="K924" i="1"/>
  <c r="D923" i="1"/>
  <c r="B286" i="4"/>
  <c r="A285" i="4"/>
  <c r="I893" i="4"/>
  <c r="D892" i="4"/>
  <c r="E287" i="4"/>
  <c r="C288" i="4"/>
  <c r="D2294" i="4"/>
  <c r="E2294" i="4" s="1"/>
  <c r="J2295" i="4"/>
  <c r="F2296" i="1"/>
  <c r="D2295" i="1"/>
  <c r="O102" i="2" s="1"/>
  <c r="Z282" i="2"/>
  <c r="Y282" i="2"/>
  <c r="X282" i="2"/>
  <c r="AB282" i="2"/>
  <c r="AC282" i="2"/>
  <c r="U283" i="2"/>
  <c r="AA282" i="2"/>
  <c r="W282" i="2"/>
  <c r="AD282" i="2"/>
  <c r="G282" i="2"/>
  <c r="F282" i="2"/>
  <c r="C282" i="2"/>
  <c r="E282" i="2"/>
  <c r="D282" i="2"/>
  <c r="I282" i="2"/>
  <c r="A283" i="2"/>
  <c r="H282" i="2"/>
  <c r="C4296" i="4" l="1"/>
  <c r="E4295" i="4"/>
  <c r="C4147" i="1"/>
  <c r="E4146" i="1"/>
  <c r="M283" i="2"/>
  <c r="L283" i="2"/>
  <c r="N283" i="2"/>
  <c r="AE283" i="2"/>
  <c r="AF283" i="2"/>
  <c r="AH283" i="2"/>
  <c r="AG283" i="2"/>
  <c r="E3693" i="4"/>
  <c r="C3694" i="4"/>
  <c r="Z133" i="2"/>
  <c r="E2996" i="4"/>
  <c r="C103" i="2"/>
  <c r="K283" i="2"/>
  <c r="J283" i="2"/>
  <c r="L530" i="1"/>
  <c r="D529" i="1"/>
  <c r="E529" i="1" s="1"/>
  <c r="D3025" i="1"/>
  <c r="F2662" i="1"/>
  <c r="D2661" i="1"/>
  <c r="A285" i="1"/>
  <c r="B286" i="1"/>
  <c r="K925" i="1"/>
  <c r="D924" i="1"/>
  <c r="C289" i="4"/>
  <c r="E288" i="4"/>
  <c r="I894" i="4"/>
  <c r="D893" i="4"/>
  <c r="B287" i="4"/>
  <c r="A286" i="4"/>
  <c r="D2295" i="4"/>
  <c r="E2295" i="4" s="1"/>
  <c r="J2296" i="4"/>
  <c r="F2297" i="1"/>
  <c r="C104" i="2" s="1"/>
  <c r="D2296" i="1"/>
  <c r="O103" i="2" s="1"/>
  <c r="AA283" i="2"/>
  <c r="AB283" i="2"/>
  <c r="U284" i="2"/>
  <c r="W283" i="2"/>
  <c r="Y283" i="2"/>
  <c r="Z283" i="2"/>
  <c r="AC283" i="2"/>
  <c r="X283" i="2"/>
  <c r="AD283" i="2"/>
  <c r="C283" i="2"/>
  <c r="I283" i="2"/>
  <c r="F283" i="2"/>
  <c r="G283" i="2"/>
  <c r="A284" i="2"/>
  <c r="D283" i="2"/>
  <c r="E283" i="2"/>
  <c r="H283" i="2"/>
  <c r="C4297" i="4" l="1"/>
  <c r="E4296" i="4"/>
  <c r="C4148" i="1"/>
  <c r="E4147" i="1"/>
  <c r="N284" i="2"/>
  <c r="M284" i="2"/>
  <c r="L284" i="2"/>
  <c r="AE284" i="2"/>
  <c r="AG284" i="2"/>
  <c r="AH284" i="2"/>
  <c r="AF284" i="2"/>
  <c r="C3695" i="4"/>
  <c r="E3694" i="4"/>
  <c r="Z134" i="2"/>
  <c r="E2997" i="4"/>
  <c r="K284" i="2"/>
  <c r="J284" i="2"/>
  <c r="F2663" i="1"/>
  <c r="D2662" i="1"/>
  <c r="D3026" i="1"/>
  <c r="L531" i="1"/>
  <c r="D530" i="1"/>
  <c r="E530" i="1" s="1"/>
  <c r="A286" i="1"/>
  <c r="B287" i="1"/>
  <c r="K926" i="1"/>
  <c r="D925" i="1"/>
  <c r="B288" i="4"/>
  <c r="A287" i="4"/>
  <c r="I895" i="4"/>
  <c r="D894" i="4"/>
  <c r="E289" i="4"/>
  <c r="C290" i="4"/>
  <c r="D2296" i="4"/>
  <c r="E2296" i="4" s="1"/>
  <c r="J2297" i="4"/>
  <c r="F2298" i="1"/>
  <c r="C105" i="2" s="1"/>
  <c r="D2297" i="1"/>
  <c r="O104" i="2" s="1"/>
  <c r="Y284" i="2"/>
  <c r="AB284" i="2"/>
  <c r="X284" i="2"/>
  <c r="W284" i="2"/>
  <c r="AC284" i="2"/>
  <c r="AD284" i="2"/>
  <c r="Z284" i="2"/>
  <c r="U285" i="2"/>
  <c r="AA284" i="2"/>
  <c r="G284" i="2"/>
  <c r="O284" i="2"/>
  <c r="E284" i="2"/>
  <c r="I284" i="2"/>
  <c r="D284" i="2"/>
  <c r="A285" i="2"/>
  <c r="C284" i="2"/>
  <c r="F284" i="2"/>
  <c r="H284" i="2"/>
  <c r="C4298" i="4" l="1"/>
  <c r="E4297" i="4"/>
  <c r="C4149" i="1"/>
  <c r="E4148" i="1"/>
  <c r="N285" i="2"/>
  <c r="M285" i="2"/>
  <c r="L285" i="2"/>
  <c r="AE285" i="2"/>
  <c r="AH285" i="2"/>
  <c r="AG285" i="2"/>
  <c r="AF285" i="2"/>
  <c r="E3695" i="4"/>
  <c r="C3696" i="4"/>
  <c r="Z135" i="2"/>
  <c r="E2998" i="4"/>
  <c r="J285" i="2"/>
  <c r="K285" i="2"/>
  <c r="L532" i="1"/>
  <c r="D531" i="1"/>
  <c r="E531" i="1" s="1"/>
  <c r="D3027" i="1"/>
  <c r="F2664" i="1"/>
  <c r="D2663" i="1"/>
  <c r="A287" i="1"/>
  <c r="B288" i="1"/>
  <c r="K927" i="1"/>
  <c r="D926" i="1"/>
  <c r="I896" i="4"/>
  <c r="D895" i="4"/>
  <c r="B289" i="4"/>
  <c r="A288" i="4"/>
  <c r="C291" i="4"/>
  <c r="E290" i="4"/>
  <c r="D2297" i="4"/>
  <c r="E2297" i="4" s="1"/>
  <c r="J2298" i="4"/>
  <c r="F2299" i="1"/>
  <c r="C106" i="2" s="1"/>
  <c r="D2298" i="1"/>
  <c r="O105" i="2" s="1"/>
  <c r="AB285" i="2"/>
  <c r="W285" i="2"/>
  <c r="AC285" i="2"/>
  <c r="Z285" i="2"/>
  <c r="U286" i="2"/>
  <c r="Y285" i="2"/>
  <c r="AA285" i="2"/>
  <c r="AD285" i="2"/>
  <c r="X285" i="2"/>
  <c r="C285" i="2"/>
  <c r="A286" i="2"/>
  <c r="G285" i="2"/>
  <c r="D285" i="2"/>
  <c r="O285" i="2"/>
  <c r="E285" i="2"/>
  <c r="F285" i="2"/>
  <c r="I285" i="2"/>
  <c r="H285" i="2"/>
  <c r="C4299" i="4" l="1"/>
  <c r="E4298" i="4"/>
  <c r="C4150" i="1"/>
  <c r="E4149" i="1"/>
  <c r="L286" i="2"/>
  <c r="N286" i="2"/>
  <c r="M286" i="2"/>
  <c r="AE286" i="2"/>
  <c r="AG286" i="2"/>
  <c r="AF286" i="2"/>
  <c r="AH286" i="2"/>
  <c r="C3697" i="4"/>
  <c r="E3696" i="4"/>
  <c r="Z136" i="2"/>
  <c r="E2999" i="4"/>
  <c r="K286" i="2"/>
  <c r="J286" i="2"/>
  <c r="D2664" i="1"/>
  <c r="F2665" i="1"/>
  <c r="D3028" i="1"/>
  <c r="L533" i="1"/>
  <c r="D532" i="1"/>
  <c r="E532" i="1" s="1"/>
  <c r="A288" i="1"/>
  <c r="B289" i="1"/>
  <c r="K928" i="1"/>
  <c r="D927" i="1"/>
  <c r="E291" i="4"/>
  <c r="C292" i="4"/>
  <c r="B290" i="4"/>
  <c r="A289" i="4"/>
  <c r="I897" i="4"/>
  <c r="D896" i="4"/>
  <c r="D2298" i="4"/>
  <c r="E2298" i="4" s="1"/>
  <c r="J2299" i="4"/>
  <c r="F2300" i="1"/>
  <c r="C107" i="2" s="1"/>
  <c r="D2299" i="1"/>
  <c r="O106" i="2" s="1"/>
  <c r="W286" i="2"/>
  <c r="U287" i="2"/>
  <c r="AD286" i="2"/>
  <c r="Z286" i="2"/>
  <c r="AC286" i="2"/>
  <c r="X286" i="2"/>
  <c r="Y286" i="2"/>
  <c r="AA286" i="2"/>
  <c r="AB286" i="2"/>
  <c r="O286" i="2"/>
  <c r="G286" i="2"/>
  <c r="I286" i="2"/>
  <c r="A287" i="2"/>
  <c r="D286" i="2"/>
  <c r="H286" i="2"/>
  <c r="F286" i="2"/>
  <c r="E286" i="2"/>
  <c r="C286" i="2"/>
  <c r="C4300" i="4" l="1"/>
  <c r="E4299" i="4"/>
  <c r="C4151" i="1"/>
  <c r="E4150" i="1"/>
  <c r="M287" i="2"/>
  <c r="L287" i="2"/>
  <c r="N287" i="2"/>
  <c r="AE287" i="2"/>
  <c r="AF287" i="2"/>
  <c r="AH287" i="2"/>
  <c r="AG287" i="2"/>
  <c r="C3698" i="4"/>
  <c r="E3697" i="4"/>
  <c r="Z137" i="2"/>
  <c r="E3000" i="4"/>
  <c r="K287" i="2"/>
  <c r="J287" i="2"/>
  <c r="L534" i="1"/>
  <c r="D533" i="1"/>
  <c r="E533" i="1" s="1"/>
  <c r="D3029" i="1"/>
  <c r="A289" i="1"/>
  <c r="B290" i="1"/>
  <c r="F2666" i="1"/>
  <c r="D2665" i="1"/>
  <c r="K929" i="1"/>
  <c r="D928" i="1"/>
  <c r="I898" i="4"/>
  <c r="D897" i="4"/>
  <c r="B291" i="4"/>
  <c r="A290" i="4"/>
  <c r="C293" i="4"/>
  <c r="E292" i="4"/>
  <c r="D2299" i="4"/>
  <c r="E2299" i="4" s="1"/>
  <c r="J2300" i="4"/>
  <c r="F2301" i="1"/>
  <c r="C108" i="2" s="1"/>
  <c r="D2300" i="1"/>
  <c r="O107" i="2" s="1"/>
  <c r="AB287" i="2"/>
  <c r="X287" i="2"/>
  <c r="U288" i="2"/>
  <c r="Y287" i="2"/>
  <c r="AA287" i="2"/>
  <c r="Z287" i="2"/>
  <c r="AC287" i="2"/>
  <c r="AD287" i="2"/>
  <c r="W287" i="2"/>
  <c r="C287" i="2"/>
  <c r="H287" i="2"/>
  <c r="F287" i="2"/>
  <c r="G287" i="2"/>
  <c r="I287" i="2"/>
  <c r="O287" i="2"/>
  <c r="E287" i="2"/>
  <c r="A288" i="2"/>
  <c r="D287" i="2"/>
  <c r="C4301" i="4" l="1"/>
  <c r="E4300" i="4"/>
  <c r="C4152" i="1"/>
  <c r="E4151" i="1"/>
  <c r="N288" i="2"/>
  <c r="M288" i="2"/>
  <c r="L288" i="2"/>
  <c r="AE288" i="2"/>
  <c r="AG288" i="2"/>
  <c r="AF288" i="2"/>
  <c r="AH288" i="2"/>
  <c r="C3699" i="4"/>
  <c r="E3698" i="4"/>
  <c r="Z138" i="2"/>
  <c r="E3001" i="4"/>
  <c r="K288" i="2"/>
  <c r="J288" i="2"/>
  <c r="F2667" i="1"/>
  <c r="D2666" i="1"/>
  <c r="D3030" i="1"/>
  <c r="L535" i="1"/>
  <c r="D534" i="1"/>
  <c r="E534" i="1" s="1"/>
  <c r="A290" i="1"/>
  <c r="B291" i="1"/>
  <c r="K930" i="1"/>
  <c r="D929" i="1"/>
  <c r="E293" i="4"/>
  <c r="C294" i="4"/>
  <c r="B292" i="4"/>
  <c r="A291" i="4"/>
  <c r="I899" i="4"/>
  <c r="D898" i="4"/>
  <c r="D2300" i="4"/>
  <c r="E2300" i="4" s="1"/>
  <c r="J2301" i="4"/>
  <c r="F2302" i="1"/>
  <c r="C109" i="2" s="1"/>
  <c r="D2301" i="1"/>
  <c r="O108" i="2" s="1"/>
  <c r="X288" i="2"/>
  <c r="AD288" i="2"/>
  <c r="AC288" i="2"/>
  <c r="U289" i="2"/>
  <c r="AB288" i="2"/>
  <c r="Y288" i="2"/>
  <c r="Z288" i="2"/>
  <c r="AA288" i="2"/>
  <c r="W288" i="2"/>
  <c r="D288" i="2"/>
  <c r="C288" i="2"/>
  <c r="I288" i="2"/>
  <c r="H288" i="2"/>
  <c r="E288" i="2"/>
  <c r="G288" i="2"/>
  <c r="O288" i="2"/>
  <c r="F288" i="2"/>
  <c r="A289" i="2"/>
  <c r="C4302" i="4" l="1"/>
  <c r="E4301" i="4"/>
  <c r="C4153" i="1"/>
  <c r="E4152" i="1"/>
  <c r="N289" i="2"/>
  <c r="M289" i="2"/>
  <c r="L289" i="2"/>
  <c r="AE289" i="2"/>
  <c r="AH289" i="2"/>
  <c r="AG289" i="2"/>
  <c r="AF289" i="2"/>
  <c r="E3699" i="4"/>
  <c r="C3700" i="4"/>
  <c r="Z139" i="2"/>
  <c r="E3002" i="4"/>
  <c r="J289" i="2"/>
  <c r="K289" i="2"/>
  <c r="L536" i="1"/>
  <c r="D535" i="1"/>
  <c r="E535" i="1" s="1"/>
  <c r="D3031" i="1"/>
  <c r="F2668" i="1"/>
  <c r="D2667" i="1"/>
  <c r="A291" i="1"/>
  <c r="B292" i="1"/>
  <c r="K931" i="1"/>
  <c r="D930" i="1"/>
  <c r="I900" i="4"/>
  <c r="D899" i="4"/>
  <c r="B293" i="4"/>
  <c r="A292" i="4"/>
  <c r="C295" i="4"/>
  <c r="E294" i="4"/>
  <c r="D2301" i="4"/>
  <c r="E2301" i="4" s="1"/>
  <c r="J2302" i="4"/>
  <c r="F2303" i="1"/>
  <c r="C110" i="2" s="1"/>
  <c r="D2302" i="1"/>
  <c r="O109" i="2" s="1"/>
  <c r="AC289" i="2"/>
  <c r="X289" i="2"/>
  <c r="AB289" i="2"/>
  <c r="Z289" i="2"/>
  <c r="Y289" i="2"/>
  <c r="W289" i="2"/>
  <c r="AA289" i="2"/>
  <c r="AD289" i="2"/>
  <c r="U290" i="2"/>
  <c r="E289" i="2"/>
  <c r="O289" i="2"/>
  <c r="G289" i="2"/>
  <c r="D289" i="2"/>
  <c r="H289" i="2"/>
  <c r="F289" i="2"/>
  <c r="A290" i="2"/>
  <c r="C289" i="2"/>
  <c r="I289" i="2"/>
  <c r="C4303" i="4" l="1"/>
  <c r="E4302" i="4"/>
  <c r="C4154" i="1"/>
  <c r="E4153" i="1"/>
  <c r="L290" i="2"/>
  <c r="N290" i="2"/>
  <c r="M290" i="2"/>
  <c r="AE290" i="2"/>
  <c r="AF290" i="2"/>
  <c r="AH290" i="2"/>
  <c r="AG290" i="2"/>
  <c r="C3701" i="4"/>
  <c r="E3700" i="4"/>
  <c r="Z140" i="2"/>
  <c r="E3003" i="4"/>
  <c r="K290" i="2"/>
  <c r="J290" i="2"/>
  <c r="D2668" i="1"/>
  <c r="F2669" i="1"/>
  <c r="D3032" i="1"/>
  <c r="L537" i="1"/>
  <c r="D536" i="1"/>
  <c r="E536" i="1" s="1"/>
  <c r="A292" i="1"/>
  <c r="B293" i="1"/>
  <c r="K932" i="1"/>
  <c r="D931" i="1"/>
  <c r="E295" i="4"/>
  <c r="C296" i="4"/>
  <c r="B294" i="4"/>
  <c r="A293" i="4"/>
  <c r="I901" i="4"/>
  <c r="D900" i="4"/>
  <c r="D2302" i="4"/>
  <c r="E2302" i="4" s="1"/>
  <c r="J2303" i="4"/>
  <c r="F2304" i="1"/>
  <c r="C111" i="2" s="1"/>
  <c r="D2303" i="1"/>
  <c r="O110" i="2" s="1"/>
  <c r="AD290" i="2"/>
  <c r="AB290" i="2"/>
  <c r="Z290" i="2"/>
  <c r="U291" i="2"/>
  <c r="AA290" i="2"/>
  <c r="X290" i="2"/>
  <c r="Y290" i="2"/>
  <c r="W290" i="2"/>
  <c r="AC290" i="2"/>
  <c r="E290" i="2"/>
  <c r="I290" i="2"/>
  <c r="D290" i="2"/>
  <c r="O290" i="2"/>
  <c r="C290" i="2"/>
  <c r="G290" i="2"/>
  <c r="A291" i="2"/>
  <c r="H290" i="2"/>
  <c r="F290" i="2"/>
  <c r="C4304" i="4" l="1"/>
  <c r="E4303" i="4"/>
  <c r="C4155" i="1"/>
  <c r="E4154" i="1"/>
  <c r="M291" i="2"/>
  <c r="L291" i="2"/>
  <c r="N291" i="2"/>
  <c r="AE291" i="2"/>
  <c r="AF291" i="2"/>
  <c r="AH291" i="2"/>
  <c r="AG291" i="2"/>
  <c r="C3702" i="4"/>
  <c r="E3701" i="4"/>
  <c r="Z141" i="2"/>
  <c r="E3004" i="4"/>
  <c r="K291" i="2"/>
  <c r="J291" i="2"/>
  <c r="L538" i="1"/>
  <c r="D537" i="1"/>
  <c r="E537" i="1" s="1"/>
  <c r="D3033" i="1"/>
  <c r="A293" i="1"/>
  <c r="B294" i="1"/>
  <c r="F2670" i="1"/>
  <c r="D2669" i="1"/>
  <c r="K933" i="1"/>
  <c r="D932" i="1"/>
  <c r="I902" i="4"/>
  <c r="D901" i="4"/>
  <c r="B295" i="4"/>
  <c r="A294" i="4"/>
  <c r="C297" i="4"/>
  <c r="E296" i="4"/>
  <c r="D2303" i="4"/>
  <c r="E2303" i="4" s="1"/>
  <c r="J2304" i="4"/>
  <c r="F2305" i="1"/>
  <c r="C112" i="2" s="1"/>
  <c r="D2304" i="1"/>
  <c r="O111" i="2" s="1"/>
  <c r="AD291" i="2"/>
  <c r="U292" i="2"/>
  <c r="Y291" i="2"/>
  <c r="AC291" i="2"/>
  <c r="AA291" i="2"/>
  <c r="W291" i="2"/>
  <c r="Z291" i="2"/>
  <c r="AB291" i="2"/>
  <c r="X291" i="2"/>
  <c r="A292" i="2"/>
  <c r="D291" i="2"/>
  <c r="O291" i="2"/>
  <c r="H291" i="2"/>
  <c r="E291" i="2"/>
  <c r="I291" i="2"/>
  <c r="C291" i="2"/>
  <c r="G291" i="2"/>
  <c r="F291" i="2"/>
  <c r="C4305" i="4" l="1"/>
  <c r="E4304" i="4"/>
  <c r="C4156" i="1"/>
  <c r="E4155" i="1"/>
  <c r="N292" i="2"/>
  <c r="M292" i="2"/>
  <c r="L292" i="2"/>
  <c r="AE292" i="2"/>
  <c r="AG292" i="2"/>
  <c r="AH292" i="2"/>
  <c r="AF292" i="2"/>
  <c r="C3703" i="4"/>
  <c r="E3702" i="4"/>
  <c r="Z142" i="2"/>
  <c r="E3005" i="4"/>
  <c r="K292" i="2"/>
  <c r="J292" i="2"/>
  <c r="D2670" i="1"/>
  <c r="F2671" i="1"/>
  <c r="D3034" i="1"/>
  <c r="L539" i="1"/>
  <c r="D538" i="1"/>
  <c r="E538" i="1" s="1"/>
  <c r="A294" i="1"/>
  <c r="B295" i="1"/>
  <c r="K934" i="1"/>
  <c r="D933" i="1"/>
  <c r="E297" i="4"/>
  <c r="C298" i="4"/>
  <c r="B296" i="4"/>
  <c r="A295" i="4"/>
  <c r="I903" i="4"/>
  <c r="D902" i="4"/>
  <c r="D2304" i="4"/>
  <c r="E2304" i="4" s="1"/>
  <c r="J2305" i="4"/>
  <c r="F2306" i="1"/>
  <c r="C113" i="2" s="1"/>
  <c r="D2305" i="1"/>
  <c r="O112" i="2" s="1"/>
  <c r="U293" i="2"/>
  <c r="X292" i="2"/>
  <c r="AD292" i="2"/>
  <c r="AC292" i="2"/>
  <c r="AB292" i="2"/>
  <c r="AA292" i="2"/>
  <c r="Z292" i="2"/>
  <c r="Y292" i="2"/>
  <c r="W292" i="2"/>
  <c r="H292" i="2"/>
  <c r="E292" i="2"/>
  <c r="G292" i="2"/>
  <c r="O292" i="2"/>
  <c r="A293" i="2"/>
  <c r="C292" i="2"/>
  <c r="I292" i="2"/>
  <c r="D292" i="2"/>
  <c r="F292" i="2"/>
  <c r="C4306" i="4" l="1"/>
  <c r="E4305" i="4"/>
  <c r="C4157" i="1"/>
  <c r="E4156" i="1"/>
  <c r="N293" i="2"/>
  <c r="L293" i="2"/>
  <c r="M293" i="2"/>
  <c r="AE293" i="2"/>
  <c r="AH293" i="2"/>
  <c r="AG293" i="2"/>
  <c r="AF293" i="2"/>
  <c r="E3703" i="4"/>
  <c r="C3704" i="4"/>
  <c r="Z143" i="2"/>
  <c r="E3006" i="4"/>
  <c r="J293" i="2"/>
  <c r="K293" i="2"/>
  <c r="L540" i="1"/>
  <c r="D539" i="1"/>
  <c r="E539" i="1" s="1"/>
  <c r="D3035" i="1"/>
  <c r="A295" i="1"/>
  <c r="B296" i="1"/>
  <c r="F2672" i="1"/>
  <c r="D2671" i="1"/>
  <c r="K935" i="1"/>
  <c r="D934" i="1"/>
  <c r="I904" i="4"/>
  <c r="D903" i="4"/>
  <c r="B297" i="4"/>
  <c r="A296" i="4"/>
  <c r="C299" i="4"/>
  <c r="E298" i="4"/>
  <c r="D2305" i="4"/>
  <c r="E2305" i="4" s="1"/>
  <c r="J2306" i="4"/>
  <c r="F2307" i="1"/>
  <c r="C114" i="2" s="1"/>
  <c r="D2306" i="1"/>
  <c r="O113" i="2" s="1"/>
  <c r="U294" i="2"/>
  <c r="AB293" i="2"/>
  <c r="AC293" i="2"/>
  <c r="Z293" i="2"/>
  <c r="X293" i="2"/>
  <c r="AD293" i="2"/>
  <c r="Y293" i="2"/>
  <c r="W293" i="2"/>
  <c r="AA293" i="2"/>
  <c r="F293" i="2"/>
  <c r="E293" i="2"/>
  <c r="C293" i="2"/>
  <c r="O293" i="2"/>
  <c r="H293" i="2"/>
  <c r="G293" i="2"/>
  <c r="I293" i="2"/>
  <c r="A294" i="2"/>
  <c r="D293" i="2"/>
  <c r="C4307" i="4" l="1"/>
  <c r="E4306" i="4"/>
  <c r="C4158" i="1"/>
  <c r="E4157" i="1"/>
  <c r="L294" i="2"/>
  <c r="N294" i="2"/>
  <c r="M294" i="2"/>
  <c r="AE294" i="2"/>
  <c r="AH294" i="2"/>
  <c r="AG294" i="2"/>
  <c r="AF294" i="2"/>
  <c r="C3705" i="4"/>
  <c r="E3704" i="4"/>
  <c r="Z144" i="2"/>
  <c r="E3007" i="4"/>
  <c r="K294" i="2"/>
  <c r="J294" i="2"/>
  <c r="F2673" i="1"/>
  <c r="D2672" i="1"/>
  <c r="D3036" i="1"/>
  <c r="L541" i="1"/>
  <c r="D540" i="1"/>
  <c r="E540" i="1" s="1"/>
  <c r="A296" i="1"/>
  <c r="B297" i="1"/>
  <c r="K936" i="1"/>
  <c r="D935" i="1"/>
  <c r="E299" i="4"/>
  <c r="C300" i="4"/>
  <c r="B298" i="4"/>
  <c r="A297" i="4"/>
  <c r="I905" i="4"/>
  <c r="D904" i="4"/>
  <c r="D2306" i="4"/>
  <c r="E2306" i="4" s="1"/>
  <c r="J2307" i="4"/>
  <c r="F2308" i="1"/>
  <c r="C115" i="2" s="1"/>
  <c r="D2307" i="1"/>
  <c r="O114" i="2" s="1"/>
  <c r="AD294" i="2"/>
  <c r="U295" i="2"/>
  <c r="Z294" i="2"/>
  <c r="AC294" i="2"/>
  <c r="W294" i="2"/>
  <c r="AA294" i="2"/>
  <c r="X294" i="2"/>
  <c r="Y294" i="2"/>
  <c r="AB294" i="2"/>
  <c r="D294" i="2"/>
  <c r="E294" i="2"/>
  <c r="O294" i="2"/>
  <c r="A295" i="2"/>
  <c r="I294" i="2"/>
  <c r="G294" i="2"/>
  <c r="F294" i="2"/>
  <c r="H294" i="2"/>
  <c r="C294" i="2"/>
  <c r="C4308" i="4" l="1"/>
  <c r="E4307" i="4"/>
  <c r="C4159" i="1"/>
  <c r="E4158" i="1"/>
  <c r="M295" i="2"/>
  <c r="L295" i="2"/>
  <c r="N295" i="2"/>
  <c r="AE295" i="2"/>
  <c r="AF295" i="2"/>
  <c r="AG295" i="2"/>
  <c r="AH295" i="2"/>
  <c r="E3705" i="4"/>
  <c r="C3706" i="4"/>
  <c r="Z145" i="2"/>
  <c r="E3008" i="4"/>
  <c r="K295" i="2"/>
  <c r="J295" i="2"/>
  <c r="L542" i="1"/>
  <c r="D541" i="1"/>
  <c r="E541" i="1" s="1"/>
  <c r="D3037" i="1"/>
  <c r="F2674" i="1"/>
  <c r="D2673" i="1"/>
  <c r="A297" i="1"/>
  <c r="B298" i="1"/>
  <c r="K937" i="1"/>
  <c r="D936" i="1"/>
  <c r="I906" i="4"/>
  <c r="D905" i="4"/>
  <c r="B299" i="4"/>
  <c r="A298" i="4"/>
  <c r="C301" i="4"/>
  <c r="E300" i="4"/>
  <c r="D2307" i="4"/>
  <c r="E2307" i="4" s="1"/>
  <c r="J2308" i="4"/>
  <c r="F2309" i="1"/>
  <c r="C116" i="2" s="1"/>
  <c r="D2308" i="1"/>
  <c r="O115" i="2" s="1"/>
  <c r="W295" i="2"/>
  <c r="AB295" i="2"/>
  <c r="Y295" i="2"/>
  <c r="AA295" i="2"/>
  <c r="AC295" i="2"/>
  <c r="Z295" i="2"/>
  <c r="AD295" i="2"/>
  <c r="X295" i="2"/>
  <c r="U296" i="2"/>
  <c r="O295" i="2"/>
  <c r="D295" i="2"/>
  <c r="F295" i="2"/>
  <c r="C295" i="2"/>
  <c r="I295" i="2"/>
  <c r="G295" i="2"/>
  <c r="A296" i="2"/>
  <c r="E295" i="2"/>
  <c r="H295" i="2"/>
  <c r="C4309" i="4" l="1"/>
  <c r="E4308" i="4"/>
  <c r="C4160" i="1"/>
  <c r="E4159" i="1"/>
  <c r="N296" i="2"/>
  <c r="M296" i="2"/>
  <c r="L296" i="2"/>
  <c r="AE296" i="2"/>
  <c r="AG296" i="2"/>
  <c r="AF296" i="2"/>
  <c r="AH296" i="2"/>
  <c r="C3707" i="4"/>
  <c r="E3706" i="4"/>
  <c r="Z146" i="2"/>
  <c r="E3009" i="4"/>
  <c r="K296" i="2"/>
  <c r="J296" i="2"/>
  <c r="D2674" i="1"/>
  <c r="F2675" i="1"/>
  <c r="D3038" i="1"/>
  <c r="L543" i="1"/>
  <c r="D542" i="1"/>
  <c r="E542" i="1" s="1"/>
  <c r="A298" i="1"/>
  <c r="B299" i="1"/>
  <c r="K938" i="1"/>
  <c r="D937" i="1"/>
  <c r="E301" i="4"/>
  <c r="C302" i="4"/>
  <c r="B300" i="4"/>
  <c r="A299" i="4"/>
  <c r="I907" i="4"/>
  <c r="D906" i="4"/>
  <c r="J2309" i="4"/>
  <c r="D2308" i="4"/>
  <c r="E2308" i="4" s="1"/>
  <c r="F2310" i="1"/>
  <c r="C117" i="2" s="1"/>
  <c r="D2309" i="1"/>
  <c r="O116" i="2" s="1"/>
  <c r="AC296" i="2"/>
  <c r="Y296" i="2"/>
  <c r="AA296" i="2"/>
  <c r="X296" i="2"/>
  <c r="U297" i="2"/>
  <c r="AB296" i="2"/>
  <c r="Z296" i="2"/>
  <c r="AD296" i="2"/>
  <c r="W296" i="2"/>
  <c r="I296" i="2"/>
  <c r="A297" i="2"/>
  <c r="O296" i="2"/>
  <c r="C296" i="2"/>
  <c r="G296" i="2"/>
  <c r="D296" i="2"/>
  <c r="E296" i="2"/>
  <c r="H296" i="2"/>
  <c r="F296" i="2"/>
  <c r="C4310" i="4" l="1"/>
  <c r="E4309" i="4"/>
  <c r="C4161" i="1"/>
  <c r="E4160" i="1"/>
  <c r="N297" i="2"/>
  <c r="M297" i="2"/>
  <c r="L297" i="2"/>
  <c r="AE297" i="2"/>
  <c r="AH297" i="2"/>
  <c r="AF297" i="2"/>
  <c r="AG297" i="2"/>
  <c r="E3707" i="4"/>
  <c r="C3708" i="4"/>
  <c r="Z147" i="2"/>
  <c r="E3010" i="4"/>
  <c r="J297" i="2"/>
  <c r="K297" i="2"/>
  <c r="L544" i="1"/>
  <c r="D543" i="1"/>
  <c r="E543" i="1" s="1"/>
  <c r="D3039" i="1"/>
  <c r="A299" i="1"/>
  <c r="B300" i="1"/>
  <c r="F2676" i="1"/>
  <c r="D2675" i="1"/>
  <c r="K939" i="1"/>
  <c r="D938" i="1"/>
  <c r="I908" i="4"/>
  <c r="D907" i="4"/>
  <c r="B301" i="4"/>
  <c r="A300" i="4"/>
  <c r="C303" i="4"/>
  <c r="E302" i="4"/>
  <c r="D2309" i="4"/>
  <c r="E2309" i="4" s="1"/>
  <c r="J2310" i="4"/>
  <c r="F2311" i="1"/>
  <c r="C118" i="2" s="1"/>
  <c r="D2310" i="1"/>
  <c r="O117" i="2" s="1"/>
  <c r="AD297" i="2"/>
  <c r="Y297" i="2"/>
  <c r="Z297" i="2"/>
  <c r="X297" i="2"/>
  <c r="W297" i="2"/>
  <c r="AB297" i="2"/>
  <c r="AC297" i="2"/>
  <c r="AA297" i="2"/>
  <c r="U298" i="2"/>
  <c r="E297" i="2"/>
  <c r="D297" i="2"/>
  <c r="C297" i="2"/>
  <c r="H297" i="2"/>
  <c r="I297" i="2"/>
  <c r="F297" i="2"/>
  <c r="A298" i="2"/>
  <c r="O297" i="2"/>
  <c r="G297" i="2"/>
  <c r="C4311" i="4" l="1"/>
  <c r="E4310" i="4"/>
  <c r="C4162" i="1"/>
  <c r="E4161" i="1"/>
  <c r="L298" i="2"/>
  <c r="N298" i="2"/>
  <c r="M298" i="2"/>
  <c r="AE298" i="2"/>
  <c r="AH298" i="2"/>
  <c r="AF298" i="2"/>
  <c r="AG298" i="2"/>
  <c r="C3709" i="4"/>
  <c r="E3708" i="4"/>
  <c r="Z148" i="2"/>
  <c r="E3011" i="4"/>
  <c r="K298" i="2"/>
  <c r="J298" i="2"/>
  <c r="F2677" i="1"/>
  <c r="D2676" i="1"/>
  <c r="L545" i="1"/>
  <c r="D544" i="1"/>
  <c r="E544" i="1" s="1"/>
  <c r="A300" i="1"/>
  <c r="B301" i="1"/>
  <c r="D3040" i="1"/>
  <c r="K940" i="1"/>
  <c r="D939" i="1"/>
  <c r="E303" i="4"/>
  <c r="C304" i="4"/>
  <c r="B302" i="4"/>
  <c r="A301" i="4"/>
  <c r="I909" i="4"/>
  <c r="D908" i="4"/>
  <c r="D2310" i="4"/>
  <c r="E2310" i="4" s="1"/>
  <c r="J2311" i="4"/>
  <c r="F2312" i="1"/>
  <c r="C119" i="2" s="1"/>
  <c r="D2311" i="1"/>
  <c r="O118" i="2" s="1"/>
  <c r="AB298" i="2"/>
  <c r="AC298" i="2"/>
  <c r="Z298" i="2"/>
  <c r="U299" i="2"/>
  <c r="X298" i="2"/>
  <c r="Y298" i="2"/>
  <c r="AD298" i="2"/>
  <c r="W298" i="2"/>
  <c r="AA298" i="2"/>
  <c r="H298" i="2"/>
  <c r="E298" i="2"/>
  <c r="C298" i="2"/>
  <c r="A299" i="2"/>
  <c r="I298" i="2"/>
  <c r="G298" i="2"/>
  <c r="D298" i="2"/>
  <c r="F298" i="2"/>
  <c r="C4312" i="4" l="1"/>
  <c r="E4311" i="4"/>
  <c r="C4163" i="1"/>
  <c r="E4162" i="1"/>
  <c r="M299" i="2"/>
  <c r="L299" i="2"/>
  <c r="N299" i="2"/>
  <c r="AE299" i="2"/>
  <c r="AF299" i="2"/>
  <c r="AG299" i="2"/>
  <c r="AH299" i="2"/>
  <c r="C3710" i="4"/>
  <c r="E3709" i="4"/>
  <c r="Z149" i="2"/>
  <c r="E3012" i="4"/>
  <c r="K299" i="2"/>
  <c r="J299" i="2"/>
  <c r="D3041" i="1"/>
  <c r="L546" i="1"/>
  <c r="D545" i="1"/>
  <c r="E545" i="1" s="1"/>
  <c r="F2678" i="1"/>
  <c r="D2677" i="1"/>
  <c r="A301" i="1"/>
  <c r="B302" i="1"/>
  <c r="K941" i="1"/>
  <c r="D940" i="1"/>
  <c r="I910" i="4"/>
  <c r="D909" i="4"/>
  <c r="B303" i="4"/>
  <c r="A302" i="4"/>
  <c r="C305" i="4"/>
  <c r="E304" i="4"/>
  <c r="D2311" i="4"/>
  <c r="E2311" i="4" s="1"/>
  <c r="J2312" i="4"/>
  <c r="F2313" i="1"/>
  <c r="C120" i="2" s="1"/>
  <c r="D2312" i="1"/>
  <c r="O119" i="2" s="1"/>
  <c r="U300" i="2"/>
  <c r="Y299" i="2"/>
  <c r="W299" i="2"/>
  <c r="AC299" i="2"/>
  <c r="Z299" i="2"/>
  <c r="AD299" i="2"/>
  <c r="AA299" i="2"/>
  <c r="AB299" i="2"/>
  <c r="X299" i="2"/>
  <c r="G299" i="2"/>
  <c r="A300" i="2"/>
  <c r="I299" i="2"/>
  <c r="E299" i="2"/>
  <c r="D299" i="2"/>
  <c r="F299" i="2"/>
  <c r="C299" i="2"/>
  <c r="H299" i="2"/>
  <c r="C4313" i="4" l="1"/>
  <c r="E4312" i="4"/>
  <c r="C4164" i="1"/>
  <c r="E4163" i="1"/>
  <c r="N300" i="2"/>
  <c r="M300" i="2"/>
  <c r="L300" i="2"/>
  <c r="AE300" i="2"/>
  <c r="AG300" i="2"/>
  <c r="AH300" i="2"/>
  <c r="AF300" i="2"/>
  <c r="C3711" i="4"/>
  <c r="E3710" i="4"/>
  <c r="Z150" i="2"/>
  <c r="E3013" i="4"/>
  <c r="K300" i="2"/>
  <c r="J300" i="2"/>
  <c r="F2679" i="1"/>
  <c r="D2678" i="1"/>
  <c r="L547" i="1"/>
  <c r="D546" i="1"/>
  <c r="E546" i="1" s="1"/>
  <c r="D3042" i="1"/>
  <c r="A302" i="1"/>
  <c r="B303" i="1"/>
  <c r="K942" i="1"/>
  <c r="D941" i="1"/>
  <c r="E305" i="4"/>
  <c r="C306" i="4"/>
  <c r="B304" i="4"/>
  <c r="A303" i="4"/>
  <c r="I911" i="4"/>
  <c r="D910" i="4"/>
  <c r="D2312" i="4"/>
  <c r="E2312" i="4" s="1"/>
  <c r="J2313" i="4"/>
  <c r="F2314" i="1"/>
  <c r="C121" i="2" s="1"/>
  <c r="D2313" i="1"/>
  <c r="O120" i="2" s="1"/>
  <c r="AC300" i="2"/>
  <c r="AD300" i="2"/>
  <c r="AB300" i="2"/>
  <c r="AA300" i="2"/>
  <c r="Y300" i="2"/>
  <c r="W300" i="2"/>
  <c r="Z300" i="2"/>
  <c r="X300" i="2"/>
  <c r="U301" i="2"/>
  <c r="C300" i="2"/>
  <c r="A301" i="2"/>
  <c r="G300" i="2"/>
  <c r="H300" i="2"/>
  <c r="I300" i="2"/>
  <c r="D300" i="2"/>
  <c r="F300" i="2"/>
  <c r="E300" i="2"/>
  <c r="C4314" i="4" l="1"/>
  <c r="E4313" i="4"/>
  <c r="C4165" i="1"/>
  <c r="E4164" i="1"/>
  <c r="N301" i="2"/>
  <c r="M301" i="2"/>
  <c r="L301" i="2"/>
  <c r="AE301" i="2"/>
  <c r="AH301" i="2"/>
  <c r="AG301" i="2"/>
  <c r="AF301" i="2"/>
  <c r="E3711" i="4"/>
  <c r="C3712" i="4"/>
  <c r="Z151" i="2"/>
  <c r="E3014" i="4"/>
  <c r="J301" i="2"/>
  <c r="K301" i="2"/>
  <c r="L548" i="1"/>
  <c r="D547" i="1"/>
  <c r="E547" i="1" s="1"/>
  <c r="F2680" i="1"/>
  <c r="D2679" i="1"/>
  <c r="A303" i="1"/>
  <c r="B304" i="1"/>
  <c r="D3043" i="1"/>
  <c r="K943" i="1"/>
  <c r="D942" i="1"/>
  <c r="I912" i="4"/>
  <c r="D911" i="4"/>
  <c r="B305" i="4"/>
  <c r="A304" i="4"/>
  <c r="C307" i="4"/>
  <c r="E306" i="4"/>
  <c r="D2313" i="4"/>
  <c r="E2313" i="4" s="1"/>
  <c r="J2314" i="4"/>
  <c r="F2315" i="1"/>
  <c r="C122" i="2" s="1"/>
  <c r="D2314" i="1"/>
  <c r="O121" i="2" s="1"/>
  <c r="W301" i="2"/>
  <c r="X301" i="2"/>
  <c r="AC301" i="2"/>
  <c r="Z301" i="2"/>
  <c r="AB301" i="2"/>
  <c r="U302" i="2"/>
  <c r="Y301" i="2"/>
  <c r="AD301" i="2"/>
  <c r="AA301" i="2"/>
  <c r="A302" i="2"/>
  <c r="C301" i="2"/>
  <c r="E301" i="2"/>
  <c r="I301" i="2"/>
  <c r="F301" i="2"/>
  <c r="H301" i="2"/>
  <c r="D301" i="2"/>
  <c r="G301" i="2"/>
  <c r="C4315" i="4" l="1"/>
  <c r="E4314" i="4"/>
  <c r="C4166" i="1"/>
  <c r="E4165" i="1"/>
  <c r="L302" i="2"/>
  <c r="N302" i="2"/>
  <c r="M302" i="2"/>
  <c r="AE302" i="2"/>
  <c r="AG302" i="2"/>
  <c r="AH302" i="2"/>
  <c r="AF302" i="2"/>
  <c r="C3713" i="4"/>
  <c r="E3712" i="4"/>
  <c r="Z152" i="2"/>
  <c r="E3015" i="4"/>
  <c r="K302" i="2"/>
  <c r="J302" i="2"/>
  <c r="D3044" i="1"/>
  <c r="D2680" i="1"/>
  <c r="F2681" i="1"/>
  <c r="L549" i="1"/>
  <c r="D548" i="1"/>
  <c r="E548" i="1" s="1"/>
  <c r="A304" i="1"/>
  <c r="B305" i="1"/>
  <c r="K944" i="1"/>
  <c r="D943" i="1"/>
  <c r="E307" i="4"/>
  <c r="C308" i="4"/>
  <c r="B306" i="4"/>
  <c r="A305" i="4"/>
  <c r="I913" i="4"/>
  <c r="D912" i="4"/>
  <c r="D2314" i="4"/>
  <c r="E2314" i="4" s="1"/>
  <c r="J2315" i="4"/>
  <c r="F2316" i="1"/>
  <c r="C123" i="2" s="1"/>
  <c r="D2315" i="1"/>
  <c r="O122" i="2" s="1"/>
  <c r="AC302" i="2"/>
  <c r="Y302" i="2"/>
  <c r="W302" i="2"/>
  <c r="Z302" i="2"/>
  <c r="AB302" i="2"/>
  <c r="U303" i="2"/>
  <c r="AA302" i="2"/>
  <c r="X302" i="2"/>
  <c r="AD302" i="2"/>
  <c r="G302" i="2"/>
  <c r="C302" i="2"/>
  <c r="A303" i="2"/>
  <c r="E302" i="2"/>
  <c r="I302" i="2"/>
  <c r="H302" i="2"/>
  <c r="D302" i="2"/>
  <c r="F302" i="2"/>
  <c r="C4316" i="4" l="1"/>
  <c r="E4315" i="4"/>
  <c r="C4167" i="1"/>
  <c r="E4166" i="1"/>
  <c r="M303" i="2"/>
  <c r="L303" i="2"/>
  <c r="N303" i="2"/>
  <c r="AE303" i="2"/>
  <c r="AF303" i="2"/>
  <c r="AH303" i="2"/>
  <c r="AG303" i="2"/>
  <c r="E3713" i="4"/>
  <c r="C3714" i="4"/>
  <c r="Z153" i="2"/>
  <c r="E3016" i="4"/>
  <c r="K303" i="2"/>
  <c r="J303" i="2"/>
  <c r="L550" i="1"/>
  <c r="D549" i="1"/>
  <c r="E549" i="1" s="1"/>
  <c r="D3045" i="1"/>
  <c r="A305" i="1"/>
  <c r="B306" i="1"/>
  <c r="F2682" i="1"/>
  <c r="D2681" i="1"/>
  <c r="K945" i="1"/>
  <c r="D944" i="1"/>
  <c r="I914" i="4"/>
  <c r="D913" i="4"/>
  <c r="B307" i="4"/>
  <c r="A306" i="4"/>
  <c r="C309" i="4"/>
  <c r="E308" i="4"/>
  <c r="D2315" i="4"/>
  <c r="E2315" i="4" s="1"/>
  <c r="J2316" i="4"/>
  <c r="F2317" i="1"/>
  <c r="C124" i="2" s="1"/>
  <c r="D2316" i="1"/>
  <c r="O123" i="2" s="1"/>
  <c r="AC303" i="2"/>
  <c r="AA303" i="2"/>
  <c r="AB303" i="2"/>
  <c r="Y303" i="2"/>
  <c r="Z303" i="2"/>
  <c r="U304" i="2"/>
  <c r="AD303" i="2"/>
  <c r="X303" i="2"/>
  <c r="W303" i="2"/>
  <c r="E303" i="2"/>
  <c r="I303" i="2"/>
  <c r="G303" i="2"/>
  <c r="D303" i="2"/>
  <c r="C303" i="2"/>
  <c r="H303" i="2"/>
  <c r="A304" i="2"/>
  <c r="F303" i="2"/>
  <c r="C4317" i="4" l="1"/>
  <c r="E4316" i="4"/>
  <c r="C4168" i="1"/>
  <c r="E4167" i="1"/>
  <c r="N304" i="2"/>
  <c r="M304" i="2"/>
  <c r="L304" i="2"/>
  <c r="AE304" i="2"/>
  <c r="AG304" i="2"/>
  <c r="AF304" i="2"/>
  <c r="AH304" i="2"/>
  <c r="C3715" i="4"/>
  <c r="E3714" i="4"/>
  <c r="Z154" i="2"/>
  <c r="E3017" i="4"/>
  <c r="K304" i="2"/>
  <c r="J304" i="2"/>
  <c r="F2683" i="1"/>
  <c r="D2682" i="1"/>
  <c r="D3046" i="1"/>
  <c r="L551" i="1"/>
  <c r="D550" i="1"/>
  <c r="E550" i="1" s="1"/>
  <c r="A306" i="1"/>
  <c r="B307" i="1"/>
  <c r="K946" i="1"/>
  <c r="D945" i="1"/>
  <c r="E309" i="4"/>
  <c r="C310" i="4"/>
  <c r="B308" i="4"/>
  <c r="A307" i="4"/>
  <c r="I915" i="4"/>
  <c r="D914" i="4"/>
  <c r="D2316" i="4"/>
  <c r="E2316" i="4" s="1"/>
  <c r="J2317" i="4"/>
  <c r="F2318" i="1"/>
  <c r="C125" i="2" s="1"/>
  <c r="D2317" i="1"/>
  <c r="O124" i="2" s="1"/>
  <c r="AB304" i="2"/>
  <c r="X304" i="2"/>
  <c r="AC304" i="2"/>
  <c r="U305" i="2"/>
  <c r="AA304" i="2"/>
  <c r="W304" i="2"/>
  <c r="AD304" i="2"/>
  <c r="Z304" i="2"/>
  <c r="Y304" i="2"/>
  <c r="D304" i="2"/>
  <c r="C304" i="2"/>
  <c r="I304" i="2"/>
  <c r="G304" i="2"/>
  <c r="E304" i="2"/>
  <c r="A305" i="2"/>
  <c r="H304" i="2"/>
  <c r="F304" i="2"/>
  <c r="C4318" i="4" l="1"/>
  <c r="E4317" i="4"/>
  <c r="C4169" i="1"/>
  <c r="E4168" i="1"/>
  <c r="N305" i="2"/>
  <c r="M305" i="2"/>
  <c r="L305" i="2"/>
  <c r="AE305" i="2"/>
  <c r="AH305" i="2"/>
  <c r="AF305" i="2"/>
  <c r="AG305" i="2"/>
  <c r="E3715" i="4"/>
  <c r="C3716" i="4"/>
  <c r="Z155" i="2"/>
  <c r="E3018" i="4"/>
  <c r="J305" i="2"/>
  <c r="K305" i="2"/>
  <c r="L552" i="1"/>
  <c r="D551" i="1"/>
  <c r="E551" i="1" s="1"/>
  <c r="D3047" i="1"/>
  <c r="F2684" i="1"/>
  <c r="D2683" i="1"/>
  <c r="A307" i="1"/>
  <c r="B308" i="1"/>
  <c r="K947" i="1"/>
  <c r="D946" i="1"/>
  <c r="I916" i="4"/>
  <c r="D915" i="4"/>
  <c r="B309" i="4"/>
  <c r="A308" i="4"/>
  <c r="C311" i="4"/>
  <c r="E310" i="4"/>
  <c r="D2317" i="4"/>
  <c r="E2317" i="4" s="1"/>
  <c r="J2318" i="4"/>
  <c r="F2319" i="1"/>
  <c r="C126" i="2" s="1"/>
  <c r="D2318" i="1"/>
  <c r="O125" i="2" s="1"/>
  <c r="Z305" i="2"/>
  <c r="AB305" i="2"/>
  <c r="AC305" i="2"/>
  <c r="X305" i="2"/>
  <c r="AD305" i="2"/>
  <c r="U306" i="2"/>
  <c r="Y305" i="2"/>
  <c r="W305" i="2"/>
  <c r="AA305" i="2"/>
  <c r="C305" i="2"/>
  <c r="I305" i="2"/>
  <c r="D305" i="2"/>
  <c r="A306" i="2"/>
  <c r="G305" i="2"/>
  <c r="H305" i="2"/>
  <c r="E305" i="2"/>
  <c r="F305" i="2"/>
  <c r="C4319" i="4" l="1"/>
  <c r="E4318" i="4"/>
  <c r="C4170" i="1"/>
  <c r="E4169" i="1"/>
  <c r="L306" i="2"/>
  <c r="N306" i="2"/>
  <c r="M306" i="2"/>
  <c r="AE306" i="2"/>
  <c r="AH306" i="2"/>
  <c r="AF306" i="2"/>
  <c r="AG306" i="2"/>
  <c r="C3717" i="4"/>
  <c r="E3716" i="4"/>
  <c r="Z156" i="2"/>
  <c r="E3019" i="4"/>
  <c r="K306" i="2"/>
  <c r="J306" i="2"/>
  <c r="D2684" i="1"/>
  <c r="F2685" i="1"/>
  <c r="D3048" i="1"/>
  <c r="L553" i="1"/>
  <c r="D552" i="1"/>
  <c r="E552" i="1" s="1"/>
  <c r="A308" i="1"/>
  <c r="B309" i="1"/>
  <c r="K948" i="1"/>
  <c r="D947" i="1"/>
  <c r="E311" i="4"/>
  <c r="C312" i="4"/>
  <c r="B310" i="4"/>
  <c r="A309" i="4"/>
  <c r="I917" i="4"/>
  <c r="D916" i="4"/>
  <c r="D2318" i="4"/>
  <c r="E2318" i="4" s="1"/>
  <c r="J2319" i="4"/>
  <c r="F2320" i="1"/>
  <c r="C127" i="2" s="1"/>
  <c r="D2319" i="1"/>
  <c r="O126" i="2" s="1"/>
  <c r="Z306" i="2"/>
  <c r="W306" i="2"/>
  <c r="AD306" i="2"/>
  <c r="AC306" i="2"/>
  <c r="AA306" i="2"/>
  <c r="U307" i="2"/>
  <c r="AB306" i="2"/>
  <c r="X306" i="2"/>
  <c r="Y306" i="2"/>
  <c r="I306" i="2"/>
  <c r="D306" i="2"/>
  <c r="A307" i="2"/>
  <c r="C306" i="2"/>
  <c r="E306" i="2"/>
  <c r="F306" i="2"/>
  <c r="H306" i="2"/>
  <c r="G306" i="2"/>
  <c r="C4320" i="4" l="1"/>
  <c r="E4319" i="4"/>
  <c r="C4171" i="1"/>
  <c r="E4170" i="1"/>
  <c r="M307" i="2"/>
  <c r="L307" i="2"/>
  <c r="N307" i="2"/>
  <c r="AE307" i="2"/>
  <c r="AF307" i="2"/>
  <c r="AH307" i="2"/>
  <c r="AG307" i="2"/>
  <c r="E3717" i="4"/>
  <c r="C3718" i="4"/>
  <c r="Z157" i="2"/>
  <c r="E3020" i="4"/>
  <c r="K307" i="2"/>
  <c r="J307" i="2"/>
  <c r="L554" i="1"/>
  <c r="D553" i="1"/>
  <c r="E553" i="1" s="1"/>
  <c r="D3049" i="1"/>
  <c r="A309" i="1"/>
  <c r="B310" i="1"/>
  <c r="F2686" i="1"/>
  <c r="D2685" i="1"/>
  <c r="K949" i="1"/>
  <c r="D948" i="1"/>
  <c r="I918" i="4"/>
  <c r="D917" i="4"/>
  <c r="B311" i="4"/>
  <c r="A310" i="4"/>
  <c r="C313" i="4"/>
  <c r="E312" i="4"/>
  <c r="D2319" i="4"/>
  <c r="E2319" i="4" s="1"/>
  <c r="J2320" i="4"/>
  <c r="F2321" i="1"/>
  <c r="D2320" i="1"/>
  <c r="O127" i="2" s="1"/>
  <c r="U308" i="2"/>
  <c r="AC307" i="2"/>
  <c r="Z307" i="2"/>
  <c r="AA307" i="2"/>
  <c r="AB307" i="2"/>
  <c r="X307" i="2"/>
  <c r="W307" i="2"/>
  <c r="AD307" i="2"/>
  <c r="Y307" i="2"/>
  <c r="D307" i="2"/>
  <c r="E307" i="2"/>
  <c r="A308" i="2"/>
  <c r="C307" i="2"/>
  <c r="I307" i="2"/>
  <c r="G307" i="2"/>
  <c r="F307" i="2"/>
  <c r="H307" i="2"/>
  <c r="C4321" i="4" l="1"/>
  <c r="E4320" i="4"/>
  <c r="C4172" i="1"/>
  <c r="E4171" i="1"/>
  <c r="N308" i="2"/>
  <c r="M308" i="2"/>
  <c r="L308" i="2"/>
  <c r="AE308" i="2"/>
  <c r="AG308" i="2"/>
  <c r="AF308" i="2"/>
  <c r="AH308" i="2"/>
  <c r="C3719" i="4"/>
  <c r="E3718" i="4"/>
  <c r="Z158" i="2"/>
  <c r="E3021" i="4"/>
  <c r="C128" i="2"/>
  <c r="E8" i="3"/>
  <c r="E24" i="3" s="1"/>
  <c r="K308" i="2"/>
  <c r="J308" i="2"/>
  <c r="F2687" i="1"/>
  <c r="D2686" i="1"/>
  <c r="K12" i="3"/>
  <c r="K24" i="3" s="1"/>
  <c r="D3050" i="1"/>
  <c r="L555" i="1"/>
  <c r="D554" i="1"/>
  <c r="E554" i="1" s="1"/>
  <c r="A310" i="1"/>
  <c r="B311" i="1"/>
  <c r="K950" i="1"/>
  <c r="D949" i="1"/>
  <c r="E313" i="4"/>
  <c r="C314" i="4"/>
  <c r="B312" i="4"/>
  <c r="A311" i="4"/>
  <c r="I919" i="4"/>
  <c r="D918" i="4"/>
  <c r="D2320" i="4"/>
  <c r="E2320" i="4" s="1"/>
  <c r="J2321" i="4"/>
  <c r="F2322" i="1"/>
  <c r="D2321" i="1"/>
  <c r="O128" i="2" s="1"/>
  <c r="AD308" i="2"/>
  <c r="U309" i="2"/>
  <c r="AA308" i="2"/>
  <c r="W308" i="2"/>
  <c r="X308" i="2"/>
  <c r="Z308" i="2"/>
  <c r="AC308" i="2"/>
  <c r="Y308" i="2"/>
  <c r="AB308" i="2"/>
  <c r="D308" i="2"/>
  <c r="C308" i="2"/>
  <c r="E308" i="2"/>
  <c r="A309" i="2"/>
  <c r="G308" i="2"/>
  <c r="H308" i="2"/>
  <c r="I308" i="2"/>
  <c r="F308" i="2"/>
  <c r="C4322" i="4" l="1"/>
  <c r="E4321" i="4"/>
  <c r="C4173" i="1"/>
  <c r="E4172" i="1"/>
  <c r="N309" i="2"/>
  <c r="M309" i="2"/>
  <c r="L309" i="2"/>
  <c r="AE309" i="2"/>
  <c r="AH309" i="2"/>
  <c r="AG309" i="2"/>
  <c r="AF309" i="2"/>
  <c r="E3719" i="4"/>
  <c r="C3720" i="4"/>
  <c r="Z159" i="2"/>
  <c r="F13" i="5"/>
  <c r="F24" i="5" s="1"/>
  <c r="E3022" i="4"/>
  <c r="AI250" i="2" s="1"/>
  <c r="C129" i="2"/>
  <c r="J309" i="2"/>
  <c r="K309" i="2"/>
  <c r="L556" i="1"/>
  <c r="D555" i="1"/>
  <c r="E555" i="1" s="1"/>
  <c r="D3051" i="1"/>
  <c r="D2687" i="1"/>
  <c r="F2688" i="1"/>
  <c r="A311" i="1"/>
  <c r="B312" i="1"/>
  <c r="K951" i="1"/>
  <c r="D950" i="1"/>
  <c r="I920" i="4"/>
  <c r="D919" i="4"/>
  <c r="B313" i="4"/>
  <c r="A312" i="4"/>
  <c r="C315" i="4"/>
  <c r="E314" i="4"/>
  <c r="D2321" i="4"/>
  <c r="E2321" i="4" s="1"/>
  <c r="J2322" i="4"/>
  <c r="Z160" i="2" s="1"/>
  <c r="F2323" i="1"/>
  <c r="D2322" i="1"/>
  <c r="O129" i="2" s="1"/>
  <c r="Z309" i="2"/>
  <c r="Y309" i="2"/>
  <c r="W309" i="2"/>
  <c r="U310" i="2"/>
  <c r="X309" i="2"/>
  <c r="AD309" i="2"/>
  <c r="AA309" i="2"/>
  <c r="AC309" i="2"/>
  <c r="AB309" i="2"/>
  <c r="F309" i="2"/>
  <c r="C309" i="2"/>
  <c r="D309" i="2"/>
  <c r="G309" i="2"/>
  <c r="A310" i="2"/>
  <c r="I309" i="2"/>
  <c r="E309" i="2"/>
  <c r="H309" i="2"/>
  <c r="C4323" i="4" l="1"/>
  <c r="E4322" i="4"/>
  <c r="C4174" i="1"/>
  <c r="E4173" i="1"/>
  <c r="L310" i="2"/>
  <c r="N310" i="2"/>
  <c r="M310" i="2"/>
  <c r="AE310" i="2"/>
  <c r="AH310" i="2"/>
  <c r="AF310" i="2"/>
  <c r="AG310" i="2"/>
  <c r="C3721" i="4"/>
  <c r="E3720" i="4"/>
  <c r="C130" i="2"/>
  <c r="E3023" i="4"/>
  <c r="K310" i="2"/>
  <c r="J310" i="2"/>
  <c r="D3052" i="1"/>
  <c r="L557" i="1"/>
  <c r="D556" i="1"/>
  <c r="E556" i="1" s="1"/>
  <c r="B313" i="1"/>
  <c r="A312" i="1"/>
  <c r="D2688" i="1"/>
  <c r="F2689" i="1"/>
  <c r="K952" i="1"/>
  <c r="D952" i="1" s="1"/>
  <c r="D951" i="1"/>
  <c r="E315" i="4"/>
  <c r="C316" i="4"/>
  <c r="B314" i="4"/>
  <c r="A313" i="4"/>
  <c r="I921" i="4"/>
  <c r="D920" i="4"/>
  <c r="D2322" i="4"/>
  <c r="E2322" i="4" s="1"/>
  <c r="J2323" i="4"/>
  <c r="F2324" i="1"/>
  <c r="D2323" i="1"/>
  <c r="Z310" i="2"/>
  <c r="W310" i="2"/>
  <c r="X310" i="2"/>
  <c r="AD310" i="2"/>
  <c r="AA310" i="2"/>
  <c r="U311" i="2"/>
  <c r="Y310" i="2"/>
  <c r="AB310" i="2"/>
  <c r="AC310" i="2"/>
  <c r="A311" i="2"/>
  <c r="F310" i="2"/>
  <c r="E310" i="2"/>
  <c r="G310" i="2"/>
  <c r="D310" i="2"/>
  <c r="C310" i="2"/>
  <c r="H310" i="2"/>
  <c r="I310" i="2"/>
  <c r="C4324" i="4" l="1"/>
  <c r="E4323" i="4"/>
  <c r="C4175" i="1"/>
  <c r="E4174" i="1"/>
  <c r="M311" i="2"/>
  <c r="L311" i="2"/>
  <c r="N311" i="2"/>
  <c r="AE311" i="2"/>
  <c r="AF311" i="2"/>
  <c r="AG311" i="2"/>
  <c r="AH311" i="2"/>
  <c r="C3722" i="4"/>
  <c r="E3721" i="4"/>
  <c r="Z161" i="2"/>
  <c r="C131" i="2"/>
  <c r="O130" i="2"/>
  <c r="E3024" i="4"/>
  <c r="K311" i="2"/>
  <c r="J311" i="2"/>
  <c r="B314" i="1"/>
  <c r="A313" i="1"/>
  <c r="L558" i="1"/>
  <c r="D557" i="1"/>
  <c r="E557" i="1" s="1"/>
  <c r="D3053" i="1"/>
  <c r="D2689" i="1"/>
  <c r="F2690" i="1"/>
  <c r="I922" i="4"/>
  <c r="D921" i="4"/>
  <c r="A314" i="4"/>
  <c r="B315" i="4"/>
  <c r="C317" i="4"/>
  <c r="E316" i="4"/>
  <c r="D2323" i="4"/>
  <c r="E2323" i="4" s="1"/>
  <c r="J2324" i="4"/>
  <c r="F2325" i="1"/>
  <c r="D2324" i="1"/>
  <c r="U312" i="2"/>
  <c r="AC311" i="2"/>
  <c r="Z311" i="2"/>
  <c r="AA311" i="2"/>
  <c r="AB311" i="2"/>
  <c r="X311" i="2"/>
  <c r="W311" i="2"/>
  <c r="AD311" i="2"/>
  <c r="Y311" i="2"/>
  <c r="I311" i="2"/>
  <c r="C311" i="2"/>
  <c r="H311" i="2"/>
  <c r="A312" i="2"/>
  <c r="E311" i="2"/>
  <c r="F311" i="2"/>
  <c r="D311" i="2"/>
  <c r="G311" i="2"/>
  <c r="C4325" i="4" l="1"/>
  <c r="E4324" i="4"/>
  <c r="C4176" i="1"/>
  <c r="E4175" i="1"/>
  <c r="N312" i="2"/>
  <c r="M312" i="2"/>
  <c r="L312" i="2"/>
  <c r="AE312" i="2"/>
  <c r="AG312" i="2"/>
  <c r="AF312" i="2"/>
  <c r="AH312" i="2"/>
  <c r="C3723" i="4"/>
  <c r="E3722" i="4"/>
  <c r="Z162" i="2"/>
  <c r="C132" i="2"/>
  <c r="E3025" i="4"/>
  <c r="K312" i="2"/>
  <c r="J312" i="2"/>
  <c r="D3054" i="1"/>
  <c r="D558" i="1"/>
  <c r="E558" i="1" s="1"/>
  <c r="L559" i="1"/>
  <c r="A314" i="1"/>
  <c r="B315" i="1"/>
  <c r="F2691" i="1"/>
  <c r="D2690" i="1"/>
  <c r="A315" i="4"/>
  <c r="B316" i="4"/>
  <c r="E317" i="4"/>
  <c r="C318" i="4"/>
  <c r="I923" i="4"/>
  <c r="D922" i="4"/>
  <c r="D2324" i="4"/>
  <c r="E2324" i="4" s="1"/>
  <c r="J2325" i="4"/>
  <c r="F2326" i="1"/>
  <c r="D2325" i="1"/>
  <c r="X312" i="2"/>
  <c r="W312" i="2"/>
  <c r="Y312" i="2"/>
  <c r="AA312" i="2"/>
  <c r="Z312" i="2"/>
  <c r="AD312" i="2"/>
  <c r="AC312" i="2"/>
  <c r="AB312" i="2"/>
  <c r="U313" i="2"/>
  <c r="G312" i="2"/>
  <c r="D312" i="2"/>
  <c r="I312" i="2"/>
  <c r="A313" i="2"/>
  <c r="E312" i="2"/>
  <c r="C312" i="2"/>
  <c r="H312" i="2"/>
  <c r="F312" i="2"/>
  <c r="C4326" i="4" l="1"/>
  <c r="E4325" i="4"/>
  <c r="C4177" i="1"/>
  <c r="E4176" i="1"/>
  <c r="N313" i="2"/>
  <c r="M313" i="2"/>
  <c r="L313" i="2"/>
  <c r="AE313" i="2"/>
  <c r="AH313" i="2"/>
  <c r="AG313" i="2"/>
  <c r="AF313" i="2"/>
  <c r="E3723" i="4"/>
  <c r="C3724" i="4"/>
  <c r="Z163" i="2"/>
  <c r="E3026" i="4"/>
  <c r="C133" i="2"/>
  <c r="J313" i="2"/>
  <c r="K313" i="2"/>
  <c r="D2691" i="1"/>
  <c r="F2692" i="1"/>
  <c r="D3055" i="1"/>
  <c r="A315" i="1"/>
  <c r="B316" i="1"/>
  <c r="D559" i="1"/>
  <c r="E559" i="1" s="1"/>
  <c r="L560" i="1"/>
  <c r="D923" i="4"/>
  <c r="I924" i="4"/>
  <c r="C319" i="4"/>
  <c r="E318" i="4"/>
  <c r="A316" i="4"/>
  <c r="B317" i="4"/>
  <c r="D2325" i="4"/>
  <c r="E2325" i="4" s="1"/>
  <c r="J2326" i="4"/>
  <c r="F2327" i="1"/>
  <c r="D2326" i="1"/>
  <c r="Z313" i="2"/>
  <c r="AD313" i="2"/>
  <c r="AB313" i="2"/>
  <c r="Y313" i="2"/>
  <c r="AA313" i="2"/>
  <c r="U314" i="2"/>
  <c r="X313" i="2"/>
  <c r="W313" i="2"/>
  <c r="AC313" i="2"/>
  <c r="F313" i="2"/>
  <c r="D313" i="2"/>
  <c r="C313" i="2"/>
  <c r="I313" i="2"/>
  <c r="G313" i="2"/>
  <c r="A314" i="2"/>
  <c r="E313" i="2"/>
  <c r="H313" i="2"/>
  <c r="C4327" i="4" l="1"/>
  <c r="E4326" i="4"/>
  <c r="C4178" i="1"/>
  <c r="E4177" i="1"/>
  <c r="L314" i="2"/>
  <c r="M314" i="2"/>
  <c r="N314" i="2"/>
  <c r="AE314" i="2"/>
  <c r="AH314" i="2"/>
  <c r="AF314" i="2"/>
  <c r="AG314" i="2"/>
  <c r="C3725" i="4"/>
  <c r="E3724" i="4"/>
  <c r="Z164" i="2"/>
  <c r="E3027" i="4"/>
  <c r="C134" i="2"/>
  <c r="O133" i="2"/>
  <c r="K314" i="2"/>
  <c r="J314" i="2"/>
  <c r="D3056" i="1"/>
  <c r="D560" i="1"/>
  <c r="E560" i="1" s="1"/>
  <c r="L561" i="1"/>
  <c r="A316" i="1"/>
  <c r="B317" i="1"/>
  <c r="D2692" i="1"/>
  <c r="F2693" i="1"/>
  <c r="A317" i="4"/>
  <c r="B318" i="4"/>
  <c r="D924" i="4"/>
  <c r="I925" i="4"/>
  <c r="E319" i="4"/>
  <c r="C320" i="4"/>
  <c r="D2326" i="4"/>
  <c r="E2326" i="4" s="1"/>
  <c r="J2327" i="4"/>
  <c r="F2328" i="1"/>
  <c r="D2327" i="1"/>
  <c r="Z314" i="2"/>
  <c r="AC314" i="2"/>
  <c r="AD314" i="2"/>
  <c r="AA314" i="2"/>
  <c r="X314" i="2"/>
  <c r="AB314" i="2"/>
  <c r="W314" i="2"/>
  <c r="U315" i="2"/>
  <c r="Y314" i="2"/>
  <c r="A315" i="2"/>
  <c r="I314" i="2"/>
  <c r="C314" i="2"/>
  <c r="E314" i="2"/>
  <c r="D314" i="2"/>
  <c r="F314" i="2"/>
  <c r="H314" i="2"/>
  <c r="G314" i="2"/>
  <c r="C4328" i="4" l="1"/>
  <c r="E4327" i="4"/>
  <c r="C4179" i="1"/>
  <c r="E4178" i="1"/>
  <c r="M315" i="2"/>
  <c r="L315" i="2"/>
  <c r="N315" i="2"/>
  <c r="AE315" i="2"/>
  <c r="AF315" i="2"/>
  <c r="AG315" i="2"/>
  <c r="AH315" i="2"/>
  <c r="E3725" i="4"/>
  <c r="C3726" i="4"/>
  <c r="Z165" i="2"/>
  <c r="C135" i="2"/>
  <c r="O134" i="2"/>
  <c r="E3028" i="4"/>
  <c r="K315" i="2"/>
  <c r="J315" i="2"/>
  <c r="D3057" i="1"/>
  <c r="D2693" i="1"/>
  <c r="F2694" i="1"/>
  <c r="A317" i="1"/>
  <c r="B318" i="1"/>
  <c r="D561" i="1"/>
  <c r="E561" i="1" s="1"/>
  <c r="L562" i="1"/>
  <c r="C321" i="4"/>
  <c r="E320" i="4"/>
  <c r="I926" i="4"/>
  <c r="D925" i="4"/>
  <c r="A318" i="4"/>
  <c r="B319" i="4"/>
  <c r="D2327" i="4"/>
  <c r="E2327" i="4" s="1"/>
  <c r="J2328" i="4"/>
  <c r="F2329" i="1"/>
  <c r="D2328" i="1"/>
  <c r="X315" i="2"/>
  <c r="AD315" i="2"/>
  <c r="Z315" i="2"/>
  <c r="AB315" i="2"/>
  <c r="AC315" i="2"/>
  <c r="AA315" i="2"/>
  <c r="U316" i="2"/>
  <c r="W315" i="2"/>
  <c r="Y315" i="2"/>
  <c r="G315" i="2"/>
  <c r="I315" i="2"/>
  <c r="A316" i="2"/>
  <c r="D315" i="2"/>
  <c r="C315" i="2"/>
  <c r="F315" i="2"/>
  <c r="H315" i="2"/>
  <c r="E315" i="2"/>
  <c r="C4329" i="4" l="1"/>
  <c r="E4328" i="4"/>
  <c r="C4180" i="1"/>
  <c r="E4179" i="1"/>
  <c r="N316" i="2"/>
  <c r="M316" i="2"/>
  <c r="L316" i="2"/>
  <c r="AE316" i="2"/>
  <c r="AG316" i="2"/>
  <c r="AF316" i="2"/>
  <c r="AH316" i="2"/>
  <c r="C3727" i="4"/>
  <c r="E3726" i="4"/>
  <c r="Z166" i="2"/>
  <c r="E3029" i="4"/>
  <c r="O135" i="2"/>
  <c r="C136" i="2"/>
  <c r="K316" i="2"/>
  <c r="J316" i="2"/>
  <c r="D3058" i="1"/>
  <c r="D562" i="1"/>
  <c r="E562" i="1" s="1"/>
  <c r="L563" i="1"/>
  <c r="A318" i="1"/>
  <c r="B319" i="1"/>
  <c r="D2694" i="1"/>
  <c r="F2695" i="1"/>
  <c r="I927" i="4"/>
  <c r="D926" i="4"/>
  <c r="E321" i="4"/>
  <c r="C322" i="4"/>
  <c r="A319" i="4"/>
  <c r="B320" i="4"/>
  <c r="D2328" i="4"/>
  <c r="E2328" i="4" s="1"/>
  <c r="J2329" i="4"/>
  <c r="F2330" i="1"/>
  <c r="D2329" i="1"/>
  <c r="AA316" i="2"/>
  <c r="X316" i="2"/>
  <c r="W316" i="2"/>
  <c r="AD316" i="2"/>
  <c r="Z316" i="2"/>
  <c r="AC316" i="2"/>
  <c r="U317" i="2"/>
  <c r="Y316" i="2"/>
  <c r="AB316" i="2"/>
  <c r="H316" i="2"/>
  <c r="A317" i="2"/>
  <c r="G316" i="2"/>
  <c r="E316" i="2"/>
  <c r="I316" i="2"/>
  <c r="D316" i="2"/>
  <c r="C316" i="2"/>
  <c r="F316" i="2"/>
  <c r="C4330" i="4" l="1"/>
  <c r="E4329" i="4"/>
  <c r="C4181" i="1"/>
  <c r="E4180" i="1"/>
  <c r="N317" i="2"/>
  <c r="M317" i="2"/>
  <c r="L317" i="2"/>
  <c r="AE317" i="2"/>
  <c r="AH317" i="2"/>
  <c r="AG317" i="2"/>
  <c r="AF317" i="2"/>
  <c r="E3727" i="4"/>
  <c r="C3728" i="4"/>
  <c r="Z167" i="2"/>
  <c r="O136" i="2"/>
  <c r="E3030" i="4"/>
  <c r="C137" i="2"/>
  <c r="J317" i="2"/>
  <c r="K317" i="2"/>
  <c r="D3059" i="1"/>
  <c r="D2695" i="1"/>
  <c r="F2696" i="1"/>
  <c r="A319" i="1"/>
  <c r="B320" i="1"/>
  <c r="D563" i="1"/>
  <c r="E563" i="1" s="1"/>
  <c r="L564" i="1"/>
  <c r="D927" i="4"/>
  <c r="I928" i="4"/>
  <c r="A320" i="4"/>
  <c r="B321" i="4"/>
  <c r="C323" i="4"/>
  <c r="E322" i="4"/>
  <c r="D2329" i="4"/>
  <c r="E2329" i="4" s="1"/>
  <c r="J2330" i="4"/>
  <c r="F2331" i="1"/>
  <c r="D2330" i="1"/>
  <c r="Z317" i="2"/>
  <c r="X317" i="2"/>
  <c r="AB317" i="2"/>
  <c r="AC317" i="2"/>
  <c r="AD317" i="2"/>
  <c r="AA317" i="2"/>
  <c r="Y317" i="2"/>
  <c r="W317" i="2"/>
  <c r="U318" i="2"/>
  <c r="A318" i="2"/>
  <c r="F317" i="2"/>
  <c r="D317" i="2"/>
  <c r="G317" i="2"/>
  <c r="H317" i="2"/>
  <c r="C317" i="2"/>
  <c r="E317" i="2"/>
  <c r="I317" i="2"/>
  <c r="C4331" i="4" l="1"/>
  <c r="E4330" i="4"/>
  <c r="C4182" i="1"/>
  <c r="E4181" i="1"/>
  <c r="L318" i="2"/>
  <c r="N318" i="2"/>
  <c r="M318" i="2"/>
  <c r="AE318" i="2"/>
  <c r="AH318" i="2"/>
  <c r="AG318" i="2"/>
  <c r="AF318" i="2"/>
  <c r="C3729" i="4"/>
  <c r="E3728" i="4"/>
  <c r="Z168" i="2"/>
  <c r="C138" i="2"/>
  <c r="O137" i="2"/>
  <c r="E3031" i="4"/>
  <c r="K318" i="2"/>
  <c r="J318" i="2"/>
  <c r="D3060" i="1"/>
  <c r="D564" i="1"/>
  <c r="E564" i="1" s="1"/>
  <c r="L565" i="1"/>
  <c r="A320" i="1"/>
  <c r="B321" i="1"/>
  <c r="F2697" i="1"/>
  <c r="D2696" i="1"/>
  <c r="E323" i="4"/>
  <c r="C324" i="4"/>
  <c r="A321" i="4"/>
  <c r="B322" i="4"/>
  <c r="I929" i="4"/>
  <c r="D928" i="4"/>
  <c r="D2330" i="4"/>
  <c r="E2330" i="4" s="1"/>
  <c r="J2331" i="4"/>
  <c r="F2332" i="1"/>
  <c r="D2331" i="1"/>
  <c r="Z318" i="2"/>
  <c r="AA318" i="2"/>
  <c r="W318" i="2"/>
  <c r="AC318" i="2"/>
  <c r="X318" i="2"/>
  <c r="Y318" i="2"/>
  <c r="U319" i="2"/>
  <c r="AD318" i="2"/>
  <c r="AB318" i="2"/>
  <c r="G318" i="2"/>
  <c r="A319" i="2"/>
  <c r="E318" i="2"/>
  <c r="H318" i="2"/>
  <c r="D318" i="2"/>
  <c r="C318" i="2"/>
  <c r="I318" i="2"/>
  <c r="F318" i="2"/>
  <c r="C4332" i="4" l="1"/>
  <c r="E4331" i="4"/>
  <c r="C4183" i="1"/>
  <c r="E4182" i="1"/>
  <c r="M319" i="2"/>
  <c r="L319" i="2"/>
  <c r="N319" i="2"/>
  <c r="AE319" i="2"/>
  <c r="AF319" i="2"/>
  <c r="AG319" i="2"/>
  <c r="AH319" i="2"/>
  <c r="E3729" i="4"/>
  <c r="C3730" i="4"/>
  <c r="Z169" i="2"/>
  <c r="C139" i="2"/>
  <c r="E3032" i="4"/>
  <c r="O138" i="2"/>
  <c r="K319" i="2"/>
  <c r="J319" i="2"/>
  <c r="D2697" i="1"/>
  <c r="F2698" i="1"/>
  <c r="D3061" i="1"/>
  <c r="A321" i="1"/>
  <c r="B322" i="1"/>
  <c r="D565" i="1"/>
  <c r="E565" i="1" s="1"/>
  <c r="L566" i="1"/>
  <c r="I930" i="4"/>
  <c r="D929" i="4"/>
  <c r="A322" i="4"/>
  <c r="B323" i="4"/>
  <c r="C325" i="4"/>
  <c r="E324" i="4"/>
  <c r="D2331" i="4"/>
  <c r="E2331" i="4" s="1"/>
  <c r="J2332" i="4"/>
  <c r="F2333" i="1"/>
  <c r="D2332" i="1"/>
  <c r="W319" i="2"/>
  <c r="AC319" i="2"/>
  <c r="AD319" i="2"/>
  <c r="Z319" i="2"/>
  <c r="X319" i="2"/>
  <c r="U320" i="2"/>
  <c r="AA319" i="2"/>
  <c r="AB319" i="2"/>
  <c r="Y319" i="2"/>
  <c r="F319" i="2"/>
  <c r="D319" i="2"/>
  <c r="H319" i="2"/>
  <c r="C319" i="2"/>
  <c r="A320" i="2"/>
  <c r="E319" i="2"/>
  <c r="I319" i="2"/>
  <c r="G319" i="2"/>
  <c r="C4333" i="4" l="1"/>
  <c r="E4332" i="4"/>
  <c r="C4184" i="1"/>
  <c r="E4183" i="1"/>
  <c r="N320" i="2"/>
  <c r="M320" i="2"/>
  <c r="L320" i="2"/>
  <c r="AE320" i="2"/>
  <c r="AG320" i="2"/>
  <c r="AF320" i="2"/>
  <c r="AH320" i="2"/>
  <c r="C3731" i="4"/>
  <c r="E3730" i="4"/>
  <c r="Z170" i="2"/>
  <c r="E3033" i="4"/>
  <c r="C140" i="2"/>
  <c r="O139" i="2"/>
  <c r="K320" i="2"/>
  <c r="J320" i="2"/>
  <c r="D3062" i="1"/>
  <c r="D566" i="1"/>
  <c r="E566" i="1" s="1"/>
  <c r="L567" i="1"/>
  <c r="A322" i="1"/>
  <c r="B323" i="1"/>
  <c r="D2698" i="1"/>
  <c r="F2699" i="1"/>
  <c r="E325" i="4"/>
  <c r="C326" i="4"/>
  <c r="I931" i="4"/>
  <c r="D930" i="4"/>
  <c r="A323" i="4"/>
  <c r="B324" i="4"/>
  <c r="D2332" i="4"/>
  <c r="E2332" i="4" s="1"/>
  <c r="J2333" i="4"/>
  <c r="F2334" i="1"/>
  <c r="D2333" i="1"/>
  <c r="W320" i="2"/>
  <c r="X320" i="2"/>
  <c r="AC320" i="2"/>
  <c r="AA320" i="2"/>
  <c r="Z320" i="2"/>
  <c r="Y320" i="2"/>
  <c r="AB320" i="2"/>
  <c r="U321" i="2"/>
  <c r="AD320" i="2"/>
  <c r="F320" i="2"/>
  <c r="C320" i="2"/>
  <c r="G320" i="2"/>
  <c r="E320" i="2"/>
  <c r="I320" i="2"/>
  <c r="D320" i="2"/>
  <c r="A321" i="2"/>
  <c r="H320" i="2"/>
  <c r="C4334" i="4" l="1"/>
  <c r="E4333" i="4"/>
  <c r="C4185" i="1"/>
  <c r="E4184" i="1"/>
  <c r="N321" i="2"/>
  <c r="M321" i="2"/>
  <c r="L321" i="2"/>
  <c r="AE321" i="2"/>
  <c r="AH321" i="2"/>
  <c r="AG321" i="2"/>
  <c r="AF321" i="2"/>
  <c r="C3732" i="4"/>
  <c r="E3731" i="4"/>
  <c r="Z171" i="2"/>
  <c r="O140" i="2"/>
  <c r="C141" i="2"/>
  <c r="E3034" i="4"/>
  <c r="J321" i="2"/>
  <c r="K321" i="2"/>
  <c r="D3063" i="1"/>
  <c r="D2699" i="1"/>
  <c r="F2700" i="1"/>
  <c r="A323" i="1"/>
  <c r="B324" i="1"/>
  <c r="D567" i="1"/>
  <c r="E567" i="1" s="1"/>
  <c r="L568" i="1"/>
  <c r="I932" i="4"/>
  <c r="D931" i="4"/>
  <c r="A324" i="4"/>
  <c r="B325" i="4"/>
  <c r="C327" i="4"/>
  <c r="E326" i="4"/>
  <c r="D2333" i="4"/>
  <c r="E2333" i="4" s="1"/>
  <c r="J2334" i="4"/>
  <c r="F2335" i="1"/>
  <c r="D2334" i="1"/>
  <c r="AB321" i="2"/>
  <c r="AA321" i="2"/>
  <c r="W321" i="2"/>
  <c r="U322" i="2"/>
  <c r="X321" i="2"/>
  <c r="Y321" i="2"/>
  <c r="Z321" i="2"/>
  <c r="AC321" i="2"/>
  <c r="AD321" i="2"/>
  <c r="A322" i="2"/>
  <c r="F321" i="2"/>
  <c r="C321" i="2"/>
  <c r="H321" i="2"/>
  <c r="D321" i="2"/>
  <c r="E321" i="2"/>
  <c r="G321" i="2"/>
  <c r="I321" i="2"/>
  <c r="C4335" i="4" l="1"/>
  <c r="E4334" i="4"/>
  <c r="C4186" i="1"/>
  <c r="E4185" i="1"/>
  <c r="L322" i="2"/>
  <c r="N322" i="2"/>
  <c r="M322" i="2"/>
  <c r="AE322" i="2"/>
  <c r="AH322" i="2"/>
  <c r="AF322" i="2"/>
  <c r="AG322" i="2"/>
  <c r="C3733" i="4"/>
  <c r="E3732" i="4"/>
  <c r="Z172" i="2"/>
  <c r="C142" i="2"/>
  <c r="O141" i="2"/>
  <c r="E3035" i="4"/>
  <c r="K322" i="2"/>
  <c r="J322" i="2"/>
  <c r="D3064" i="1"/>
  <c r="D568" i="1"/>
  <c r="E568" i="1" s="1"/>
  <c r="L569" i="1"/>
  <c r="A324" i="1"/>
  <c r="B325" i="1"/>
  <c r="F2701" i="1"/>
  <c r="D2700" i="1"/>
  <c r="E327" i="4"/>
  <c r="C328" i="4"/>
  <c r="I933" i="4"/>
  <c r="D932" i="4"/>
  <c r="A325" i="4"/>
  <c r="B326" i="4"/>
  <c r="D2334" i="4"/>
  <c r="E2334" i="4" s="1"/>
  <c r="J2335" i="4"/>
  <c r="F2336" i="1"/>
  <c r="D2335" i="1"/>
  <c r="Z322" i="2"/>
  <c r="Y322" i="2"/>
  <c r="AD322" i="2"/>
  <c r="X322" i="2"/>
  <c r="U323" i="2"/>
  <c r="AA322" i="2"/>
  <c r="AB322" i="2"/>
  <c r="AC322" i="2"/>
  <c r="W322" i="2"/>
  <c r="H322" i="2"/>
  <c r="I322" i="2"/>
  <c r="G322" i="2"/>
  <c r="D322" i="2"/>
  <c r="A323" i="2"/>
  <c r="F322" i="2"/>
  <c r="E322" i="2"/>
  <c r="C322" i="2"/>
  <c r="C4336" i="4" l="1"/>
  <c r="E4335" i="4"/>
  <c r="C4187" i="1"/>
  <c r="E4186" i="1"/>
  <c r="M323" i="2"/>
  <c r="L323" i="2"/>
  <c r="N323" i="2"/>
  <c r="AE323" i="2"/>
  <c r="AF323" i="2"/>
  <c r="AH323" i="2"/>
  <c r="AG323" i="2"/>
  <c r="C3734" i="4"/>
  <c r="E3733" i="4"/>
  <c r="Z173" i="2"/>
  <c r="O142" i="2"/>
  <c r="E3036" i="4"/>
  <c r="C143" i="2"/>
  <c r="K323" i="2"/>
  <c r="J323" i="2"/>
  <c r="D2701" i="1"/>
  <c r="F2702" i="1"/>
  <c r="D3065" i="1"/>
  <c r="A325" i="1"/>
  <c r="B326" i="1"/>
  <c r="D569" i="1"/>
  <c r="E569" i="1" s="1"/>
  <c r="L570" i="1"/>
  <c r="I934" i="4"/>
  <c r="D933" i="4"/>
  <c r="A326" i="4"/>
  <c r="B327" i="4"/>
  <c r="C329" i="4"/>
  <c r="E328" i="4"/>
  <c r="D2335" i="4"/>
  <c r="E2335" i="4" s="1"/>
  <c r="J2336" i="4"/>
  <c r="F2337" i="1"/>
  <c r="D2336" i="1"/>
  <c r="Y323" i="2"/>
  <c r="W323" i="2"/>
  <c r="AC323" i="2"/>
  <c r="Z323" i="2"/>
  <c r="U324" i="2"/>
  <c r="AB323" i="2"/>
  <c r="AA323" i="2"/>
  <c r="AD323" i="2"/>
  <c r="X323" i="2"/>
  <c r="A324" i="2"/>
  <c r="C323" i="2"/>
  <c r="I323" i="2"/>
  <c r="E323" i="2"/>
  <c r="G323" i="2"/>
  <c r="F323" i="2"/>
  <c r="H323" i="2"/>
  <c r="D323" i="2"/>
  <c r="C4337" i="4" l="1"/>
  <c r="E4336" i="4"/>
  <c r="C4188" i="1"/>
  <c r="E4187" i="1"/>
  <c r="N324" i="2"/>
  <c r="M324" i="2"/>
  <c r="L324" i="2"/>
  <c r="AE324" i="2"/>
  <c r="AG324" i="2"/>
  <c r="AF324" i="2"/>
  <c r="AH324" i="2"/>
  <c r="C3735" i="4"/>
  <c r="E3734" i="4"/>
  <c r="Z174" i="2"/>
  <c r="C144" i="2"/>
  <c r="O143" i="2"/>
  <c r="E3037" i="4"/>
  <c r="K324" i="2"/>
  <c r="J324" i="2"/>
  <c r="D3066" i="1"/>
  <c r="D570" i="1"/>
  <c r="E570" i="1" s="1"/>
  <c r="L571" i="1"/>
  <c r="A326" i="1"/>
  <c r="B327" i="1"/>
  <c r="F2703" i="1"/>
  <c r="D2702" i="1"/>
  <c r="E329" i="4"/>
  <c r="C330" i="4"/>
  <c r="I935" i="4"/>
  <c r="D934" i="4"/>
  <c r="A327" i="4"/>
  <c r="B328" i="4"/>
  <c r="D2336" i="4"/>
  <c r="E2336" i="4" s="1"/>
  <c r="J2337" i="4"/>
  <c r="F2338" i="1"/>
  <c r="D2337" i="1"/>
  <c r="AC324" i="2"/>
  <c r="AA324" i="2"/>
  <c r="AB324" i="2"/>
  <c r="Z324" i="2"/>
  <c r="Y324" i="2"/>
  <c r="W324" i="2"/>
  <c r="AD324" i="2"/>
  <c r="X324" i="2"/>
  <c r="U325" i="2"/>
  <c r="E324" i="2"/>
  <c r="I324" i="2"/>
  <c r="D324" i="2"/>
  <c r="C324" i="2"/>
  <c r="G324" i="2"/>
  <c r="A325" i="2"/>
  <c r="H324" i="2"/>
  <c r="F324" i="2"/>
  <c r="C4338" i="4" l="1"/>
  <c r="E4337" i="4"/>
  <c r="C4189" i="1"/>
  <c r="E4188" i="1"/>
  <c r="N325" i="2"/>
  <c r="L325" i="2"/>
  <c r="M325" i="2"/>
  <c r="AE325" i="2"/>
  <c r="AH325" i="2"/>
  <c r="AG325" i="2"/>
  <c r="AF325" i="2"/>
  <c r="E3735" i="4"/>
  <c r="C3736" i="4"/>
  <c r="Z175" i="2"/>
  <c r="C145" i="2"/>
  <c r="O144" i="2"/>
  <c r="E3038" i="4"/>
  <c r="J325" i="2"/>
  <c r="K325" i="2"/>
  <c r="D3067" i="1"/>
  <c r="D2703" i="1"/>
  <c r="F2704" i="1"/>
  <c r="A327" i="1"/>
  <c r="B328" i="1"/>
  <c r="D571" i="1"/>
  <c r="E571" i="1" s="1"/>
  <c r="L572" i="1"/>
  <c r="I936" i="4"/>
  <c r="D935" i="4"/>
  <c r="A328" i="4"/>
  <c r="B329" i="4"/>
  <c r="C331" i="4"/>
  <c r="E330" i="4"/>
  <c r="D2337" i="4"/>
  <c r="E2337" i="4" s="1"/>
  <c r="J2338" i="4"/>
  <c r="F2339" i="1"/>
  <c r="D2338" i="1"/>
  <c r="Z325" i="2"/>
  <c r="X325" i="2"/>
  <c r="AD325" i="2"/>
  <c r="AA325" i="2"/>
  <c r="AB325" i="2"/>
  <c r="W325" i="2"/>
  <c r="Y325" i="2"/>
  <c r="AC325" i="2"/>
  <c r="U326" i="2"/>
  <c r="F325" i="2"/>
  <c r="H325" i="2"/>
  <c r="C325" i="2"/>
  <c r="E325" i="2"/>
  <c r="D325" i="2"/>
  <c r="I325" i="2"/>
  <c r="G325" i="2"/>
  <c r="A326" i="2"/>
  <c r="C4339" i="4" l="1"/>
  <c r="E4338" i="4"/>
  <c r="C4190" i="1"/>
  <c r="E4189" i="1"/>
  <c r="L326" i="2"/>
  <c r="N326" i="2"/>
  <c r="M326" i="2"/>
  <c r="AE326" i="2"/>
  <c r="AH326" i="2"/>
  <c r="AF326" i="2"/>
  <c r="AG326" i="2"/>
  <c r="C3737" i="4"/>
  <c r="E3736" i="4"/>
  <c r="Z176" i="2"/>
  <c r="C146" i="2"/>
  <c r="O145" i="2"/>
  <c r="E3039" i="4"/>
  <c r="K326" i="2"/>
  <c r="J326" i="2"/>
  <c r="D3068" i="1"/>
  <c r="D572" i="1"/>
  <c r="E572" i="1" s="1"/>
  <c r="L573" i="1"/>
  <c r="A328" i="1"/>
  <c r="B329" i="1"/>
  <c r="D2704" i="1"/>
  <c r="F2705" i="1"/>
  <c r="E331" i="4"/>
  <c r="C332" i="4"/>
  <c r="I937" i="4"/>
  <c r="D936" i="4"/>
  <c r="A329" i="4"/>
  <c r="B330" i="4"/>
  <c r="D2338" i="4"/>
  <c r="E2338" i="4" s="1"/>
  <c r="J2339" i="4"/>
  <c r="F2340" i="1"/>
  <c r="D2339" i="1"/>
  <c r="Z326" i="2"/>
  <c r="AA326" i="2"/>
  <c r="W326" i="2"/>
  <c r="AB326" i="2"/>
  <c r="X326" i="2"/>
  <c r="U327" i="2"/>
  <c r="AC326" i="2"/>
  <c r="AD326" i="2"/>
  <c r="Y326" i="2"/>
  <c r="A327" i="2"/>
  <c r="E326" i="2"/>
  <c r="H326" i="2"/>
  <c r="I326" i="2"/>
  <c r="D326" i="2"/>
  <c r="F326" i="2"/>
  <c r="G326" i="2"/>
  <c r="C326" i="2"/>
  <c r="C4340" i="4" l="1"/>
  <c r="E4339" i="4"/>
  <c r="C4191" i="1"/>
  <c r="E4190" i="1"/>
  <c r="M327" i="2"/>
  <c r="L327" i="2"/>
  <c r="N327" i="2"/>
  <c r="AE327" i="2"/>
  <c r="AF327" i="2"/>
  <c r="AG327" i="2"/>
  <c r="AH327" i="2"/>
  <c r="C3738" i="4"/>
  <c r="E3737" i="4"/>
  <c r="Z177" i="2"/>
  <c r="O146" i="2"/>
  <c r="C147" i="2"/>
  <c r="E3040" i="4"/>
  <c r="K327" i="2"/>
  <c r="J327" i="2"/>
  <c r="D3069" i="1"/>
  <c r="D2705" i="1"/>
  <c r="F2706" i="1"/>
  <c r="A329" i="1"/>
  <c r="B330" i="1"/>
  <c r="D573" i="1"/>
  <c r="E573" i="1" s="1"/>
  <c r="L574" i="1"/>
  <c r="I938" i="4"/>
  <c r="D937" i="4"/>
  <c r="A330" i="4"/>
  <c r="B331" i="4"/>
  <c r="C333" i="4"/>
  <c r="E332" i="4"/>
  <c r="D2339" i="4"/>
  <c r="E2339" i="4" s="1"/>
  <c r="J2340" i="4"/>
  <c r="F2341" i="1"/>
  <c r="D2340" i="1"/>
  <c r="AC327" i="2"/>
  <c r="AD327" i="2"/>
  <c r="AA327" i="2"/>
  <c r="Z327" i="2"/>
  <c r="AB327" i="2"/>
  <c r="Y327" i="2"/>
  <c r="W327" i="2"/>
  <c r="U328" i="2"/>
  <c r="X327" i="2"/>
  <c r="E327" i="2"/>
  <c r="A328" i="2"/>
  <c r="I327" i="2"/>
  <c r="G327" i="2"/>
  <c r="D327" i="2"/>
  <c r="C327" i="2"/>
  <c r="F327" i="2"/>
  <c r="H327" i="2"/>
  <c r="C4341" i="4" l="1"/>
  <c r="E4340" i="4"/>
  <c r="C4192" i="1"/>
  <c r="E4191" i="1"/>
  <c r="N328" i="2"/>
  <c r="M328" i="2"/>
  <c r="L328" i="2"/>
  <c r="AE328" i="2"/>
  <c r="AG328" i="2"/>
  <c r="AF328" i="2"/>
  <c r="AH328" i="2"/>
  <c r="C3739" i="4"/>
  <c r="E3738" i="4"/>
  <c r="Z178" i="2"/>
  <c r="C148" i="2"/>
  <c r="E3041" i="4"/>
  <c r="O147" i="2"/>
  <c r="K328" i="2"/>
  <c r="J328" i="2"/>
  <c r="D3070" i="1"/>
  <c r="O298" i="2" s="1"/>
  <c r="D574" i="1"/>
  <c r="E574" i="1" s="1"/>
  <c r="L575" i="1"/>
  <c r="A330" i="1"/>
  <c r="B331" i="1"/>
  <c r="F2707" i="1"/>
  <c r="D2706" i="1"/>
  <c r="E333" i="4"/>
  <c r="C334" i="4"/>
  <c r="I939" i="4"/>
  <c r="D938" i="4"/>
  <c r="A331" i="4"/>
  <c r="B332" i="4"/>
  <c r="D2340" i="4"/>
  <c r="E2340" i="4" s="1"/>
  <c r="J2341" i="4"/>
  <c r="F2342" i="1"/>
  <c r="D2341" i="1"/>
  <c r="AB328" i="2"/>
  <c r="AD328" i="2"/>
  <c r="W328" i="2"/>
  <c r="X328" i="2"/>
  <c r="AC328" i="2"/>
  <c r="Z328" i="2"/>
  <c r="Y328" i="2"/>
  <c r="AA328" i="2"/>
  <c r="U329" i="2"/>
  <c r="C328" i="2"/>
  <c r="I328" i="2"/>
  <c r="G328" i="2"/>
  <c r="F328" i="2"/>
  <c r="H328" i="2"/>
  <c r="D328" i="2"/>
  <c r="A329" i="2"/>
  <c r="E328" i="2"/>
  <c r="C4342" i="4" l="1"/>
  <c r="E4341" i="4"/>
  <c r="C4193" i="1"/>
  <c r="E4192" i="1"/>
  <c r="N329" i="2"/>
  <c r="M329" i="2"/>
  <c r="L329" i="2"/>
  <c r="AE329" i="2"/>
  <c r="AH329" i="2"/>
  <c r="AG329" i="2"/>
  <c r="AF329" i="2"/>
  <c r="E3739" i="4"/>
  <c r="C3740" i="4"/>
  <c r="Z179" i="2"/>
  <c r="E3042" i="4"/>
  <c r="C149" i="2"/>
  <c r="O148" i="2"/>
  <c r="J329" i="2"/>
  <c r="K329" i="2"/>
  <c r="D2707" i="1"/>
  <c r="F2708" i="1"/>
  <c r="D3071" i="1"/>
  <c r="O299" i="2" s="1"/>
  <c r="A331" i="1"/>
  <c r="B332" i="1"/>
  <c r="D575" i="1"/>
  <c r="E575" i="1" s="1"/>
  <c r="L576" i="1"/>
  <c r="I940" i="4"/>
  <c r="D939" i="4"/>
  <c r="A332" i="4"/>
  <c r="B333" i="4"/>
  <c r="C335" i="4"/>
  <c r="E334" i="4"/>
  <c r="D2341" i="4"/>
  <c r="E2341" i="4" s="1"/>
  <c r="J2342" i="4"/>
  <c r="F2343" i="1"/>
  <c r="D2342" i="1"/>
  <c r="Z329" i="2"/>
  <c r="AB329" i="2"/>
  <c r="AC329" i="2"/>
  <c r="W329" i="2"/>
  <c r="U330" i="2"/>
  <c r="Y329" i="2"/>
  <c r="X329" i="2"/>
  <c r="AD329" i="2"/>
  <c r="AA329" i="2"/>
  <c r="G329" i="2"/>
  <c r="I329" i="2"/>
  <c r="E329" i="2"/>
  <c r="A330" i="2"/>
  <c r="C329" i="2"/>
  <c r="F329" i="2"/>
  <c r="D329" i="2"/>
  <c r="H329" i="2"/>
  <c r="C4343" i="4" l="1"/>
  <c r="E4342" i="4"/>
  <c r="C4194" i="1"/>
  <c r="E4193" i="1"/>
  <c r="L330" i="2"/>
  <c r="N330" i="2"/>
  <c r="M330" i="2"/>
  <c r="AE330" i="2"/>
  <c r="AH330" i="2"/>
  <c r="AF330" i="2"/>
  <c r="AG330" i="2"/>
  <c r="C3741" i="4"/>
  <c r="E3740" i="4"/>
  <c r="Z180" i="2"/>
  <c r="C150" i="2"/>
  <c r="E3043" i="4"/>
  <c r="O149" i="2"/>
  <c r="K330" i="2"/>
  <c r="J330" i="2"/>
  <c r="D3072" i="1"/>
  <c r="O300" i="2" s="1"/>
  <c r="D576" i="1"/>
  <c r="E576" i="1" s="1"/>
  <c r="L577" i="1"/>
  <c r="A332" i="1"/>
  <c r="B333" i="1"/>
  <c r="D2708" i="1"/>
  <c r="F2709" i="1"/>
  <c r="E335" i="4"/>
  <c r="C336" i="4"/>
  <c r="I941" i="4"/>
  <c r="D940" i="4"/>
  <c r="A333" i="4"/>
  <c r="B334" i="4"/>
  <c r="D2342" i="4"/>
  <c r="E2342" i="4" s="1"/>
  <c r="J2343" i="4"/>
  <c r="F2344" i="1"/>
  <c r="D2343" i="1"/>
  <c r="Z330" i="2"/>
  <c r="W330" i="2"/>
  <c r="AD330" i="2"/>
  <c r="AA330" i="2"/>
  <c r="X330" i="2"/>
  <c r="Y330" i="2"/>
  <c r="AC330" i="2"/>
  <c r="AB330" i="2"/>
  <c r="U331" i="2"/>
  <c r="A331" i="2"/>
  <c r="C330" i="2"/>
  <c r="F330" i="2"/>
  <c r="I330" i="2"/>
  <c r="D330" i="2"/>
  <c r="H330" i="2"/>
  <c r="E330" i="2"/>
  <c r="G330" i="2"/>
  <c r="C4344" i="4" l="1"/>
  <c r="E4343" i="4"/>
  <c r="C4195" i="1"/>
  <c r="E4194" i="1"/>
  <c r="M331" i="2"/>
  <c r="L331" i="2"/>
  <c r="N331" i="2"/>
  <c r="AE331" i="2"/>
  <c r="AF331" i="2"/>
  <c r="AH331" i="2"/>
  <c r="AG331" i="2"/>
  <c r="E3741" i="4"/>
  <c r="C3742" i="4"/>
  <c r="Z181" i="2"/>
  <c r="E3044" i="4"/>
  <c r="C151" i="2"/>
  <c r="O150" i="2"/>
  <c r="K331" i="2"/>
  <c r="J331" i="2"/>
  <c r="D3073" i="1"/>
  <c r="O301" i="2" s="1"/>
  <c r="D2709" i="1"/>
  <c r="F2710" i="1"/>
  <c r="A333" i="1"/>
  <c r="B334" i="1"/>
  <c r="D577" i="1"/>
  <c r="E577" i="1" s="1"/>
  <c r="L578" i="1"/>
  <c r="I942" i="4"/>
  <c r="D941" i="4"/>
  <c r="A334" i="4"/>
  <c r="B335" i="4"/>
  <c r="C337" i="4"/>
  <c r="E336" i="4"/>
  <c r="D2343" i="4"/>
  <c r="E2343" i="4" s="1"/>
  <c r="J2344" i="4"/>
  <c r="F2345" i="1"/>
  <c r="D2344" i="1"/>
  <c r="AC331" i="2"/>
  <c r="Y331" i="2"/>
  <c r="AA331" i="2"/>
  <c r="Z331" i="2"/>
  <c r="X331" i="2"/>
  <c r="W331" i="2"/>
  <c r="AB331" i="2"/>
  <c r="U332" i="2"/>
  <c r="AD331" i="2"/>
  <c r="D331" i="2"/>
  <c r="C331" i="2"/>
  <c r="A332" i="2"/>
  <c r="G331" i="2"/>
  <c r="F331" i="2"/>
  <c r="H331" i="2"/>
  <c r="I331" i="2"/>
  <c r="E331" i="2"/>
  <c r="C4345" i="4" l="1"/>
  <c r="E4344" i="4"/>
  <c r="C4196" i="1"/>
  <c r="E4195" i="1"/>
  <c r="N332" i="2"/>
  <c r="M332" i="2"/>
  <c r="L332" i="2"/>
  <c r="AE332" i="2"/>
  <c r="AG332" i="2"/>
  <c r="AF332" i="2"/>
  <c r="AH332" i="2"/>
  <c r="C3743" i="4"/>
  <c r="E3742" i="4"/>
  <c r="Z182" i="2"/>
  <c r="C152" i="2"/>
  <c r="O151" i="2"/>
  <c r="E3045" i="4"/>
  <c r="K332" i="2"/>
  <c r="J332" i="2"/>
  <c r="D3074" i="1"/>
  <c r="O302" i="2" s="1"/>
  <c r="D578" i="1"/>
  <c r="E578" i="1" s="1"/>
  <c r="L579" i="1"/>
  <c r="A334" i="1"/>
  <c r="B335" i="1"/>
  <c r="D2710" i="1"/>
  <c r="F2711" i="1"/>
  <c r="E337" i="4"/>
  <c r="C338" i="4"/>
  <c r="I943" i="4"/>
  <c r="D942" i="4"/>
  <c r="A335" i="4"/>
  <c r="B336" i="4"/>
  <c r="D2344" i="4"/>
  <c r="E2344" i="4" s="1"/>
  <c r="J2345" i="4"/>
  <c r="F2346" i="1"/>
  <c r="D2345" i="1"/>
  <c r="AB332" i="2"/>
  <c r="AD332" i="2"/>
  <c r="W332" i="2"/>
  <c r="X332" i="2"/>
  <c r="AC332" i="2"/>
  <c r="Z332" i="2"/>
  <c r="Y332" i="2"/>
  <c r="AA332" i="2"/>
  <c r="U333" i="2"/>
  <c r="D332" i="2"/>
  <c r="C332" i="2"/>
  <c r="F332" i="2"/>
  <c r="I332" i="2"/>
  <c r="G332" i="2"/>
  <c r="H332" i="2"/>
  <c r="A333" i="2"/>
  <c r="E332" i="2"/>
  <c r="C4346" i="4" l="1"/>
  <c r="E4345" i="4"/>
  <c r="C4197" i="1"/>
  <c r="E4196" i="1"/>
  <c r="N333" i="2"/>
  <c r="M333" i="2"/>
  <c r="L333" i="2"/>
  <c r="AE333" i="2"/>
  <c r="AH333" i="2"/>
  <c r="AG333" i="2"/>
  <c r="AF333" i="2"/>
  <c r="E3743" i="4"/>
  <c r="C3744" i="4"/>
  <c r="Z183" i="2"/>
  <c r="C153" i="2"/>
  <c r="O152" i="2"/>
  <c r="E3046" i="4"/>
  <c r="J333" i="2"/>
  <c r="K333" i="2"/>
  <c r="D3075" i="1"/>
  <c r="O303" i="2" s="1"/>
  <c r="D2711" i="1"/>
  <c r="F2712" i="1"/>
  <c r="A335" i="1"/>
  <c r="B336" i="1"/>
  <c r="D579" i="1"/>
  <c r="E579" i="1" s="1"/>
  <c r="L580" i="1"/>
  <c r="I944" i="4"/>
  <c r="D943" i="4"/>
  <c r="A336" i="4"/>
  <c r="B337" i="4"/>
  <c r="C339" i="4"/>
  <c r="E338" i="4"/>
  <c r="D2345" i="4"/>
  <c r="E2345" i="4" s="1"/>
  <c r="J2346" i="4"/>
  <c r="F2347" i="1"/>
  <c r="D2346" i="1"/>
  <c r="Z333" i="2"/>
  <c r="AB333" i="2"/>
  <c r="AC333" i="2"/>
  <c r="W333" i="2"/>
  <c r="U334" i="2"/>
  <c r="Y333" i="2"/>
  <c r="X333" i="2"/>
  <c r="AD333" i="2"/>
  <c r="AA333" i="2"/>
  <c r="C333" i="2"/>
  <c r="H333" i="2"/>
  <c r="G333" i="2"/>
  <c r="E333" i="2"/>
  <c r="I333" i="2"/>
  <c r="F333" i="2"/>
  <c r="A334" i="2"/>
  <c r="D333" i="2"/>
  <c r="C4347" i="4" l="1"/>
  <c r="E4346" i="4"/>
  <c r="C4198" i="1"/>
  <c r="E4197" i="1"/>
  <c r="L334" i="2"/>
  <c r="N334" i="2"/>
  <c r="M334" i="2"/>
  <c r="AE334" i="2"/>
  <c r="AH334" i="2"/>
  <c r="AF334" i="2"/>
  <c r="AG334" i="2"/>
  <c r="C3745" i="4"/>
  <c r="E3744" i="4"/>
  <c r="Z184" i="2"/>
  <c r="C154" i="2"/>
  <c r="O153" i="2"/>
  <c r="E3047" i="4"/>
  <c r="K334" i="2"/>
  <c r="J334" i="2"/>
  <c r="D3076" i="1"/>
  <c r="O304" i="2" s="1"/>
  <c r="D580" i="1"/>
  <c r="E580" i="1" s="1"/>
  <c r="L581" i="1"/>
  <c r="A336" i="1"/>
  <c r="B337" i="1"/>
  <c r="F2713" i="1"/>
  <c r="D2712" i="1"/>
  <c r="E339" i="4"/>
  <c r="C340" i="4"/>
  <c r="I945" i="4"/>
  <c r="D944" i="4"/>
  <c r="A337" i="4"/>
  <c r="B338" i="4"/>
  <c r="D2346" i="4"/>
  <c r="E2346" i="4" s="1"/>
  <c r="J2347" i="4"/>
  <c r="F2348" i="1"/>
  <c r="D2347" i="1"/>
  <c r="Z334" i="2"/>
  <c r="W334" i="2"/>
  <c r="AD334" i="2"/>
  <c r="X334" i="2"/>
  <c r="Y334" i="2"/>
  <c r="AC334" i="2"/>
  <c r="AA334" i="2"/>
  <c r="AB334" i="2"/>
  <c r="U335" i="2"/>
  <c r="G334" i="2"/>
  <c r="E334" i="2"/>
  <c r="I334" i="2"/>
  <c r="H334" i="2"/>
  <c r="A335" i="2"/>
  <c r="D334" i="2"/>
  <c r="F334" i="2"/>
  <c r="C334" i="2"/>
  <c r="C4348" i="4" l="1"/>
  <c r="E4347" i="4"/>
  <c r="C4199" i="1"/>
  <c r="E4198" i="1"/>
  <c r="M335" i="2"/>
  <c r="L335" i="2"/>
  <c r="N335" i="2"/>
  <c r="AE335" i="2"/>
  <c r="AF335" i="2"/>
  <c r="AG335" i="2"/>
  <c r="AH335" i="2"/>
  <c r="C3746" i="4"/>
  <c r="E3745" i="4"/>
  <c r="Z185" i="2"/>
  <c r="C155" i="2"/>
  <c r="O154" i="2"/>
  <c r="E3048" i="4"/>
  <c r="K335" i="2"/>
  <c r="J335" i="2"/>
  <c r="D2713" i="1"/>
  <c r="F2714" i="1"/>
  <c r="D3077" i="1"/>
  <c r="O305" i="2" s="1"/>
  <c r="A337" i="1"/>
  <c r="B338" i="1"/>
  <c r="D581" i="1"/>
  <c r="E581" i="1" s="1"/>
  <c r="L582" i="1"/>
  <c r="I946" i="4"/>
  <c r="D945" i="4"/>
  <c r="A338" i="4"/>
  <c r="B339" i="4"/>
  <c r="C341" i="4"/>
  <c r="E340" i="4"/>
  <c r="D2347" i="4"/>
  <c r="E2347" i="4" s="1"/>
  <c r="J2348" i="4"/>
  <c r="F2349" i="1"/>
  <c r="D2348" i="1"/>
  <c r="AB335" i="2"/>
  <c r="AD335" i="2"/>
  <c r="AC335" i="2"/>
  <c r="Y335" i="2"/>
  <c r="AA335" i="2"/>
  <c r="Z335" i="2"/>
  <c r="X335" i="2"/>
  <c r="U336" i="2"/>
  <c r="W335" i="2"/>
  <c r="C335" i="2"/>
  <c r="F335" i="2"/>
  <c r="G335" i="2"/>
  <c r="H335" i="2"/>
  <c r="A336" i="2"/>
  <c r="D335" i="2"/>
  <c r="I335" i="2"/>
  <c r="E335" i="2"/>
  <c r="C4349" i="4" l="1"/>
  <c r="E4348" i="4"/>
  <c r="C4200" i="1"/>
  <c r="E4199" i="1"/>
  <c r="N336" i="2"/>
  <c r="M336" i="2"/>
  <c r="L336" i="2"/>
  <c r="AE336" i="2"/>
  <c r="AG336" i="2"/>
  <c r="AF336" i="2"/>
  <c r="AH336" i="2"/>
  <c r="C3747" i="4"/>
  <c r="E3746" i="4"/>
  <c r="Z186" i="2"/>
  <c r="C156" i="2"/>
  <c r="O155" i="2"/>
  <c r="E3049" i="4"/>
  <c r="K336" i="2"/>
  <c r="J336" i="2"/>
  <c r="D582" i="1"/>
  <c r="E582" i="1" s="1"/>
  <c r="L583" i="1"/>
  <c r="A338" i="1"/>
  <c r="B339" i="1"/>
  <c r="D3078" i="1"/>
  <c r="O306" i="2" s="1"/>
  <c r="F2715" i="1"/>
  <c r="D2714" i="1"/>
  <c r="E341" i="4"/>
  <c r="C342" i="4"/>
  <c r="I947" i="4"/>
  <c r="D946" i="4"/>
  <c r="A339" i="4"/>
  <c r="B340" i="4"/>
  <c r="D2348" i="4"/>
  <c r="E2348" i="4" s="1"/>
  <c r="J2349" i="4"/>
  <c r="F2350" i="1"/>
  <c r="D2349" i="1"/>
  <c r="AB336" i="2"/>
  <c r="AD336" i="2"/>
  <c r="W336" i="2"/>
  <c r="X336" i="2"/>
  <c r="AC336" i="2"/>
  <c r="Z336" i="2"/>
  <c r="Y336" i="2"/>
  <c r="AA336" i="2"/>
  <c r="U337" i="2"/>
  <c r="H336" i="2"/>
  <c r="C336" i="2"/>
  <c r="G336" i="2"/>
  <c r="E336" i="2"/>
  <c r="I336" i="2"/>
  <c r="A337" i="2"/>
  <c r="D336" i="2"/>
  <c r="F336" i="2"/>
  <c r="C4350" i="4" l="1"/>
  <c r="E4349" i="4"/>
  <c r="C4201" i="1"/>
  <c r="E4200" i="1"/>
  <c r="N337" i="2"/>
  <c r="M337" i="2"/>
  <c r="L337" i="2"/>
  <c r="AE337" i="2"/>
  <c r="AH337" i="2"/>
  <c r="AG337" i="2"/>
  <c r="AF337" i="2"/>
  <c r="E3747" i="4"/>
  <c r="C3748" i="4"/>
  <c r="Z187" i="2"/>
  <c r="C157" i="2"/>
  <c r="O156" i="2"/>
  <c r="E3050" i="4"/>
  <c r="J337" i="2"/>
  <c r="K337" i="2"/>
  <c r="F2716" i="1"/>
  <c r="D2715" i="1"/>
  <c r="D3079" i="1"/>
  <c r="O307" i="2" s="1"/>
  <c r="A339" i="1"/>
  <c r="B340" i="1"/>
  <c r="D583" i="1"/>
  <c r="E583" i="1" s="1"/>
  <c r="L584" i="1"/>
  <c r="I948" i="4"/>
  <c r="D947" i="4"/>
  <c r="A340" i="4"/>
  <c r="B341" i="4"/>
  <c r="C343" i="4"/>
  <c r="E342" i="4"/>
  <c r="D2349" i="4"/>
  <c r="E2349" i="4" s="1"/>
  <c r="J2350" i="4"/>
  <c r="F2351" i="1"/>
  <c r="D2350" i="1"/>
  <c r="AD337" i="2"/>
  <c r="AA337" i="2"/>
  <c r="Z337" i="2"/>
  <c r="AB337" i="2"/>
  <c r="AC337" i="2"/>
  <c r="W337" i="2"/>
  <c r="U338" i="2"/>
  <c r="Y337" i="2"/>
  <c r="X337" i="2"/>
  <c r="I337" i="2"/>
  <c r="A338" i="2"/>
  <c r="C337" i="2"/>
  <c r="D337" i="2"/>
  <c r="H337" i="2"/>
  <c r="F337" i="2"/>
  <c r="E337" i="2"/>
  <c r="G337" i="2"/>
  <c r="C4351" i="4" l="1"/>
  <c r="E4350" i="4"/>
  <c r="C4202" i="1"/>
  <c r="E4201" i="1"/>
  <c r="L338" i="2"/>
  <c r="N338" i="2"/>
  <c r="M338" i="2"/>
  <c r="AE338" i="2"/>
  <c r="AH338" i="2"/>
  <c r="AF338" i="2"/>
  <c r="AG338" i="2"/>
  <c r="C3749" i="4"/>
  <c r="E3748" i="4"/>
  <c r="Z188" i="2"/>
  <c r="C158" i="2"/>
  <c r="O157" i="2"/>
  <c r="E3051" i="4"/>
  <c r="K338" i="2"/>
  <c r="J338" i="2"/>
  <c r="D2716" i="1"/>
  <c r="F2717" i="1"/>
  <c r="D584" i="1"/>
  <c r="E584" i="1" s="1"/>
  <c r="L585" i="1"/>
  <c r="A340" i="1"/>
  <c r="B341" i="1"/>
  <c r="D3080" i="1"/>
  <c r="O308" i="2" s="1"/>
  <c r="E343" i="4"/>
  <c r="C344" i="4"/>
  <c r="I949" i="4"/>
  <c r="D948" i="4"/>
  <c r="A341" i="4"/>
  <c r="B342" i="4"/>
  <c r="D2350" i="4"/>
  <c r="E2350" i="4" s="1"/>
  <c r="AI188" i="2" s="1"/>
  <c r="J2351" i="4"/>
  <c r="F2352" i="1"/>
  <c r="C190" i="2" s="1"/>
  <c r="D2351" i="1"/>
  <c r="Z338" i="2"/>
  <c r="W338" i="2"/>
  <c r="X338" i="2"/>
  <c r="AD338" i="2"/>
  <c r="Y338" i="2"/>
  <c r="AC338" i="2"/>
  <c r="AA338" i="2"/>
  <c r="AB338" i="2"/>
  <c r="U339" i="2"/>
  <c r="A339" i="2"/>
  <c r="F338" i="2"/>
  <c r="E338" i="2"/>
  <c r="G338" i="2"/>
  <c r="D338" i="2"/>
  <c r="C338" i="2"/>
  <c r="H338" i="2"/>
  <c r="I338" i="2"/>
  <c r="C4352" i="4" l="1"/>
  <c r="E4351" i="4"/>
  <c r="C4203" i="1"/>
  <c r="E4202" i="1"/>
  <c r="M339" i="2"/>
  <c r="L339" i="2"/>
  <c r="N339" i="2"/>
  <c r="AE339" i="2"/>
  <c r="AF339" i="2"/>
  <c r="AH339" i="2"/>
  <c r="AG339" i="2"/>
  <c r="E3749" i="4"/>
  <c r="C3750" i="4"/>
  <c r="Z189" i="2"/>
  <c r="O158" i="2"/>
  <c r="E3052" i="4"/>
  <c r="C159" i="2"/>
  <c r="F8" i="3"/>
  <c r="F24" i="3" s="1"/>
  <c r="K339" i="2"/>
  <c r="J339" i="2"/>
  <c r="D3081" i="1"/>
  <c r="O309" i="2" s="1"/>
  <c r="L12" i="3"/>
  <c r="L24" i="3" s="1"/>
  <c r="A341" i="1"/>
  <c r="B342" i="1"/>
  <c r="D585" i="1"/>
  <c r="E585" i="1" s="1"/>
  <c r="L586" i="1"/>
  <c r="D586" i="1" s="1"/>
  <c r="E586" i="1" s="1"/>
  <c r="F2718" i="1"/>
  <c r="D2717" i="1"/>
  <c r="I950" i="4"/>
  <c r="D949" i="4"/>
  <c r="A342" i="4"/>
  <c r="B343" i="4"/>
  <c r="C345" i="4"/>
  <c r="E344" i="4"/>
  <c r="D2351" i="4"/>
  <c r="E2351" i="4" s="1"/>
  <c r="AI189" i="2" s="1"/>
  <c r="J2352" i="4"/>
  <c r="F2353" i="1"/>
  <c r="C191" i="2" s="1"/>
  <c r="D2352" i="1"/>
  <c r="O190" i="2" s="1"/>
  <c r="X339" i="2"/>
  <c r="W339" i="2"/>
  <c r="Y339" i="2"/>
  <c r="U340" i="2"/>
  <c r="AC339" i="2"/>
  <c r="Z339" i="2"/>
  <c r="AA339" i="2"/>
  <c r="AD339" i="2"/>
  <c r="AB339" i="2"/>
  <c r="D339" i="2"/>
  <c r="E339" i="2"/>
  <c r="G339" i="2"/>
  <c r="F339" i="2"/>
  <c r="H339" i="2"/>
  <c r="A340" i="2"/>
  <c r="I339" i="2"/>
  <c r="C339" i="2"/>
  <c r="C4353" i="4" l="1"/>
  <c r="E4352" i="4"/>
  <c r="C4204" i="1"/>
  <c r="E4203" i="1"/>
  <c r="N340" i="2"/>
  <c r="M340" i="2"/>
  <c r="L340" i="2"/>
  <c r="AE340" i="2"/>
  <c r="AG340" i="2"/>
  <c r="AF340" i="2"/>
  <c r="AH340" i="2"/>
  <c r="E3750" i="4"/>
  <c r="C3751" i="4"/>
  <c r="C250" i="2"/>
  <c r="Z190" i="2"/>
  <c r="G13" i="5"/>
  <c r="G24" i="5" s="1"/>
  <c r="O159" i="2"/>
  <c r="E3053" i="4"/>
  <c r="C160" i="2"/>
  <c r="K340" i="2"/>
  <c r="J340" i="2"/>
  <c r="D2718" i="1"/>
  <c r="O250" i="2" s="1"/>
  <c r="F2719" i="1"/>
  <c r="C251" i="2" s="1"/>
  <c r="A342" i="1"/>
  <c r="B343" i="1"/>
  <c r="D3082" i="1"/>
  <c r="O310" i="2" s="1"/>
  <c r="E345" i="4"/>
  <c r="C346" i="4"/>
  <c r="I951" i="4"/>
  <c r="D950" i="4"/>
  <c r="A343" i="4"/>
  <c r="B344" i="4"/>
  <c r="D2352" i="4"/>
  <c r="E2352" i="4" s="1"/>
  <c r="J2353" i="4"/>
  <c r="Z191" i="2" s="1"/>
  <c r="F2354" i="1"/>
  <c r="D2353" i="1"/>
  <c r="O191" i="2" s="1"/>
  <c r="W340" i="2"/>
  <c r="AC340" i="2"/>
  <c r="AB340" i="2"/>
  <c r="Z340" i="2"/>
  <c r="Y340" i="2"/>
  <c r="U341" i="2"/>
  <c r="X340" i="2"/>
  <c r="AD340" i="2"/>
  <c r="AA340" i="2"/>
  <c r="H340" i="2"/>
  <c r="A341" i="2"/>
  <c r="C340" i="2"/>
  <c r="G340" i="2"/>
  <c r="F340" i="2"/>
  <c r="D340" i="2"/>
  <c r="I340" i="2"/>
  <c r="E340" i="2"/>
  <c r="C4354" i="4" l="1"/>
  <c r="E4353" i="4"/>
  <c r="C4205" i="1"/>
  <c r="E4204" i="1"/>
  <c r="N341" i="2"/>
  <c r="M341" i="2"/>
  <c r="L341" i="2"/>
  <c r="AE341" i="2"/>
  <c r="AH341" i="2"/>
  <c r="AG341" i="2"/>
  <c r="AF341" i="2"/>
  <c r="E3751" i="4"/>
  <c r="C3752" i="4"/>
  <c r="C192" i="2"/>
  <c r="AI190" i="2"/>
  <c r="C161" i="2"/>
  <c r="C221" i="2"/>
  <c r="O160" i="2"/>
  <c r="E3054" i="4"/>
  <c r="J341" i="2"/>
  <c r="K341" i="2"/>
  <c r="D3083" i="1"/>
  <c r="O311" i="2" s="1"/>
  <c r="A343" i="1"/>
  <c r="B344" i="1"/>
  <c r="F2720" i="1"/>
  <c r="C252" i="2" s="1"/>
  <c r="D2719" i="1"/>
  <c r="O251" i="2" s="1"/>
  <c r="I952" i="4"/>
  <c r="D952" i="4" s="1"/>
  <c r="D951" i="4"/>
  <c r="A344" i="4"/>
  <c r="B345" i="4"/>
  <c r="C347" i="4"/>
  <c r="E346" i="4"/>
  <c r="D2353" i="4"/>
  <c r="E2353" i="4" s="1"/>
  <c r="AI191" i="2" s="1"/>
  <c r="J2354" i="4"/>
  <c r="F2355" i="1"/>
  <c r="C193" i="2" s="1"/>
  <c r="D2354" i="1"/>
  <c r="O192" i="2" s="1"/>
  <c r="X341" i="2"/>
  <c r="AB341" i="2"/>
  <c r="Y341" i="2"/>
  <c r="Z341" i="2"/>
  <c r="AC341" i="2"/>
  <c r="AD341" i="2"/>
  <c r="U342" i="2"/>
  <c r="AA341" i="2"/>
  <c r="W341" i="2"/>
  <c r="E341" i="2"/>
  <c r="G341" i="2"/>
  <c r="D341" i="2"/>
  <c r="O341" i="2"/>
  <c r="F341" i="2"/>
  <c r="H341" i="2"/>
  <c r="A342" i="2"/>
  <c r="C341" i="2"/>
  <c r="I341" i="2"/>
  <c r="C4355" i="4" l="1"/>
  <c r="E4354" i="4"/>
  <c r="C4206" i="1"/>
  <c r="E4205" i="1"/>
  <c r="L342" i="2"/>
  <c r="N342" i="2"/>
  <c r="M342" i="2"/>
  <c r="AE342" i="2"/>
  <c r="AH342" i="2"/>
  <c r="AG342" i="2"/>
  <c r="AF342" i="2"/>
  <c r="C3753" i="4"/>
  <c r="E3752" i="4"/>
  <c r="Z221" i="2"/>
  <c r="Z192" i="2"/>
  <c r="O161" i="2"/>
  <c r="O221" i="2"/>
  <c r="C162" i="2"/>
  <c r="C222" i="2"/>
  <c r="E3055" i="4"/>
  <c r="K342" i="2"/>
  <c r="J342" i="2"/>
  <c r="F2721" i="1"/>
  <c r="C253" i="2" s="1"/>
  <c r="D2720" i="1"/>
  <c r="O252" i="2" s="1"/>
  <c r="D3084" i="1"/>
  <c r="O312" i="2" s="1"/>
  <c r="B345" i="1"/>
  <c r="A344" i="1"/>
  <c r="E347" i="4"/>
  <c r="C348" i="4"/>
  <c r="A345" i="4"/>
  <c r="B346" i="4"/>
  <c r="D2354" i="4"/>
  <c r="E2354" i="4" s="1"/>
  <c r="AI192" i="2" s="1"/>
  <c r="J2355" i="4"/>
  <c r="F2356" i="1"/>
  <c r="C194" i="2" s="1"/>
  <c r="D2355" i="1"/>
  <c r="O193" i="2" s="1"/>
  <c r="Z342" i="2"/>
  <c r="AB342" i="2"/>
  <c r="Y342" i="2"/>
  <c r="X342" i="2"/>
  <c r="AC342" i="2"/>
  <c r="W342" i="2"/>
  <c r="AD342" i="2"/>
  <c r="AA342" i="2"/>
  <c r="U343" i="2"/>
  <c r="E342" i="2"/>
  <c r="O342" i="2"/>
  <c r="F342" i="2"/>
  <c r="H342" i="2"/>
  <c r="D342" i="2"/>
  <c r="C342" i="2"/>
  <c r="I342" i="2"/>
  <c r="G342" i="2"/>
  <c r="A343" i="2"/>
  <c r="C4356" i="4" l="1"/>
  <c r="E4355" i="4"/>
  <c r="C4207" i="1"/>
  <c r="E4206" i="1"/>
  <c r="M343" i="2"/>
  <c r="L343" i="2"/>
  <c r="N343" i="2"/>
  <c r="AE343" i="2"/>
  <c r="AF343" i="2"/>
  <c r="AG343" i="2"/>
  <c r="AH343" i="2"/>
  <c r="C3754" i="4"/>
  <c r="E3753" i="4"/>
  <c r="Z222" i="2"/>
  <c r="Z193" i="2"/>
  <c r="C163" i="2"/>
  <c r="C223" i="2"/>
  <c r="O162" i="2"/>
  <c r="O222" i="2"/>
  <c r="E3056" i="4"/>
  <c r="AI221" i="2"/>
  <c r="K343" i="2"/>
  <c r="J343" i="2"/>
  <c r="B346" i="1"/>
  <c r="A345" i="1"/>
  <c r="D3085" i="1"/>
  <c r="O313" i="2" s="1"/>
  <c r="F2722" i="1"/>
  <c r="C254" i="2" s="1"/>
  <c r="D2721" i="1"/>
  <c r="O253" i="2" s="1"/>
  <c r="A346" i="4"/>
  <c r="B347" i="4"/>
  <c r="C349" i="4"/>
  <c r="E348" i="4"/>
  <c r="D2355" i="4"/>
  <c r="E2355" i="4" s="1"/>
  <c r="AI193" i="2" s="1"/>
  <c r="J2356" i="4"/>
  <c r="Z194" i="2" s="1"/>
  <c r="F2357" i="1"/>
  <c r="D2356" i="1"/>
  <c r="O194" i="2" s="1"/>
  <c r="W343" i="2"/>
  <c r="AC343" i="2"/>
  <c r="Y343" i="2"/>
  <c r="AA343" i="2"/>
  <c r="AD343" i="2"/>
  <c r="Z343" i="2"/>
  <c r="AB343" i="2"/>
  <c r="X343" i="2"/>
  <c r="U344" i="2"/>
  <c r="I343" i="2"/>
  <c r="C343" i="2"/>
  <c r="D343" i="2"/>
  <c r="G343" i="2"/>
  <c r="F343" i="2"/>
  <c r="A344" i="2"/>
  <c r="O343" i="2"/>
  <c r="H343" i="2"/>
  <c r="E343" i="2"/>
  <c r="C4357" i="4" l="1"/>
  <c r="E4356" i="4"/>
  <c r="C4208" i="1"/>
  <c r="E4207" i="1"/>
  <c r="N344" i="2"/>
  <c r="M344" i="2"/>
  <c r="L344" i="2"/>
  <c r="AE344" i="2"/>
  <c r="AG344" i="2"/>
  <c r="AF344" i="2"/>
  <c r="AH344" i="2"/>
  <c r="C3755" i="4"/>
  <c r="E3754" i="4"/>
  <c r="C224" i="2"/>
  <c r="C195" i="2"/>
  <c r="O163" i="2"/>
  <c r="O223" i="2"/>
  <c r="E3057" i="4"/>
  <c r="AI222" i="2"/>
  <c r="Z223" i="2"/>
  <c r="C164" i="2"/>
  <c r="K344" i="2"/>
  <c r="J344" i="2"/>
  <c r="D2722" i="1"/>
  <c r="O254" i="2" s="1"/>
  <c r="F2723" i="1"/>
  <c r="C255" i="2" s="1"/>
  <c r="D3086" i="1"/>
  <c r="O314" i="2" s="1"/>
  <c r="A346" i="1"/>
  <c r="B347" i="1"/>
  <c r="A347" i="4"/>
  <c r="B348" i="4"/>
  <c r="E349" i="4"/>
  <c r="C350" i="4"/>
  <c r="D2356" i="4"/>
  <c r="E2356" i="4" s="1"/>
  <c r="J2357" i="4"/>
  <c r="F2358" i="1"/>
  <c r="C196" i="2" s="1"/>
  <c r="D2357" i="1"/>
  <c r="O195" i="2" s="1"/>
  <c r="W344" i="2"/>
  <c r="AA344" i="2"/>
  <c r="Y344" i="2"/>
  <c r="AD344" i="2"/>
  <c r="Z344" i="2"/>
  <c r="AB344" i="2"/>
  <c r="AC344" i="2"/>
  <c r="U345" i="2"/>
  <c r="X344" i="2"/>
  <c r="E344" i="2"/>
  <c r="A345" i="2"/>
  <c r="H344" i="2"/>
  <c r="D344" i="2"/>
  <c r="F344" i="2"/>
  <c r="C344" i="2"/>
  <c r="G344" i="2"/>
  <c r="O344" i="2"/>
  <c r="I344" i="2"/>
  <c r="E4208" i="1" l="1"/>
  <c r="C4209" i="1"/>
  <c r="C4358" i="4"/>
  <c r="E4357" i="4"/>
  <c r="N345" i="2"/>
  <c r="M345" i="2"/>
  <c r="L345" i="2"/>
  <c r="AE345" i="2"/>
  <c r="AH345" i="2"/>
  <c r="AG345" i="2"/>
  <c r="AF345" i="2"/>
  <c r="E3755" i="4"/>
  <c r="C3756" i="4"/>
  <c r="AI194" i="2"/>
  <c r="Z224" i="2"/>
  <c r="Z195" i="2"/>
  <c r="E3058" i="4"/>
  <c r="C165" i="2"/>
  <c r="C225" i="2"/>
  <c r="O164" i="2"/>
  <c r="O224" i="2"/>
  <c r="AI223" i="2"/>
  <c r="J345" i="2"/>
  <c r="K345" i="2"/>
  <c r="A347" i="1"/>
  <c r="B348" i="1"/>
  <c r="D3087" i="1"/>
  <c r="O315" i="2" s="1"/>
  <c r="F2724" i="1"/>
  <c r="C256" i="2" s="1"/>
  <c r="D2723" i="1"/>
  <c r="O255" i="2" s="1"/>
  <c r="C351" i="4"/>
  <c r="E350" i="4"/>
  <c r="A348" i="4"/>
  <c r="B349" i="4"/>
  <c r="D2357" i="4"/>
  <c r="E2357" i="4" s="1"/>
  <c r="AI195" i="2" s="1"/>
  <c r="J2358" i="4"/>
  <c r="F2359" i="1"/>
  <c r="D2358" i="1"/>
  <c r="O196" i="2" s="1"/>
  <c r="AB345" i="2"/>
  <c r="Z345" i="2"/>
  <c r="X345" i="2"/>
  <c r="AA345" i="2"/>
  <c r="W345" i="2"/>
  <c r="U346" i="2"/>
  <c r="AC345" i="2"/>
  <c r="AD345" i="2"/>
  <c r="Y345" i="2"/>
  <c r="F345" i="2"/>
  <c r="A346" i="2"/>
  <c r="I345" i="2"/>
  <c r="G345" i="2"/>
  <c r="D345" i="2"/>
  <c r="E345" i="2"/>
  <c r="H345" i="2"/>
  <c r="O345" i="2"/>
  <c r="C345" i="2"/>
  <c r="C4359" i="4" l="1"/>
  <c r="E4358" i="4"/>
  <c r="E4209" i="1"/>
  <c r="C4210" i="1"/>
  <c r="L346" i="2"/>
  <c r="M346" i="2"/>
  <c r="N346" i="2"/>
  <c r="AE346" i="2"/>
  <c r="AH346" i="2"/>
  <c r="AF346" i="2"/>
  <c r="AG346" i="2"/>
  <c r="C3757" i="4"/>
  <c r="E3756" i="4"/>
  <c r="C197" i="2"/>
  <c r="Z225" i="2"/>
  <c r="Z196" i="2"/>
  <c r="E3059" i="4"/>
  <c r="AI224" i="2"/>
  <c r="C166" i="2"/>
  <c r="C226" i="2"/>
  <c r="O165" i="2"/>
  <c r="O225" i="2"/>
  <c r="K346" i="2"/>
  <c r="J346" i="2"/>
  <c r="F2725" i="1"/>
  <c r="C257" i="2" s="1"/>
  <c r="D2724" i="1"/>
  <c r="O256" i="2" s="1"/>
  <c r="D3088" i="1"/>
  <c r="O316" i="2" s="1"/>
  <c r="A348" i="1"/>
  <c r="B349" i="1"/>
  <c r="E351" i="4"/>
  <c r="C352" i="4"/>
  <c r="A349" i="4"/>
  <c r="B350" i="4"/>
  <c r="D2358" i="4"/>
  <c r="E2358" i="4" s="1"/>
  <c r="AI196" i="2" s="1"/>
  <c r="J2359" i="4"/>
  <c r="F2360" i="1"/>
  <c r="C198" i="2" s="1"/>
  <c r="D2359" i="1"/>
  <c r="O197" i="2" s="1"/>
  <c r="AA346" i="2"/>
  <c r="Y346" i="2"/>
  <c r="AB346" i="2"/>
  <c r="X346" i="2"/>
  <c r="U347" i="2"/>
  <c r="AC346" i="2"/>
  <c r="AD346" i="2"/>
  <c r="W346" i="2"/>
  <c r="Z346" i="2"/>
  <c r="I346" i="2"/>
  <c r="H346" i="2"/>
  <c r="G346" i="2"/>
  <c r="D346" i="2"/>
  <c r="A347" i="2"/>
  <c r="C346" i="2"/>
  <c r="O346" i="2"/>
  <c r="E346" i="2"/>
  <c r="F346" i="2"/>
  <c r="E4210" i="1" l="1"/>
  <c r="C4211" i="1"/>
  <c r="C4360" i="4"/>
  <c r="E4359" i="4"/>
  <c r="M347" i="2"/>
  <c r="L347" i="2"/>
  <c r="N347" i="2"/>
  <c r="AE347" i="2"/>
  <c r="AF347" i="2"/>
  <c r="AG347" i="2"/>
  <c r="AH347" i="2"/>
  <c r="E3757" i="4"/>
  <c r="C3758" i="4"/>
  <c r="Z197" i="2"/>
  <c r="O166" i="2"/>
  <c r="O226" i="2"/>
  <c r="E3060" i="4"/>
  <c r="AI225" i="2"/>
  <c r="Z226" i="2"/>
  <c r="C167" i="2"/>
  <c r="C227" i="2"/>
  <c r="K347" i="2"/>
  <c r="J347" i="2"/>
  <c r="F2726" i="1"/>
  <c r="C258" i="2" s="1"/>
  <c r="D2725" i="1"/>
  <c r="O257" i="2" s="1"/>
  <c r="A349" i="1"/>
  <c r="B350" i="1"/>
  <c r="D3089" i="1"/>
  <c r="O317" i="2" s="1"/>
  <c r="A350" i="4"/>
  <c r="B351" i="4"/>
  <c r="C353" i="4"/>
  <c r="E352" i="4"/>
  <c r="D2359" i="4"/>
  <c r="E2359" i="4" s="1"/>
  <c r="J2360" i="4"/>
  <c r="F2361" i="1"/>
  <c r="C199" i="2" s="1"/>
  <c r="D2360" i="1"/>
  <c r="O198" i="2" s="1"/>
  <c r="U348" i="2"/>
  <c r="AD347" i="2"/>
  <c r="Y347" i="2"/>
  <c r="W347" i="2"/>
  <c r="Z347" i="2"/>
  <c r="AC347" i="2"/>
  <c r="X347" i="2"/>
  <c r="AA347" i="2"/>
  <c r="AB347" i="2"/>
  <c r="E347" i="2"/>
  <c r="I347" i="2"/>
  <c r="G347" i="2"/>
  <c r="H347" i="2"/>
  <c r="D347" i="2"/>
  <c r="C347" i="2"/>
  <c r="O347" i="2"/>
  <c r="F347" i="2"/>
  <c r="A348" i="2"/>
  <c r="C4361" i="4" l="1"/>
  <c r="E4360" i="4"/>
  <c r="E4211" i="1"/>
  <c r="C4212" i="1"/>
  <c r="N348" i="2"/>
  <c r="M348" i="2"/>
  <c r="L348" i="2"/>
  <c r="AE348" i="2"/>
  <c r="AG348" i="2"/>
  <c r="AF348" i="2"/>
  <c r="AH348" i="2"/>
  <c r="C3759" i="4"/>
  <c r="E3758" i="4"/>
  <c r="Z227" i="2"/>
  <c r="Z198" i="2"/>
  <c r="AI226" i="2"/>
  <c r="AI197" i="2"/>
  <c r="C168" i="2"/>
  <c r="C228" i="2"/>
  <c r="E3061" i="4"/>
  <c r="O167" i="2"/>
  <c r="O227" i="2"/>
  <c r="K348" i="2"/>
  <c r="J348" i="2"/>
  <c r="F2727" i="1"/>
  <c r="C259" i="2" s="1"/>
  <c r="D2726" i="1"/>
  <c r="O258" i="2" s="1"/>
  <c r="D3090" i="1"/>
  <c r="O318" i="2" s="1"/>
  <c r="A350" i="1"/>
  <c r="B351" i="1"/>
  <c r="E353" i="4"/>
  <c r="C354" i="4"/>
  <c r="A351" i="4"/>
  <c r="B352" i="4"/>
  <c r="D2360" i="4"/>
  <c r="E2360" i="4" s="1"/>
  <c r="AI198" i="2" s="1"/>
  <c r="J2361" i="4"/>
  <c r="F2362" i="1"/>
  <c r="C200" i="2" s="1"/>
  <c r="D2361" i="1"/>
  <c r="O199" i="2" s="1"/>
  <c r="AB348" i="2"/>
  <c r="U349" i="2"/>
  <c r="AD348" i="2"/>
  <c r="AA348" i="2"/>
  <c r="X348" i="2"/>
  <c r="W348" i="2"/>
  <c r="Y348" i="2"/>
  <c r="Z348" i="2"/>
  <c r="AC348" i="2"/>
  <c r="C348" i="2"/>
  <c r="I348" i="2"/>
  <c r="E348" i="2"/>
  <c r="G348" i="2"/>
  <c r="F348" i="2"/>
  <c r="D348" i="2"/>
  <c r="H348" i="2"/>
  <c r="A349" i="2"/>
  <c r="O348" i="2"/>
  <c r="E4212" i="1" l="1"/>
  <c r="C4213" i="1"/>
  <c r="C4362" i="4"/>
  <c r="E4361" i="4"/>
  <c r="N349" i="2"/>
  <c r="M349" i="2"/>
  <c r="L349" i="2"/>
  <c r="AE349" i="2"/>
  <c r="AH349" i="2"/>
  <c r="AG349" i="2"/>
  <c r="AF349" i="2"/>
  <c r="C3760" i="4"/>
  <c r="E3759" i="4"/>
  <c r="Z228" i="2"/>
  <c r="Z199" i="2"/>
  <c r="C169" i="2"/>
  <c r="C229" i="2"/>
  <c r="O168" i="2"/>
  <c r="O228" i="2"/>
  <c r="E3062" i="4"/>
  <c r="AI227" i="2"/>
  <c r="J349" i="2"/>
  <c r="K349" i="2"/>
  <c r="D3091" i="1"/>
  <c r="O319" i="2" s="1"/>
  <c r="F2728" i="1"/>
  <c r="C260" i="2" s="1"/>
  <c r="D2727" i="1"/>
  <c r="O259" i="2" s="1"/>
  <c r="A351" i="1"/>
  <c r="B352" i="1"/>
  <c r="A352" i="4"/>
  <c r="B353" i="4"/>
  <c r="C355" i="4"/>
  <c r="E354" i="4"/>
  <c r="D2361" i="4"/>
  <c r="E2361" i="4" s="1"/>
  <c r="AI199" i="2" s="1"/>
  <c r="J2362" i="4"/>
  <c r="F2363" i="1"/>
  <c r="C201" i="2" s="1"/>
  <c r="D2362" i="1"/>
  <c r="O200" i="2" s="1"/>
  <c r="AD349" i="2"/>
  <c r="AB349" i="2"/>
  <c r="Z349" i="2"/>
  <c r="W349" i="2"/>
  <c r="AC349" i="2"/>
  <c r="Y349" i="2"/>
  <c r="AA349" i="2"/>
  <c r="X349" i="2"/>
  <c r="U350" i="2"/>
  <c r="F349" i="2"/>
  <c r="H349" i="2"/>
  <c r="C349" i="2"/>
  <c r="E349" i="2"/>
  <c r="D349" i="2"/>
  <c r="I349" i="2"/>
  <c r="O349" i="2"/>
  <c r="G349" i="2"/>
  <c r="A350" i="2"/>
  <c r="C4363" i="4" l="1"/>
  <c r="E4362" i="4"/>
  <c r="C4214" i="1"/>
  <c r="E4213" i="1"/>
  <c r="L350" i="2"/>
  <c r="N350" i="2"/>
  <c r="M350" i="2"/>
  <c r="AE350" i="2"/>
  <c r="AH350" i="2"/>
  <c r="AG350" i="2"/>
  <c r="AF350" i="2"/>
  <c r="E3760" i="4"/>
  <c r="C3761" i="4"/>
  <c r="Z229" i="2"/>
  <c r="Z200" i="2"/>
  <c r="C170" i="2"/>
  <c r="C230" i="2"/>
  <c r="AI228" i="2"/>
  <c r="E3063" i="4"/>
  <c r="O169" i="2"/>
  <c r="O229" i="2"/>
  <c r="K350" i="2"/>
  <c r="J350" i="2"/>
  <c r="D2728" i="1"/>
  <c r="O260" i="2" s="1"/>
  <c r="F2729" i="1"/>
  <c r="C261" i="2" s="1"/>
  <c r="A352" i="1"/>
  <c r="B353" i="1"/>
  <c r="D3092" i="1"/>
  <c r="O320" i="2" s="1"/>
  <c r="E355" i="4"/>
  <c r="C356" i="4"/>
  <c r="A353" i="4"/>
  <c r="B354" i="4"/>
  <c r="D2362" i="4"/>
  <c r="E2362" i="4" s="1"/>
  <c r="AI200" i="2" s="1"/>
  <c r="J2363" i="4"/>
  <c r="F2364" i="1"/>
  <c r="C202" i="2" s="1"/>
  <c r="D2363" i="1"/>
  <c r="O201" i="2" s="1"/>
  <c r="W350" i="2"/>
  <c r="AA350" i="2"/>
  <c r="AB350" i="2"/>
  <c r="AC350" i="2"/>
  <c r="AD350" i="2"/>
  <c r="Y350" i="2"/>
  <c r="U351" i="2"/>
  <c r="Z350" i="2"/>
  <c r="X350" i="2"/>
  <c r="G350" i="2"/>
  <c r="H350" i="2"/>
  <c r="A351" i="2"/>
  <c r="E350" i="2"/>
  <c r="I350" i="2"/>
  <c r="D350" i="2"/>
  <c r="C350" i="2"/>
  <c r="F350" i="2"/>
  <c r="O350" i="2"/>
  <c r="E4214" i="1" l="1"/>
  <c r="C4215" i="1"/>
  <c r="C4364" i="4"/>
  <c r="E4363" i="4"/>
  <c r="M351" i="2"/>
  <c r="L351" i="2"/>
  <c r="N351" i="2"/>
  <c r="AE351" i="2"/>
  <c r="AF351" i="2"/>
  <c r="AG351" i="2"/>
  <c r="AH351" i="2"/>
  <c r="C3762" i="4"/>
  <c r="E3761" i="4"/>
  <c r="Z230" i="2"/>
  <c r="Z201" i="2"/>
  <c r="E3064" i="4"/>
  <c r="AI229" i="2"/>
  <c r="C171" i="2"/>
  <c r="C231" i="2"/>
  <c r="O170" i="2"/>
  <c r="O230" i="2"/>
  <c r="K351" i="2"/>
  <c r="J351" i="2"/>
  <c r="D3093" i="1"/>
  <c r="O321" i="2" s="1"/>
  <c r="A353" i="1"/>
  <c r="B354" i="1"/>
  <c r="F2730" i="1"/>
  <c r="C262" i="2" s="1"/>
  <c r="D2729" i="1"/>
  <c r="O261" i="2" s="1"/>
  <c r="A354" i="4"/>
  <c r="B355" i="4"/>
  <c r="C357" i="4"/>
  <c r="E356" i="4"/>
  <c r="D2363" i="4"/>
  <c r="E2363" i="4" s="1"/>
  <c r="AI201" i="2" s="1"/>
  <c r="J2364" i="4"/>
  <c r="F2365" i="1"/>
  <c r="C203" i="2" s="1"/>
  <c r="D2364" i="1"/>
  <c r="O202" i="2" s="1"/>
  <c r="U352" i="2"/>
  <c r="AD351" i="2"/>
  <c r="Y351" i="2"/>
  <c r="W351" i="2"/>
  <c r="Z351" i="2"/>
  <c r="AC351" i="2"/>
  <c r="X351" i="2"/>
  <c r="AA351" i="2"/>
  <c r="AB351" i="2"/>
  <c r="F351" i="2"/>
  <c r="H351" i="2"/>
  <c r="A352" i="2"/>
  <c r="E351" i="2"/>
  <c r="D351" i="2"/>
  <c r="C351" i="2"/>
  <c r="G351" i="2"/>
  <c r="O351" i="2"/>
  <c r="I351" i="2"/>
  <c r="C4365" i="4" l="1"/>
  <c r="E4364" i="4"/>
  <c r="E4215" i="1"/>
  <c r="C4216" i="1"/>
  <c r="N352" i="2"/>
  <c r="M352" i="2"/>
  <c r="L352" i="2"/>
  <c r="AE352" i="2"/>
  <c r="AG352" i="2"/>
  <c r="AF352" i="2"/>
  <c r="AH352" i="2"/>
  <c r="C3763" i="4"/>
  <c r="E3762" i="4"/>
  <c r="Z231" i="2"/>
  <c r="Z202" i="2"/>
  <c r="C172" i="2"/>
  <c r="C232" i="2"/>
  <c r="AI230" i="2"/>
  <c r="E3065" i="4"/>
  <c r="O171" i="2"/>
  <c r="O231" i="2"/>
  <c r="K352" i="2"/>
  <c r="J352" i="2"/>
  <c r="F2731" i="1"/>
  <c r="C263" i="2" s="1"/>
  <c r="D2730" i="1"/>
  <c r="O262" i="2" s="1"/>
  <c r="D3094" i="1"/>
  <c r="O322" i="2" s="1"/>
  <c r="A354" i="1"/>
  <c r="B355" i="1"/>
  <c r="E357" i="4"/>
  <c r="C358" i="4"/>
  <c r="A355" i="4"/>
  <c r="B356" i="4"/>
  <c r="D2364" i="4"/>
  <c r="E2364" i="4" s="1"/>
  <c r="AI202" i="2" s="1"/>
  <c r="J2365" i="4"/>
  <c r="F2366" i="1"/>
  <c r="C204" i="2" s="1"/>
  <c r="D2365" i="1"/>
  <c r="O203" i="2" s="1"/>
  <c r="U353" i="2"/>
  <c r="AD352" i="2"/>
  <c r="W352" i="2"/>
  <c r="AB352" i="2"/>
  <c r="AA352" i="2"/>
  <c r="X352" i="2"/>
  <c r="AC352" i="2"/>
  <c r="Z352" i="2"/>
  <c r="Y352" i="2"/>
  <c r="G352" i="2"/>
  <c r="I352" i="2"/>
  <c r="F352" i="2"/>
  <c r="E352" i="2"/>
  <c r="A353" i="2"/>
  <c r="D352" i="2"/>
  <c r="C352" i="2"/>
  <c r="H352" i="2"/>
  <c r="O352" i="2"/>
  <c r="E4216" i="1" l="1"/>
  <c r="C4217" i="1"/>
  <c r="C4366" i="4"/>
  <c r="E4365" i="4"/>
  <c r="N353" i="2"/>
  <c r="M353" i="2"/>
  <c r="L353" i="2"/>
  <c r="AE353" i="2"/>
  <c r="AH353" i="2"/>
  <c r="AG353" i="2"/>
  <c r="AF353" i="2"/>
  <c r="C3764" i="4"/>
  <c r="E3763" i="4"/>
  <c r="Z232" i="2"/>
  <c r="Z203" i="2"/>
  <c r="E3066" i="4"/>
  <c r="C173" i="2"/>
  <c r="C233" i="2"/>
  <c r="AI231" i="2"/>
  <c r="O172" i="2"/>
  <c r="O232" i="2"/>
  <c r="J353" i="2"/>
  <c r="K353" i="2"/>
  <c r="F2732" i="1"/>
  <c r="C264" i="2" s="1"/>
  <c r="D2731" i="1"/>
  <c r="O263" i="2" s="1"/>
  <c r="A355" i="1"/>
  <c r="B356" i="1"/>
  <c r="D3095" i="1"/>
  <c r="O323" i="2" s="1"/>
  <c r="A356" i="4"/>
  <c r="B357" i="4"/>
  <c r="C359" i="4"/>
  <c r="E358" i="4"/>
  <c r="D2365" i="4"/>
  <c r="E2365" i="4" s="1"/>
  <c r="AI203" i="2" s="1"/>
  <c r="J2366" i="4"/>
  <c r="F2367" i="1"/>
  <c r="C205" i="2" s="1"/>
  <c r="D2366" i="1"/>
  <c r="O204" i="2" s="1"/>
  <c r="AB353" i="2"/>
  <c r="AA353" i="2"/>
  <c r="Z353" i="2"/>
  <c r="U354" i="2"/>
  <c r="AC353" i="2"/>
  <c r="AD353" i="2"/>
  <c r="X353" i="2"/>
  <c r="W353" i="2"/>
  <c r="Y353" i="2"/>
  <c r="H353" i="2"/>
  <c r="A354" i="2"/>
  <c r="G353" i="2"/>
  <c r="D353" i="2"/>
  <c r="I353" i="2"/>
  <c r="F353" i="2"/>
  <c r="O353" i="2"/>
  <c r="C353" i="2"/>
  <c r="E353" i="2"/>
  <c r="C4367" i="4" l="1"/>
  <c r="E4366" i="4"/>
  <c r="C4218" i="1"/>
  <c r="E4217" i="1"/>
  <c r="L354" i="2"/>
  <c r="N354" i="2"/>
  <c r="M354" i="2"/>
  <c r="AE354" i="2"/>
  <c r="AH354" i="2"/>
  <c r="AF354" i="2"/>
  <c r="AG354" i="2"/>
  <c r="C3765" i="4"/>
  <c r="E3764" i="4"/>
  <c r="Z233" i="2"/>
  <c r="Z204" i="2"/>
  <c r="C174" i="2"/>
  <c r="C234" i="2"/>
  <c r="AI232" i="2"/>
  <c r="E3067" i="4"/>
  <c r="O173" i="2"/>
  <c r="O233" i="2"/>
  <c r="K354" i="2"/>
  <c r="J354" i="2"/>
  <c r="D2732" i="1"/>
  <c r="O264" i="2" s="1"/>
  <c r="F2733" i="1"/>
  <c r="C265" i="2" s="1"/>
  <c r="D3096" i="1"/>
  <c r="O324" i="2" s="1"/>
  <c r="A356" i="1"/>
  <c r="B357" i="1"/>
  <c r="E359" i="4"/>
  <c r="C360" i="4"/>
  <c r="A357" i="4"/>
  <c r="B358" i="4"/>
  <c r="D2366" i="4"/>
  <c r="E2366" i="4" s="1"/>
  <c r="AI204" i="2" s="1"/>
  <c r="J2367" i="4"/>
  <c r="F2368" i="1"/>
  <c r="C206" i="2" s="1"/>
  <c r="D2367" i="1"/>
  <c r="O205" i="2" s="1"/>
  <c r="AA354" i="2"/>
  <c r="AB354" i="2"/>
  <c r="Y354" i="2"/>
  <c r="AC354" i="2"/>
  <c r="W354" i="2"/>
  <c r="U355" i="2"/>
  <c r="AD354" i="2"/>
  <c r="Z354" i="2"/>
  <c r="X354" i="2"/>
  <c r="F354" i="2"/>
  <c r="I354" i="2"/>
  <c r="G354" i="2"/>
  <c r="E354" i="2"/>
  <c r="A355" i="2"/>
  <c r="D354" i="2"/>
  <c r="C354" i="2"/>
  <c r="H354" i="2"/>
  <c r="O354" i="2"/>
  <c r="C4219" i="1" l="1"/>
  <c r="E4218" i="1"/>
  <c r="C4368" i="4"/>
  <c r="E4367" i="4"/>
  <c r="M355" i="2"/>
  <c r="L355" i="2"/>
  <c r="N355" i="2"/>
  <c r="AE355" i="2"/>
  <c r="AF355" i="2"/>
  <c r="AH355" i="2"/>
  <c r="AG355" i="2"/>
  <c r="C3766" i="4"/>
  <c r="E3765" i="4"/>
  <c r="Z234" i="2"/>
  <c r="Z205" i="2"/>
  <c r="C175" i="2"/>
  <c r="C235" i="2"/>
  <c r="AI233" i="2"/>
  <c r="E3068" i="4"/>
  <c r="O174" i="2"/>
  <c r="O234" i="2"/>
  <c r="K355" i="2"/>
  <c r="J355" i="2"/>
  <c r="D3097" i="1"/>
  <c r="O325" i="2" s="1"/>
  <c r="A357" i="1"/>
  <c r="B358" i="1"/>
  <c r="F2734" i="1"/>
  <c r="C266" i="2" s="1"/>
  <c r="D2733" i="1"/>
  <c r="O265" i="2" s="1"/>
  <c r="A358" i="4"/>
  <c r="B359" i="4"/>
  <c r="C361" i="4"/>
  <c r="E360" i="4"/>
  <c r="D2367" i="4"/>
  <c r="E2367" i="4" s="1"/>
  <c r="AI205" i="2" s="1"/>
  <c r="J2368" i="4"/>
  <c r="F2369" i="1"/>
  <c r="C207" i="2" s="1"/>
  <c r="D2368" i="1"/>
  <c r="O206" i="2" s="1"/>
  <c r="X355" i="2"/>
  <c r="U356" i="2"/>
  <c r="AD355" i="2"/>
  <c r="Z355" i="2"/>
  <c r="W355" i="2"/>
  <c r="AC355" i="2"/>
  <c r="AB355" i="2"/>
  <c r="AA355" i="2"/>
  <c r="Y355" i="2"/>
  <c r="E355" i="2"/>
  <c r="I355" i="2"/>
  <c r="G355" i="2"/>
  <c r="D355" i="2"/>
  <c r="A356" i="2"/>
  <c r="C355" i="2"/>
  <c r="O355" i="2"/>
  <c r="F355" i="2"/>
  <c r="H355" i="2"/>
  <c r="C4369" i="4" l="1"/>
  <c r="E4368" i="4"/>
  <c r="C4220" i="1"/>
  <c r="E4219" i="1"/>
  <c r="N356" i="2"/>
  <c r="M356" i="2"/>
  <c r="L356" i="2"/>
  <c r="AE356" i="2"/>
  <c r="AG356" i="2"/>
  <c r="AF356" i="2"/>
  <c r="AH356" i="2"/>
  <c r="C3767" i="4"/>
  <c r="E3766" i="4"/>
  <c r="Z235" i="2"/>
  <c r="Z206" i="2"/>
  <c r="E3069" i="4"/>
  <c r="C176" i="2"/>
  <c r="C236" i="2"/>
  <c r="AI234" i="2"/>
  <c r="O175" i="2"/>
  <c r="O235" i="2"/>
  <c r="K356" i="2"/>
  <c r="J356" i="2"/>
  <c r="D2734" i="1"/>
  <c r="O266" i="2" s="1"/>
  <c r="F2735" i="1"/>
  <c r="C267" i="2" s="1"/>
  <c r="D3098" i="1"/>
  <c r="O326" i="2" s="1"/>
  <c r="A358" i="1"/>
  <c r="B359" i="1"/>
  <c r="E361" i="4"/>
  <c r="C362" i="4"/>
  <c r="A359" i="4"/>
  <c r="B360" i="4"/>
  <c r="D2368" i="4"/>
  <c r="E2368" i="4" s="1"/>
  <c r="AI206" i="2" s="1"/>
  <c r="J2369" i="4"/>
  <c r="F2370" i="1"/>
  <c r="C208" i="2" s="1"/>
  <c r="D2369" i="1"/>
  <c r="O207" i="2" s="1"/>
  <c r="AA356" i="2"/>
  <c r="AD356" i="2"/>
  <c r="W356" i="2"/>
  <c r="AB356" i="2"/>
  <c r="U357" i="2"/>
  <c r="AC356" i="2"/>
  <c r="Y356" i="2"/>
  <c r="Z356" i="2"/>
  <c r="X356" i="2"/>
  <c r="A357" i="2"/>
  <c r="H356" i="2"/>
  <c r="G356" i="2"/>
  <c r="I356" i="2"/>
  <c r="C356" i="2"/>
  <c r="E356" i="2"/>
  <c r="D356" i="2"/>
  <c r="F356" i="2"/>
  <c r="O356" i="2"/>
  <c r="C4221" i="1" l="1"/>
  <c r="E4220" i="1"/>
  <c r="C4370" i="4"/>
  <c r="E4369" i="4"/>
  <c r="N357" i="2"/>
  <c r="L357" i="2"/>
  <c r="M357" i="2"/>
  <c r="AE357" i="2"/>
  <c r="AH357" i="2"/>
  <c r="AG357" i="2"/>
  <c r="AF357" i="2"/>
  <c r="E3767" i="4"/>
  <c r="C3768" i="4"/>
  <c r="Z236" i="2"/>
  <c r="Z207" i="2"/>
  <c r="C177" i="2"/>
  <c r="C237" i="2"/>
  <c r="AI235" i="2"/>
  <c r="E3070" i="4"/>
  <c r="O176" i="2"/>
  <c r="O236" i="2"/>
  <c r="J357" i="2"/>
  <c r="K357" i="2"/>
  <c r="A359" i="1"/>
  <c r="B360" i="1"/>
  <c r="D3099" i="1"/>
  <c r="O327" i="2" s="1"/>
  <c r="F2736" i="1"/>
  <c r="C268" i="2" s="1"/>
  <c r="D2735" i="1"/>
  <c r="O267" i="2" s="1"/>
  <c r="A360" i="4"/>
  <c r="B361" i="4"/>
  <c r="C363" i="4"/>
  <c r="E362" i="4"/>
  <c r="D2369" i="4"/>
  <c r="E2369" i="4" s="1"/>
  <c r="AI207" i="2" s="1"/>
  <c r="J2370" i="4"/>
  <c r="F2371" i="1"/>
  <c r="C209" i="2" s="1"/>
  <c r="D2370" i="1"/>
  <c r="O208" i="2" s="1"/>
  <c r="X357" i="2"/>
  <c r="Z357" i="2"/>
  <c r="W357" i="2"/>
  <c r="AB357" i="2"/>
  <c r="AC357" i="2"/>
  <c r="AD357" i="2"/>
  <c r="AA357" i="2"/>
  <c r="Y357" i="2"/>
  <c r="U358" i="2"/>
  <c r="H357" i="2"/>
  <c r="I357" i="2"/>
  <c r="G357" i="2"/>
  <c r="D357" i="2"/>
  <c r="A358" i="2"/>
  <c r="E357" i="2"/>
  <c r="O357" i="2"/>
  <c r="C357" i="2"/>
  <c r="F357" i="2"/>
  <c r="C4371" i="4" l="1"/>
  <c r="E4370" i="4"/>
  <c r="C4222" i="1"/>
  <c r="E4221" i="1"/>
  <c r="L358" i="2"/>
  <c r="N358" i="2"/>
  <c r="M358" i="2"/>
  <c r="AE358" i="2"/>
  <c r="AH358" i="2"/>
  <c r="AF358" i="2"/>
  <c r="AG358" i="2"/>
  <c r="C3769" i="4"/>
  <c r="E3768" i="4"/>
  <c r="Z237" i="2"/>
  <c r="Z208" i="2"/>
  <c r="AI236" i="2"/>
  <c r="C178" i="2"/>
  <c r="C238" i="2"/>
  <c r="E3071" i="4"/>
  <c r="O177" i="2"/>
  <c r="O237" i="2"/>
  <c r="K358" i="2"/>
  <c r="J358" i="2"/>
  <c r="F2737" i="1"/>
  <c r="C269" i="2" s="1"/>
  <c r="D2736" i="1"/>
  <c r="O268" i="2" s="1"/>
  <c r="D3100" i="1"/>
  <c r="O328" i="2" s="1"/>
  <c r="A360" i="1"/>
  <c r="B361" i="1"/>
  <c r="E363" i="4"/>
  <c r="C364" i="4"/>
  <c r="A361" i="4"/>
  <c r="B362" i="4"/>
  <c r="D2370" i="4"/>
  <c r="E2370" i="4" s="1"/>
  <c r="AI208" i="2" s="1"/>
  <c r="J2371" i="4"/>
  <c r="F2372" i="1"/>
  <c r="C210" i="2" s="1"/>
  <c r="D2371" i="1"/>
  <c r="O209" i="2" s="1"/>
  <c r="U359" i="2"/>
  <c r="AA358" i="2"/>
  <c r="Y358" i="2"/>
  <c r="AC358" i="2"/>
  <c r="AD358" i="2"/>
  <c r="W358" i="2"/>
  <c r="AB358" i="2"/>
  <c r="Z358" i="2"/>
  <c r="X358" i="2"/>
  <c r="A359" i="2"/>
  <c r="G358" i="2"/>
  <c r="C358" i="2"/>
  <c r="E358" i="2"/>
  <c r="H358" i="2"/>
  <c r="D358" i="2"/>
  <c r="F358" i="2"/>
  <c r="I358" i="2"/>
  <c r="O358" i="2"/>
  <c r="C4223" i="1" l="1"/>
  <c r="E4222" i="1"/>
  <c r="C4372" i="4"/>
  <c r="E4371" i="4"/>
  <c r="M359" i="2"/>
  <c r="L359" i="2"/>
  <c r="N359" i="2"/>
  <c r="AE359" i="2"/>
  <c r="AF359" i="2"/>
  <c r="AG359" i="2"/>
  <c r="AH359" i="2"/>
  <c r="E3769" i="4"/>
  <c r="C3770" i="4"/>
  <c r="Z238" i="2"/>
  <c r="Z209" i="2"/>
  <c r="C179" i="2"/>
  <c r="C239" i="2"/>
  <c r="AI237" i="2"/>
  <c r="E3072" i="4"/>
  <c r="O178" i="2"/>
  <c r="O238" i="2"/>
  <c r="K359" i="2"/>
  <c r="J359" i="2"/>
  <c r="D3101" i="1"/>
  <c r="O329" i="2" s="1"/>
  <c r="F2738" i="1"/>
  <c r="C270" i="2" s="1"/>
  <c r="D2737" i="1"/>
  <c r="O269" i="2" s="1"/>
  <c r="A361" i="1"/>
  <c r="B362" i="1"/>
  <c r="A362" i="4"/>
  <c r="B363" i="4"/>
  <c r="C365" i="4"/>
  <c r="E364" i="4"/>
  <c r="D2371" i="4"/>
  <c r="E2371" i="4" s="1"/>
  <c r="AI209" i="2" s="1"/>
  <c r="J2372" i="4"/>
  <c r="F2373" i="1"/>
  <c r="C211" i="2" s="1"/>
  <c r="D2372" i="1"/>
  <c r="O210" i="2" s="1"/>
  <c r="X359" i="2"/>
  <c r="AD359" i="2"/>
  <c r="AA359" i="2"/>
  <c r="U360" i="2"/>
  <c r="AB359" i="2"/>
  <c r="Z359" i="2"/>
  <c r="AC359" i="2"/>
  <c r="W359" i="2"/>
  <c r="Y359" i="2"/>
  <c r="E359" i="2"/>
  <c r="F359" i="2"/>
  <c r="G359" i="2"/>
  <c r="C359" i="2"/>
  <c r="D359" i="2"/>
  <c r="A360" i="2"/>
  <c r="I359" i="2"/>
  <c r="O359" i="2"/>
  <c r="H359" i="2"/>
  <c r="C4373" i="4" l="1"/>
  <c r="E4372" i="4"/>
  <c r="C4224" i="1"/>
  <c r="E4223" i="1"/>
  <c r="N360" i="2"/>
  <c r="M360" i="2"/>
  <c r="L360" i="2"/>
  <c r="AE360" i="2"/>
  <c r="AG360" i="2"/>
  <c r="AF360" i="2"/>
  <c r="AH360" i="2"/>
  <c r="E3770" i="4"/>
  <c r="C3771" i="4"/>
  <c r="Z239" i="2"/>
  <c r="Z210" i="2"/>
  <c r="AI238" i="2"/>
  <c r="E3073" i="4"/>
  <c r="C180" i="2"/>
  <c r="C240" i="2"/>
  <c r="O179" i="2"/>
  <c r="O239" i="2"/>
  <c r="K360" i="2"/>
  <c r="J360" i="2"/>
  <c r="D2738" i="1"/>
  <c r="O270" i="2" s="1"/>
  <c r="F2739" i="1"/>
  <c r="C271" i="2" s="1"/>
  <c r="D3102" i="1"/>
  <c r="O330" i="2" s="1"/>
  <c r="A362" i="1"/>
  <c r="B363" i="1"/>
  <c r="E365" i="4"/>
  <c r="C366" i="4"/>
  <c r="A363" i="4"/>
  <c r="B364" i="4"/>
  <c r="D2372" i="4"/>
  <c r="E2372" i="4" s="1"/>
  <c r="AI210" i="2" s="1"/>
  <c r="J2373" i="4"/>
  <c r="F2374" i="1"/>
  <c r="C212" i="2" s="1"/>
  <c r="D2373" i="1"/>
  <c r="O211" i="2" s="1"/>
  <c r="U361" i="2"/>
  <c r="AC360" i="2"/>
  <c r="W360" i="2"/>
  <c r="X360" i="2"/>
  <c r="AA360" i="2"/>
  <c r="AB360" i="2"/>
  <c r="Z360" i="2"/>
  <c r="AD360" i="2"/>
  <c r="Y360" i="2"/>
  <c r="I360" i="2"/>
  <c r="G360" i="2"/>
  <c r="C360" i="2"/>
  <c r="F360" i="2"/>
  <c r="H360" i="2"/>
  <c r="D360" i="2"/>
  <c r="E360" i="2"/>
  <c r="A361" i="2"/>
  <c r="O360" i="2"/>
  <c r="E4224" i="1" l="1"/>
  <c r="C4225" i="1"/>
  <c r="C4374" i="4"/>
  <c r="E4373" i="4"/>
  <c r="N361" i="2"/>
  <c r="M361" i="2"/>
  <c r="L361" i="2"/>
  <c r="AE361" i="2"/>
  <c r="AH361" i="2"/>
  <c r="AG361" i="2"/>
  <c r="AF361" i="2"/>
  <c r="C3772" i="4"/>
  <c r="E3771" i="4"/>
  <c r="Z240" i="2"/>
  <c r="Z211" i="2"/>
  <c r="C181" i="2"/>
  <c r="C241" i="2"/>
  <c r="AI239" i="2"/>
  <c r="E3074" i="4"/>
  <c r="O180" i="2"/>
  <c r="O240" i="2"/>
  <c r="J361" i="2"/>
  <c r="K361" i="2"/>
  <c r="D3103" i="1"/>
  <c r="O331" i="2" s="1"/>
  <c r="A363" i="1"/>
  <c r="B364" i="1"/>
  <c r="F2740" i="1"/>
  <c r="C272" i="2" s="1"/>
  <c r="D2739" i="1"/>
  <c r="O271" i="2" s="1"/>
  <c r="A364" i="4"/>
  <c r="B365" i="4"/>
  <c r="C367" i="4"/>
  <c r="E366" i="4"/>
  <c r="D2373" i="4"/>
  <c r="E2373" i="4" s="1"/>
  <c r="AI211" i="2" s="1"/>
  <c r="J2374" i="4"/>
  <c r="F2375" i="1"/>
  <c r="C213" i="2" s="1"/>
  <c r="D2374" i="1"/>
  <c r="O212" i="2" s="1"/>
  <c r="X361" i="2"/>
  <c r="Z361" i="2"/>
  <c r="U362" i="2"/>
  <c r="W361" i="2"/>
  <c r="Y361" i="2"/>
  <c r="AA361" i="2"/>
  <c r="AB361" i="2"/>
  <c r="AD361" i="2"/>
  <c r="AC361" i="2"/>
  <c r="C361" i="2"/>
  <c r="A362" i="2"/>
  <c r="H361" i="2"/>
  <c r="I361" i="2"/>
  <c r="D361" i="2"/>
  <c r="G361" i="2"/>
  <c r="F361" i="2"/>
  <c r="O361" i="2"/>
  <c r="E361" i="2"/>
  <c r="C4375" i="4" l="1"/>
  <c r="E4374" i="4"/>
  <c r="E4225" i="1"/>
  <c r="C4226" i="1"/>
  <c r="L362" i="2"/>
  <c r="N362" i="2"/>
  <c r="M362" i="2"/>
  <c r="AE362" i="2"/>
  <c r="AH362" i="2"/>
  <c r="AF362" i="2"/>
  <c r="AG362" i="2"/>
  <c r="E3772" i="4"/>
  <c r="C3773" i="4"/>
  <c r="Z241" i="2"/>
  <c r="Z212" i="2"/>
  <c r="AI240" i="2"/>
  <c r="E3075" i="4"/>
  <c r="C182" i="2"/>
  <c r="C242" i="2"/>
  <c r="O181" i="2"/>
  <c r="O241" i="2"/>
  <c r="K362" i="2"/>
  <c r="J362" i="2"/>
  <c r="F2741" i="1"/>
  <c r="C273" i="2" s="1"/>
  <c r="D2740" i="1"/>
  <c r="O272" i="2" s="1"/>
  <c r="D3104" i="1"/>
  <c r="O332" i="2" s="1"/>
  <c r="A364" i="1"/>
  <c r="B365" i="1"/>
  <c r="E367" i="4"/>
  <c r="C368" i="4"/>
  <c r="A365" i="4"/>
  <c r="B366" i="4"/>
  <c r="D2374" i="4"/>
  <c r="E2374" i="4" s="1"/>
  <c r="AI212" i="2" s="1"/>
  <c r="J2375" i="4"/>
  <c r="F2376" i="1"/>
  <c r="C214" i="2" s="1"/>
  <c r="D2375" i="1"/>
  <c r="O213" i="2" s="1"/>
  <c r="U363" i="2"/>
  <c r="AC362" i="2"/>
  <c r="AB362" i="2"/>
  <c r="AD362" i="2"/>
  <c r="AA362" i="2"/>
  <c r="W362" i="2"/>
  <c r="Y362" i="2"/>
  <c r="Z362" i="2"/>
  <c r="X362" i="2"/>
  <c r="A363" i="2"/>
  <c r="H362" i="2"/>
  <c r="G362" i="2"/>
  <c r="I362" i="2"/>
  <c r="E362" i="2"/>
  <c r="D362" i="2"/>
  <c r="F362" i="2"/>
  <c r="C362" i="2"/>
  <c r="O362" i="2"/>
  <c r="C4227" i="1" l="1"/>
  <c r="E4226" i="1"/>
  <c r="C4376" i="4"/>
  <c r="E4375" i="4"/>
  <c r="M363" i="2"/>
  <c r="L363" i="2"/>
  <c r="N363" i="2"/>
  <c r="AE363" i="2"/>
  <c r="AF363" i="2"/>
  <c r="AH363" i="2"/>
  <c r="AG363" i="2"/>
  <c r="E3773" i="4"/>
  <c r="C3774" i="4"/>
  <c r="Z242" i="2"/>
  <c r="Z213" i="2"/>
  <c r="C183" i="2"/>
  <c r="C243" i="2"/>
  <c r="E3076" i="4"/>
  <c r="AI241" i="2"/>
  <c r="O182" i="2"/>
  <c r="O242" i="2"/>
  <c r="K363" i="2"/>
  <c r="J363" i="2"/>
  <c r="F2742" i="1"/>
  <c r="C274" i="2" s="1"/>
  <c r="D2741" i="1"/>
  <c r="O273" i="2" s="1"/>
  <c r="A365" i="1"/>
  <c r="B366" i="1"/>
  <c r="D3105" i="1"/>
  <c r="O333" i="2" s="1"/>
  <c r="A366" i="4"/>
  <c r="B367" i="4"/>
  <c r="C369" i="4"/>
  <c r="E368" i="4"/>
  <c r="D2375" i="4"/>
  <c r="E2375" i="4" s="1"/>
  <c r="AI213" i="2" s="1"/>
  <c r="J2376" i="4"/>
  <c r="F2377" i="1"/>
  <c r="C215" i="2" s="1"/>
  <c r="D2376" i="1"/>
  <c r="O214" i="2" s="1"/>
  <c r="X363" i="2"/>
  <c r="AD363" i="2"/>
  <c r="U364" i="2"/>
  <c r="AA363" i="2"/>
  <c r="AB363" i="2"/>
  <c r="Z363" i="2"/>
  <c r="Y363" i="2"/>
  <c r="AC363" i="2"/>
  <c r="W363" i="2"/>
  <c r="A364" i="2"/>
  <c r="F363" i="2"/>
  <c r="H363" i="2"/>
  <c r="I363" i="2"/>
  <c r="D363" i="2"/>
  <c r="G363" i="2"/>
  <c r="O363" i="2"/>
  <c r="C363" i="2"/>
  <c r="E363" i="2"/>
  <c r="C4377" i="4" l="1"/>
  <c r="E4376" i="4"/>
  <c r="E4227" i="1"/>
  <c r="C4228" i="1"/>
  <c r="N364" i="2"/>
  <c r="M364" i="2"/>
  <c r="L364" i="2"/>
  <c r="AE364" i="2"/>
  <c r="AG364" i="2"/>
  <c r="AF364" i="2"/>
  <c r="AH364" i="2"/>
  <c r="E3774" i="4"/>
  <c r="C3775" i="4"/>
  <c r="Z243" i="2"/>
  <c r="Z214" i="2"/>
  <c r="C184" i="2"/>
  <c r="C244" i="2"/>
  <c r="AI242" i="2"/>
  <c r="O183" i="2"/>
  <c r="O243" i="2"/>
  <c r="E3077" i="4"/>
  <c r="K364" i="2"/>
  <c r="J364" i="2"/>
  <c r="F2743" i="1"/>
  <c r="C275" i="2" s="1"/>
  <c r="D2742" i="1"/>
  <c r="O274" i="2" s="1"/>
  <c r="D3106" i="1"/>
  <c r="O334" i="2" s="1"/>
  <c r="A366" i="1"/>
  <c r="B367" i="1"/>
  <c r="E369" i="4"/>
  <c r="C370" i="4"/>
  <c r="A367" i="4"/>
  <c r="B368" i="4"/>
  <c r="D2376" i="4"/>
  <c r="E2376" i="4" s="1"/>
  <c r="AI214" i="2" s="1"/>
  <c r="J2377" i="4"/>
  <c r="F2378" i="1"/>
  <c r="C216" i="2" s="1"/>
  <c r="D2377" i="1"/>
  <c r="O215" i="2" s="1"/>
  <c r="Y364" i="2"/>
  <c r="AD364" i="2"/>
  <c r="AB364" i="2"/>
  <c r="AA364" i="2"/>
  <c r="U365" i="2"/>
  <c r="AC364" i="2"/>
  <c r="Z364" i="2"/>
  <c r="X364" i="2"/>
  <c r="W364" i="2"/>
  <c r="F364" i="2"/>
  <c r="H364" i="2"/>
  <c r="G364" i="2"/>
  <c r="C364" i="2"/>
  <c r="E364" i="2"/>
  <c r="A365" i="2"/>
  <c r="D364" i="2"/>
  <c r="I364" i="2"/>
  <c r="O364" i="2"/>
  <c r="E4228" i="1" l="1"/>
  <c r="C4229" i="1"/>
  <c r="C4378" i="4"/>
  <c r="E4377" i="4"/>
  <c r="N365" i="2"/>
  <c r="M365" i="2"/>
  <c r="L365" i="2"/>
  <c r="AE365" i="2"/>
  <c r="AH365" i="2"/>
  <c r="AG365" i="2"/>
  <c r="AF365" i="2"/>
  <c r="C3776" i="4"/>
  <c r="E3775" i="4"/>
  <c r="Z244" i="2"/>
  <c r="Z215" i="2"/>
  <c r="AI243" i="2"/>
  <c r="C185" i="2"/>
  <c r="C245" i="2"/>
  <c r="E3078" i="4"/>
  <c r="O184" i="2"/>
  <c r="O244" i="2"/>
  <c r="J365" i="2"/>
  <c r="K365" i="2"/>
  <c r="D3107" i="1"/>
  <c r="O335" i="2" s="1"/>
  <c r="F2744" i="1"/>
  <c r="C276" i="2" s="1"/>
  <c r="D2743" i="1"/>
  <c r="O275" i="2" s="1"/>
  <c r="A367" i="1"/>
  <c r="B368" i="1"/>
  <c r="A368" i="4"/>
  <c r="B369" i="4"/>
  <c r="C371" i="4"/>
  <c r="E370" i="4"/>
  <c r="D2377" i="4"/>
  <c r="E2377" i="4" s="1"/>
  <c r="AI215" i="2" s="1"/>
  <c r="J2378" i="4"/>
  <c r="F2379" i="1"/>
  <c r="C217" i="2" s="1"/>
  <c r="D2378" i="1"/>
  <c r="O216" i="2" s="1"/>
  <c r="AC365" i="2"/>
  <c r="W365" i="2"/>
  <c r="Z365" i="2"/>
  <c r="AD365" i="2"/>
  <c r="X365" i="2"/>
  <c r="AB365" i="2"/>
  <c r="Y365" i="2"/>
  <c r="U366" i="2"/>
  <c r="AA365" i="2"/>
  <c r="I365" i="2"/>
  <c r="C365" i="2"/>
  <c r="H365" i="2"/>
  <c r="A366" i="2"/>
  <c r="D365" i="2"/>
  <c r="E365" i="2"/>
  <c r="O365" i="2"/>
  <c r="F365" i="2"/>
  <c r="G365" i="2"/>
  <c r="C4379" i="4" l="1"/>
  <c r="E4378" i="4"/>
  <c r="C4230" i="1"/>
  <c r="E4229" i="1"/>
  <c r="L366" i="2"/>
  <c r="N366" i="2"/>
  <c r="M366" i="2"/>
  <c r="AE366" i="2"/>
  <c r="AH366" i="2"/>
  <c r="AG366" i="2"/>
  <c r="AF366" i="2"/>
  <c r="E3776" i="4"/>
  <c r="C3777" i="4"/>
  <c r="Z245" i="2"/>
  <c r="Z216" i="2"/>
  <c r="AI244" i="2"/>
  <c r="E3079" i="4"/>
  <c r="C186" i="2"/>
  <c r="C246" i="2"/>
  <c r="O185" i="2"/>
  <c r="O245" i="2"/>
  <c r="K366" i="2"/>
  <c r="J366" i="2"/>
  <c r="D2744" i="1"/>
  <c r="O276" i="2" s="1"/>
  <c r="F2745" i="1"/>
  <c r="C277" i="2" s="1"/>
  <c r="A368" i="1"/>
  <c r="B369" i="1"/>
  <c r="D3108" i="1"/>
  <c r="O336" i="2" s="1"/>
  <c r="E371" i="4"/>
  <c r="C372" i="4"/>
  <c r="A369" i="4"/>
  <c r="B370" i="4"/>
  <c r="J2379" i="4"/>
  <c r="D2378" i="4"/>
  <c r="E2378" i="4" s="1"/>
  <c r="AI216" i="2" s="1"/>
  <c r="F2380" i="1"/>
  <c r="C218" i="2" s="1"/>
  <c r="D2379" i="1"/>
  <c r="O217" i="2" s="1"/>
  <c r="Y366" i="2"/>
  <c r="U367" i="2"/>
  <c r="AC366" i="2"/>
  <c r="AB366" i="2"/>
  <c r="X366" i="2"/>
  <c r="Z366" i="2"/>
  <c r="AA366" i="2"/>
  <c r="AD366" i="2"/>
  <c r="W366" i="2"/>
  <c r="E366" i="2"/>
  <c r="H366" i="2"/>
  <c r="C366" i="2"/>
  <c r="G366" i="2"/>
  <c r="A367" i="2"/>
  <c r="D366" i="2"/>
  <c r="I366" i="2"/>
  <c r="F366" i="2"/>
  <c r="O366" i="2"/>
  <c r="E4230" i="1" l="1"/>
  <c r="C4231" i="1"/>
  <c r="C4380" i="4"/>
  <c r="E4379" i="4"/>
  <c r="M367" i="2"/>
  <c r="L367" i="2"/>
  <c r="N367" i="2"/>
  <c r="AE367" i="2"/>
  <c r="AF367" i="2"/>
  <c r="AG367" i="2"/>
  <c r="AH367" i="2"/>
  <c r="C3778" i="4"/>
  <c r="E3777" i="4"/>
  <c r="Z246" i="2"/>
  <c r="Z217" i="2"/>
  <c r="AI245" i="2"/>
  <c r="C187" i="2"/>
  <c r="C247" i="2"/>
  <c r="O186" i="2"/>
  <c r="O246" i="2"/>
  <c r="E3080" i="4"/>
  <c r="K367" i="2"/>
  <c r="J367" i="2"/>
  <c r="D3109" i="1"/>
  <c r="O337" i="2" s="1"/>
  <c r="A369" i="1"/>
  <c r="B370" i="1"/>
  <c r="F2746" i="1"/>
  <c r="C278" i="2" s="1"/>
  <c r="D2745" i="1"/>
  <c r="O277" i="2" s="1"/>
  <c r="A370" i="4"/>
  <c r="B371" i="4"/>
  <c r="C373" i="4"/>
  <c r="E372" i="4"/>
  <c r="D2379" i="4"/>
  <c r="E2379" i="4" s="1"/>
  <c r="AI217" i="2" s="1"/>
  <c r="J2380" i="4"/>
  <c r="F2381" i="1"/>
  <c r="C219" i="2" s="1"/>
  <c r="D2380" i="1"/>
  <c r="O218" i="2" s="1"/>
  <c r="U368" i="2"/>
  <c r="AC367" i="2"/>
  <c r="AB367" i="2"/>
  <c r="X367" i="2"/>
  <c r="Y367" i="2"/>
  <c r="W367" i="2"/>
  <c r="Z367" i="2"/>
  <c r="AA367" i="2"/>
  <c r="AD367" i="2"/>
  <c r="E367" i="2"/>
  <c r="A368" i="2"/>
  <c r="C367" i="2"/>
  <c r="H367" i="2"/>
  <c r="D367" i="2"/>
  <c r="G367" i="2"/>
  <c r="O367" i="2"/>
  <c r="F367" i="2"/>
  <c r="I367" i="2"/>
  <c r="C4381" i="4" l="1"/>
  <c r="E4380" i="4"/>
  <c r="C4232" i="1"/>
  <c r="E4231" i="1"/>
  <c r="N368" i="2"/>
  <c r="M368" i="2"/>
  <c r="L368" i="2"/>
  <c r="AE368" i="2"/>
  <c r="AG368" i="2"/>
  <c r="AF368" i="2"/>
  <c r="AH368" i="2"/>
  <c r="E3778" i="4"/>
  <c r="C3779" i="4"/>
  <c r="Z247" i="2"/>
  <c r="Z218" i="2"/>
  <c r="C188" i="2"/>
  <c r="C248" i="2"/>
  <c r="AI246" i="2"/>
  <c r="O187" i="2"/>
  <c r="O247" i="2"/>
  <c r="E3081" i="4"/>
  <c r="K368" i="2"/>
  <c r="J368" i="2"/>
  <c r="F2747" i="1"/>
  <c r="D2746" i="1"/>
  <c r="O278" i="2" s="1"/>
  <c r="B371" i="1"/>
  <c r="A370" i="1"/>
  <c r="D3110" i="1"/>
  <c r="O338" i="2" s="1"/>
  <c r="C374" i="4"/>
  <c r="E373" i="4"/>
  <c r="A371" i="4"/>
  <c r="B372" i="4"/>
  <c r="D2380" i="4"/>
  <c r="E2380" i="4" s="1"/>
  <c r="AI218" i="2" s="1"/>
  <c r="J2381" i="4"/>
  <c r="F2382" i="1"/>
  <c r="D2381" i="1"/>
  <c r="O219" i="2" s="1"/>
  <c r="AD368" i="2"/>
  <c r="U369" i="2"/>
  <c r="Y368" i="2"/>
  <c r="X368" i="2"/>
  <c r="AB368" i="2"/>
  <c r="Z368" i="2"/>
  <c r="AA368" i="2"/>
  <c r="AC368" i="2"/>
  <c r="W368" i="2"/>
  <c r="H368" i="2"/>
  <c r="C368" i="2"/>
  <c r="F368" i="2"/>
  <c r="E368" i="2"/>
  <c r="G368" i="2"/>
  <c r="D368" i="2"/>
  <c r="A369" i="2"/>
  <c r="I368" i="2"/>
  <c r="O368" i="2"/>
  <c r="C4233" i="1" l="1"/>
  <c r="E4232" i="1"/>
  <c r="C4382" i="4"/>
  <c r="E4381" i="4"/>
  <c r="N369" i="2"/>
  <c r="M369" i="2"/>
  <c r="L369" i="2"/>
  <c r="AE369" i="2"/>
  <c r="AH369" i="2"/>
  <c r="AG369" i="2"/>
  <c r="AF369" i="2"/>
  <c r="E3779" i="4"/>
  <c r="C3780" i="4"/>
  <c r="D2747" i="1"/>
  <c r="O279" i="2" s="1"/>
  <c r="C279" i="2"/>
  <c r="J8" i="3"/>
  <c r="J24" i="3" s="1"/>
  <c r="Z248" i="2"/>
  <c r="Z219" i="2"/>
  <c r="C220" i="2"/>
  <c r="H8" i="3"/>
  <c r="H24" i="3" s="1"/>
  <c r="C249" i="2"/>
  <c r="I8" i="3"/>
  <c r="I24" i="3" s="1"/>
  <c r="AI247" i="2"/>
  <c r="O188" i="2"/>
  <c r="O248" i="2"/>
  <c r="E3082" i="4"/>
  <c r="C3083" i="4"/>
  <c r="D2382" i="1"/>
  <c r="O220" i="2" s="1"/>
  <c r="C189" i="2"/>
  <c r="G8" i="3"/>
  <c r="G24" i="3" s="1"/>
  <c r="J369" i="2"/>
  <c r="K369" i="2"/>
  <c r="A371" i="1"/>
  <c r="B372" i="1"/>
  <c r="D3111" i="1"/>
  <c r="O339" i="2" s="1"/>
  <c r="E374" i="4"/>
  <c r="C375" i="4"/>
  <c r="A372" i="4"/>
  <c r="B373" i="4"/>
  <c r="D2381" i="4"/>
  <c r="E2381" i="4" s="1"/>
  <c r="AI219" i="2" s="1"/>
  <c r="J2382" i="4"/>
  <c r="W369" i="2"/>
  <c r="AC369" i="2"/>
  <c r="Y369" i="2"/>
  <c r="AD369" i="2"/>
  <c r="U370" i="2"/>
  <c r="Z369" i="2"/>
  <c r="AA369" i="2"/>
  <c r="AB369" i="2"/>
  <c r="X369" i="2"/>
  <c r="C369" i="2"/>
  <c r="F369" i="2"/>
  <c r="A370" i="2"/>
  <c r="D369" i="2"/>
  <c r="I369" i="2"/>
  <c r="H369" i="2"/>
  <c r="O369" i="2"/>
  <c r="E369" i="2"/>
  <c r="G369" i="2"/>
  <c r="C4383" i="4" l="1"/>
  <c r="E4382" i="4"/>
  <c r="C4234" i="1"/>
  <c r="E4233" i="1"/>
  <c r="L370" i="2"/>
  <c r="N370" i="2"/>
  <c r="M370" i="2"/>
  <c r="AE370" i="2"/>
  <c r="AH370" i="2"/>
  <c r="AF370" i="2"/>
  <c r="AG370" i="2"/>
  <c r="C3781" i="4"/>
  <c r="E3780" i="4"/>
  <c r="D3112" i="1"/>
  <c r="O340" i="2" s="1"/>
  <c r="M12" i="3"/>
  <c r="M24" i="3" s="1"/>
  <c r="Z220" i="2"/>
  <c r="H13" i="5"/>
  <c r="H24" i="5" s="1"/>
  <c r="O189" i="2"/>
  <c r="O249" i="2"/>
  <c r="AI248" i="2"/>
  <c r="Z249" i="2"/>
  <c r="I13" i="5"/>
  <c r="I24" i="5" s="1"/>
  <c r="E3083" i="4"/>
  <c r="C3084" i="4"/>
  <c r="N8" i="3"/>
  <c r="K370" i="2"/>
  <c r="J370" i="2"/>
  <c r="A372" i="1"/>
  <c r="B373" i="1"/>
  <c r="D2382" i="4"/>
  <c r="E2382" i="4" s="1"/>
  <c r="A373" i="4"/>
  <c r="B374" i="4"/>
  <c r="C376" i="4"/>
  <c r="E375" i="4"/>
  <c r="Y370" i="2"/>
  <c r="AA370" i="2"/>
  <c r="U371" i="2"/>
  <c r="AD370" i="2"/>
  <c r="W370" i="2"/>
  <c r="Z370" i="2"/>
  <c r="AC370" i="2"/>
  <c r="X370" i="2"/>
  <c r="AB370" i="2"/>
  <c r="F370" i="2"/>
  <c r="I370" i="2"/>
  <c r="H370" i="2"/>
  <c r="C370" i="2"/>
  <c r="E370" i="2"/>
  <c r="D370" i="2"/>
  <c r="G370" i="2"/>
  <c r="A371" i="2"/>
  <c r="O370" i="2"/>
  <c r="C4235" i="1" l="1"/>
  <c r="E4234" i="1"/>
  <c r="C4384" i="4"/>
  <c r="E4383" i="4"/>
  <c r="M371" i="2"/>
  <c r="L371" i="2"/>
  <c r="N371" i="2"/>
  <c r="AE371" i="2"/>
  <c r="AF371" i="2"/>
  <c r="AH371" i="2"/>
  <c r="AG371" i="2"/>
  <c r="C3782" i="4"/>
  <c r="E3781" i="4"/>
  <c r="N12" i="3"/>
  <c r="N24" i="3"/>
  <c r="AI220" i="2"/>
  <c r="H25" i="5"/>
  <c r="H27" i="5" s="1"/>
  <c r="N13" i="5"/>
  <c r="AI249" i="2"/>
  <c r="I25" i="5"/>
  <c r="C3085" i="4"/>
  <c r="E3084" i="4"/>
  <c r="K371" i="2"/>
  <c r="J371" i="2"/>
  <c r="A373" i="1"/>
  <c r="B374" i="1"/>
  <c r="E376" i="4"/>
  <c r="C377" i="4"/>
  <c r="A374" i="4"/>
  <c r="B375" i="4"/>
  <c r="N14" i="5"/>
  <c r="AD371" i="2"/>
  <c r="AA371" i="2"/>
  <c r="AC371" i="2"/>
  <c r="X371" i="2"/>
  <c r="Z371" i="2"/>
  <c r="U372" i="2"/>
  <c r="Y371" i="2"/>
  <c r="W371" i="2"/>
  <c r="AB371" i="2"/>
  <c r="E371" i="2"/>
  <c r="G371" i="2"/>
  <c r="H371" i="2"/>
  <c r="C371" i="2"/>
  <c r="D371" i="2"/>
  <c r="A372" i="2"/>
  <c r="O371" i="2"/>
  <c r="F371" i="2"/>
  <c r="I371" i="2"/>
  <c r="C4385" i="4" l="1"/>
  <c r="E4384" i="4"/>
  <c r="C4236" i="1"/>
  <c r="E4235" i="1"/>
  <c r="N372" i="2"/>
  <c r="M372" i="2"/>
  <c r="L372" i="2"/>
  <c r="AE372" i="2"/>
  <c r="AG372" i="2"/>
  <c r="AF372" i="2"/>
  <c r="AH372" i="2"/>
  <c r="C3783" i="4"/>
  <c r="E3782" i="4"/>
  <c r="I27" i="5"/>
  <c r="N24" i="5"/>
  <c r="E3085" i="4"/>
  <c r="C3086" i="4"/>
  <c r="K372" i="2"/>
  <c r="J372" i="2"/>
  <c r="A374" i="1"/>
  <c r="B375" i="1"/>
  <c r="A375" i="4"/>
  <c r="B376" i="4"/>
  <c r="E377" i="4"/>
  <c r="C378" i="4"/>
  <c r="AC372" i="2"/>
  <c r="Y372" i="2"/>
  <c r="AA372" i="2"/>
  <c r="X372" i="2"/>
  <c r="AD372" i="2"/>
  <c r="Z372" i="2"/>
  <c r="W372" i="2"/>
  <c r="AB372" i="2"/>
  <c r="C372" i="2"/>
  <c r="O372" i="2"/>
  <c r="E372" i="2"/>
  <c r="G372" i="2"/>
  <c r="I372" i="2"/>
  <c r="F372" i="2"/>
  <c r="H372" i="2"/>
  <c r="D372" i="2"/>
  <c r="D2020" i="1"/>
  <c r="O132" i="2" s="1"/>
  <c r="C4237" i="1" l="1"/>
  <c r="E4236" i="1"/>
  <c r="C4386" i="4"/>
  <c r="E4385" i="4"/>
  <c r="E3783" i="4"/>
  <c r="C3784" i="4"/>
  <c r="E3086" i="4"/>
  <c r="C3087" i="4"/>
  <c r="D2019" i="1"/>
  <c r="O283" i="2"/>
  <c r="A375" i="1"/>
  <c r="B376" i="1"/>
  <c r="E378" i="4"/>
  <c r="C379" i="4"/>
  <c r="A376" i="4"/>
  <c r="B377" i="4"/>
  <c r="C4387" i="4" l="1"/>
  <c r="E4386" i="4"/>
  <c r="C4238" i="1"/>
  <c r="E4237" i="1"/>
  <c r="C3785" i="4"/>
  <c r="E3784" i="4"/>
  <c r="E3087" i="4"/>
  <c r="C3088" i="4"/>
  <c r="O282" i="2"/>
  <c r="O131" i="2"/>
  <c r="A376" i="1"/>
  <c r="B377" i="1"/>
  <c r="A377" i="4"/>
  <c r="B378" i="4"/>
  <c r="E379" i="4"/>
  <c r="C380" i="4"/>
  <c r="C4239" i="1" l="1"/>
  <c r="E4239" i="1" s="1"/>
  <c r="E4238" i="1"/>
  <c r="C4388" i="4"/>
  <c r="E4387" i="4"/>
  <c r="E3785" i="4"/>
  <c r="C3786" i="4"/>
  <c r="C3089" i="4"/>
  <c r="E3088" i="4"/>
  <c r="A377" i="1"/>
  <c r="B378" i="1"/>
  <c r="E380" i="4"/>
  <c r="C381" i="4"/>
  <c r="A378" i="4"/>
  <c r="B379" i="4"/>
  <c r="C4389" i="4" l="1"/>
  <c r="E4388" i="4"/>
  <c r="C3787" i="4"/>
  <c r="E3786" i="4"/>
  <c r="C3090" i="4"/>
  <c r="E3089" i="4"/>
  <c r="A378" i="1"/>
  <c r="B379" i="1"/>
  <c r="A379" i="4"/>
  <c r="B380" i="4"/>
  <c r="E381" i="4"/>
  <c r="C382" i="4"/>
  <c r="C4390" i="4" l="1"/>
  <c r="E4389" i="4"/>
  <c r="E3787" i="4"/>
  <c r="C3788" i="4"/>
  <c r="E3090" i="4"/>
  <c r="C3091" i="4"/>
  <c r="A379" i="1"/>
  <c r="B380" i="1"/>
  <c r="E382" i="4"/>
  <c r="C383" i="4"/>
  <c r="A380" i="4"/>
  <c r="B381" i="4"/>
  <c r="C4391" i="4" l="1"/>
  <c r="E4390" i="4"/>
  <c r="C3789" i="4"/>
  <c r="E3788" i="4"/>
  <c r="C3092" i="4"/>
  <c r="E3091" i="4"/>
  <c r="A380" i="1"/>
  <c r="B381" i="1"/>
  <c r="A381" i="4"/>
  <c r="B382" i="4"/>
  <c r="E383" i="4"/>
  <c r="C384" i="4"/>
  <c r="C4392" i="4" l="1"/>
  <c r="E4391" i="4"/>
  <c r="C3790" i="4"/>
  <c r="E3789" i="4"/>
  <c r="E3092" i="4"/>
  <c r="C3093" i="4"/>
  <c r="A381" i="1"/>
  <c r="B382" i="1"/>
  <c r="E384" i="4"/>
  <c r="C385" i="4"/>
  <c r="A382" i="4"/>
  <c r="B383" i="4"/>
  <c r="C4393" i="4" l="1"/>
  <c r="E4392" i="4"/>
  <c r="E3790" i="4"/>
  <c r="C3791" i="4"/>
  <c r="E3093" i="4"/>
  <c r="C3094" i="4"/>
  <c r="A382" i="1"/>
  <c r="B383" i="1"/>
  <c r="A383" i="4"/>
  <c r="B384" i="4"/>
  <c r="E385" i="4"/>
  <c r="C386" i="4"/>
  <c r="C4394" i="4" l="1"/>
  <c r="E4393" i="4"/>
  <c r="E3791" i="4"/>
  <c r="C3792" i="4"/>
  <c r="C3095" i="4"/>
  <c r="E3094" i="4"/>
  <c r="A383" i="1"/>
  <c r="B384" i="1"/>
  <c r="E386" i="4"/>
  <c r="C387" i="4"/>
  <c r="A384" i="4"/>
  <c r="B385" i="4"/>
  <c r="C4395" i="4" l="1"/>
  <c r="E4394" i="4"/>
  <c r="C3793" i="4"/>
  <c r="E3792" i="4"/>
  <c r="C3096" i="4"/>
  <c r="E3095" i="4"/>
  <c r="A384" i="1"/>
  <c r="B385" i="1"/>
  <c r="A385" i="4"/>
  <c r="B386" i="4"/>
  <c r="E387" i="4"/>
  <c r="C388" i="4"/>
  <c r="C4396" i="4" l="1"/>
  <c r="E4395" i="4"/>
  <c r="E3793" i="4"/>
  <c r="C3794" i="4"/>
  <c r="E3096" i="4"/>
  <c r="C3097" i="4"/>
  <c r="A385" i="1"/>
  <c r="B386" i="1"/>
  <c r="E388" i="4"/>
  <c r="C389" i="4"/>
  <c r="A386" i="4"/>
  <c r="B387" i="4"/>
  <c r="C4397" i="4" l="1"/>
  <c r="E4396" i="4"/>
  <c r="C3795" i="4"/>
  <c r="E3794" i="4"/>
  <c r="C3098" i="4"/>
  <c r="E3097" i="4"/>
  <c r="A386" i="1"/>
  <c r="B387" i="1"/>
  <c r="A387" i="4"/>
  <c r="B388" i="4"/>
  <c r="E389" i="4"/>
  <c r="C390" i="4"/>
  <c r="C4398" i="4" l="1"/>
  <c r="E4397" i="4"/>
  <c r="E3795" i="4"/>
  <c r="C3796" i="4"/>
  <c r="C3099" i="4"/>
  <c r="E3098" i="4"/>
  <c r="A387" i="1"/>
  <c r="B388" i="1"/>
  <c r="E390" i="4"/>
  <c r="C391" i="4"/>
  <c r="A388" i="4"/>
  <c r="B389" i="4"/>
  <c r="C4399" i="4" l="1"/>
  <c r="E4398" i="4"/>
  <c r="C3797" i="4"/>
  <c r="E3796" i="4"/>
  <c r="C3100" i="4"/>
  <c r="E3099" i="4"/>
  <c r="A388" i="1"/>
  <c r="B389" i="1"/>
  <c r="A389" i="4"/>
  <c r="B390" i="4"/>
  <c r="E391" i="4"/>
  <c r="C392" i="4"/>
  <c r="C4400" i="4" l="1"/>
  <c r="E4399" i="4"/>
  <c r="C3798" i="4"/>
  <c r="E3797" i="4"/>
  <c r="C3101" i="4"/>
  <c r="E3100" i="4"/>
  <c r="A389" i="1"/>
  <c r="B390" i="1"/>
  <c r="E392" i="4"/>
  <c r="C393" i="4"/>
  <c r="A390" i="4"/>
  <c r="B391" i="4"/>
  <c r="C4401" i="4" l="1"/>
  <c r="E4400" i="4"/>
  <c r="C3799" i="4"/>
  <c r="E3798" i="4"/>
  <c r="C3102" i="4"/>
  <c r="E3101" i="4"/>
  <c r="A390" i="1"/>
  <c r="B391" i="1"/>
  <c r="A391" i="4"/>
  <c r="B392" i="4"/>
  <c r="E393" i="4"/>
  <c r="C394" i="4"/>
  <c r="C4402" i="4" l="1"/>
  <c r="E4401" i="4"/>
  <c r="E3799" i="4"/>
  <c r="C3800" i="4"/>
  <c r="E3102" i="4"/>
  <c r="C3103" i="4"/>
  <c r="A391" i="1"/>
  <c r="B392" i="1"/>
  <c r="E394" i="4"/>
  <c r="C395" i="4"/>
  <c r="A392" i="4"/>
  <c r="B393" i="4"/>
  <c r="C4403" i="4" l="1"/>
  <c r="E4402" i="4"/>
  <c r="C3801" i="4"/>
  <c r="E3800" i="4"/>
  <c r="E3103" i="4"/>
  <c r="C3104" i="4"/>
  <c r="A392" i="1"/>
  <c r="B393" i="1"/>
  <c r="A393" i="4"/>
  <c r="B394" i="4"/>
  <c r="E395" i="4"/>
  <c r="C396" i="4"/>
  <c r="C4404" i="4" l="1"/>
  <c r="E4403" i="4"/>
  <c r="C3802" i="4"/>
  <c r="E3801" i="4"/>
  <c r="C3105" i="4"/>
  <c r="E3104" i="4"/>
  <c r="A393" i="1"/>
  <c r="B394" i="1"/>
  <c r="E396" i="4"/>
  <c r="C397" i="4"/>
  <c r="A394" i="4"/>
  <c r="B395" i="4"/>
  <c r="C4405" i="4" l="1"/>
  <c r="E4404" i="4"/>
  <c r="C3803" i="4"/>
  <c r="E3802" i="4"/>
  <c r="E3105" i="4"/>
  <c r="C3106" i="4"/>
  <c r="A394" i="1"/>
  <c r="B395" i="1"/>
  <c r="A395" i="4"/>
  <c r="B396" i="4"/>
  <c r="E397" i="4"/>
  <c r="C398" i="4"/>
  <c r="C4406" i="4" l="1"/>
  <c r="E4405" i="4"/>
  <c r="E3803" i="4"/>
  <c r="C3804" i="4"/>
  <c r="C3107" i="4"/>
  <c r="E3106" i="4"/>
  <c r="A395" i="1"/>
  <c r="B396" i="1"/>
  <c r="E398" i="4"/>
  <c r="C399" i="4"/>
  <c r="A396" i="4"/>
  <c r="B397" i="4"/>
  <c r="C4407" i="4" l="1"/>
  <c r="E4406" i="4"/>
  <c r="C3805" i="4"/>
  <c r="E3804" i="4"/>
  <c r="E3107" i="4"/>
  <c r="C3108" i="4"/>
  <c r="A396" i="1"/>
  <c r="B397" i="1"/>
  <c r="A397" i="4"/>
  <c r="B398" i="4"/>
  <c r="E399" i="4"/>
  <c r="C400" i="4"/>
  <c r="C4408" i="4" l="1"/>
  <c r="E4407" i="4"/>
  <c r="E3805" i="4"/>
  <c r="C3806" i="4"/>
  <c r="C3109" i="4"/>
  <c r="E3108" i="4"/>
  <c r="A397" i="1"/>
  <c r="B398" i="1"/>
  <c r="C401" i="4"/>
  <c r="E400" i="4"/>
  <c r="A398" i="4"/>
  <c r="B399" i="4"/>
  <c r="C4409" i="4" l="1"/>
  <c r="E4408" i="4"/>
  <c r="C3807" i="4"/>
  <c r="E3806" i="4"/>
  <c r="E3109" i="4"/>
  <c r="C3110" i="4"/>
  <c r="A398" i="1"/>
  <c r="B399" i="1"/>
  <c r="E401" i="4"/>
  <c r="C402" i="4"/>
  <c r="A399" i="4"/>
  <c r="B400" i="4"/>
  <c r="C4410" i="4" l="1"/>
  <c r="E4409" i="4"/>
  <c r="E3807" i="4"/>
  <c r="C3808" i="4"/>
  <c r="E3110" i="4"/>
  <c r="C3111" i="4"/>
  <c r="A399" i="1"/>
  <c r="B400" i="1"/>
  <c r="A400" i="4"/>
  <c r="B401" i="4"/>
  <c r="E402" i="4"/>
  <c r="C403" i="4"/>
  <c r="C4411" i="4" l="1"/>
  <c r="E4410" i="4"/>
  <c r="C3809" i="4"/>
  <c r="E3808" i="4"/>
  <c r="C3112" i="4"/>
  <c r="E3111" i="4"/>
  <c r="A400" i="1"/>
  <c r="B401" i="1"/>
  <c r="E403" i="4"/>
  <c r="C404" i="4"/>
  <c r="A401" i="4"/>
  <c r="B402" i="4"/>
  <c r="C4412" i="4" l="1"/>
  <c r="E4411" i="4"/>
  <c r="E3809" i="4"/>
  <c r="C3810" i="4"/>
  <c r="E3112" i="4"/>
  <c r="C3113" i="4"/>
  <c r="A401" i="1"/>
  <c r="B402" i="1"/>
  <c r="A402" i="4"/>
  <c r="B403" i="4"/>
  <c r="E404" i="4"/>
  <c r="C405" i="4"/>
  <c r="C4413" i="4" l="1"/>
  <c r="E4412" i="4"/>
  <c r="C3811" i="4"/>
  <c r="E3810" i="4"/>
  <c r="C3114" i="4"/>
  <c r="E3113" i="4"/>
  <c r="A402" i="1"/>
  <c r="B403" i="1"/>
  <c r="E405" i="4"/>
  <c r="C406" i="4"/>
  <c r="A403" i="4"/>
  <c r="B404" i="4"/>
  <c r="C4414" i="4" l="1"/>
  <c r="E4413" i="4"/>
  <c r="E3811" i="4"/>
  <c r="C3812" i="4"/>
  <c r="E3114" i="4"/>
  <c r="C3115" i="4"/>
  <c r="A403" i="1"/>
  <c r="B404" i="1"/>
  <c r="A404" i="4"/>
  <c r="B405" i="4"/>
  <c r="E406" i="4"/>
  <c r="C407" i="4"/>
  <c r="C4415" i="4" l="1"/>
  <c r="E4414" i="4"/>
  <c r="C3813" i="4"/>
  <c r="E3812" i="4"/>
  <c r="C3116" i="4"/>
  <c r="E3115" i="4"/>
  <c r="A404" i="1"/>
  <c r="B405" i="1"/>
  <c r="E407" i="4"/>
  <c r="C408" i="4"/>
  <c r="A405" i="4"/>
  <c r="B406" i="4"/>
  <c r="C4416" i="4" l="1"/>
  <c r="E4415" i="4"/>
  <c r="C3814" i="4"/>
  <c r="E3813" i="4"/>
  <c r="C3117" i="4"/>
  <c r="E3116" i="4"/>
  <c r="A405" i="1"/>
  <c r="B406" i="1"/>
  <c r="A406" i="4"/>
  <c r="B407" i="4"/>
  <c r="E408" i="4"/>
  <c r="C409" i="4"/>
  <c r="C4417" i="4" l="1"/>
  <c r="E4416" i="4"/>
  <c r="C3815" i="4"/>
  <c r="E3814" i="4"/>
  <c r="E3117" i="4"/>
  <c r="C3118" i="4"/>
  <c r="A406" i="1"/>
  <c r="B407" i="1"/>
  <c r="E409" i="4"/>
  <c r="C410" i="4"/>
  <c r="A407" i="4"/>
  <c r="B408" i="4"/>
  <c r="C4418" i="4" l="1"/>
  <c r="E4417" i="4"/>
  <c r="E3815" i="4"/>
  <c r="C3816" i="4"/>
  <c r="E3118" i="4"/>
  <c r="C3119" i="4"/>
  <c r="A407" i="1"/>
  <c r="B408" i="1"/>
  <c r="A408" i="4"/>
  <c r="B409" i="4"/>
  <c r="E410" i="4"/>
  <c r="C411" i="4"/>
  <c r="C4419" i="4" l="1"/>
  <c r="E4418" i="4"/>
  <c r="C3817" i="4"/>
  <c r="E3816" i="4"/>
  <c r="C3120" i="4"/>
  <c r="E3119" i="4"/>
  <c r="A408" i="1"/>
  <c r="B409" i="1"/>
  <c r="E411" i="4"/>
  <c r="C412" i="4"/>
  <c r="A409" i="4"/>
  <c r="B410" i="4"/>
  <c r="C4420" i="4" l="1"/>
  <c r="E4419" i="4"/>
  <c r="E3817" i="4"/>
  <c r="C3818" i="4"/>
  <c r="C3121" i="4"/>
  <c r="E3120" i="4"/>
  <c r="A409" i="1"/>
  <c r="B410" i="1"/>
  <c r="A410" i="4"/>
  <c r="B411" i="4"/>
  <c r="E412" i="4"/>
  <c r="C413" i="4"/>
  <c r="C4421" i="4" l="1"/>
  <c r="E4420" i="4"/>
  <c r="C3819" i="4"/>
  <c r="E3818" i="4"/>
  <c r="C3122" i="4"/>
  <c r="E3121" i="4"/>
  <c r="A410" i="1"/>
  <c r="B411" i="1"/>
  <c r="E413" i="4"/>
  <c r="C414" i="4"/>
  <c r="A411" i="4"/>
  <c r="B412" i="4"/>
  <c r="C4422" i="4" l="1"/>
  <c r="E4421" i="4"/>
  <c r="E3819" i="4"/>
  <c r="C3820" i="4"/>
  <c r="E3122" i="4"/>
  <c r="C3123" i="4"/>
  <c r="A411" i="1"/>
  <c r="B412" i="1"/>
  <c r="A412" i="4"/>
  <c r="B413" i="4"/>
  <c r="E414" i="4"/>
  <c r="C415" i="4"/>
  <c r="C4423" i="4" l="1"/>
  <c r="E4422" i="4"/>
  <c r="C3821" i="4"/>
  <c r="E3820" i="4"/>
  <c r="C3124" i="4"/>
  <c r="E3123" i="4"/>
  <c r="A412" i="1"/>
  <c r="B413" i="1"/>
  <c r="E415" i="4"/>
  <c r="C416" i="4"/>
  <c r="A413" i="4"/>
  <c r="B414" i="4"/>
  <c r="C4424" i="4" l="1"/>
  <c r="E4423" i="4"/>
  <c r="C3822" i="4"/>
  <c r="E3821" i="4"/>
  <c r="C3125" i="4"/>
  <c r="E3124" i="4"/>
  <c r="A413" i="1"/>
  <c r="B414" i="1"/>
  <c r="A414" i="4"/>
  <c r="B415" i="4"/>
  <c r="E416" i="4"/>
  <c r="C417" i="4"/>
  <c r="C4425" i="4" l="1"/>
  <c r="E4424" i="4"/>
  <c r="E3822" i="4"/>
  <c r="C3823" i="4"/>
  <c r="C3126" i="4"/>
  <c r="E3125" i="4"/>
  <c r="A414" i="1"/>
  <c r="B415" i="1"/>
  <c r="E417" i="4"/>
  <c r="C418" i="4"/>
  <c r="A415" i="4"/>
  <c r="B416" i="4"/>
  <c r="C4426" i="4" l="1"/>
  <c r="E4425" i="4"/>
  <c r="C3824" i="4"/>
  <c r="E3823" i="4"/>
  <c r="C3127" i="4"/>
  <c r="E3126" i="4"/>
  <c r="A415" i="1"/>
  <c r="B416" i="1"/>
  <c r="A416" i="4"/>
  <c r="B417" i="4"/>
  <c r="E418" i="4"/>
  <c r="C419" i="4"/>
  <c r="C4427" i="4" l="1"/>
  <c r="E4426" i="4"/>
  <c r="E3824" i="4"/>
  <c r="C3825" i="4"/>
  <c r="C3128" i="4"/>
  <c r="E3127" i="4"/>
  <c r="A416" i="1"/>
  <c r="B417" i="1"/>
  <c r="E419" i="4"/>
  <c r="C420" i="4"/>
  <c r="A417" i="4"/>
  <c r="B418" i="4"/>
  <c r="C4428" i="4" l="1"/>
  <c r="E4427" i="4"/>
  <c r="C3826" i="4"/>
  <c r="E3825" i="4"/>
  <c r="E3128" i="4"/>
  <c r="C3129" i="4"/>
  <c r="A417" i="1"/>
  <c r="B418" i="1"/>
  <c r="A418" i="4"/>
  <c r="B419" i="4"/>
  <c r="E420" i="4"/>
  <c r="C421" i="4"/>
  <c r="C4429" i="4" l="1"/>
  <c r="E4428" i="4"/>
  <c r="E3826" i="4"/>
  <c r="C3827" i="4"/>
  <c r="C3130" i="4"/>
  <c r="E3129" i="4"/>
  <c r="A418" i="1"/>
  <c r="B419" i="1"/>
  <c r="E421" i="4"/>
  <c r="C422" i="4"/>
  <c r="A419" i="4"/>
  <c r="B420" i="4"/>
  <c r="C4430" i="4" l="1"/>
  <c r="E4429" i="4"/>
  <c r="C3828" i="4"/>
  <c r="E3827" i="4"/>
  <c r="C3131" i="4"/>
  <c r="E3130" i="4"/>
  <c r="A419" i="1"/>
  <c r="B420" i="1"/>
  <c r="A420" i="4"/>
  <c r="B421" i="4"/>
  <c r="E422" i="4"/>
  <c r="C423" i="4"/>
  <c r="C4431" i="4" l="1"/>
  <c r="E4430" i="4"/>
  <c r="E3828" i="4"/>
  <c r="C3829" i="4"/>
  <c r="C3132" i="4"/>
  <c r="E3131" i="4"/>
  <c r="A420" i="1"/>
  <c r="B421" i="1"/>
  <c r="E423" i="4"/>
  <c r="C424" i="4"/>
  <c r="A421" i="4"/>
  <c r="B422" i="4"/>
  <c r="C4432" i="4" l="1"/>
  <c r="E4431" i="4"/>
  <c r="C3830" i="4"/>
  <c r="E3829" i="4"/>
  <c r="C3133" i="4"/>
  <c r="E3132" i="4"/>
  <c r="A421" i="1"/>
  <c r="B422" i="1"/>
  <c r="A422" i="4"/>
  <c r="B423" i="4"/>
  <c r="E424" i="4"/>
  <c r="C425" i="4"/>
  <c r="C4433" i="4" l="1"/>
  <c r="E4432" i="4"/>
  <c r="E3830" i="4"/>
  <c r="C3831" i="4"/>
  <c r="C3134" i="4"/>
  <c r="E3133" i="4"/>
  <c r="A422" i="1"/>
  <c r="B423" i="1"/>
  <c r="E425" i="4"/>
  <c r="C426" i="4"/>
  <c r="A423" i="4"/>
  <c r="B424" i="4"/>
  <c r="C4434" i="4" l="1"/>
  <c r="E4433" i="4"/>
  <c r="C3832" i="4"/>
  <c r="E3831" i="4"/>
  <c r="C3135" i="4"/>
  <c r="E3134" i="4"/>
  <c r="A423" i="1"/>
  <c r="B424" i="1"/>
  <c r="A424" i="4"/>
  <c r="B425" i="4"/>
  <c r="E426" i="4"/>
  <c r="C427" i="4"/>
  <c r="C4435" i="4" l="1"/>
  <c r="E4434" i="4"/>
  <c r="E3832" i="4"/>
  <c r="C3833" i="4"/>
  <c r="E3135" i="4"/>
  <c r="C3136" i="4"/>
  <c r="A424" i="1"/>
  <c r="B425" i="1"/>
  <c r="E427" i="4"/>
  <c r="C428" i="4"/>
  <c r="A425" i="4"/>
  <c r="B426" i="4"/>
  <c r="C4436" i="4" l="1"/>
  <c r="E4435" i="4"/>
  <c r="C3834" i="4"/>
  <c r="E3833" i="4"/>
  <c r="C3137" i="4"/>
  <c r="E3136" i="4"/>
  <c r="A425" i="1"/>
  <c r="B426" i="1"/>
  <c r="A426" i="4"/>
  <c r="B427" i="4"/>
  <c r="E428" i="4"/>
  <c r="C429" i="4"/>
  <c r="C4437" i="4" l="1"/>
  <c r="E4436" i="4"/>
  <c r="E3834" i="4"/>
  <c r="C3835" i="4"/>
  <c r="C3138" i="4"/>
  <c r="E3137" i="4"/>
  <c r="A426" i="1"/>
  <c r="B427" i="1"/>
  <c r="C430" i="4"/>
  <c r="E429" i="4"/>
  <c r="A427" i="4"/>
  <c r="B428" i="4"/>
  <c r="C4438" i="4" l="1"/>
  <c r="E4437" i="4"/>
  <c r="C3836" i="4"/>
  <c r="E3835" i="4"/>
  <c r="C3139" i="4"/>
  <c r="E3138" i="4"/>
  <c r="A427" i="1"/>
  <c r="B428" i="1"/>
  <c r="C431" i="4"/>
  <c r="E430" i="4"/>
  <c r="A428" i="4"/>
  <c r="B429" i="4"/>
  <c r="C4439" i="4" l="1"/>
  <c r="E4438" i="4"/>
  <c r="E3836" i="4"/>
  <c r="C3837" i="4"/>
  <c r="E3139" i="4"/>
  <c r="C3140" i="4"/>
  <c r="A428" i="1"/>
  <c r="B429" i="1"/>
  <c r="C432" i="4"/>
  <c r="E431" i="4"/>
  <c r="A429" i="4"/>
  <c r="B430" i="4"/>
  <c r="C4440" i="4" l="1"/>
  <c r="E4439" i="4"/>
  <c r="C3838" i="4"/>
  <c r="E3837" i="4"/>
  <c r="E3140" i="4"/>
  <c r="C3141" i="4"/>
  <c r="A429" i="1"/>
  <c r="B430" i="1"/>
  <c r="C433" i="4"/>
  <c r="E432" i="4"/>
  <c r="A430" i="4"/>
  <c r="B431" i="4"/>
  <c r="C4441" i="4" l="1"/>
  <c r="E4440" i="4"/>
  <c r="E3838" i="4"/>
  <c r="C3839" i="4"/>
  <c r="C3142" i="4"/>
  <c r="E3141" i="4"/>
  <c r="A430" i="1"/>
  <c r="B431" i="1"/>
  <c r="C434" i="4"/>
  <c r="E433" i="4"/>
  <c r="A431" i="4"/>
  <c r="B432" i="4"/>
  <c r="C4442" i="4" l="1"/>
  <c r="E4441" i="4"/>
  <c r="C3840" i="4"/>
  <c r="E3839" i="4"/>
  <c r="C3143" i="4"/>
  <c r="E3142" i="4"/>
  <c r="A431" i="1"/>
  <c r="B432" i="1"/>
  <c r="E434" i="4"/>
  <c r="C435" i="4"/>
  <c r="A432" i="4"/>
  <c r="B433" i="4"/>
  <c r="E4442" i="4" l="1"/>
  <c r="E3840" i="4"/>
  <c r="C3841" i="4"/>
  <c r="C3144" i="4"/>
  <c r="E3143" i="4"/>
  <c r="A432" i="1"/>
  <c r="B433" i="1"/>
  <c r="A433" i="4"/>
  <c r="B434" i="4"/>
  <c r="E435" i="4"/>
  <c r="C436" i="4"/>
  <c r="C3842" i="4" l="1"/>
  <c r="E3841" i="4"/>
  <c r="C3145" i="4"/>
  <c r="E3144" i="4"/>
  <c r="A433" i="1"/>
  <c r="B434" i="1"/>
  <c r="E436" i="4"/>
  <c r="C437" i="4"/>
  <c r="A434" i="4"/>
  <c r="B435" i="4"/>
  <c r="E3842" i="4" l="1"/>
  <c r="C3843" i="4"/>
  <c r="E3843" i="4" s="1"/>
  <c r="AI372" i="2"/>
  <c r="C3146" i="4"/>
  <c r="E3145" i="4"/>
  <c r="A434" i="1"/>
  <c r="B435" i="1"/>
  <c r="A435" i="4"/>
  <c r="B436" i="4"/>
  <c r="E437" i="4"/>
  <c r="C438" i="4"/>
  <c r="C3147" i="4" l="1"/>
  <c r="E3146" i="4"/>
  <c r="A435" i="1"/>
  <c r="B436" i="1"/>
  <c r="E438" i="4"/>
  <c r="C439" i="4"/>
  <c r="A436" i="4"/>
  <c r="B437" i="4"/>
  <c r="E3147" i="4" l="1"/>
  <c r="C3148" i="4"/>
  <c r="A436" i="1"/>
  <c r="B437" i="1"/>
  <c r="A437" i="4"/>
  <c r="B438" i="4"/>
  <c r="E439" i="4"/>
  <c r="C440" i="4"/>
  <c r="C3149" i="4" l="1"/>
  <c r="E3148" i="4"/>
  <c r="A437" i="1"/>
  <c r="B438" i="1"/>
  <c r="E440" i="4"/>
  <c r="C441" i="4"/>
  <c r="A438" i="4"/>
  <c r="B439" i="4"/>
  <c r="E3149" i="4" l="1"/>
  <c r="C3150" i="4"/>
  <c r="A438" i="1"/>
  <c r="B439" i="1"/>
  <c r="A439" i="4"/>
  <c r="B440" i="4"/>
  <c r="E441" i="4"/>
  <c r="C442" i="4"/>
  <c r="C3151" i="4" l="1"/>
  <c r="E3150" i="4"/>
  <c r="A439" i="1"/>
  <c r="B440" i="1"/>
  <c r="E442" i="4"/>
  <c r="C443" i="4"/>
  <c r="A440" i="4"/>
  <c r="B441" i="4"/>
  <c r="E3151" i="4" l="1"/>
  <c r="C3152" i="4"/>
  <c r="A440" i="1"/>
  <c r="B441" i="1"/>
  <c r="A441" i="4"/>
  <c r="B442" i="4"/>
  <c r="E443" i="4"/>
  <c r="C444" i="4"/>
  <c r="C3153" i="4" l="1"/>
  <c r="E3152" i="4"/>
  <c r="B442" i="1"/>
  <c r="A441" i="1"/>
  <c r="E444" i="4"/>
  <c r="C445" i="4"/>
  <c r="A442" i="4"/>
  <c r="B443" i="4"/>
  <c r="C3154" i="4" l="1"/>
  <c r="E3153" i="4"/>
  <c r="B443" i="1"/>
  <c r="A442" i="1"/>
  <c r="A443" i="4"/>
  <c r="B444" i="4"/>
  <c r="E445" i="4"/>
  <c r="C446" i="4"/>
  <c r="C3155" i="4" l="1"/>
  <c r="E3154" i="4"/>
  <c r="B444" i="1"/>
  <c r="A443" i="1"/>
  <c r="E446" i="4"/>
  <c r="C447" i="4"/>
  <c r="A444" i="4"/>
  <c r="B445" i="4"/>
  <c r="C3156" i="4" l="1"/>
  <c r="E3155" i="4"/>
  <c r="B445" i="1"/>
  <c r="A444" i="1"/>
  <c r="A445" i="4"/>
  <c r="B446" i="4"/>
  <c r="E447" i="4"/>
  <c r="C448" i="4"/>
  <c r="C3157" i="4" l="1"/>
  <c r="E3156" i="4"/>
  <c r="B446" i="1"/>
  <c r="A445" i="1"/>
  <c r="E448" i="4"/>
  <c r="C449" i="4"/>
  <c r="A446" i="4"/>
  <c r="B447" i="4"/>
  <c r="C3158" i="4" l="1"/>
  <c r="E3157" i="4"/>
  <c r="B447" i="1"/>
  <c r="A446" i="1"/>
  <c r="A447" i="4"/>
  <c r="B448" i="4"/>
  <c r="E449" i="4"/>
  <c r="C450" i="4"/>
  <c r="C3159" i="4" l="1"/>
  <c r="E3158" i="4"/>
  <c r="B448" i="1"/>
  <c r="A447" i="1"/>
  <c r="E450" i="4"/>
  <c r="C451" i="4"/>
  <c r="A448" i="4"/>
  <c r="B449" i="4"/>
  <c r="E3159" i="4" l="1"/>
  <c r="C3160" i="4"/>
  <c r="B449" i="1"/>
  <c r="A448" i="1"/>
  <c r="A449" i="4"/>
  <c r="B450" i="4"/>
  <c r="E451" i="4"/>
  <c r="C452" i="4"/>
  <c r="C3161" i="4" l="1"/>
  <c r="E3160" i="4"/>
  <c r="B450" i="1"/>
  <c r="A449" i="1"/>
  <c r="E452" i="4"/>
  <c r="C453" i="4"/>
  <c r="A450" i="4"/>
  <c r="B451" i="4"/>
  <c r="E3161" i="4" l="1"/>
  <c r="C3162" i="4"/>
  <c r="B451" i="1"/>
  <c r="A450" i="1"/>
  <c r="A451" i="4"/>
  <c r="B452" i="4"/>
  <c r="E453" i="4"/>
  <c r="C454" i="4"/>
  <c r="E3162" i="4" l="1"/>
  <c r="C3163" i="4"/>
  <c r="B452" i="1"/>
  <c r="A451" i="1"/>
  <c r="E454" i="4"/>
  <c r="C455" i="4"/>
  <c r="A452" i="4"/>
  <c r="B453" i="4"/>
  <c r="E3163" i="4" l="1"/>
  <c r="C3164" i="4"/>
  <c r="B453" i="1"/>
  <c r="A452" i="1"/>
  <c r="A453" i="4"/>
  <c r="B454" i="4"/>
  <c r="E455" i="4"/>
  <c r="C456" i="4"/>
  <c r="C3165" i="4" l="1"/>
  <c r="E3164" i="4"/>
  <c r="B454" i="1"/>
  <c r="A453" i="1"/>
  <c r="E456" i="4"/>
  <c r="C457" i="4"/>
  <c r="A454" i="4"/>
  <c r="B455" i="4"/>
  <c r="C3166" i="4" l="1"/>
  <c r="E3165" i="4"/>
  <c r="B455" i="1"/>
  <c r="A454" i="1"/>
  <c r="A455" i="4"/>
  <c r="B456" i="4"/>
  <c r="E457" i="4"/>
  <c r="C458" i="4"/>
  <c r="C3167" i="4" l="1"/>
  <c r="E3166" i="4"/>
  <c r="B456" i="1"/>
  <c r="A455" i="1"/>
  <c r="E458" i="4"/>
  <c r="C459" i="4"/>
  <c r="A456" i="4"/>
  <c r="B457" i="4"/>
  <c r="C3168" i="4" l="1"/>
  <c r="E3167" i="4"/>
  <c r="B457" i="1"/>
  <c r="A456" i="1"/>
  <c r="A457" i="4"/>
  <c r="B458" i="4"/>
  <c r="E459" i="4"/>
  <c r="C460" i="4"/>
  <c r="C3169" i="4" l="1"/>
  <c r="E3168" i="4"/>
  <c r="B458" i="1"/>
  <c r="A457" i="1"/>
  <c r="E460" i="4"/>
  <c r="C461" i="4"/>
  <c r="A458" i="4"/>
  <c r="B459" i="4"/>
  <c r="C3170" i="4" l="1"/>
  <c r="E3169" i="4"/>
  <c r="B459" i="1"/>
  <c r="A458" i="1"/>
  <c r="A459" i="4"/>
  <c r="B460" i="4"/>
  <c r="E461" i="4"/>
  <c r="C462" i="4"/>
  <c r="C3171" i="4" l="1"/>
  <c r="E3170" i="4"/>
  <c r="B460" i="1"/>
  <c r="A459" i="1"/>
  <c r="E462" i="4"/>
  <c r="C463" i="4"/>
  <c r="A460" i="4"/>
  <c r="B461" i="4"/>
  <c r="C3172" i="4" l="1"/>
  <c r="E3171" i="4"/>
  <c r="B461" i="1"/>
  <c r="A460" i="1"/>
  <c r="A461" i="4"/>
  <c r="B462" i="4"/>
  <c r="E463" i="4"/>
  <c r="C464" i="4"/>
  <c r="C3173" i="4" l="1"/>
  <c r="E3172" i="4"/>
  <c r="B462" i="1"/>
  <c r="A461" i="1"/>
  <c r="E464" i="4"/>
  <c r="C465" i="4"/>
  <c r="A462" i="4"/>
  <c r="B463" i="4"/>
  <c r="C3174" i="4" l="1"/>
  <c r="E3173" i="4"/>
  <c r="B463" i="1"/>
  <c r="A462" i="1"/>
  <c r="A463" i="4"/>
  <c r="B464" i="4"/>
  <c r="E465" i="4"/>
  <c r="C466" i="4"/>
  <c r="C3175" i="4" l="1"/>
  <c r="E3174" i="4"/>
  <c r="B464" i="1"/>
  <c r="A463" i="1"/>
  <c r="E466" i="4"/>
  <c r="C467" i="4"/>
  <c r="A464" i="4"/>
  <c r="B465" i="4"/>
  <c r="AI251" i="2" l="1"/>
  <c r="C3176" i="4"/>
  <c r="E3175" i="4"/>
  <c r="B465" i="1"/>
  <c r="A464" i="1"/>
  <c r="A465" i="4"/>
  <c r="B466" i="4"/>
  <c r="E467" i="4"/>
  <c r="C468" i="4"/>
  <c r="AI252" i="2" l="1"/>
  <c r="C3177" i="4"/>
  <c r="E3176" i="4"/>
  <c r="B466" i="1"/>
  <c r="A465" i="1"/>
  <c r="E468" i="4"/>
  <c r="C469" i="4"/>
  <c r="A466" i="4"/>
  <c r="B467" i="4"/>
  <c r="AI253" i="2" l="1"/>
  <c r="C3178" i="4"/>
  <c r="E3177" i="4"/>
  <c r="B467" i="1"/>
  <c r="A466" i="1"/>
  <c r="A467" i="4"/>
  <c r="B468" i="4"/>
  <c r="E469" i="4"/>
  <c r="C470" i="4"/>
  <c r="AI254" i="2" l="1"/>
  <c r="C3179" i="4"/>
  <c r="E3178" i="4"/>
  <c r="B468" i="1"/>
  <c r="A467" i="1"/>
  <c r="E470" i="4"/>
  <c r="C471" i="4"/>
  <c r="A468" i="4"/>
  <c r="B469" i="4"/>
  <c r="AI255" i="2" l="1"/>
  <c r="C3180" i="4"/>
  <c r="E3179" i="4"/>
  <c r="B469" i="1"/>
  <c r="A468" i="1"/>
  <c r="A469" i="4"/>
  <c r="B470" i="4"/>
  <c r="E471" i="4"/>
  <c r="C472" i="4"/>
  <c r="AI256" i="2" l="1"/>
  <c r="C3181" i="4"/>
  <c r="E3180" i="4"/>
  <c r="B470" i="1"/>
  <c r="A469" i="1"/>
  <c r="E472" i="4"/>
  <c r="C473" i="4"/>
  <c r="A470" i="4"/>
  <c r="B471" i="4"/>
  <c r="AI257" i="2" l="1"/>
  <c r="C3182" i="4"/>
  <c r="E3181" i="4"/>
  <c r="B471" i="1"/>
  <c r="A470" i="1"/>
  <c r="A471" i="4"/>
  <c r="B472" i="4"/>
  <c r="E473" i="4"/>
  <c r="C474" i="4"/>
  <c r="AI258" i="2" l="1"/>
  <c r="C3183" i="4"/>
  <c r="E3182" i="4"/>
  <c r="B472" i="1"/>
  <c r="A471" i="1"/>
  <c r="C475" i="4"/>
  <c r="E474" i="4"/>
  <c r="A472" i="4"/>
  <c r="B473" i="4"/>
  <c r="AI259" i="2" l="1"/>
  <c r="C3184" i="4"/>
  <c r="E3183" i="4"/>
  <c r="B473" i="1"/>
  <c r="A472" i="1"/>
  <c r="C476" i="4"/>
  <c r="E475" i="4"/>
  <c r="A473" i="4"/>
  <c r="B474" i="4"/>
  <c r="AI260" i="2" l="1"/>
  <c r="C3185" i="4"/>
  <c r="E3184" i="4"/>
  <c r="B474" i="1"/>
  <c r="A473" i="1"/>
  <c r="C477" i="4"/>
  <c r="E476" i="4"/>
  <c r="A474" i="4"/>
  <c r="B475" i="4"/>
  <c r="AI261" i="2" l="1"/>
  <c r="C3186" i="4"/>
  <c r="E3185" i="4"/>
  <c r="B475" i="1"/>
  <c r="A474" i="1"/>
  <c r="C478" i="4"/>
  <c r="E477" i="4"/>
  <c r="A475" i="4"/>
  <c r="B476" i="4"/>
  <c r="AI262" i="2" l="1"/>
  <c r="C3187" i="4"/>
  <c r="E3186" i="4"/>
  <c r="B476" i="1"/>
  <c r="A475" i="1"/>
  <c r="C479" i="4"/>
  <c r="E478" i="4"/>
  <c r="A476" i="4"/>
  <c r="B477" i="4"/>
  <c r="AI263" i="2" l="1"/>
  <c r="C3188" i="4"/>
  <c r="E3187" i="4"/>
  <c r="B477" i="1"/>
  <c r="A476" i="1"/>
  <c r="C480" i="4"/>
  <c r="E479" i="4"/>
  <c r="A477" i="4"/>
  <c r="B478" i="4"/>
  <c r="AI264" i="2" l="1"/>
  <c r="C3189" i="4"/>
  <c r="E3188" i="4"/>
  <c r="B478" i="1"/>
  <c r="A477" i="1"/>
  <c r="C481" i="4"/>
  <c r="E480" i="4"/>
  <c r="A478" i="4"/>
  <c r="B479" i="4"/>
  <c r="AI265" i="2" l="1"/>
  <c r="E3189" i="4"/>
  <c r="C3190" i="4"/>
  <c r="B479" i="1"/>
  <c r="A478" i="1"/>
  <c r="C482" i="4"/>
  <c r="E481" i="4"/>
  <c r="A479" i="4"/>
  <c r="B480" i="4"/>
  <c r="AI266" i="2" l="1"/>
  <c r="C3191" i="4"/>
  <c r="E3190" i="4"/>
  <c r="B480" i="1"/>
  <c r="A479" i="1"/>
  <c r="C483" i="4"/>
  <c r="E482" i="4"/>
  <c r="A480" i="4"/>
  <c r="B481" i="4"/>
  <c r="AI267" i="2" l="1"/>
  <c r="C3192" i="4"/>
  <c r="E3191" i="4"/>
  <c r="B481" i="1"/>
  <c r="A480" i="1"/>
  <c r="C484" i="4"/>
  <c r="E483" i="4"/>
  <c r="A481" i="4"/>
  <c r="B482" i="4"/>
  <c r="AI268" i="2" l="1"/>
  <c r="C3193" i="4"/>
  <c r="E3192" i="4"/>
  <c r="B482" i="1"/>
  <c r="A481" i="1"/>
  <c r="C485" i="4"/>
  <c r="E484" i="4"/>
  <c r="A482" i="4"/>
  <c r="B483" i="4"/>
  <c r="AI269" i="2" l="1"/>
  <c r="E3193" i="4"/>
  <c r="C3194" i="4"/>
  <c r="B483" i="1"/>
  <c r="A482" i="1"/>
  <c r="C486" i="4"/>
  <c r="E485" i="4"/>
  <c r="A483" i="4"/>
  <c r="B484" i="4"/>
  <c r="AI270" i="2" l="1"/>
  <c r="C3195" i="4"/>
  <c r="E3194" i="4"/>
  <c r="B484" i="1"/>
  <c r="A483" i="1"/>
  <c r="C487" i="4"/>
  <c r="E486" i="4"/>
  <c r="A484" i="4"/>
  <c r="B485" i="4"/>
  <c r="AI271" i="2" l="1"/>
  <c r="C3196" i="4"/>
  <c r="E3195" i="4"/>
  <c r="B485" i="1"/>
  <c r="A484" i="1"/>
  <c r="C488" i="4"/>
  <c r="E487" i="4"/>
  <c r="A485" i="4"/>
  <c r="B486" i="4"/>
  <c r="AI272" i="2" l="1"/>
  <c r="C3197" i="4"/>
  <c r="E3196" i="4"/>
  <c r="B486" i="1"/>
  <c r="A485" i="1"/>
  <c r="C489" i="4"/>
  <c r="E488" i="4"/>
  <c r="A486" i="4"/>
  <c r="B487" i="4"/>
  <c r="AI273" i="2" l="1"/>
  <c r="C3198" i="4"/>
  <c r="E3197" i="4"/>
  <c r="B487" i="1"/>
  <c r="A486" i="1"/>
  <c r="C490" i="4"/>
  <c r="E489" i="4"/>
  <c r="A487" i="4"/>
  <c r="B488" i="4"/>
  <c r="AI274" i="2" l="1"/>
  <c r="C3199" i="4"/>
  <c r="E3198" i="4"/>
  <c r="B488" i="1"/>
  <c r="A487" i="1"/>
  <c r="C491" i="4"/>
  <c r="E490" i="4"/>
  <c r="A488" i="4"/>
  <c r="B489" i="4"/>
  <c r="AI275" i="2" l="1"/>
  <c r="C3200" i="4"/>
  <c r="E3199" i="4"/>
  <c r="B489" i="1"/>
  <c r="A488" i="1"/>
  <c r="E491" i="4"/>
  <c r="C492" i="4"/>
  <c r="A489" i="4"/>
  <c r="B490" i="4"/>
  <c r="AI276" i="2" l="1"/>
  <c r="C3201" i="4"/>
  <c r="E3200" i="4"/>
  <c r="B490" i="1"/>
  <c r="A489" i="1"/>
  <c r="A490" i="4"/>
  <c r="B491" i="4"/>
  <c r="E492" i="4"/>
  <c r="C493" i="4"/>
  <c r="AI277" i="2" l="1"/>
  <c r="C3202" i="4"/>
  <c r="E3201" i="4"/>
  <c r="B491" i="1"/>
  <c r="A490" i="1"/>
  <c r="E493" i="4"/>
  <c r="C494" i="4"/>
  <c r="A491" i="4"/>
  <c r="B492" i="4"/>
  <c r="AI278" i="2" l="1"/>
  <c r="C3203" i="4"/>
  <c r="E3202" i="4"/>
  <c r="B492" i="1"/>
  <c r="A491" i="1"/>
  <c r="A492" i="4"/>
  <c r="B493" i="4"/>
  <c r="E494" i="4"/>
  <c r="C495" i="4"/>
  <c r="AI279" i="2" l="1"/>
  <c r="C3204" i="4"/>
  <c r="E3203" i="4"/>
  <c r="B493" i="1"/>
  <c r="A492" i="1"/>
  <c r="E495" i="4"/>
  <c r="C496" i="4"/>
  <c r="A493" i="4"/>
  <c r="B494" i="4"/>
  <c r="AI280" i="2" l="1"/>
  <c r="C3205" i="4"/>
  <c r="E3204" i="4"/>
  <c r="B494" i="1"/>
  <c r="A493" i="1"/>
  <c r="A494" i="4"/>
  <c r="B495" i="4"/>
  <c r="E496" i="4"/>
  <c r="C497" i="4"/>
  <c r="AI281" i="2" l="1"/>
  <c r="J25" i="5"/>
  <c r="C3206" i="4"/>
  <c r="E3205" i="4"/>
  <c r="B495" i="1"/>
  <c r="A494" i="1"/>
  <c r="E497" i="4"/>
  <c r="C498" i="4"/>
  <c r="A495" i="4"/>
  <c r="B496" i="4"/>
  <c r="AI7" i="2" l="1"/>
  <c r="AI282" i="2"/>
  <c r="J27" i="5"/>
  <c r="C3207" i="4"/>
  <c r="E3206" i="4"/>
  <c r="B496" i="1"/>
  <c r="A495" i="1"/>
  <c r="A496" i="4"/>
  <c r="B497" i="4"/>
  <c r="E498" i="4"/>
  <c r="C499" i="4"/>
  <c r="AI8" i="2" l="1"/>
  <c r="AI283" i="2"/>
  <c r="C3208" i="4"/>
  <c r="E3207" i="4"/>
  <c r="B497" i="1"/>
  <c r="A496" i="1"/>
  <c r="E499" i="4"/>
  <c r="C500" i="4"/>
  <c r="A497" i="4"/>
  <c r="B498" i="4"/>
  <c r="AI9" i="2" l="1"/>
  <c r="AI284" i="2"/>
  <c r="C3209" i="4"/>
  <c r="E3208" i="4"/>
  <c r="AI10" i="2" s="1"/>
  <c r="B498" i="1"/>
  <c r="A497" i="1"/>
  <c r="A498" i="4"/>
  <c r="B499" i="4"/>
  <c r="E500" i="4"/>
  <c r="C501" i="4"/>
  <c r="AI285" i="2" l="1"/>
  <c r="C3210" i="4"/>
  <c r="E3209" i="4"/>
  <c r="B499" i="1"/>
  <c r="A498" i="1"/>
  <c r="E501" i="4"/>
  <c r="C502" i="4"/>
  <c r="A499" i="4"/>
  <c r="B500" i="4"/>
  <c r="AI11" i="2" l="1"/>
  <c r="AI286" i="2"/>
  <c r="C3211" i="4"/>
  <c r="E3210" i="4"/>
  <c r="B500" i="1"/>
  <c r="A499" i="1"/>
  <c r="A500" i="4"/>
  <c r="B501" i="4"/>
  <c r="E502" i="4"/>
  <c r="C503" i="4"/>
  <c r="AI12" i="2" l="1"/>
  <c r="AI287" i="2"/>
  <c r="E3211" i="4"/>
  <c r="C3212" i="4"/>
  <c r="B501" i="1"/>
  <c r="A500" i="1"/>
  <c r="E503" i="4"/>
  <c r="C504" i="4"/>
  <c r="A501" i="4"/>
  <c r="B502" i="4"/>
  <c r="AI13" i="2" l="1"/>
  <c r="AI288" i="2"/>
  <c r="C3213" i="4"/>
  <c r="E3212" i="4"/>
  <c r="B502" i="1"/>
  <c r="A501" i="1"/>
  <c r="A502" i="4"/>
  <c r="B503" i="4"/>
  <c r="E504" i="4"/>
  <c r="C505" i="4"/>
  <c r="AI14" i="2" l="1"/>
  <c r="AI289" i="2"/>
  <c r="C3214" i="4"/>
  <c r="E3213" i="4"/>
  <c r="B503" i="1"/>
  <c r="A502" i="1"/>
  <c r="E505" i="4"/>
  <c r="C506" i="4"/>
  <c r="A503" i="4"/>
  <c r="B504" i="4"/>
  <c r="AI15" i="2" l="1"/>
  <c r="AI290" i="2"/>
  <c r="E3214" i="4"/>
  <c r="C3215" i="4"/>
  <c r="B504" i="1"/>
  <c r="A503" i="1"/>
  <c r="A504" i="4"/>
  <c r="B505" i="4"/>
  <c r="E506" i="4"/>
  <c r="C507" i="4"/>
  <c r="AI16" i="2" l="1"/>
  <c r="AI291" i="2"/>
  <c r="E3215" i="4"/>
  <c r="C3216" i="4"/>
  <c r="B505" i="1"/>
  <c r="A504" i="1"/>
  <c r="E507" i="4"/>
  <c r="C508" i="4"/>
  <c r="A505" i="4"/>
  <c r="B506" i="4"/>
  <c r="AI17" i="2" l="1"/>
  <c r="AI292" i="2"/>
  <c r="C3217" i="4"/>
  <c r="E3216" i="4"/>
  <c r="B506" i="1"/>
  <c r="A505" i="1"/>
  <c r="A506" i="4"/>
  <c r="B507" i="4"/>
  <c r="E508" i="4"/>
  <c r="C509" i="4"/>
  <c r="AI18" i="2" l="1"/>
  <c r="AI293" i="2"/>
  <c r="C3218" i="4"/>
  <c r="E3217" i="4"/>
  <c r="B507" i="1"/>
  <c r="A506" i="1"/>
  <c r="E509" i="4"/>
  <c r="C510" i="4"/>
  <c r="A507" i="4"/>
  <c r="B508" i="4"/>
  <c r="AI19" i="2" l="1"/>
  <c r="AI294" i="2"/>
  <c r="C3219" i="4"/>
  <c r="E3218" i="4"/>
  <c r="B508" i="1"/>
  <c r="A507" i="1"/>
  <c r="A508" i="4"/>
  <c r="B509" i="4"/>
  <c r="E510" i="4"/>
  <c r="C511" i="4"/>
  <c r="AI20" i="2" l="1"/>
  <c r="AI295" i="2"/>
  <c r="C3220" i="4"/>
  <c r="E3219" i="4"/>
  <c r="B509" i="1"/>
  <c r="A508" i="1"/>
  <c r="E511" i="4"/>
  <c r="C512" i="4"/>
  <c r="A509" i="4"/>
  <c r="B510" i="4"/>
  <c r="AI21" i="2" l="1"/>
  <c r="AI296" i="2"/>
  <c r="C3221" i="4"/>
  <c r="E3220" i="4"/>
  <c r="B510" i="1"/>
  <c r="A509" i="1"/>
  <c r="A510" i="4"/>
  <c r="B511" i="4"/>
  <c r="E512" i="4"/>
  <c r="C513" i="4"/>
  <c r="AI22" i="2" l="1"/>
  <c r="AI297" i="2"/>
  <c r="C3222" i="4"/>
  <c r="E3221" i="4"/>
  <c r="B511" i="1"/>
  <c r="A510" i="1"/>
  <c r="E513" i="4"/>
  <c r="C514" i="4"/>
  <c r="A511" i="4"/>
  <c r="B512" i="4"/>
  <c r="AI23" i="2" l="1"/>
  <c r="AI298" i="2"/>
  <c r="E3222" i="4"/>
  <c r="C3223" i="4"/>
  <c r="B512" i="1"/>
  <c r="A511" i="1"/>
  <c r="A512" i="4"/>
  <c r="B513" i="4"/>
  <c r="E514" i="4"/>
  <c r="C515" i="4"/>
  <c r="AI24" i="2" l="1"/>
  <c r="AI299" i="2"/>
  <c r="E3223" i="4"/>
  <c r="C3224" i="4"/>
  <c r="B513" i="1"/>
  <c r="A512" i="1"/>
  <c r="E515" i="4"/>
  <c r="C516" i="4"/>
  <c r="A513" i="4"/>
  <c r="B514" i="4"/>
  <c r="AI25" i="2" l="1"/>
  <c r="AI300" i="2"/>
  <c r="E3224" i="4"/>
  <c r="C3225" i="4"/>
  <c r="B514" i="1"/>
  <c r="A513" i="1"/>
  <c r="A514" i="4"/>
  <c r="B515" i="4"/>
  <c r="E516" i="4"/>
  <c r="C517" i="4"/>
  <c r="AI26" i="2" l="1"/>
  <c r="AI301" i="2"/>
  <c r="C3226" i="4"/>
  <c r="E3225" i="4"/>
  <c r="B515" i="1"/>
  <c r="A514" i="1"/>
  <c r="E517" i="4"/>
  <c r="C518" i="4"/>
  <c r="A515" i="4"/>
  <c r="B516" i="4"/>
  <c r="AI27" i="2" l="1"/>
  <c r="AI302" i="2"/>
  <c r="E3226" i="4"/>
  <c r="C3227" i="4"/>
  <c r="B516" i="1"/>
  <c r="A515" i="1"/>
  <c r="A516" i="4"/>
  <c r="B517" i="4"/>
  <c r="E518" i="4"/>
  <c r="C519" i="4"/>
  <c r="AI28" i="2" l="1"/>
  <c r="AI303" i="2"/>
  <c r="C3228" i="4"/>
  <c r="E3227" i="4"/>
  <c r="B517" i="1"/>
  <c r="A516" i="1"/>
  <c r="E519" i="4"/>
  <c r="C520" i="4"/>
  <c r="A517" i="4"/>
  <c r="B518" i="4"/>
  <c r="AI29" i="2" l="1"/>
  <c r="AI304" i="2"/>
  <c r="E3228" i="4"/>
  <c r="C3229" i="4"/>
  <c r="B518" i="1"/>
  <c r="A517" i="1"/>
  <c r="A518" i="4"/>
  <c r="B519" i="4"/>
  <c r="E520" i="4"/>
  <c r="C521" i="4"/>
  <c r="AI30" i="2" l="1"/>
  <c r="AI305" i="2"/>
  <c r="C3230" i="4"/>
  <c r="E3229" i="4"/>
  <c r="B519" i="1"/>
  <c r="A518" i="1"/>
  <c r="E521" i="4"/>
  <c r="C522" i="4"/>
  <c r="A519" i="4"/>
  <c r="B520" i="4"/>
  <c r="AI31" i="2" l="1"/>
  <c r="AI306" i="2"/>
  <c r="C3231" i="4"/>
  <c r="E3230" i="4"/>
  <c r="B520" i="1"/>
  <c r="A519" i="1"/>
  <c r="A520" i="4"/>
  <c r="B521" i="4"/>
  <c r="E522" i="4"/>
  <c r="C523" i="4"/>
  <c r="AI32" i="2" l="1"/>
  <c r="AI307" i="2"/>
  <c r="E3231" i="4"/>
  <c r="C3232" i="4"/>
  <c r="B521" i="1"/>
  <c r="A520" i="1"/>
  <c r="E523" i="4"/>
  <c r="C524" i="4"/>
  <c r="A521" i="4"/>
  <c r="B522" i="4"/>
  <c r="AI33" i="2" l="1"/>
  <c r="AI308" i="2"/>
  <c r="E3232" i="4"/>
  <c r="C3233" i="4"/>
  <c r="B522" i="1"/>
  <c r="A521" i="1"/>
  <c r="A522" i="4"/>
  <c r="B523" i="4"/>
  <c r="E524" i="4"/>
  <c r="C525" i="4"/>
  <c r="AI34" i="2" l="1"/>
  <c r="AI309" i="2"/>
  <c r="E3233" i="4"/>
  <c r="C3234" i="4"/>
  <c r="B523" i="1"/>
  <c r="A522" i="1"/>
  <c r="E525" i="4"/>
  <c r="C526" i="4"/>
  <c r="A523" i="4"/>
  <c r="B524" i="4"/>
  <c r="AI35" i="2" l="1"/>
  <c r="AI310" i="2"/>
  <c r="C3235" i="4"/>
  <c r="E3234" i="4"/>
  <c r="AI36" i="2" s="1"/>
  <c r="B524" i="1"/>
  <c r="A523" i="1"/>
  <c r="A524" i="4"/>
  <c r="B525" i="4"/>
  <c r="E526" i="4"/>
  <c r="C527" i="4"/>
  <c r="C3236" i="4" l="1"/>
  <c r="E3235" i="4"/>
  <c r="A524" i="1"/>
  <c r="B525" i="1"/>
  <c r="E527" i="4"/>
  <c r="C528" i="4"/>
  <c r="A525" i="4"/>
  <c r="B526" i="4"/>
  <c r="AI37" i="2" l="1"/>
  <c r="B25" i="5"/>
  <c r="B27" i="5" s="1"/>
  <c r="K25" i="5"/>
  <c r="C3237" i="4"/>
  <c r="E3236" i="4"/>
  <c r="B526" i="1"/>
  <c r="A525" i="1"/>
  <c r="A526" i="4"/>
  <c r="B527" i="4"/>
  <c r="E528" i="4"/>
  <c r="C529" i="4"/>
  <c r="AI38" i="2" l="1"/>
  <c r="K27" i="5"/>
  <c r="E3237" i="4"/>
  <c r="C3238" i="4"/>
  <c r="A526" i="1"/>
  <c r="B527" i="1"/>
  <c r="E529" i="4"/>
  <c r="C530" i="4"/>
  <c r="A527" i="4"/>
  <c r="B528" i="4"/>
  <c r="AI39" i="2" l="1"/>
  <c r="C3239" i="4"/>
  <c r="E3238" i="4"/>
  <c r="B528" i="1"/>
  <c r="A527" i="1"/>
  <c r="A528" i="4"/>
  <c r="B529" i="4"/>
  <c r="E530" i="4"/>
  <c r="C531" i="4"/>
  <c r="AI40" i="2" l="1"/>
  <c r="C3240" i="4"/>
  <c r="E3239" i="4"/>
  <c r="A528" i="1"/>
  <c r="B529" i="1"/>
  <c r="E531" i="4"/>
  <c r="C532" i="4"/>
  <c r="A529" i="4"/>
  <c r="B530" i="4"/>
  <c r="AI41" i="2" l="1"/>
  <c r="C3241" i="4"/>
  <c r="E3240" i="4"/>
  <c r="AI42" i="2" s="1"/>
  <c r="B530" i="1"/>
  <c r="A529" i="1"/>
  <c r="A530" i="4"/>
  <c r="B531" i="4"/>
  <c r="E532" i="4"/>
  <c r="C533" i="4"/>
  <c r="C3242" i="4" l="1"/>
  <c r="E3241" i="4"/>
  <c r="A530" i="1"/>
  <c r="B531" i="1"/>
  <c r="E533" i="4"/>
  <c r="C534" i="4"/>
  <c r="A531" i="4"/>
  <c r="B532" i="4"/>
  <c r="AI43" i="2" l="1"/>
  <c r="C3243" i="4"/>
  <c r="E3242" i="4"/>
  <c r="B532" i="1"/>
  <c r="A531" i="1"/>
  <c r="A532" i="4"/>
  <c r="B533" i="4"/>
  <c r="E534" i="4"/>
  <c r="C535" i="4"/>
  <c r="AI44" i="2" l="1"/>
  <c r="E3243" i="4"/>
  <c r="C3244" i="4"/>
  <c r="A532" i="1"/>
  <c r="B533" i="1"/>
  <c r="E535" i="4"/>
  <c r="C536" i="4"/>
  <c r="A533" i="4"/>
  <c r="B534" i="4"/>
  <c r="AI45" i="2" l="1"/>
  <c r="C3245" i="4"/>
  <c r="E3244" i="4"/>
  <c r="B534" i="1"/>
  <c r="A533" i="1"/>
  <c r="A534" i="4"/>
  <c r="B535" i="4"/>
  <c r="E536" i="4"/>
  <c r="C537" i="4"/>
  <c r="AI46" i="2" l="1"/>
  <c r="C3246" i="4"/>
  <c r="E3245" i="4"/>
  <c r="A534" i="1"/>
  <c r="B535" i="1"/>
  <c r="E537" i="4"/>
  <c r="C538" i="4"/>
  <c r="A535" i="4"/>
  <c r="B536" i="4"/>
  <c r="AI47" i="2" l="1"/>
  <c r="C3247" i="4"/>
  <c r="E3246" i="4"/>
  <c r="AI48" i="2" s="1"/>
  <c r="B536" i="1"/>
  <c r="A535" i="1"/>
  <c r="A536" i="4"/>
  <c r="B537" i="4"/>
  <c r="E538" i="4"/>
  <c r="C539" i="4"/>
  <c r="C3248" i="4" l="1"/>
  <c r="E3247" i="4"/>
  <c r="AI49" i="2" s="1"/>
  <c r="A536" i="1"/>
  <c r="B537" i="1"/>
  <c r="E539" i="4"/>
  <c r="C540" i="4"/>
  <c r="A537" i="4"/>
  <c r="B538" i="4"/>
  <c r="C3249" i="4" l="1"/>
  <c r="E3248" i="4"/>
  <c r="AI50" i="2" s="1"/>
  <c r="B538" i="1"/>
  <c r="A537" i="1"/>
  <c r="A538" i="4"/>
  <c r="B539" i="4"/>
  <c r="E540" i="4"/>
  <c r="C541" i="4"/>
  <c r="C3250" i="4" l="1"/>
  <c r="E3249" i="4"/>
  <c r="AI51" i="2" s="1"/>
  <c r="A538" i="1"/>
  <c r="B539" i="1"/>
  <c r="E541" i="4"/>
  <c r="C542" i="4"/>
  <c r="A539" i="4"/>
  <c r="B540" i="4"/>
  <c r="C3251" i="4" l="1"/>
  <c r="E3250" i="4"/>
  <c r="AI52" i="2" s="1"/>
  <c r="B540" i="1"/>
  <c r="A539" i="1"/>
  <c r="A540" i="4"/>
  <c r="B541" i="4"/>
  <c r="E542" i="4"/>
  <c r="C543" i="4"/>
  <c r="C3252" i="4" l="1"/>
  <c r="E3251" i="4"/>
  <c r="AI53" i="2" s="1"/>
  <c r="A540" i="1"/>
  <c r="B541" i="1"/>
  <c r="E543" i="4"/>
  <c r="C544" i="4"/>
  <c r="A541" i="4"/>
  <c r="B542" i="4"/>
  <c r="C3253" i="4" l="1"/>
  <c r="E3252" i="4"/>
  <c r="AI54" i="2" s="1"/>
  <c r="B542" i="1"/>
  <c r="A541" i="1"/>
  <c r="A542" i="4"/>
  <c r="B543" i="4"/>
  <c r="E544" i="4"/>
  <c r="C545" i="4"/>
  <c r="C3254" i="4" l="1"/>
  <c r="E3253" i="4"/>
  <c r="AI55" i="2" s="1"/>
  <c r="A542" i="1"/>
  <c r="B543" i="1"/>
  <c r="E545" i="4"/>
  <c r="C546" i="4"/>
  <c r="A543" i="4"/>
  <c r="B544" i="4"/>
  <c r="E3254" i="4" l="1"/>
  <c r="AI56" i="2" s="1"/>
  <c r="C3255" i="4"/>
  <c r="B544" i="1"/>
  <c r="A543" i="1"/>
  <c r="A544" i="4"/>
  <c r="B545" i="4"/>
  <c r="E546" i="4"/>
  <c r="C547" i="4"/>
  <c r="C3256" i="4" l="1"/>
  <c r="E3255" i="4"/>
  <c r="AI57" i="2" s="1"/>
  <c r="A544" i="1"/>
  <c r="B545" i="1"/>
  <c r="E547" i="4"/>
  <c r="C548" i="4"/>
  <c r="A545" i="4"/>
  <c r="B546" i="4"/>
  <c r="C3257" i="4" l="1"/>
  <c r="E3256" i="4"/>
  <c r="AI58" i="2" s="1"/>
  <c r="B546" i="1"/>
  <c r="A545" i="1"/>
  <c r="A546" i="4"/>
  <c r="B547" i="4"/>
  <c r="E548" i="4"/>
  <c r="C549" i="4"/>
  <c r="C3258" i="4" l="1"/>
  <c r="E3257" i="4"/>
  <c r="AI59" i="2" s="1"/>
  <c r="A546" i="1"/>
  <c r="B547" i="1"/>
  <c r="E549" i="4"/>
  <c r="C550" i="4"/>
  <c r="A547" i="4"/>
  <c r="B548" i="4"/>
  <c r="C3259" i="4" l="1"/>
  <c r="E3258" i="4"/>
  <c r="AI60" i="2" s="1"/>
  <c r="B548" i="1"/>
  <c r="A547" i="1"/>
  <c r="A548" i="4"/>
  <c r="B549" i="4"/>
  <c r="E550" i="4"/>
  <c r="C551" i="4"/>
  <c r="E3259" i="4" l="1"/>
  <c r="AI61" i="2" s="1"/>
  <c r="C3260" i="4"/>
  <c r="A548" i="1"/>
  <c r="B549" i="1"/>
  <c r="E551" i="4"/>
  <c r="C552" i="4"/>
  <c r="A549" i="4"/>
  <c r="B550" i="4"/>
  <c r="C3261" i="4" l="1"/>
  <c r="E3260" i="4"/>
  <c r="AI62" i="2" s="1"/>
  <c r="B550" i="1"/>
  <c r="A549" i="1"/>
  <c r="A550" i="4"/>
  <c r="B551" i="4"/>
  <c r="E552" i="4"/>
  <c r="C553" i="4"/>
  <c r="E3261" i="4" l="1"/>
  <c r="AI63" i="2" s="1"/>
  <c r="C3262" i="4"/>
  <c r="A550" i="1"/>
  <c r="B551" i="1"/>
  <c r="E553" i="4"/>
  <c r="C554" i="4"/>
  <c r="A551" i="4"/>
  <c r="B552" i="4"/>
  <c r="C3263" i="4" l="1"/>
  <c r="E3262" i="4"/>
  <c r="AI64" i="2" s="1"/>
  <c r="B552" i="1"/>
  <c r="A551" i="1"/>
  <c r="A552" i="4"/>
  <c r="B553" i="4"/>
  <c r="E554" i="4"/>
  <c r="C555" i="4"/>
  <c r="C3264" i="4" l="1"/>
  <c r="E3263" i="4"/>
  <c r="A552" i="1"/>
  <c r="B553" i="1"/>
  <c r="E555" i="4"/>
  <c r="C556" i="4"/>
  <c r="A553" i="4"/>
  <c r="B554" i="4"/>
  <c r="AI65" i="2" l="1"/>
  <c r="C25" i="5"/>
  <c r="C27" i="5" s="1"/>
  <c r="C3265" i="4"/>
  <c r="E3264" i="4"/>
  <c r="B554" i="1"/>
  <c r="A553" i="1"/>
  <c r="A554" i="4"/>
  <c r="B555" i="4"/>
  <c r="E556" i="4"/>
  <c r="C557" i="4"/>
  <c r="AI66" i="2" l="1"/>
  <c r="AI341" i="2"/>
  <c r="C3266" i="4"/>
  <c r="E3265" i="4"/>
  <c r="A554" i="1"/>
  <c r="B555" i="1"/>
  <c r="E557" i="4"/>
  <c r="C558" i="4"/>
  <c r="A555" i="4"/>
  <c r="B556" i="4"/>
  <c r="AI67" i="2" l="1"/>
  <c r="AI342" i="2"/>
  <c r="E3266" i="4"/>
  <c r="C3267" i="4"/>
  <c r="B556" i="1"/>
  <c r="A555" i="1"/>
  <c r="A556" i="4"/>
  <c r="B557" i="4"/>
  <c r="E558" i="4"/>
  <c r="C559" i="4"/>
  <c r="AI68" i="2" l="1"/>
  <c r="AI343" i="2"/>
  <c r="E3267" i="4"/>
  <c r="C3268" i="4"/>
  <c r="A556" i="1"/>
  <c r="B557" i="1"/>
  <c r="E559" i="4"/>
  <c r="C560" i="4"/>
  <c r="A557" i="4"/>
  <c r="B558" i="4"/>
  <c r="AI69" i="2" l="1"/>
  <c r="AI344" i="2"/>
  <c r="C3269" i="4"/>
  <c r="E3268" i="4"/>
  <c r="B558" i="1"/>
  <c r="A557" i="1"/>
  <c r="A558" i="4"/>
  <c r="B559" i="4"/>
  <c r="E560" i="4"/>
  <c r="C561" i="4"/>
  <c r="AI70" i="2" l="1"/>
  <c r="AI345" i="2"/>
  <c r="C3270" i="4"/>
  <c r="E3269" i="4"/>
  <c r="A558" i="1"/>
  <c r="B559" i="1"/>
  <c r="E561" i="4"/>
  <c r="C562" i="4"/>
  <c r="A559" i="4"/>
  <c r="B560" i="4"/>
  <c r="AI71" i="2" l="1"/>
  <c r="AI346" i="2"/>
  <c r="C3271" i="4"/>
  <c r="E3270" i="4"/>
  <c r="B560" i="1"/>
  <c r="A559" i="1"/>
  <c r="A560" i="4"/>
  <c r="B561" i="4"/>
  <c r="E562" i="4"/>
  <c r="C563" i="4"/>
  <c r="AI72" i="2" l="1"/>
  <c r="AI347" i="2"/>
  <c r="C3272" i="4"/>
  <c r="E3271" i="4"/>
  <c r="A560" i="1"/>
  <c r="B561" i="1"/>
  <c r="E563" i="4"/>
  <c r="C564" i="4"/>
  <c r="A561" i="4"/>
  <c r="B562" i="4"/>
  <c r="AI73" i="2" l="1"/>
  <c r="AI348" i="2"/>
  <c r="E3272" i="4"/>
  <c r="C3273" i="4"/>
  <c r="B562" i="1"/>
  <c r="A561" i="1"/>
  <c r="A562" i="4"/>
  <c r="B563" i="4"/>
  <c r="E564" i="4"/>
  <c r="C565" i="4"/>
  <c r="AI74" i="2" l="1"/>
  <c r="AI349" i="2"/>
  <c r="C3274" i="4"/>
  <c r="E3273" i="4"/>
  <c r="A562" i="1"/>
  <c r="B563" i="1"/>
  <c r="E565" i="4"/>
  <c r="C566" i="4"/>
  <c r="A563" i="4"/>
  <c r="B564" i="4"/>
  <c r="AI75" i="2" l="1"/>
  <c r="AI350" i="2"/>
  <c r="C3275" i="4"/>
  <c r="E3274" i="4"/>
  <c r="B564" i="1"/>
  <c r="A563" i="1"/>
  <c r="A564" i="4"/>
  <c r="B565" i="4"/>
  <c r="E566" i="4"/>
  <c r="C567" i="4"/>
  <c r="AI76" i="2" l="1"/>
  <c r="AI351" i="2"/>
  <c r="C3276" i="4"/>
  <c r="E3275" i="4"/>
  <c r="A564" i="1"/>
  <c r="B565" i="1"/>
  <c r="E567" i="4"/>
  <c r="C568" i="4"/>
  <c r="A565" i="4"/>
  <c r="B566" i="4"/>
  <c r="AI77" i="2" l="1"/>
  <c r="AI352" i="2"/>
  <c r="C3277" i="4"/>
  <c r="E3276" i="4"/>
  <c r="B566" i="1"/>
  <c r="A565" i="1"/>
  <c r="A566" i="4"/>
  <c r="B567" i="4"/>
  <c r="E568" i="4"/>
  <c r="C569" i="4"/>
  <c r="AI78" i="2" l="1"/>
  <c r="AI353" i="2"/>
  <c r="C3278" i="4"/>
  <c r="E3277" i="4"/>
  <c r="A566" i="1"/>
  <c r="B567" i="1"/>
  <c r="E569" i="4"/>
  <c r="C570" i="4"/>
  <c r="A567" i="4"/>
  <c r="B568" i="4"/>
  <c r="AI79" i="2" l="1"/>
  <c r="AI354" i="2"/>
  <c r="E3278" i="4"/>
  <c r="C3279" i="4"/>
  <c r="B568" i="1"/>
  <c r="A567" i="1"/>
  <c r="A568" i="4"/>
  <c r="B569" i="4"/>
  <c r="E570" i="4"/>
  <c r="C571" i="4"/>
  <c r="AI80" i="2" l="1"/>
  <c r="AI355" i="2"/>
  <c r="C3280" i="4"/>
  <c r="E3279" i="4"/>
  <c r="A568" i="1"/>
  <c r="B569" i="1"/>
  <c r="E571" i="4"/>
  <c r="C572" i="4"/>
  <c r="A569" i="4"/>
  <c r="B570" i="4"/>
  <c r="AI81" i="2" l="1"/>
  <c r="AI356" i="2"/>
  <c r="C3281" i="4"/>
  <c r="E3280" i="4"/>
  <c r="B570" i="1"/>
  <c r="A569" i="1"/>
  <c r="A570" i="4"/>
  <c r="B571" i="4"/>
  <c r="E572" i="4"/>
  <c r="C573" i="4"/>
  <c r="AI82" i="2" l="1"/>
  <c r="AI357" i="2"/>
  <c r="C3282" i="4"/>
  <c r="E3281" i="4"/>
  <c r="A570" i="1"/>
  <c r="B571" i="1"/>
  <c r="E573" i="4"/>
  <c r="C574" i="4"/>
  <c r="A571" i="4"/>
  <c r="B572" i="4"/>
  <c r="AI83" i="2" l="1"/>
  <c r="AI358" i="2"/>
  <c r="C3283" i="4"/>
  <c r="E3282" i="4"/>
  <c r="B572" i="1"/>
  <c r="A571" i="1"/>
  <c r="A572" i="4"/>
  <c r="B573" i="4"/>
  <c r="E574" i="4"/>
  <c r="C575" i="4"/>
  <c r="AI84" i="2" l="1"/>
  <c r="AI359" i="2"/>
  <c r="C3284" i="4"/>
  <c r="E3283" i="4"/>
  <c r="A572" i="1"/>
  <c r="B573" i="1"/>
  <c r="E575" i="4"/>
  <c r="C576" i="4"/>
  <c r="A573" i="4"/>
  <c r="B574" i="4"/>
  <c r="AI85" i="2" l="1"/>
  <c r="AI360" i="2"/>
  <c r="C3285" i="4"/>
  <c r="E3284" i="4"/>
  <c r="B574" i="1"/>
  <c r="A573" i="1"/>
  <c r="A574" i="4"/>
  <c r="B575" i="4"/>
  <c r="E576" i="4"/>
  <c r="C577" i="4"/>
  <c r="AI86" i="2" l="1"/>
  <c r="AI361" i="2"/>
  <c r="C3286" i="4"/>
  <c r="E3285" i="4"/>
  <c r="A574" i="1"/>
  <c r="B575" i="1"/>
  <c r="E577" i="4"/>
  <c r="C578" i="4"/>
  <c r="A575" i="4"/>
  <c r="B576" i="4"/>
  <c r="AI87" i="2" l="1"/>
  <c r="AI362" i="2"/>
  <c r="C3287" i="4"/>
  <c r="E3286" i="4"/>
  <c r="B576" i="1"/>
  <c r="A575" i="1"/>
  <c r="A576" i="4"/>
  <c r="B577" i="4"/>
  <c r="E578" i="4"/>
  <c r="C579" i="4"/>
  <c r="AI88" i="2" l="1"/>
  <c r="AI363" i="2"/>
  <c r="C3288" i="4"/>
  <c r="E3287" i="4"/>
  <c r="A576" i="1"/>
  <c r="B577" i="1"/>
  <c r="E579" i="4"/>
  <c r="C580" i="4"/>
  <c r="A577" i="4"/>
  <c r="B578" i="4"/>
  <c r="AI89" i="2" l="1"/>
  <c r="AI364" i="2"/>
  <c r="C3289" i="4"/>
  <c r="E3288" i="4"/>
  <c r="B578" i="1"/>
  <c r="A577" i="1"/>
  <c r="A578" i="4"/>
  <c r="B579" i="4"/>
  <c r="E580" i="4"/>
  <c r="C581" i="4"/>
  <c r="AI90" i="2" l="1"/>
  <c r="AI365" i="2"/>
  <c r="C3290" i="4"/>
  <c r="E3289" i="4"/>
  <c r="A578" i="1"/>
  <c r="B579" i="1"/>
  <c r="E581" i="4"/>
  <c r="C582" i="4"/>
  <c r="A579" i="4"/>
  <c r="B580" i="4"/>
  <c r="AI91" i="2" l="1"/>
  <c r="AI366" i="2"/>
  <c r="C3291" i="4"/>
  <c r="E3290" i="4"/>
  <c r="B580" i="1"/>
  <c r="A579" i="1"/>
  <c r="A580" i="4"/>
  <c r="B581" i="4"/>
  <c r="C583" i="4"/>
  <c r="E582" i="4"/>
  <c r="AI92" i="2" l="1"/>
  <c r="AI367" i="2"/>
  <c r="E3291" i="4"/>
  <c r="C3292" i="4"/>
  <c r="A580" i="1"/>
  <c r="B581" i="1"/>
  <c r="C584" i="4"/>
  <c r="E583" i="4"/>
  <c r="A581" i="4"/>
  <c r="B582" i="4"/>
  <c r="AI93" i="2" l="1"/>
  <c r="AI368" i="2"/>
  <c r="E3292" i="4"/>
  <c r="C3293" i="4"/>
  <c r="B582" i="1"/>
  <c r="A581" i="1"/>
  <c r="C585" i="4"/>
  <c r="E584" i="4"/>
  <c r="A582" i="4"/>
  <c r="B583" i="4"/>
  <c r="AI94" i="2" l="1"/>
  <c r="AI369" i="2"/>
  <c r="E3293" i="4"/>
  <c r="C3294" i="4"/>
  <c r="A582" i="1"/>
  <c r="B583" i="1"/>
  <c r="C586" i="4"/>
  <c r="E585" i="4"/>
  <c r="A583" i="4"/>
  <c r="B584" i="4"/>
  <c r="AI95" i="2" l="1"/>
  <c r="AI370" i="2"/>
  <c r="C3295" i="4"/>
  <c r="E3294" i="4"/>
  <c r="B584" i="1"/>
  <c r="A583" i="1"/>
  <c r="C587" i="4"/>
  <c r="E586" i="4"/>
  <c r="A584" i="4"/>
  <c r="B585" i="4"/>
  <c r="AI96" i="2" l="1"/>
  <c r="D25" i="5"/>
  <c r="D27" i="5" s="1"/>
  <c r="AI127" i="2"/>
  <c r="AI371" i="2"/>
  <c r="M25" i="5"/>
  <c r="E3295" i="4"/>
  <c r="C3296" i="4"/>
  <c r="A584" i="1"/>
  <c r="B585" i="1"/>
  <c r="C588" i="4"/>
  <c r="E587" i="4"/>
  <c r="A585" i="4"/>
  <c r="B586" i="4"/>
  <c r="AI128" i="2" l="1"/>
  <c r="AI97" i="2"/>
  <c r="AI158" i="2"/>
  <c r="AI311" i="2"/>
  <c r="M27" i="5"/>
  <c r="C3297" i="4"/>
  <c r="E3296" i="4"/>
  <c r="B586" i="1"/>
  <c r="A585" i="1"/>
  <c r="C589" i="4"/>
  <c r="E588" i="4"/>
  <c r="A586" i="4"/>
  <c r="B587" i="4"/>
  <c r="AI98" i="2" l="1"/>
  <c r="AI129" i="2"/>
  <c r="AI312" i="2"/>
  <c r="AI159" i="2"/>
  <c r="C3298" i="4"/>
  <c r="E3297" i="4"/>
  <c r="A586" i="1"/>
  <c r="B587" i="1"/>
  <c r="C590" i="4"/>
  <c r="E589" i="4"/>
  <c r="A587" i="4"/>
  <c r="B588" i="4"/>
  <c r="AI130" i="2" l="1"/>
  <c r="AI99" i="2"/>
  <c r="AI313" i="2"/>
  <c r="AI160" i="2"/>
  <c r="C3299" i="4"/>
  <c r="E3298" i="4"/>
  <c r="AI100" i="2" s="1"/>
  <c r="C587" i="1"/>
  <c r="E587" i="1" s="1"/>
  <c r="A587" i="1"/>
  <c r="B588" i="1"/>
  <c r="C591" i="4"/>
  <c r="E590" i="4"/>
  <c r="A588" i="4"/>
  <c r="B589" i="4"/>
  <c r="AI161" i="2" l="1"/>
  <c r="AI131" i="2"/>
  <c r="AI314" i="2"/>
  <c r="C3300" i="4"/>
  <c r="E3299" i="4"/>
  <c r="B589" i="1"/>
  <c r="C588" i="1"/>
  <c r="E588" i="1" s="1"/>
  <c r="A588" i="1"/>
  <c r="C592" i="4"/>
  <c r="E591" i="4"/>
  <c r="A589" i="4"/>
  <c r="B590" i="4"/>
  <c r="AI132" i="2" l="1"/>
  <c r="AI101" i="2"/>
  <c r="AI315" i="2"/>
  <c r="AI162" i="2"/>
  <c r="C3301" i="4"/>
  <c r="E3300" i="4"/>
  <c r="B590" i="1"/>
  <c r="C589" i="1"/>
  <c r="E589" i="1" s="1"/>
  <c r="A589" i="1"/>
  <c r="C593" i="4"/>
  <c r="E592" i="4"/>
  <c r="A590" i="4"/>
  <c r="B591" i="4"/>
  <c r="AI133" i="2" l="1"/>
  <c r="AI102" i="2"/>
  <c r="AI163" i="2"/>
  <c r="AI316" i="2"/>
  <c r="C3302" i="4"/>
  <c r="E3301" i="4"/>
  <c r="AI103" i="2" s="1"/>
  <c r="C590" i="1"/>
  <c r="E590" i="1" s="1"/>
  <c r="A590" i="1"/>
  <c r="B591" i="1"/>
  <c r="C594" i="4"/>
  <c r="E593" i="4"/>
  <c r="A591" i="4"/>
  <c r="B592" i="4"/>
  <c r="AI134" i="2" l="1"/>
  <c r="AI317" i="2"/>
  <c r="AI164" i="2"/>
  <c r="C3303" i="4"/>
  <c r="E3302" i="4"/>
  <c r="B592" i="1"/>
  <c r="C591" i="1"/>
  <c r="E591" i="1" s="1"/>
  <c r="A591" i="1"/>
  <c r="C595" i="4"/>
  <c r="E594" i="4"/>
  <c r="B593" i="4"/>
  <c r="A592" i="4"/>
  <c r="AI135" i="2" l="1"/>
  <c r="AI104" i="2"/>
  <c r="AI318" i="2"/>
  <c r="AI165" i="2"/>
  <c r="C3304" i="4"/>
  <c r="E3303" i="4"/>
  <c r="AI105" i="2" s="1"/>
  <c r="B593" i="1"/>
  <c r="C592" i="1"/>
  <c r="E592" i="1" s="1"/>
  <c r="A592" i="1"/>
  <c r="B594" i="4"/>
  <c r="A593" i="4"/>
  <c r="C596" i="4"/>
  <c r="E595" i="4"/>
  <c r="AI166" i="2" l="1"/>
  <c r="AI136" i="2"/>
  <c r="AI319" i="2"/>
  <c r="C3305" i="4"/>
  <c r="E3304" i="4"/>
  <c r="C593" i="1"/>
  <c r="E593" i="1" s="1"/>
  <c r="A593" i="1"/>
  <c r="B594" i="1"/>
  <c r="C597" i="4"/>
  <c r="E596" i="4"/>
  <c r="B595" i="4"/>
  <c r="A594" i="4"/>
  <c r="AI137" i="2" l="1"/>
  <c r="AI106" i="2"/>
  <c r="AI320" i="2"/>
  <c r="AI167" i="2"/>
  <c r="C3306" i="4"/>
  <c r="E3305" i="4"/>
  <c r="B595" i="1"/>
  <c r="C594" i="1"/>
  <c r="E594" i="1" s="1"/>
  <c r="A594" i="1"/>
  <c r="B596" i="4"/>
  <c r="A595" i="4"/>
  <c r="C598" i="4"/>
  <c r="E597" i="4"/>
  <c r="AI138" i="2" l="1"/>
  <c r="AI107" i="2"/>
  <c r="AI321" i="2"/>
  <c r="AI168" i="2"/>
  <c r="C3307" i="4"/>
  <c r="E3306" i="4"/>
  <c r="C595" i="1"/>
  <c r="E595" i="1" s="1"/>
  <c r="A595" i="1"/>
  <c r="B596" i="1"/>
  <c r="C599" i="4"/>
  <c r="E598" i="4"/>
  <c r="B597" i="4"/>
  <c r="A596" i="4"/>
  <c r="AI139" i="2" l="1"/>
  <c r="AI108" i="2"/>
  <c r="AI322" i="2"/>
  <c r="AI169" i="2"/>
  <c r="C3308" i="4"/>
  <c r="E3307" i="4"/>
  <c r="B597" i="1"/>
  <c r="C596" i="1"/>
  <c r="E596" i="1" s="1"/>
  <c r="A596" i="1"/>
  <c r="B598" i="4"/>
  <c r="A597" i="4"/>
  <c r="C600" i="4"/>
  <c r="E599" i="4"/>
  <c r="AI140" i="2" l="1"/>
  <c r="AI109" i="2"/>
  <c r="AI323" i="2"/>
  <c r="AI170" i="2"/>
  <c r="C3309" i="4"/>
  <c r="E3308" i="4"/>
  <c r="C597" i="1"/>
  <c r="E597" i="1" s="1"/>
  <c r="A597" i="1"/>
  <c r="B598" i="1"/>
  <c r="C601" i="4"/>
  <c r="E600" i="4"/>
  <c r="B599" i="4"/>
  <c r="A598" i="4"/>
  <c r="AI141" i="2" l="1"/>
  <c r="AI110" i="2"/>
  <c r="AI324" i="2"/>
  <c r="AI171" i="2"/>
  <c r="C3310" i="4"/>
  <c r="E3309" i="4"/>
  <c r="B599" i="1"/>
  <c r="C598" i="1"/>
  <c r="E598" i="1" s="1"/>
  <c r="A598" i="1"/>
  <c r="B600" i="4"/>
  <c r="A599" i="4"/>
  <c r="C602" i="4"/>
  <c r="E601" i="4"/>
  <c r="AI142" i="2" l="1"/>
  <c r="AI111" i="2"/>
  <c r="AI325" i="2"/>
  <c r="AI172" i="2"/>
  <c r="C3311" i="4"/>
  <c r="E3310" i="4"/>
  <c r="C599" i="1"/>
  <c r="E599" i="1" s="1"/>
  <c r="A599" i="1"/>
  <c r="B600" i="1"/>
  <c r="C603" i="4"/>
  <c r="E602" i="4"/>
  <c r="B601" i="4"/>
  <c r="A600" i="4"/>
  <c r="AI143" i="2" l="1"/>
  <c r="AI112" i="2"/>
  <c r="AI326" i="2"/>
  <c r="AI173" i="2"/>
  <c r="C3312" i="4"/>
  <c r="E3311" i="4"/>
  <c r="B601" i="1"/>
  <c r="C600" i="1"/>
  <c r="E600" i="1" s="1"/>
  <c r="A600" i="1"/>
  <c r="B602" i="4"/>
  <c r="A601" i="4"/>
  <c r="C604" i="4"/>
  <c r="E603" i="4"/>
  <c r="AI144" i="2" l="1"/>
  <c r="AI113" i="2"/>
  <c r="AI327" i="2"/>
  <c r="AI174" i="2"/>
  <c r="C3313" i="4"/>
  <c r="E3312" i="4"/>
  <c r="C601" i="1"/>
  <c r="E601" i="1" s="1"/>
  <c r="A601" i="1"/>
  <c r="B602" i="1"/>
  <c r="C605" i="4"/>
  <c r="E604" i="4"/>
  <c r="B603" i="4"/>
  <c r="A602" i="4"/>
  <c r="AI145" i="2" l="1"/>
  <c r="AI114" i="2"/>
  <c r="AI328" i="2"/>
  <c r="AI175" i="2"/>
  <c r="C3314" i="4"/>
  <c r="E3313" i="4"/>
  <c r="B603" i="1"/>
  <c r="C602" i="1"/>
  <c r="E602" i="1" s="1"/>
  <c r="A602" i="1"/>
  <c r="B604" i="4"/>
  <c r="A603" i="4"/>
  <c r="C606" i="4"/>
  <c r="E605" i="4"/>
  <c r="AI146" i="2" l="1"/>
  <c r="AI115" i="2"/>
  <c r="AI329" i="2"/>
  <c r="AI176" i="2"/>
  <c r="C3315" i="4"/>
  <c r="E3314" i="4"/>
  <c r="C603" i="1"/>
  <c r="E603" i="1" s="1"/>
  <c r="A603" i="1"/>
  <c r="B604" i="1"/>
  <c r="C607" i="4"/>
  <c r="E606" i="4"/>
  <c r="B605" i="4"/>
  <c r="A604" i="4"/>
  <c r="AI147" i="2" l="1"/>
  <c r="AI116" i="2"/>
  <c r="AI330" i="2"/>
  <c r="AI177" i="2"/>
  <c r="C3316" i="4"/>
  <c r="E3315" i="4"/>
  <c r="B605" i="1"/>
  <c r="C604" i="1"/>
  <c r="E604" i="1" s="1"/>
  <c r="A604" i="1"/>
  <c r="B606" i="4"/>
  <c r="A605" i="4"/>
  <c r="C608" i="4"/>
  <c r="E607" i="4"/>
  <c r="AI148" i="2" l="1"/>
  <c r="AI117" i="2"/>
  <c r="AI331" i="2"/>
  <c r="AI178" i="2"/>
  <c r="C3317" i="4"/>
  <c r="E3316" i="4"/>
  <c r="C605" i="1"/>
  <c r="E605" i="1" s="1"/>
  <c r="A605" i="1"/>
  <c r="B606" i="1"/>
  <c r="C609" i="4"/>
  <c r="E608" i="4"/>
  <c r="B607" i="4"/>
  <c r="A606" i="4"/>
  <c r="AI149" i="2" l="1"/>
  <c r="AI118" i="2"/>
  <c r="AI332" i="2"/>
  <c r="AI179" i="2"/>
  <c r="C3318" i="4"/>
  <c r="E3317" i="4"/>
  <c r="B607" i="1"/>
  <c r="C606" i="1"/>
  <c r="E606" i="1" s="1"/>
  <c r="A606" i="1"/>
  <c r="B608" i="4"/>
  <c r="A607" i="4"/>
  <c r="C610" i="4"/>
  <c r="E609" i="4"/>
  <c r="AI150" i="2" l="1"/>
  <c r="AI119" i="2"/>
  <c r="AI333" i="2"/>
  <c r="AI180" i="2"/>
  <c r="C3319" i="4"/>
  <c r="E3318" i="4"/>
  <c r="C607" i="1"/>
  <c r="E607" i="1" s="1"/>
  <c r="A607" i="1"/>
  <c r="B608" i="1"/>
  <c r="C611" i="4"/>
  <c r="E610" i="4"/>
  <c r="B609" i="4"/>
  <c r="A608" i="4"/>
  <c r="AI151" i="2" l="1"/>
  <c r="AI120" i="2"/>
  <c r="AI334" i="2"/>
  <c r="AI181" i="2"/>
  <c r="C3320" i="4"/>
  <c r="E3319" i="4"/>
  <c r="B609" i="1"/>
  <c r="C608" i="1"/>
  <c r="E608" i="1" s="1"/>
  <c r="A608" i="1"/>
  <c r="B610" i="4"/>
  <c r="A609" i="4"/>
  <c r="C612" i="4"/>
  <c r="E611" i="4"/>
  <c r="AI152" i="2" l="1"/>
  <c r="AI121" i="2"/>
  <c r="AI335" i="2"/>
  <c r="AI182" i="2"/>
  <c r="C3321" i="4"/>
  <c r="E3320" i="4"/>
  <c r="C609" i="1"/>
  <c r="E609" i="1" s="1"/>
  <c r="A609" i="1"/>
  <c r="B610" i="1"/>
  <c r="C613" i="4"/>
  <c r="E612" i="4"/>
  <c r="B611" i="4"/>
  <c r="A610" i="4"/>
  <c r="AI153" i="2" l="1"/>
  <c r="AI122" i="2"/>
  <c r="AI336" i="2"/>
  <c r="AI183" i="2"/>
  <c r="C3322" i="4"/>
  <c r="E3321" i="4"/>
  <c r="B611" i="1"/>
  <c r="C610" i="1"/>
  <c r="E610" i="1" s="1"/>
  <c r="A610" i="1"/>
  <c r="B612" i="4"/>
  <c r="A611" i="4"/>
  <c r="C614" i="4"/>
  <c r="E613" i="4"/>
  <c r="AI154" i="2" l="1"/>
  <c r="AI123" i="2"/>
  <c r="AI337" i="2"/>
  <c r="AI184" i="2"/>
  <c r="C3323" i="4"/>
  <c r="E3322" i="4"/>
  <c r="C611" i="1"/>
  <c r="E611" i="1" s="1"/>
  <c r="A611" i="1"/>
  <c r="B612" i="1"/>
  <c r="C615" i="4"/>
  <c r="E614" i="4"/>
  <c r="B613" i="4"/>
  <c r="A612" i="4"/>
  <c r="AI155" i="2" l="1"/>
  <c r="AI124" i="2"/>
  <c r="AI338" i="2"/>
  <c r="AI185" i="2"/>
  <c r="C3324" i="4"/>
  <c r="E3324" i="4" s="1"/>
  <c r="E3323" i="4"/>
  <c r="B613" i="1"/>
  <c r="C612" i="1"/>
  <c r="E612" i="1" s="1"/>
  <c r="A612" i="1"/>
  <c r="B614" i="4"/>
  <c r="A613" i="4"/>
  <c r="C616" i="4"/>
  <c r="E615" i="4"/>
  <c r="AI156" i="2" l="1"/>
  <c r="AI125" i="2"/>
  <c r="AI126" i="2"/>
  <c r="E25" i="5"/>
  <c r="E27" i="5" s="1"/>
  <c r="AI157" i="2"/>
  <c r="F25" i="5"/>
  <c r="F27" i="5" s="1"/>
  <c r="AI187" i="2"/>
  <c r="G25" i="5"/>
  <c r="G27" i="5" s="1"/>
  <c r="AI339" i="2"/>
  <c r="AI186" i="2"/>
  <c r="AI340" i="2"/>
  <c r="L25" i="5"/>
  <c r="C613" i="1"/>
  <c r="E613" i="1" s="1"/>
  <c r="A613" i="1"/>
  <c r="B614" i="1"/>
  <c r="C617" i="4"/>
  <c r="E616" i="4"/>
  <c r="B615" i="4"/>
  <c r="A614" i="4"/>
  <c r="L27" i="5" l="1"/>
  <c r="N25" i="5"/>
  <c r="A614" i="1"/>
  <c r="B615" i="1"/>
  <c r="C614" i="1"/>
  <c r="E614" i="1" s="1"/>
  <c r="B616" i="4"/>
  <c r="A615" i="4"/>
  <c r="C618" i="4"/>
  <c r="E617" i="4"/>
  <c r="C615" i="1" l="1"/>
  <c r="E615" i="1" s="1"/>
  <c r="A615" i="1"/>
  <c r="B616" i="1"/>
  <c r="C619" i="4"/>
  <c r="E618" i="4"/>
  <c r="B617" i="4"/>
  <c r="A616" i="4"/>
  <c r="B617" i="1" l="1"/>
  <c r="C616" i="1"/>
  <c r="E616" i="1" s="1"/>
  <c r="A616" i="1"/>
  <c r="B618" i="4"/>
  <c r="A617" i="4"/>
  <c r="C620" i="4"/>
  <c r="E619" i="4"/>
  <c r="C617" i="1" l="1"/>
  <c r="E617" i="1" s="1"/>
  <c r="A617" i="1"/>
  <c r="B618" i="1"/>
  <c r="C621" i="4"/>
  <c r="E620" i="4"/>
  <c r="B619" i="4"/>
  <c r="A618" i="4"/>
  <c r="B619" i="1" l="1"/>
  <c r="C618" i="1"/>
  <c r="E618" i="1" s="1"/>
  <c r="A618" i="1"/>
  <c r="B620" i="4"/>
  <c r="A619" i="4"/>
  <c r="C622" i="4"/>
  <c r="E621" i="4"/>
  <c r="C619" i="1" l="1"/>
  <c r="E619" i="1" s="1"/>
  <c r="A619" i="1"/>
  <c r="B620" i="1"/>
  <c r="C623" i="4"/>
  <c r="E622" i="4"/>
  <c r="B621" i="4"/>
  <c r="A620" i="4"/>
  <c r="B621" i="1" l="1"/>
  <c r="C620" i="1"/>
  <c r="E620" i="1" s="1"/>
  <c r="A620" i="1"/>
  <c r="B622" i="4"/>
  <c r="A621" i="4"/>
  <c r="C624" i="4"/>
  <c r="E623" i="4"/>
  <c r="C621" i="1" l="1"/>
  <c r="E621" i="1" s="1"/>
  <c r="A621" i="1"/>
  <c r="B622" i="1"/>
  <c r="C625" i="4"/>
  <c r="E624" i="4"/>
  <c r="B623" i="4"/>
  <c r="A622" i="4"/>
  <c r="B623" i="1" l="1"/>
  <c r="C622" i="1"/>
  <c r="E622" i="1" s="1"/>
  <c r="A622" i="1"/>
  <c r="B624" i="4"/>
  <c r="A623" i="4"/>
  <c r="C626" i="4"/>
  <c r="E625" i="4"/>
  <c r="B624" i="1" l="1"/>
  <c r="C623" i="1"/>
  <c r="E623" i="1" s="1"/>
  <c r="A623" i="1"/>
  <c r="C627" i="4"/>
  <c r="E626" i="4"/>
  <c r="B625" i="4"/>
  <c r="A624" i="4"/>
  <c r="C624" i="1" l="1"/>
  <c r="E624" i="1" s="1"/>
  <c r="A624" i="1"/>
  <c r="B625" i="1"/>
  <c r="B626" i="4"/>
  <c r="A625" i="4"/>
  <c r="C628" i="4"/>
  <c r="E627" i="4"/>
  <c r="B626" i="1" l="1"/>
  <c r="C625" i="1"/>
  <c r="E625" i="1" s="1"/>
  <c r="A625" i="1"/>
  <c r="C629" i="4"/>
  <c r="E628" i="4"/>
  <c r="B627" i="4"/>
  <c r="A626" i="4"/>
  <c r="C626" i="1" l="1"/>
  <c r="E626" i="1" s="1"/>
  <c r="A626" i="1"/>
  <c r="B627" i="1"/>
  <c r="B628" i="4"/>
  <c r="A627" i="4"/>
  <c r="C630" i="4"/>
  <c r="E629" i="4"/>
  <c r="B628" i="1" l="1"/>
  <c r="C627" i="1"/>
  <c r="E627" i="1" s="1"/>
  <c r="A627" i="1"/>
  <c r="C631" i="4"/>
  <c r="E630" i="4"/>
  <c r="B629" i="4"/>
  <c r="A628" i="4"/>
  <c r="C628" i="1" l="1"/>
  <c r="E628" i="1" s="1"/>
  <c r="A628" i="1"/>
  <c r="B629" i="1"/>
  <c r="B630" i="4"/>
  <c r="A629" i="4"/>
  <c r="C632" i="4"/>
  <c r="E631" i="4"/>
  <c r="B630" i="1" l="1"/>
  <c r="C629" i="1"/>
  <c r="E629" i="1" s="1"/>
  <c r="A629" i="1"/>
  <c r="C633" i="4"/>
  <c r="E632" i="4"/>
  <c r="B631" i="4"/>
  <c r="A630" i="4"/>
  <c r="C630" i="1" l="1"/>
  <c r="E630" i="1" s="1"/>
  <c r="A630" i="1"/>
  <c r="B631" i="1"/>
  <c r="B632" i="4"/>
  <c r="A631" i="4"/>
  <c r="C634" i="4"/>
  <c r="E633" i="4"/>
  <c r="B632" i="1" l="1"/>
  <c r="C631" i="1"/>
  <c r="E631" i="1" s="1"/>
  <c r="A631" i="1"/>
  <c r="C635" i="4"/>
  <c r="E634" i="4"/>
  <c r="B633" i="4"/>
  <c r="A632" i="4"/>
  <c r="C632" i="1" l="1"/>
  <c r="E632" i="1" s="1"/>
  <c r="A632" i="1"/>
  <c r="B633" i="1"/>
  <c r="B634" i="4"/>
  <c r="A633" i="4"/>
  <c r="C636" i="4"/>
  <c r="E635" i="4"/>
  <c r="B634" i="1" l="1"/>
  <c r="C633" i="1"/>
  <c r="E633" i="1" s="1"/>
  <c r="A633" i="1"/>
  <c r="C637" i="4"/>
  <c r="E636" i="4"/>
  <c r="B635" i="4"/>
  <c r="A634" i="4"/>
  <c r="C634" i="1" l="1"/>
  <c r="E634" i="1" s="1"/>
  <c r="A634" i="1"/>
  <c r="B635" i="1"/>
  <c r="B636" i="4"/>
  <c r="A635" i="4"/>
  <c r="C638" i="4"/>
  <c r="E637" i="4"/>
  <c r="B636" i="1" l="1"/>
  <c r="C635" i="1"/>
  <c r="E635" i="1" s="1"/>
  <c r="A635" i="1"/>
  <c r="C639" i="4"/>
  <c r="E638" i="4"/>
  <c r="B637" i="4"/>
  <c r="A636" i="4"/>
  <c r="C636" i="1" l="1"/>
  <c r="E636" i="1" s="1"/>
  <c r="A636" i="1"/>
  <c r="B637" i="1"/>
  <c r="B638" i="4"/>
  <c r="A637" i="4"/>
  <c r="C640" i="4"/>
  <c r="E639" i="4"/>
  <c r="A637" i="1" l="1"/>
  <c r="B638" i="1"/>
  <c r="C637" i="1"/>
  <c r="E637" i="1" s="1"/>
  <c r="C641" i="4"/>
  <c r="E640" i="4"/>
  <c r="B639" i="4"/>
  <c r="A638" i="4"/>
  <c r="C638" i="1" l="1"/>
  <c r="E638" i="1" s="1"/>
  <c r="A638" i="1"/>
  <c r="B639" i="1"/>
  <c r="B640" i="4"/>
  <c r="A639" i="4"/>
  <c r="C642" i="4"/>
  <c r="E641" i="4"/>
  <c r="B640" i="1" l="1"/>
  <c r="C639" i="1"/>
  <c r="E639" i="1" s="1"/>
  <c r="A639" i="1"/>
  <c r="C643" i="4"/>
  <c r="E642" i="4"/>
  <c r="B641" i="4"/>
  <c r="A640" i="4"/>
  <c r="C640" i="1" l="1"/>
  <c r="E640" i="1" s="1"/>
  <c r="A640" i="1"/>
  <c r="B641" i="1"/>
  <c r="B642" i="4"/>
  <c r="A641" i="4"/>
  <c r="C644" i="4"/>
  <c r="E643" i="4"/>
  <c r="B642" i="1" l="1"/>
  <c r="C641" i="1"/>
  <c r="E641" i="1" s="1"/>
  <c r="A641" i="1"/>
  <c r="C645" i="4"/>
  <c r="E644" i="4"/>
  <c r="B643" i="4"/>
  <c r="A642" i="4"/>
  <c r="C642" i="1" l="1"/>
  <c r="E642" i="1" s="1"/>
  <c r="A642" i="1"/>
  <c r="B643" i="1"/>
  <c r="B644" i="4"/>
  <c r="A643" i="4"/>
  <c r="C646" i="4"/>
  <c r="E645" i="4"/>
  <c r="A643" i="1" l="1"/>
  <c r="B644" i="1"/>
  <c r="C643" i="1"/>
  <c r="E643" i="1" s="1"/>
  <c r="C647" i="4"/>
  <c r="E646" i="4"/>
  <c r="B645" i="4"/>
  <c r="A644" i="4"/>
  <c r="C644" i="1" l="1"/>
  <c r="E644" i="1" s="1"/>
  <c r="A644" i="1"/>
  <c r="B645" i="1"/>
  <c r="B646" i="4"/>
  <c r="A645" i="4"/>
  <c r="C648" i="4"/>
  <c r="E647" i="4"/>
  <c r="B646" i="1" l="1"/>
  <c r="C645" i="1"/>
  <c r="E645" i="1" s="1"/>
  <c r="A645" i="1"/>
  <c r="C649" i="4"/>
  <c r="E648" i="4"/>
  <c r="B647" i="4"/>
  <c r="A646" i="4"/>
  <c r="C646" i="1" l="1"/>
  <c r="E646" i="1" s="1"/>
  <c r="A646" i="1"/>
  <c r="B647" i="1"/>
  <c r="B648" i="4"/>
  <c r="A647" i="4"/>
  <c r="C650" i="4"/>
  <c r="E649" i="4"/>
  <c r="B648" i="1" l="1"/>
  <c r="C647" i="1"/>
  <c r="E647" i="1" s="1"/>
  <c r="A647" i="1"/>
  <c r="C651" i="4"/>
  <c r="E650" i="4"/>
  <c r="B649" i="4"/>
  <c r="A648" i="4"/>
  <c r="B649" i="1" l="1"/>
  <c r="A648" i="1"/>
  <c r="C648" i="1"/>
  <c r="E648" i="1" s="1"/>
  <c r="B650" i="4"/>
  <c r="A649" i="4"/>
  <c r="C652" i="4"/>
  <c r="E651" i="4"/>
  <c r="B650" i="1" l="1"/>
  <c r="A649" i="1"/>
  <c r="C649" i="1"/>
  <c r="E649" i="1" s="1"/>
  <c r="C653" i="4"/>
  <c r="E652" i="4"/>
  <c r="B651" i="4"/>
  <c r="A650" i="4"/>
  <c r="C650" i="1" l="1"/>
  <c r="E650" i="1" s="1"/>
  <c r="A650" i="1"/>
  <c r="B651" i="1"/>
  <c r="B652" i="4"/>
  <c r="A651" i="4"/>
  <c r="C654" i="4"/>
  <c r="E653" i="4"/>
  <c r="C651" i="1" l="1"/>
  <c r="E651" i="1" s="1"/>
  <c r="A651" i="1"/>
  <c r="B652" i="1"/>
  <c r="C655" i="4"/>
  <c r="E654" i="4"/>
  <c r="B653" i="4"/>
  <c r="A652" i="4"/>
  <c r="B653" i="1" l="1"/>
  <c r="C652" i="1"/>
  <c r="E652" i="1" s="1"/>
  <c r="A652" i="1"/>
  <c r="B654" i="4"/>
  <c r="A653" i="4"/>
  <c r="C656" i="4"/>
  <c r="E655" i="4"/>
  <c r="C653" i="1" l="1"/>
  <c r="E653" i="1" s="1"/>
  <c r="A653" i="1"/>
  <c r="B654" i="1"/>
  <c r="C657" i="4"/>
  <c r="E656" i="4"/>
  <c r="B655" i="4"/>
  <c r="A654" i="4"/>
  <c r="B655" i="1" l="1"/>
  <c r="C654" i="1"/>
  <c r="E654" i="1" s="1"/>
  <c r="A654" i="1"/>
  <c r="B656" i="4"/>
  <c r="A655" i="4"/>
  <c r="C658" i="4"/>
  <c r="E657" i="4"/>
  <c r="C655" i="1" l="1"/>
  <c r="E655" i="1" s="1"/>
  <c r="B656" i="1"/>
  <c r="A655" i="1"/>
  <c r="C659" i="4"/>
  <c r="E658" i="4"/>
  <c r="B657" i="4"/>
  <c r="A656" i="4"/>
  <c r="B657" i="1" l="1"/>
  <c r="C656" i="1"/>
  <c r="E656" i="1" s="1"/>
  <c r="A656" i="1"/>
  <c r="B658" i="4"/>
  <c r="A657" i="4"/>
  <c r="C660" i="4"/>
  <c r="E659" i="4"/>
  <c r="C657" i="1" l="1"/>
  <c r="E657" i="1" s="1"/>
  <c r="A657" i="1"/>
  <c r="B658" i="1"/>
  <c r="C661" i="4"/>
  <c r="E660" i="4"/>
  <c r="B659" i="4"/>
  <c r="A658" i="4"/>
  <c r="B659" i="1" l="1"/>
  <c r="C658" i="1"/>
  <c r="E658" i="1" s="1"/>
  <c r="A658" i="1"/>
  <c r="B660" i="4"/>
  <c r="A659" i="4"/>
  <c r="C662" i="4"/>
  <c r="E661" i="4"/>
  <c r="C659" i="1" l="1"/>
  <c r="E659" i="1" s="1"/>
  <c r="A659" i="1"/>
  <c r="B660" i="1"/>
  <c r="C663" i="4"/>
  <c r="E662" i="4"/>
  <c r="B661" i="4"/>
  <c r="A660" i="4"/>
  <c r="B661" i="1" l="1"/>
  <c r="C660" i="1"/>
  <c r="E660" i="1" s="1"/>
  <c r="A660" i="1"/>
  <c r="B662" i="4"/>
  <c r="A661" i="4"/>
  <c r="C664" i="4"/>
  <c r="E663" i="4"/>
  <c r="C661" i="1" l="1"/>
  <c r="E661" i="1" s="1"/>
  <c r="A661" i="1"/>
  <c r="B662" i="1"/>
  <c r="C665" i="4"/>
  <c r="E664" i="4"/>
  <c r="B663" i="4"/>
  <c r="A662" i="4"/>
  <c r="B663" i="1" l="1"/>
  <c r="C662" i="1"/>
  <c r="E662" i="1" s="1"/>
  <c r="A662" i="1"/>
  <c r="B664" i="4"/>
  <c r="A663" i="4"/>
  <c r="C666" i="4"/>
  <c r="E665" i="4"/>
  <c r="C663" i="1" l="1"/>
  <c r="E663" i="1" s="1"/>
  <c r="A663" i="1"/>
  <c r="B664" i="1"/>
  <c r="C667" i="4"/>
  <c r="E666" i="4"/>
  <c r="B665" i="4"/>
  <c r="A664" i="4"/>
  <c r="B665" i="1" l="1"/>
  <c r="C664" i="1"/>
  <c r="E664" i="1" s="1"/>
  <c r="A664" i="1"/>
  <c r="B666" i="4"/>
  <c r="A665" i="4"/>
  <c r="C668" i="4"/>
  <c r="E667" i="4"/>
  <c r="C665" i="1" l="1"/>
  <c r="E665" i="1" s="1"/>
  <c r="B666" i="1"/>
  <c r="A665" i="1"/>
  <c r="C669" i="4"/>
  <c r="E668" i="4"/>
  <c r="B667" i="4"/>
  <c r="A666" i="4"/>
  <c r="B667" i="1" l="1"/>
  <c r="C666" i="1"/>
  <c r="E666" i="1" s="1"/>
  <c r="A666" i="1"/>
  <c r="B668" i="4"/>
  <c r="A667" i="4"/>
  <c r="C670" i="4"/>
  <c r="E669" i="4"/>
  <c r="C667" i="1" l="1"/>
  <c r="E667" i="1" s="1"/>
  <c r="A667" i="1"/>
  <c r="B668" i="1"/>
  <c r="C671" i="4"/>
  <c r="E670" i="4"/>
  <c r="B669" i="4"/>
  <c r="A668" i="4"/>
  <c r="B669" i="1" l="1"/>
  <c r="C668" i="1"/>
  <c r="E668" i="1" s="1"/>
  <c r="A668" i="1"/>
  <c r="B670" i="4"/>
  <c r="A669" i="4"/>
  <c r="C672" i="4"/>
  <c r="E671" i="4"/>
  <c r="C669" i="1" l="1"/>
  <c r="E669" i="1" s="1"/>
  <c r="A669" i="1"/>
  <c r="B670" i="1"/>
  <c r="C673" i="4"/>
  <c r="E672" i="4"/>
  <c r="B671" i="4"/>
  <c r="A670" i="4"/>
  <c r="B671" i="1" l="1"/>
  <c r="C670" i="1"/>
  <c r="E670" i="1" s="1"/>
  <c r="A670" i="1"/>
  <c r="B672" i="4"/>
  <c r="A671" i="4"/>
  <c r="C674" i="4"/>
  <c r="E673" i="4"/>
  <c r="B672" i="1" l="1"/>
  <c r="C671" i="1"/>
  <c r="E671" i="1" s="1"/>
  <c r="A671" i="1"/>
  <c r="C675" i="4"/>
  <c r="E674" i="4"/>
  <c r="B673" i="4"/>
  <c r="A672" i="4"/>
  <c r="B673" i="1" l="1"/>
  <c r="C672" i="1"/>
  <c r="E672" i="1" s="1"/>
  <c r="A672" i="1"/>
  <c r="B674" i="4"/>
  <c r="A673" i="4"/>
  <c r="C676" i="4"/>
  <c r="E675" i="4"/>
  <c r="C673" i="1" l="1"/>
  <c r="E673" i="1" s="1"/>
  <c r="A673" i="1"/>
  <c r="B674" i="1"/>
  <c r="C677" i="4"/>
  <c r="E676" i="4"/>
  <c r="B675" i="4"/>
  <c r="A674" i="4"/>
  <c r="B675" i="1" l="1"/>
  <c r="C674" i="1"/>
  <c r="E674" i="1" s="1"/>
  <c r="A674" i="1"/>
  <c r="B676" i="4"/>
  <c r="A675" i="4"/>
  <c r="C678" i="4"/>
  <c r="E677" i="4"/>
  <c r="C675" i="1" l="1"/>
  <c r="E675" i="1" s="1"/>
  <c r="A675" i="1"/>
  <c r="B676" i="1"/>
  <c r="E678" i="4"/>
  <c r="C679" i="4"/>
  <c r="B677" i="4"/>
  <c r="A676" i="4"/>
  <c r="B677" i="1" l="1"/>
  <c r="C676" i="1"/>
  <c r="E676" i="1" s="1"/>
  <c r="A676" i="1"/>
  <c r="B678" i="4"/>
  <c r="A677" i="4"/>
  <c r="E679" i="4"/>
  <c r="C680" i="4"/>
  <c r="C677" i="1" l="1"/>
  <c r="E677" i="1" s="1"/>
  <c r="A677" i="1"/>
  <c r="B678" i="1"/>
  <c r="E680" i="4"/>
  <c r="C681" i="4"/>
  <c r="B679" i="4"/>
  <c r="A678" i="4"/>
  <c r="B679" i="1" l="1"/>
  <c r="C678" i="1"/>
  <c r="E678" i="1" s="1"/>
  <c r="A678" i="1"/>
  <c r="B680" i="4"/>
  <c r="A679" i="4"/>
  <c r="E681" i="4"/>
  <c r="C682" i="4"/>
  <c r="C679" i="1" l="1"/>
  <c r="E679" i="1" s="1"/>
  <c r="A679" i="1"/>
  <c r="B680" i="1"/>
  <c r="B681" i="4"/>
  <c r="A680" i="4"/>
  <c r="E682" i="4"/>
  <c r="C683" i="4"/>
  <c r="B681" i="1" l="1"/>
  <c r="C680" i="1"/>
  <c r="E680" i="1" s="1"/>
  <c r="A680" i="1"/>
  <c r="E683" i="4"/>
  <c r="C684" i="4"/>
  <c r="B682" i="4"/>
  <c r="A681" i="4"/>
  <c r="C681" i="1" l="1"/>
  <c r="E681" i="1" s="1"/>
  <c r="A681" i="1"/>
  <c r="B682" i="1"/>
  <c r="B683" i="4"/>
  <c r="A682" i="4"/>
  <c r="E684" i="4"/>
  <c r="C685" i="4"/>
  <c r="B683" i="1" l="1"/>
  <c r="C682" i="1"/>
  <c r="E682" i="1" s="1"/>
  <c r="A682" i="1"/>
  <c r="E685" i="4"/>
  <c r="C686" i="4"/>
  <c r="B684" i="4"/>
  <c r="A683" i="4"/>
  <c r="C683" i="1" l="1"/>
  <c r="E683" i="1" s="1"/>
  <c r="A683" i="1"/>
  <c r="B684" i="1"/>
  <c r="A684" i="4"/>
  <c r="B685" i="4"/>
  <c r="E686" i="4"/>
  <c r="C687" i="4"/>
  <c r="C684" i="1" l="1"/>
  <c r="E684" i="1" s="1"/>
  <c r="A684" i="1"/>
  <c r="B685" i="1"/>
  <c r="E687" i="4"/>
  <c r="C688" i="4"/>
  <c r="A685" i="4"/>
  <c r="B686" i="4"/>
  <c r="B686" i="1" l="1"/>
  <c r="C685" i="1"/>
  <c r="E685" i="1" s="1"/>
  <c r="A685" i="1"/>
  <c r="A686" i="4"/>
  <c r="B687" i="4"/>
  <c r="E688" i="4"/>
  <c r="C689" i="4"/>
  <c r="C686" i="1" l="1"/>
  <c r="E686" i="1" s="1"/>
  <c r="A686" i="1"/>
  <c r="B687" i="1"/>
  <c r="E689" i="4"/>
  <c r="C690" i="4"/>
  <c r="A687" i="4"/>
  <c r="B688" i="4"/>
  <c r="C687" i="1" l="1"/>
  <c r="E687" i="1" s="1"/>
  <c r="A687" i="1"/>
  <c r="B688" i="1"/>
  <c r="A688" i="4"/>
  <c r="B689" i="4"/>
  <c r="E690" i="4"/>
  <c r="C691" i="4"/>
  <c r="C688" i="1" l="1"/>
  <c r="E688" i="1" s="1"/>
  <c r="A688" i="1"/>
  <c r="B689" i="1"/>
  <c r="E691" i="4"/>
  <c r="C692" i="4"/>
  <c r="A689" i="4"/>
  <c r="B690" i="4"/>
  <c r="C689" i="1" l="1"/>
  <c r="E689" i="1" s="1"/>
  <c r="A689" i="1"/>
  <c r="B690" i="1"/>
  <c r="A690" i="4"/>
  <c r="B691" i="4"/>
  <c r="E692" i="4"/>
  <c r="C693" i="4"/>
  <c r="B691" i="1" l="1"/>
  <c r="C690" i="1"/>
  <c r="E690" i="1" s="1"/>
  <c r="A690" i="1"/>
  <c r="E693" i="4"/>
  <c r="C694" i="4"/>
  <c r="A691" i="4"/>
  <c r="B692" i="4"/>
  <c r="C691" i="1" l="1"/>
  <c r="E691" i="1" s="1"/>
  <c r="A691" i="1"/>
  <c r="B692" i="1"/>
  <c r="A692" i="4"/>
  <c r="B693" i="4"/>
  <c r="E694" i="4"/>
  <c r="C695" i="4"/>
  <c r="B693" i="1" l="1"/>
  <c r="C692" i="1"/>
  <c r="E692" i="1" s="1"/>
  <c r="A692" i="1"/>
  <c r="E695" i="4"/>
  <c r="C696" i="4"/>
  <c r="A693" i="4"/>
  <c r="B694" i="4"/>
  <c r="B694" i="1" l="1"/>
  <c r="C693" i="1"/>
  <c r="E693" i="1" s="1"/>
  <c r="A693" i="1"/>
  <c r="A694" i="4"/>
  <c r="B695" i="4"/>
  <c r="E696" i="4"/>
  <c r="C697" i="4"/>
  <c r="B695" i="1" l="1"/>
  <c r="A694" i="1"/>
  <c r="C694" i="1"/>
  <c r="E694" i="1" s="1"/>
  <c r="E697" i="4"/>
  <c r="C698" i="4"/>
  <c r="A695" i="4"/>
  <c r="B696" i="4"/>
  <c r="C695" i="1" l="1"/>
  <c r="E695" i="1" s="1"/>
  <c r="A695" i="1"/>
  <c r="B696" i="1"/>
  <c r="A696" i="4"/>
  <c r="B697" i="4"/>
  <c r="E698" i="4"/>
  <c r="C699" i="4"/>
  <c r="A696" i="1" l="1"/>
  <c r="B697" i="1"/>
  <c r="C696" i="1"/>
  <c r="E696" i="1" s="1"/>
  <c r="E699" i="4"/>
  <c r="C700" i="4"/>
  <c r="A697" i="4"/>
  <c r="B698" i="4"/>
  <c r="C697" i="1" l="1"/>
  <c r="E697" i="1" s="1"/>
  <c r="A697" i="1"/>
  <c r="B698" i="1"/>
  <c r="A698" i="4"/>
  <c r="B699" i="4"/>
  <c r="E700" i="4"/>
  <c r="C701" i="4"/>
  <c r="B699" i="1" l="1"/>
  <c r="C698" i="1"/>
  <c r="E698" i="1" s="1"/>
  <c r="A698" i="1"/>
  <c r="E701" i="4"/>
  <c r="C702" i="4"/>
  <c r="A699" i="4"/>
  <c r="B700" i="4"/>
  <c r="C699" i="1" l="1"/>
  <c r="E699" i="1" s="1"/>
  <c r="A699" i="1"/>
  <c r="B700" i="1"/>
  <c r="A700" i="4"/>
  <c r="B701" i="4"/>
  <c r="E702" i="4"/>
  <c r="C703" i="4"/>
  <c r="B701" i="1" l="1"/>
  <c r="C700" i="1"/>
  <c r="E700" i="1" s="1"/>
  <c r="A700" i="1"/>
  <c r="E703" i="4"/>
  <c r="C704" i="4"/>
  <c r="A701" i="4"/>
  <c r="B702" i="4"/>
  <c r="C701" i="1" l="1"/>
  <c r="E701" i="1" s="1"/>
  <c r="A701" i="1"/>
  <c r="B702" i="1"/>
  <c r="A702" i="4"/>
  <c r="B703" i="4"/>
  <c r="E704" i="4"/>
  <c r="C705" i="4"/>
  <c r="B703" i="1" l="1"/>
  <c r="C702" i="1"/>
  <c r="E702" i="1" s="1"/>
  <c r="A702" i="1"/>
  <c r="E705" i="4"/>
  <c r="C706" i="4"/>
  <c r="A703" i="4"/>
  <c r="B704" i="4"/>
  <c r="C703" i="1" l="1"/>
  <c r="E703" i="1" s="1"/>
  <c r="B704" i="1"/>
  <c r="A703" i="1"/>
  <c r="A704" i="4"/>
  <c r="B705" i="4"/>
  <c r="E706" i="4"/>
  <c r="C707" i="4"/>
  <c r="B705" i="1" l="1"/>
  <c r="C704" i="1"/>
  <c r="E704" i="1" s="1"/>
  <c r="A704" i="1"/>
  <c r="E707" i="4"/>
  <c r="C708" i="4"/>
  <c r="A705" i="4"/>
  <c r="B706" i="4"/>
  <c r="C705" i="1" l="1"/>
  <c r="E705" i="1" s="1"/>
  <c r="A705" i="1"/>
  <c r="B706" i="1"/>
  <c r="A706" i="4"/>
  <c r="B707" i="4"/>
  <c r="E708" i="4"/>
  <c r="C709" i="4"/>
  <c r="B707" i="1" l="1"/>
  <c r="C706" i="1"/>
  <c r="E706" i="1" s="1"/>
  <c r="A706" i="1"/>
  <c r="E709" i="4"/>
  <c r="C710" i="4"/>
  <c r="A707" i="4"/>
  <c r="B708" i="4"/>
  <c r="B708" i="1" l="1"/>
  <c r="C707" i="1"/>
  <c r="E707" i="1" s="1"/>
  <c r="A707" i="1"/>
  <c r="A708" i="4"/>
  <c r="B709" i="4"/>
  <c r="E710" i="4"/>
  <c r="C711" i="4"/>
  <c r="A708" i="1" l="1"/>
  <c r="C708" i="1"/>
  <c r="E708" i="1" s="1"/>
  <c r="B709" i="1"/>
  <c r="E711" i="4"/>
  <c r="C712" i="4"/>
  <c r="A709" i="4"/>
  <c r="B710" i="4"/>
  <c r="A709" i="1" l="1"/>
  <c r="C709" i="1"/>
  <c r="E709" i="1" s="1"/>
  <c r="B710" i="1"/>
  <c r="A710" i="4"/>
  <c r="B711" i="4"/>
  <c r="E712" i="4"/>
  <c r="C713" i="4"/>
  <c r="B711" i="1" l="1"/>
  <c r="C710" i="1"/>
  <c r="E710" i="1" s="1"/>
  <c r="A710" i="1"/>
  <c r="E713" i="4"/>
  <c r="C714" i="4"/>
  <c r="A711" i="4"/>
  <c r="B712" i="4"/>
  <c r="C711" i="1" l="1"/>
  <c r="E711" i="1" s="1"/>
  <c r="A711" i="1"/>
  <c r="B712" i="1"/>
  <c r="A712" i="4"/>
  <c r="B713" i="4"/>
  <c r="E714" i="4"/>
  <c r="C715" i="4"/>
  <c r="B713" i="1" l="1"/>
  <c r="C712" i="1"/>
  <c r="E712" i="1" s="1"/>
  <c r="A712" i="1"/>
  <c r="E715" i="4"/>
  <c r="C716" i="4"/>
  <c r="A713" i="4"/>
  <c r="B714" i="4"/>
  <c r="C713" i="1" l="1"/>
  <c r="E713" i="1" s="1"/>
  <c r="A713" i="1"/>
  <c r="B714" i="1"/>
  <c r="A714" i="4"/>
  <c r="B715" i="4"/>
  <c r="E716" i="4"/>
  <c r="C717" i="4"/>
  <c r="A714" i="1" l="1"/>
  <c r="C714" i="1"/>
  <c r="E714" i="1" s="1"/>
  <c r="B715" i="1"/>
  <c r="E717" i="4"/>
  <c r="C718" i="4"/>
  <c r="A715" i="4"/>
  <c r="B716" i="4"/>
  <c r="A715" i="1" l="1"/>
  <c r="C715" i="1"/>
  <c r="E715" i="1" s="1"/>
  <c r="B716" i="1"/>
  <c r="A716" i="4"/>
  <c r="B717" i="4"/>
  <c r="E718" i="4"/>
  <c r="C719" i="4"/>
  <c r="C716" i="1" l="1"/>
  <c r="E716" i="1" s="1"/>
  <c r="B717" i="1"/>
  <c r="A716" i="1"/>
  <c r="E719" i="4"/>
  <c r="C720" i="4"/>
  <c r="A717" i="4"/>
  <c r="B718" i="4"/>
  <c r="A717" i="1" l="1"/>
  <c r="B718" i="1"/>
  <c r="C717" i="1"/>
  <c r="E717" i="1" s="1"/>
  <c r="A718" i="4"/>
  <c r="B719" i="4"/>
  <c r="E720" i="4"/>
  <c r="C721" i="4"/>
  <c r="A718" i="1" l="1"/>
  <c r="B719" i="1"/>
  <c r="C718" i="1"/>
  <c r="E718" i="1" s="1"/>
  <c r="E721" i="4"/>
  <c r="C722" i="4"/>
  <c r="A719" i="4"/>
  <c r="B720" i="4"/>
  <c r="A719" i="1" l="1"/>
  <c r="C719" i="1"/>
  <c r="E719" i="1" s="1"/>
  <c r="B720" i="1"/>
  <c r="A720" i="4"/>
  <c r="B721" i="4"/>
  <c r="E722" i="4"/>
  <c r="C723" i="4"/>
  <c r="C720" i="1" l="1"/>
  <c r="E720" i="1" s="1"/>
  <c r="B721" i="1"/>
  <c r="A720" i="1"/>
  <c r="E723" i="4"/>
  <c r="C724" i="4"/>
  <c r="A721" i="4"/>
  <c r="B722" i="4"/>
  <c r="A721" i="1" l="1"/>
  <c r="C721" i="1"/>
  <c r="E721" i="1" s="1"/>
  <c r="B722" i="1"/>
  <c r="A722" i="4"/>
  <c r="B723" i="4"/>
  <c r="E724" i="4"/>
  <c r="C725" i="4"/>
  <c r="C722" i="1" l="1"/>
  <c r="E722" i="1" s="1"/>
  <c r="B723" i="1"/>
  <c r="A722" i="1"/>
  <c r="E725" i="4"/>
  <c r="C726" i="4"/>
  <c r="A723" i="4"/>
  <c r="B724" i="4"/>
  <c r="A723" i="1" l="1"/>
  <c r="C723" i="1"/>
  <c r="E723" i="1" s="1"/>
  <c r="B724" i="1"/>
  <c r="A724" i="4"/>
  <c r="B725" i="4"/>
  <c r="E726" i="4"/>
  <c r="C727" i="4"/>
  <c r="C724" i="1" l="1"/>
  <c r="E724" i="1" s="1"/>
  <c r="B725" i="1"/>
  <c r="A724" i="1"/>
  <c r="E727" i="4"/>
  <c r="C728" i="4"/>
  <c r="A725" i="4"/>
  <c r="B726" i="4"/>
  <c r="A725" i="1" l="1"/>
  <c r="C725" i="1"/>
  <c r="E725" i="1" s="1"/>
  <c r="B726" i="1"/>
  <c r="A726" i="4"/>
  <c r="B727" i="4"/>
  <c r="E728" i="4"/>
  <c r="C729" i="4"/>
  <c r="C726" i="1" l="1"/>
  <c r="E726" i="1" s="1"/>
  <c r="B727" i="1"/>
  <c r="A726" i="1"/>
  <c r="E729" i="4"/>
  <c r="C730" i="4"/>
  <c r="A727" i="4"/>
  <c r="B728" i="4"/>
  <c r="A727" i="1" l="1"/>
  <c r="C727" i="1"/>
  <c r="E727" i="1" s="1"/>
  <c r="B728" i="1"/>
  <c r="A728" i="4"/>
  <c r="B729" i="4"/>
  <c r="E730" i="4"/>
  <c r="C731" i="4"/>
  <c r="C728" i="1" l="1"/>
  <c r="E728" i="1" s="1"/>
  <c r="B729" i="1"/>
  <c r="A728" i="1"/>
  <c r="E731" i="4"/>
  <c r="C732" i="4"/>
  <c r="A729" i="4"/>
  <c r="B730" i="4"/>
  <c r="A729" i="1" l="1"/>
  <c r="C729" i="1"/>
  <c r="E729" i="1" s="1"/>
  <c r="B730" i="1"/>
  <c r="A730" i="4"/>
  <c r="B731" i="4"/>
  <c r="E732" i="4"/>
  <c r="C733" i="4"/>
  <c r="C730" i="1" l="1"/>
  <c r="E730" i="1" s="1"/>
  <c r="B731" i="1"/>
  <c r="A730" i="1"/>
  <c r="E733" i="4"/>
  <c r="C734" i="4"/>
  <c r="A731" i="4"/>
  <c r="B732" i="4"/>
  <c r="A731" i="1" l="1"/>
  <c r="C731" i="1"/>
  <c r="E731" i="1" s="1"/>
  <c r="B732" i="1"/>
  <c r="A732" i="4"/>
  <c r="B733" i="4"/>
  <c r="E734" i="4"/>
  <c r="C735" i="4"/>
  <c r="C732" i="1" l="1"/>
  <c r="E732" i="1" s="1"/>
  <c r="B733" i="1"/>
  <c r="A732" i="1"/>
  <c r="E735" i="4"/>
  <c r="C736" i="4"/>
  <c r="A733" i="4"/>
  <c r="B734" i="4"/>
  <c r="A733" i="1" l="1"/>
  <c r="C733" i="1"/>
  <c r="E733" i="1" s="1"/>
  <c r="B734" i="1"/>
  <c r="A734" i="4"/>
  <c r="B735" i="4"/>
  <c r="E736" i="4"/>
  <c r="C737" i="4"/>
  <c r="C734" i="1" l="1"/>
  <c r="E734" i="1" s="1"/>
  <c r="B735" i="1"/>
  <c r="A734" i="1"/>
  <c r="E737" i="4"/>
  <c r="C738" i="4"/>
  <c r="A735" i="4"/>
  <c r="B736" i="4"/>
  <c r="A735" i="1" l="1"/>
  <c r="C735" i="1"/>
  <c r="E735" i="1" s="1"/>
  <c r="B736" i="1"/>
  <c r="A736" i="4"/>
  <c r="B737" i="4"/>
  <c r="E738" i="4"/>
  <c r="C739" i="4"/>
  <c r="C736" i="1" l="1"/>
  <c r="E736" i="1" s="1"/>
  <c r="B737" i="1"/>
  <c r="A736" i="1"/>
  <c r="E739" i="4"/>
  <c r="C740" i="4"/>
  <c r="A737" i="4"/>
  <c r="B738" i="4"/>
  <c r="A737" i="1" l="1"/>
  <c r="C737" i="1"/>
  <c r="E737" i="1" s="1"/>
  <c r="B738" i="1"/>
  <c r="A738" i="4"/>
  <c r="B739" i="4"/>
  <c r="E740" i="4"/>
  <c r="C741" i="4"/>
  <c r="C738" i="1" l="1"/>
  <c r="E738" i="1" s="1"/>
  <c r="B739" i="1"/>
  <c r="A738" i="1"/>
  <c r="E741" i="4"/>
  <c r="C742" i="4"/>
  <c r="A739" i="4"/>
  <c r="B740" i="4"/>
  <c r="A739" i="1" l="1"/>
  <c r="B740" i="1"/>
  <c r="C739" i="1"/>
  <c r="E739" i="1" s="1"/>
  <c r="B741" i="4"/>
  <c r="A740" i="4"/>
  <c r="E742" i="4"/>
  <c r="C743" i="4"/>
  <c r="A740" i="1" l="1"/>
  <c r="C740" i="1"/>
  <c r="E740" i="1" s="1"/>
  <c r="B741" i="1"/>
  <c r="E743" i="4"/>
  <c r="C744" i="4"/>
  <c r="A741" i="4"/>
  <c r="B742" i="4"/>
  <c r="A741" i="1" l="1"/>
  <c r="C741" i="1"/>
  <c r="E741" i="1" s="1"/>
  <c r="B742" i="1"/>
  <c r="B743" i="4"/>
  <c r="A742" i="4"/>
  <c r="E744" i="4"/>
  <c r="C745" i="4"/>
  <c r="A742" i="1" l="1"/>
  <c r="C742" i="1"/>
  <c r="E742" i="1" s="1"/>
  <c r="B743" i="1"/>
  <c r="E745" i="4"/>
  <c r="C746" i="4"/>
  <c r="B744" i="4"/>
  <c r="A743" i="4"/>
  <c r="C743" i="1" l="1"/>
  <c r="E743" i="1" s="1"/>
  <c r="B744" i="1"/>
  <c r="A743" i="1"/>
  <c r="E746" i="4"/>
  <c r="C747" i="4"/>
  <c r="B745" i="4"/>
  <c r="A744" i="4"/>
  <c r="A744" i="1" l="1"/>
  <c r="C744" i="1"/>
  <c r="E744" i="1" s="1"/>
  <c r="B745" i="1"/>
  <c r="E747" i="4"/>
  <c r="C748" i="4"/>
  <c r="B746" i="4"/>
  <c r="A745" i="4"/>
  <c r="C745" i="1" l="1"/>
  <c r="E745" i="1" s="1"/>
  <c r="B746" i="1"/>
  <c r="A745" i="1"/>
  <c r="E748" i="4"/>
  <c r="C749" i="4"/>
  <c r="B747" i="4"/>
  <c r="A746" i="4"/>
  <c r="A746" i="1" l="1"/>
  <c r="B747" i="1"/>
  <c r="C746" i="1"/>
  <c r="E746" i="1" s="1"/>
  <c r="E749" i="4"/>
  <c r="C750" i="4"/>
  <c r="B748" i="4"/>
  <c r="A747" i="4"/>
  <c r="C747" i="1" l="1"/>
  <c r="E747" i="1" s="1"/>
  <c r="B748" i="1"/>
  <c r="A747" i="1"/>
  <c r="E750" i="4"/>
  <c r="C751" i="4"/>
  <c r="B749" i="4"/>
  <c r="A748" i="4"/>
  <c r="A748" i="1" l="1"/>
  <c r="C748" i="1"/>
  <c r="E748" i="1" s="1"/>
  <c r="B749" i="1"/>
  <c r="E751" i="4"/>
  <c r="C752" i="4"/>
  <c r="B750" i="4"/>
  <c r="A749" i="4"/>
  <c r="C749" i="1" l="1"/>
  <c r="E749" i="1" s="1"/>
  <c r="B750" i="1"/>
  <c r="A749" i="1"/>
  <c r="E752" i="4"/>
  <c r="C753" i="4"/>
  <c r="B751" i="4"/>
  <c r="A750" i="4"/>
  <c r="A750" i="1" l="1"/>
  <c r="C750" i="1"/>
  <c r="E750" i="1" s="1"/>
  <c r="B751" i="1"/>
  <c r="E753" i="4"/>
  <c r="C754" i="4"/>
  <c r="B752" i="4"/>
  <c r="A751" i="4"/>
  <c r="C751" i="1" l="1"/>
  <c r="E751" i="1" s="1"/>
  <c r="B752" i="1"/>
  <c r="A751" i="1"/>
  <c r="E754" i="4"/>
  <c r="C755" i="4"/>
  <c r="B753" i="4"/>
  <c r="A752" i="4"/>
  <c r="A752" i="1" l="1"/>
  <c r="C752" i="1"/>
  <c r="E752" i="1" s="1"/>
  <c r="B753" i="1"/>
  <c r="E755" i="4"/>
  <c r="C756" i="4"/>
  <c r="B754" i="4"/>
  <c r="A753" i="4"/>
  <c r="C753" i="1" l="1"/>
  <c r="E753" i="1" s="1"/>
  <c r="B754" i="1"/>
  <c r="A753" i="1"/>
  <c r="E756" i="4"/>
  <c r="C757" i="4"/>
  <c r="B755" i="4"/>
  <c r="A754" i="4"/>
  <c r="A754" i="1" l="1"/>
  <c r="C754" i="1"/>
  <c r="E754" i="1" s="1"/>
  <c r="B755" i="1"/>
  <c r="E757" i="4"/>
  <c r="C758" i="4"/>
  <c r="B756" i="4"/>
  <c r="A755" i="4"/>
  <c r="C755" i="1" l="1"/>
  <c r="E755" i="1" s="1"/>
  <c r="B756" i="1"/>
  <c r="A755" i="1"/>
  <c r="E758" i="4"/>
  <c r="C759" i="4"/>
  <c r="B757" i="4"/>
  <c r="A756" i="4"/>
  <c r="A756" i="1" l="1"/>
  <c r="C756" i="1"/>
  <c r="E756" i="1" s="1"/>
  <c r="B757" i="1"/>
  <c r="E759" i="4"/>
  <c r="C760" i="4"/>
  <c r="B758" i="4"/>
  <c r="A757" i="4"/>
  <c r="C757" i="1" l="1"/>
  <c r="E757" i="1" s="1"/>
  <c r="B758" i="1"/>
  <c r="A757" i="1"/>
  <c r="E760" i="4"/>
  <c r="C761" i="4"/>
  <c r="B759" i="4"/>
  <c r="A758" i="4"/>
  <c r="A758" i="1" l="1"/>
  <c r="C758" i="1"/>
  <c r="E758" i="1" s="1"/>
  <c r="B759" i="1"/>
  <c r="E761" i="4"/>
  <c r="C762" i="4"/>
  <c r="B760" i="4"/>
  <c r="A759" i="4"/>
  <c r="C759" i="1" l="1"/>
  <c r="E759" i="1" s="1"/>
  <c r="B760" i="1"/>
  <c r="A759" i="1"/>
  <c r="E762" i="4"/>
  <c r="C763" i="4"/>
  <c r="B761" i="4"/>
  <c r="A760" i="4"/>
  <c r="A760" i="1" l="1"/>
  <c r="B761" i="1"/>
  <c r="C760" i="1"/>
  <c r="E760" i="1" s="1"/>
  <c r="E763" i="4"/>
  <c r="C764" i="4"/>
  <c r="B762" i="4"/>
  <c r="A761" i="4"/>
  <c r="C761" i="1" l="1"/>
  <c r="E761" i="1" s="1"/>
  <c r="B762" i="1"/>
  <c r="A761" i="1"/>
  <c r="E764" i="4"/>
  <c r="C765" i="4"/>
  <c r="B763" i="4"/>
  <c r="A762" i="4"/>
  <c r="A762" i="1" l="1"/>
  <c r="C762" i="1"/>
  <c r="E762" i="1" s="1"/>
  <c r="B763" i="1"/>
  <c r="E765" i="4"/>
  <c r="C766" i="4"/>
  <c r="B764" i="4"/>
  <c r="A763" i="4"/>
  <c r="C763" i="1" l="1"/>
  <c r="E763" i="1" s="1"/>
  <c r="B764" i="1"/>
  <c r="A763" i="1"/>
  <c r="E766" i="4"/>
  <c r="C767" i="4"/>
  <c r="B765" i="4"/>
  <c r="A764" i="4"/>
  <c r="A764" i="1" l="1"/>
  <c r="C764" i="1"/>
  <c r="E764" i="1" s="1"/>
  <c r="B765" i="1"/>
  <c r="E767" i="4"/>
  <c r="C768" i="4"/>
  <c r="B766" i="4"/>
  <c r="A765" i="4"/>
  <c r="C765" i="1" l="1"/>
  <c r="E765" i="1" s="1"/>
  <c r="B766" i="1"/>
  <c r="A765" i="1"/>
  <c r="E768" i="4"/>
  <c r="C769" i="4"/>
  <c r="B767" i="4"/>
  <c r="A766" i="4"/>
  <c r="A766" i="1" l="1"/>
  <c r="C766" i="1"/>
  <c r="E766" i="1" s="1"/>
  <c r="B767" i="1"/>
  <c r="E769" i="4"/>
  <c r="C770" i="4"/>
  <c r="B768" i="4"/>
  <c r="A767" i="4"/>
  <c r="C767" i="1" l="1"/>
  <c r="E767" i="1" s="1"/>
  <c r="B768" i="1"/>
  <c r="A767" i="1"/>
  <c r="E770" i="4"/>
  <c r="C771" i="4"/>
  <c r="B769" i="4"/>
  <c r="A768" i="4"/>
  <c r="A768" i="1" l="1"/>
  <c r="C768" i="1"/>
  <c r="E768" i="1" s="1"/>
  <c r="B769" i="1"/>
  <c r="E771" i="4"/>
  <c r="C772" i="4"/>
  <c r="B770" i="4"/>
  <c r="A769" i="4"/>
  <c r="C769" i="1" l="1"/>
  <c r="E769" i="1" s="1"/>
  <c r="B770" i="1"/>
  <c r="A769" i="1"/>
  <c r="E772" i="4"/>
  <c r="C773" i="4"/>
  <c r="B771" i="4"/>
  <c r="A770" i="4"/>
  <c r="A770" i="1" l="1"/>
  <c r="C770" i="1"/>
  <c r="E770" i="1" s="1"/>
  <c r="B771" i="1"/>
  <c r="E773" i="4"/>
  <c r="C774" i="4"/>
  <c r="B772" i="4"/>
  <c r="A771" i="4"/>
  <c r="C771" i="1" l="1"/>
  <c r="E771" i="1" s="1"/>
  <c r="B772" i="1"/>
  <c r="A771" i="1"/>
  <c r="E774" i="4"/>
  <c r="C775" i="4"/>
  <c r="B773" i="4"/>
  <c r="A772" i="4"/>
  <c r="A772" i="1" l="1"/>
  <c r="C772" i="1"/>
  <c r="E772" i="1" s="1"/>
  <c r="B773" i="1"/>
  <c r="E775" i="4"/>
  <c r="C776" i="4"/>
  <c r="B774" i="4"/>
  <c r="A773" i="4"/>
  <c r="C773" i="1" l="1"/>
  <c r="E773" i="1" s="1"/>
  <c r="B774" i="1"/>
  <c r="A773" i="1"/>
  <c r="E776" i="4"/>
  <c r="C777" i="4"/>
  <c r="B775" i="4"/>
  <c r="A774" i="4"/>
  <c r="A774" i="1" l="1"/>
  <c r="C774" i="1"/>
  <c r="E774" i="1" s="1"/>
  <c r="B775" i="1"/>
  <c r="E777" i="4"/>
  <c r="C778" i="4"/>
  <c r="B776" i="4"/>
  <c r="A775" i="4"/>
  <c r="C775" i="1" l="1"/>
  <c r="E775" i="1" s="1"/>
  <c r="B776" i="1"/>
  <c r="A775" i="1"/>
  <c r="E778" i="4"/>
  <c r="C779" i="4"/>
  <c r="B777" i="4"/>
  <c r="A776" i="4"/>
  <c r="A776" i="1" l="1"/>
  <c r="C776" i="1"/>
  <c r="E776" i="1" s="1"/>
  <c r="B777" i="1"/>
  <c r="E779" i="4"/>
  <c r="C780" i="4"/>
  <c r="B778" i="4"/>
  <c r="A777" i="4"/>
  <c r="C777" i="1" l="1"/>
  <c r="E777" i="1" s="1"/>
  <c r="B778" i="1"/>
  <c r="A777" i="1"/>
  <c r="E780" i="4"/>
  <c r="C781" i="4"/>
  <c r="B779" i="4"/>
  <c r="A778" i="4"/>
  <c r="A778" i="1" l="1"/>
  <c r="C778" i="1"/>
  <c r="E778" i="1" s="1"/>
  <c r="B779" i="1"/>
  <c r="E781" i="4"/>
  <c r="C782" i="4"/>
  <c r="B780" i="4"/>
  <c r="A779" i="4"/>
  <c r="C779" i="1" l="1"/>
  <c r="E779" i="1" s="1"/>
  <c r="B780" i="1"/>
  <c r="A779" i="1"/>
  <c r="E782" i="4"/>
  <c r="C783" i="4"/>
  <c r="B781" i="4"/>
  <c r="A780" i="4"/>
  <c r="A780" i="1" l="1"/>
  <c r="C780" i="1"/>
  <c r="E780" i="1" s="1"/>
  <c r="B781" i="1"/>
  <c r="E783" i="4"/>
  <c r="C784" i="4"/>
  <c r="B782" i="4"/>
  <c r="A781" i="4"/>
  <c r="C781" i="1" l="1"/>
  <c r="E781" i="1" s="1"/>
  <c r="B782" i="1"/>
  <c r="A781" i="1"/>
  <c r="E784" i="4"/>
  <c r="C785" i="4"/>
  <c r="B783" i="4"/>
  <c r="A782" i="4"/>
  <c r="A782" i="1" l="1"/>
  <c r="C782" i="1"/>
  <c r="E782" i="1" s="1"/>
  <c r="B783" i="1"/>
  <c r="E785" i="4"/>
  <c r="C786" i="4"/>
  <c r="B784" i="4"/>
  <c r="A783" i="4"/>
  <c r="C783" i="1" l="1"/>
  <c r="E783" i="1" s="1"/>
  <c r="B784" i="1"/>
  <c r="A783" i="1"/>
  <c r="E786" i="4"/>
  <c r="C787" i="4"/>
  <c r="B785" i="4"/>
  <c r="A784" i="4"/>
  <c r="A784" i="1" l="1"/>
  <c r="C784" i="1"/>
  <c r="E784" i="1" s="1"/>
  <c r="B785" i="1"/>
  <c r="E787" i="4"/>
  <c r="C788" i="4"/>
  <c r="B786" i="4"/>
  <c r="A785" i="4"/>
  <c r="C785" i="1" l="1"/>
  <c r="E785" i="1" s="1"/>
  <c r="B786" i="1"/>
  <c r="A785" i="1"/>
  <c r="E788" i="4"/>
  <c r="C789" i="4"/>
  <c r="B787" i="4"/>
  <c r="A786" i="4"/>
  <c r="A786" i="1" l="1"/>
  <c r="C786" i="1"/>
  <c r="E786" i="1" s="1"/>
  <c r="B787" i="1"/>
  <c r="E789" i="4"/>
  <c r="C790" i="4"/>
  <c r="B788" i="4"/>
  <c r="A787" i="4"/>
  <c r="C787" i="1" l="1"/>
  <c r="E787" i="1" s="1"/>
  <c r="B788" i="1"/>
  <c r="A787" i="1"/>
  <c r="E790" i="4"/>
  <c r="C791" i="4"/>
  <c r="B789" i="4"/>
  <c r="A788" i="4"/>
  <c r="A788" i="1" l="1"/>
  <c r="C788" i="1"/>
  <c r="E788" i="1" s="1"/>
  <c r="B789" i="1"/>
  <c r="E791" i="4"/>
  <c r="C792" i="4"/>
  <c r="B790" i="4"/>
  <c r="A789" i="4"/>
  <c r="C789" i="1" l="1"/>
  <c r="E789" i="1" s="1"/>
  <c r="B790" i="1"/>
  <c r="A789" i="1"/>
  <c r="E792" i="4"/>
  <c r="C793" i="4"/>
  <c r="B791" i="4"/>
  <c r="A790" i="4"/>
  <c r="A790" i="1" l="1"/>
  <c r="C790" i="1"/>
  <c r="E790" i="1" s="1"/>
  <c r="B791" i="1"/>
  <c r="E793" i="4"/>
  <c r="C794" i="4"/>
  <c r="B792" i="4"/>
  <c r="A791" i="4"/>
  <c r="C791" i="1" l="1"/>
  <c r="E791" i="1" s="1"/>
  <c r="B792" i="1"/>
  <c r="A791" i="1"/>
  <c r="E794" i="4"/>
  <c r="C795" i="4"/>
  <c r="B793" i="4"/>
  <c r="A792" i="4"/>
  <c r="B793" i="1" l="1"/>
  <c r="A792" i="1"/>
  <c r="C792" i="1"/>
  <c r="E792" i="1" s="1"/>
  <c r="E795" i="4"/>
  <c r="C796" i="4"/>
  <c r="B794" i="4"/>
  <c r="A793" i="4"/>
  <c r="C793" i="1" l="1"/>
  <c r="E793" i="1" s="1"/>
  <c r="B794" i="1"/>
  <c r="A793" i="1"/>
  <c r="E796" i="4"/>
  <c r="C797" i="4"/>
  <c r="B795" i="4"/>
  <c r="A794" i="4"/>
  <c r="A794" i="1" l="1"/>
  <c r="C794" i="1"/>
  <c r="E794" i="1" s="1"/>
  <c r="B795" i="1"/>
  <c r="E797" i="4"/>
  <c r="C798" i="4"/>
  <c r="B796" i="4"/>
  <c r="A795" i="4"/>
  <c r="C795" i="1" l="1"/>
  <c r="E795" i="1" s="1"/>
  <c r="B796" i="1"/>
  <c r="A795" i="1"/>
  <c r="E798" i="4"/>
  <c r="C799" i="4"/>
  <c r="B797" i="4"/>
  <c r="A796" i="4"/>
  <c r="A796" i="1" l="1"/>
  <c r="C796" i="1"/>
  <c r="E796" i="1" s="1"/>
  <c r="B797" i="1"/>
  <c r="E799" i="4"/>
  <c r="C800" i="4"/>
  <c r="B798" i="4"/>
  <c r="A797" i="4"/>
  <c r="C797" i="1" l="1"/>
  <c r="E797" i="1" s="1"/>
  <c r="B798" i="1"/>
  <c r="A797" i="1"/>
  <c r="E800" i="4"/>
  <c r="C801" i="4"/>
  <c r="B799" i="4"/>
  <c r="A798" i="4"/>
  <c r="A798" i="1" l="1"/>
  <c r="C798" i="1"/>
  <c r="E798" i="1" s="1"/>
  <c r="B799" i="1"/>
  <c r="E801" i="4"/>
  <c r="C802" i="4"/>
  <c r="B800" i="4"/>
  <c r="A799" i="4"/>
  <c r="C799" i="1" l="1"/>
  <c r="E799" i="1" s="1"/>
  <c r="B800" i="1"/>
  <c r="A799" i="1"/>
  <c r="E802" i="4"/>
  <c r="C803" i="4"/>
  <c r="B801" i="4"/>
  <c r="A800" i="4"/>
  <c r="A800" i="1" l="1"/>
  <c r="C800" i="1"/>
  <c r="E800" i="1" s="1"/>
  <c r="B801" i="1"/>
  <c r="E803" i="4"/>
  <c r="C804" i="4"/>
  <c r="B802" i="4"/>
  <c r="A801" i="4"/>
  <c r="C801" i="1" l="1"/>
  <c r="E801" i="1" s="1"/>
  <c r="B802" i="1"/>
  <c r="A801" i="1"/>
  <c r="E804" i="4"/>
  <c r="C805" i="4"/>
  <c r="B803" i="4"/>
  <c r="A802" i="4"/>
  <c r="A802" i="1" l="1"/>
  <c r="C802" i="1"/>
  <c r="E802" i="1" s="1"/>
  <c r="B803" i="1"/>
  <c r="E805" i="4"/>
  <c r="C806" i="4"/>
  <c r="B804" i="4"/>
  <c r="A803" i="4"/>
  <c r="C803" i="1" l="1"/>
  <c r="E803" i="1" s="1"/>
  <c r="B804" i="1"/>
  <c r="A803" i="1"/>
  <c r="E806" i="4"/>
  <c r="C807" i="4"/>
  <c r="B805" i="4"/>
  <c r="A804" i="4"/>
  <c r="A804" i="1" l="1"/>
  <c r="C804" i="1"/>
  <c r="E804" i="1" s="1"/>
  <c r="B805" i="1"/>
  <c r="E807" i="4"/>
  <c r="C808" i="4"/>
  <c r="B806" i="4"/>
  <c r="A805" i="4"/>
  <c r="C805" i="1" l="1"/>
  <c r="E805" i="1" s="1"/>
  <c r="B806" i="1"/>
  <c r="A805" i="1"/>
  <c r="E808" i="4"/>
  <c r="C809" i="4"/>
  <c r="B807" i="4"/>
  <c r="A806" i="4"/>
  <c r="A806" i="1" l="1"/>
  <c r="C806" i="1"/>
  <c r="E806" i="1" s="1"/>
  <c r="B807" i="1"/>
  <c r="E809" i="4"/>
  <c r="C810" i="4"/>
  <c r="B808" i="4"/>
  <c r="A807" i="4"/>
  <c r="C807" i="1" l="1"/>
  <c r="E807" i="1" s="1"/>
  <c r="B808" i="1"/>
  <c r="A807" i="1"/>
  <c r="E810" i="4"/>
  <c r="C811" i="4"/>
  <c r="B809" i="4"/>
  <c r="A808" i="4"/>
  <c r="A808" i="1" l="1"/>
  <c r="C808" i="1"/>
  <c r="E808" i="1" s="1"/>
  <c r="B809" i="1"/>
  <c r="E811" i="4"/>
  <c r="C812" i="4"/>
  <c r="B810" i="4"/>
  <c r="A809" i="4"/>
  <c r="C809" i="1" l="1"/>
  <c r="E809" i="1" s="1"/>
  <c r="B810" i="1"/>
  <c r="A809" i="1"/>
  <c r="E812" i="4"/>
  <c r="C813" i="4"/>
  <c r="B811" i="4"/>
  <c r="A810" i="4"/>
  <c r="A810" i="1" l="1"/>
  <c r="C810" i="1"/>
  <c r="E810" i="1" s="1"/>
  <c r="B811" i="1"/>
  <c r="E813" i="4"/>
  <c r="C814" i="4"/>
  <c r="B812" i="4"/>
  <c r="A811" i="4"/>
  <c r="C811" i="1" l="1"/>
  <c r="E811" i="1" s="1"/>
  <c r="B812" i="1"/>
  <c r="A811" i="1"/>
  <c r="E814" i="4"/>
  <c r="C815" i="4"/>
  <c r="B813" i="4"/>
  <c r="A812" i="4"/>
  <c r="A812" i="1" l="1"/>
  <c r="C812" i="1"/>
  <c r="E812" i="1" s="1"/>
  <c r="B813" i="1"/>
  <c r="E815" i="4"/>
  <c r="C816" i="4"/>
  <c r="B814" i="4"/>
  <c r="A813" i="4"/>
  <c r="C813" i="1" l="1"/>
  <c r="E813" i="1" s="1"/>
  <c r="B814" i="1"/>
  <c r="A813" i="1"/>
  <c r="E816" i="4"/>
  <c r="C817" i="4"/>
  <c r="B815" i="4"/>
  <c r="A814" i="4"/>
  <c r="A814" i="1" l="1"/>
  <c r="C814" i="1"/>
  <c r="E814" i="1" s="1"/>
  <c r="B815" i="1"/>
  <c r="E817" i="4"/>
  <c r="C818" i="4"/>
  <c r="B816" i="4"/>
  <c r="A815" i="4"/>
  <c r="C815" i="1" l="1"/>
  <c r="E815" i="1" s="1"/>
  <c r="B816" i="1"/>
  <c r="A815" i="1"/>
  <c r="E818" i="4"/>
  <c r="C819" i="4"/>
  <c r="B817" i="4"/>
  <c r="A816" i="4"/>
  <c r="A816" i="1" l="1"/>
  <c r="C816" i="1"/>
  <c r="E816" i="1" s="1"/>
  <c r="B817" i="1"/>
  <c r="E819" i="4"/>
  <c r="C820" i="4"/>
  <c r="B818" i="4"/>
  <c r="A817" i="4"/>
  <c r="C817" i="1" l="1"/>
  <c r="E817" i="1" s="1"/>
  <c r="B818" i="1"/>
  <c r="A817" i="1"/>
  <c r="E820" i="4"/>
  <c r="C821" i="4"/>
  <c r="B819" i="4"/>
  <c r="A818" i="4"/>
  <c r="A818" i="1" l="1"/>
  <c r="C818" i="1"/>
  <c r="E818" i="1" s="1"/>
  <c r="B819" i="1"/>
  <c r="E821" i="4"/>
  <c r="C822" i="4"/>
  <c r="B820" i="4"/>
  <c r="A819" i="4"/>
  <c r="C819" i="1" l="1"/>
  <c r="E819" i="1" s="1"/>
  <c r="B820" i="1"/>
  <c r="A819" i="1"/>
  <c r="E822" i="4"/>
  <c r="C823" i="4"/>
  <c r="B821" i="4"/>
  <c r="A820" i="4"/>
  <c r="A820" i="1" l="1"/>
  <c r="C820" i="1"/>
  <c r="E820" i="1" s="1"/>
  <c r="B821" i="1"/>
  <c r="E823" i="4"/>
  <c r="C824" i="4"/>
  <c r="B822" i="4"/>
  <c r="A821" i="4"/>
  <c r="C821" i="1" l="1"/>
  <c r="E821" i="1" s="1"/>
  <c r="B822" i="1"/>
  <c r="A821" i="1"/>
  <c r="E824" i="4"/>
  <c r="C825" i="4"/>
  <c r="B823" i="4"/>
  <c r="A822" i="4"/>
  <c r="A822" i="1" l="1"/>
  <c r="C822" i="1"/>
  <c r="E822" i="1" s="1"/>
  <c r="B823" i="1"/>
  <c r="E825" i="4"/>
  <c r="C826" i="4"/>
  <c r="B824" i="4"/>
  <c r="A823" i="4"/>
  <c r="C823" i="1" l="1"/>
  <c r="E823" i="1" s="1"/>
  <c r="B824" i="1"/>
  <c r="A823" i="1"/>
  <c r="E826" i="4"/>
  <c r="C827" i="4"/>
  <c r="B825" i="4"/>
  <c r="A824" i="4"/>
  <c r="A824" i="1" l="1"/>
  <c r="C824" i="1"/>
  <c r="E824" i="1" s="1"/>
  <c r="B825" i="1"/>
  <c r="E827" i="4"/>
  <c r="C828" i="4"/>
  <c r="B826" i="4"/>
  <c r="A825" i="4"/>
  <c r="C825" i="1" l="1"/>
  <c r="E825" i="1" s="1"/>
  <c r="B826" i="1"/>
  <c r="A825" i="1"/>
  <c r="E828" i="4"/>
  <c r="C829" i="4"/>
  <c r="B827" i="4"/>
  <c r="A826" i="4"/>
  <c r="A826" i="1" l="1"/>
  <c r="C826" i="1"/>
  <c r="E826" i="1" s="1"/>
  <c r="B827" i="1"/>
  <c r="E829" i="4"/>
  <c r="C830" i="4"/>
  <c r="B828" i="4"/>
  <c r="A827" i="4"/>
  <c r="C827" i="1" l="1"/>
  <c r="E827" i="1" s="1"/>
  <c r="B828" i="1"/>
  <c r="A827" i="1"/>
  <c r="B829" i="4"/>
  <c r="A828" i="4"/>
  <c r="E830" i="4"/>
  <c r="C831" i="4"/>
  <c r="A828" i="1" l="1"/>
  <c r="C828" i="1"/>
  <c r="E828" i="1" s="1"/>
  <c r="B829" i="1"/>
  <c r="E831" i="4"/>
  <c r="C832" i="4"/>
  <c r="B830" i="4"/>
  <c r="A829" i="4"/>
  <c r="C829" i="1" l="1"/>
  <c r="E829" i="1" s="1"/>
  <c r="B830" i="1"/>
  <c r="A829" i="1"/>
  <c r="B831" i="4"/>
  <c r="A830" i="4"/>
  <c r="E832" i="4"/>
  <c r="C833" i="4"/>
  <c r="A830" i="1" l="1"/>
  <c r="C830" i="1"/>
  <c r="E830" i="1" s="1"/>
  <c r="B831" i="1"/>
  <c r="B832" i="4"/>
  <c r="A831" i="4"/>
  <c r="E833" i="4"/>
  <c r="C834" i="4"/>
  <c r="C831" i="1" l="1"/>
  <c r="E831" i="1" s="1"/>
  <c r="B832" i="1"/>
  <c r="A831" i="1"/>
  <c r="E834" i="4"/>
  <c r="C835" i="4"/>
  <c r="B833" i="4"/>
  <c r="A832" i="4"/>
  <c r="A832" i="1" l="1"/>
  <c r="C832" i="1"/>
  <c r="E832" i="1" s="1"/>
  <c r="B833" i="1"/>
  <c r="E835" i="4"/>
  <c r="C836" i="4"/>
  <c r="B834" i="4"/>
  <c r="A833" i="4"/>
  <c r="C833" i="1" l="1"/>
  <c r="E833" i="1" s="1"/>
  <c r="B834" i="1"/>
  <c r="A833" i="1"/>
  <c r="B835" i="4"/>
  <c r="A834" i="4"/>
  <c r="E836" i="4"/>
  <c r="C837" i="4"/>
  <c r="A834" i="1" l="1"/>
  <c r="C834" i="1"/>
  <c r="E834" i="1" s="1"/>
  <c r="B835" i="1"/>
  <c r="E837" i="4"/>
  <c r="C838" i="4"/>
  <c r="B836" i="4"/>
  <c r="A835" i="4"/>
  <c r="C835" i="1" l="1"/>
  <c r="E835" i="1" s="1"/>
  <c r="B836" i="1"/>
  <c r="A835" i="1"/>
  <c r="B837" i="4"/>
  <c r="A836" i="4"/>
  <c r="E838" i="4"/>
  <c r="C839" i="4"/>
  <c r="C836" i="1" l="1"/>
  <c r="E836" i="1" s="1"/>
  <c r="B837" i="1"/>
  <c r="A836" i="1"/>
  <c r="E839" i="4"/>
  <c r="C840" i="4"/>
  <c r="B838" i="4"/>
  <c r="A837" i="4"/>
  <c r="C837" i="1" l="1"/>
  <c r="E837" i="1" s="1"/>
  <c r="B838" i="1"/>
  <c r="A837" i="1"/>
  <c r="B839" i="4"/>
  <c r="A838" i="4"/>
  <c r="E840" i="4"/>
  <c r="C841" i="4"/>
  <c r="A838" i="1" l="1"/>
  <c r="C838" i="1"/>
  <c r="E838" i="1" s="1"/>
  <c r="B839" i="1"/>
  <c r="E841" i="4"/>
  <c r="C842" i="4"/>
  <c r="B840" i="4"/>
  <c r="A839" i="4"/>
  <c r="C839" i="1" l="1"/>
  <c r="E839" i="1" s="1"/>
  <c r="B840" i="1"/>
  <c r="A839" i="1"/>
  <c r="B841" i="4"/>
  <c r="A840" i="4"/>
  <c r="E842" i="4"/>
  <c r="C843" i="4"/>
  <c r="A840" i="1" l="1"/>
  <c r="C840" i="1"/>
  <c r="E840" i="1" s="1"/>
  <c r="B841" i="1"/>
  <c r="E843" i="4"/>
  <c r="C844" i="4"/>
  <c r="B842" i="4"/>
  <c r="A841" i="4"/>
  <c r="C841" i="1" l="1"/>
  <c r="E841" i="1" s="1"/>
  <c r="B842" i="1"/>
  <c r="A841" i="1"/>
  <c r="B843" i="4"/>
  <c r="A842" i="4"/>
  <c r="E844" i="4"/>
  <c r="C845" i="4"/>
  <c r="A842" i="1" l="1"/>
  <c r="C842" i="1"/>
  <c r="E842" i="1" s="1"/>
  <c r="B843" i="1"/>
  <c r="E845" i="4"/>
  <c r="C846" i="4"/>
  <c r="B844" i="4"/>
  <c r="A843" i="4"/>
  <c r="C843" i="1" l="1"/>
  <c r="E843" i="1" s="1"/>
  <c r="B844" i="1"/>
  <c r="A843" i="1"/>
  <c r="B845" i="4"/>
  <c r="A844" i="4"/>
  <c r="E846" i="4"/>
  <c r="C847" i="4"/>
  <c r="A844" i="1" l="1"/>
  <c r="C844" i="1"/>
  <c r="E844" i="1" s="1"/>
  <c r="B845" i="1"/>
  <c r="E847" i="4"/>
  <c r="C848" i="4"/>
  <c r="B846" i="4"/>
  <c r="A845" i="4"/>
  <c r="C845" i="1" l="1"/>
  <c r="E845" i="1" s="1"/>
  <c r="B846" i="1"/>
  <c r="A845" i="1"/>
  <c r="B847" i="4"/>
  <c r="A846" i="4"/>
  <c r="E848" i="4"/>
  <c r="C849" i="4"/>
  <c r="C846" i="1" l="1"/>
  <c r="E846" i="1" s="1"/>
  <c r="B847" i="1"/>
  <c r="A846" i="1"/>
  <c r="E849" i="4"/>
  <c r="C850" i="4"/>
  <c r="B848" i="4"/>
  <c r="A847" i="4"/>
  <c r="C847" i="1" l="1"/>
  <c r="E847" i="1" s="1"/>
  <c r="B848" i="1"/>
  <c r="A847" i="1"/>
  <c r="B849" i="4"/>
  <c r="A848" i="4"/>
  <c r="E850" i="4"/>
  <c r="C851" i="4"/>
  <c r="A848" i="1" l="1"/>
  <c r="C848" i="1"/>
  <c r="E848" i="1" s="1"/>
  <c r="B849" i="1"/>
  <c r="E851" i="4"/>
  <c r="C852" i="4"/>
  <c r="B850" i="4"/>
  <c r="A849" i="4"/>
  <c r="C849" i="1" l="1"/>
  <c r="E849" i="1" s="1"/>
  <c r="B850" i="1"/>
  <c r="A849" i="1"/>
  <c r="B851" i="4"/>
  <c r="A850" i="4"/>
  <c r="E852" i="4"/>
  <c r="C853" i="4"/>
  <c r="A850" i="1" l="1"/>
  <c r="C850" i="1"/>
  <c r="E850" i="1" s="1"/>
  <c r="B851" i="1"/>
  <c r="E853" i="4"/>
  <c r="C854" i="4"/>
  <c r="B852" i="4"/>
  <c r="A851" i="4"/>
  <c r="C851" i="1" l="1"/>
  <c r="E851" i="1" s="1"/>
  <c r="B852" i="1"/>
  <c r="A851" i="1"/>
  <c r="E854" i="4"/>
  <c r="C855" i="4"/>
  <c r="B853" i="4"/>
  <c r="A852" i="4"/>
  <c r="A852" i="1" l="1"/>
  <c r="C852" i="1"/>
  <c r="E852" i="1" s="1"/>
  <c r="B853" i="1"/>
  <c r="E855" i="4"/>
  <c r="C856" i="4"/>
  <c r="B854" i="4"/>
  <c r="A853" i="4"/>
  <c r="C853" i="1" l="1"/>
  <c r="E853" i="1" s="1"/>
  <c r="B854" i="1"/>
  <c r="A853" i="1"/>
  <c r="E856" i="4"/>
  <c r="C857" i="4"/>
  <c r="B855" i="4"/>
  <c r="A854" i="4"/>
  <c r="A854" i="1" l="1"/>
  <c r="C854" i="1"/>
  <c r="E854" i="1" s="1"/>
  <c r="B855" i="1"/>
  <c r="E857" i="4"/>
  <c r="C858" i="4"/>
  <c r="B856" i="4"/>
  <c r="A855" i="4"/>
  <c r="C855" i="1" l="1"/>
  <c r="E855" i="1" s="1"/>
  <c r="B856" i="1"/>
  <c r="A855" i="1"/>
  <c r="E858" i="4"/>
  <c r="C859" i="4"/>
  <c r="B857" i="4"/>
  <c r="A856" i="4"/>
  <c r="A856" i="1" l="1"/>
  <c r="C856" i="1"/>
  <c r="E856" i="1" s="1"/>
  <c r="B857" i="1"/>
  <c r="E859" i="4"/>
  <c r="C860" i="4"/>
  <c r="B858" i="4"/>
  <c r="A857" i="4"/>
  <c r="C857" i="1" l="1"/>
  <c r="E857" i="1" s="1"/>
  <c r="B858" i="1"/>
  <c r="A857" i="1"/>
  <c r="E860" i="4"/>
  <c r="C861" i="4"/>
  <c r="B859" i="4"/>
  <c r="A858" i="4"/>
  <c r="A858" i="1" l="1"/>
  <c r="C858" i="1"/>
  <c r="E858" i="1" s="1"/>
  <c r="B859" i="1"/>
  <c r="E861" i="4"/>
  <c r="C862" i="4"/>
  <c r="B860" i="4"/>
  <c r="A859" i="4"/>
  <c r="C859" i="1" l="1"/>
  <c r="E859" i="1" s="1"/>
  <c r="B860" i="1"/>
  <c r="A859" i="1"/>
  <c r="E862" i="4"/>
  <c r="C863" i="4"/>
  <c r="B861" i="4"/>
  <c r="A860" i="4"/>
  <c r="A860" i="1" l="1"/>
  <c r="C860" i="1"/>
  <c r="E860" i="1" s="1"/>
  <c r="B861" i="1"/>
  <c r="E863" i="4"/>
  <c r="C864" i="4"/>
  <c r="B862" i="4"/>
  <c r="A861" i="4"/>
  <c r="C861" i="1" l="1"/>
  <c r="E861" i="1" s="1"/>
  <c r="B862" i="1"/>
  <c r="A861" i="1"/>
  <c r="E864" i="4"/>
  <c r="C865" i="4"/>
  <c r="B863" i="4"/>
  <c r="A862" i="4"/>
  <c r="A862" i="1" l="1"/>
  <c r="C862" i="1"/>
  <c r="E862" i="1" s="1"/>
  <c r="B863" i="1"/>
  <c r="E865" i="4"/>
  <c r="C866" i="4"/>
  <c r="B864" i="4"/>
  <c r="A863" i="4"/>
  <c r="C863" i="1" l="1"/>
  <c r="E863" i="1" s="1"/>
  <c r="B864" i="1"/>
  <c r="A863" i="1"/>
  <c r="E866" i="4"/>
  <c r="C867" i="4"/>
  <c r="B865" i="4"/>
  <c r="A864" i="4"/>
  <c r="A864" i="1" l="1"/>
  <c r="C864" i="1"/>
  <c r="E864" i="1" s="1"/>
  <c r="B865" i="1"/>
  <c r="E867" i="4"/>
  <c r="C868" i="4"/>
  <c r="B866" i="4"/>
  <c r="A865" i="4"/>
  <c r="C865" i="1" l="1"/>
  <c r="E865" i="1" s="1"/>
  <c r="B866" i="1"/>
  <c r="A865" i="1"/>
  <c r="E868" i="4"/>
  <c r="C869" i="4"/>
  <c r="B867" i="4"/>
  <c r="A866" i="4"/>
  <c r="B867" i="1" l="1"/>
  <c r="A866" i="1"/>
  <c r="C866" i="1"/>
  <c r="E866" i="1" s="1"/>
  <c r="E869" i="4"/>
  <c r="C870" i="4"/>
  <c r="B868" i="4"/>
  <c r="A867" i="4"/>
  <c r="C867" i="1" l="1"/>
  <c r="E867" i="1" s="1"/>
  <c r="B868" i="1"/>
  <c r="A867" i="1"/>
  <c r="E870" i="4"/>
  <c r="C871" i="4"/>
  <c r="B869" i="4"/>
  <c r="A868" i="4"/>
  <c r="A868" i="1" l="1"/>
  <c r="C868" i="1"/>
  <c r="E868" i="1" s="1"/>
  <c r="B869" i="1"/>
  <c r="E871" i="4"/>
  <c r="C872" i="4"/>
  <c r="B870" i="4"/>
  <c r="A869" i="4"/>
  <c r="C869" i="1" l="1"/>
  <c r="E869" i="1" s="1"/>
  <c r="B870" i="1"/>
  <c r="A869" i="1"/>
  <c r="E872" i="4"/>
  <c r="C873" i="4"/>
  <c r="B871" i="4"/>
  <c r="A870" i="4"/>
  <c r="A870" i="1" l="1"/>
  <c r="C870" i="1"/>
  <c r="E870" i="1" s="1"/>
  <c r="B871" i="1"/>
  <c r="E873" i="4"/>
  <c r="C874" i="4"/>
  <c r="B872" i="4"/>
  <c r="A871" i="4"/>
  <c r="C871" i="1" l="1"/>
  <c r="E871" i="1" s="1"/>
  <c r="B872" i="1"/>
  <c r="A871" i="1"/>
  <c r="E874" i="4"/>
  <c r="C875" i="4"/>
  <c r="B873" i="4"/>
  <c r="A872" i="4"/>
  <c r="A872" i="1" l="1"/>
  <c r="C872" i="1"/>
  <c r="E872" i="1" s="1"/>
  <c r="B873" i="1"/>
  <c r="E875" i="4"/>
  <c r="C876" i="4"/>
  <c r="B874" i="4"/>
  <c r="A873" i="4"/>
  <c r="C873" i="1" l="1"/>
  <c r="E873" i="1" s="1"/>
  <c r="B874" i="1"/>
  <c r="A873" i="1"/>
  <c r="E876" i="4"/>
  <c r="C877" i="4"/>
  <c r="B875" i="4"/>
  <c r="A874" i="4"/>
  <c r="B875" i="1" l="1"/>
  <c r="A874" i="1"/>
  <c r="C874" i="1"/>
  <c r="E874" i="1" s="1"/>
  <c r="E877" i="4"/>
  <c r="C878" i="4"/>
  <c r="B876" i="4"/>
  <c r="A875" i="4"/>
  <c r="C875" i="1" l="1"/>
  <c r="E875" i="1" s="1"/>
  <c r="B876" i="1"/>
  <c r="A875" i="1"/>
  <c r="E878" i="4"/>
  <c r="C879" i="4"/>
  <c r="B877" i="4"/>
  <c r="A876" i="4"/>
  <c r="A876" i="1" l="1"/>
  <c r="C876" i="1"/>
  <c r="E876" i="1" s="1"/>
  <c r="B877" i="1"/>
  <c r="E879" i="4"/>
  <c r="C880" i="4"/>
  <c r="B878" i="4"/>
  <c r="A877" i="4"/>
  <c r="C877" i="1" l="1"/>
  <c r="E877" i="1" s="1"/>
  <c r="B878" i="1"/>
  <c r="A877" i="1"/>
  <c r="E880" i="4"/>
  <c r="C881" i="4"/>
  <c r="B879" i="4"/>
  <c r="A878" i="4"/>
  <c r="A878" i="1" l="1"/>
  <c r="C878" i="1"/>
  <c r="E878" i="1" s="1"/>
  <c r="B879" i="1"/>
  <c r="E881" i="4"/>
  <c r="C882" i="4"/>
  <c r="B880" i="4"/>
  <c r="A879" i="4"/>
  <c r="C879" i="1" l="1"/>
  <c r="E879" i="1" s="1"/>
  <c r="B880" i="1"/>
  <c r="A879" i="1"/>
  <c r="E882" i="4"/>
  <c r="C883" i="4"/>
  <c r="B881" i="4"/>
  <c r="A880" i="4"/>
  <c r="A880" i="1" l="1"/>
  <c r="C880" i="1"/>
  <c r="E880" i="1" s="1"/>
  <c r="B881" i="1"/>
  <c r="E883" i="4"/>
  <c r="C884" i="4"/>
  <c r="B882" i="4"/>
  <c r="A881" i="4"/>
  <c r="C881" i="1" l="1"/>
  <c r="E881" i="1" s="1"/>
  <c r="B882" i="1"/>
  <c r="A881" i="1"/>
  <c r="E884" i="4"/>
  <c r="C885" i="4"/>
  <c r="B883" i="4"/>
  <c r="A882" i="4"/>
  <c r="A882" i="1" l="1"/>
  <c r="C882" i="1"/>
  <c r="E882" i="1" s="1"/>
  <c r="B883" i="1"/>
  <c r="E885" i="4"/>
  <c r="C886" i="4"/>
  <c r="B884" i="4"/>
  <c r="A883" i="4"/>
  <c r="C883" i="1" l="1"/>
  <c r="E883" i="1" s="1"/>
  <c r="B884" i="1"/>
  <c r="A883" i="1"/>
  <c r="B885" i="4"/>
  <c r="A884" i="4"/>
  <c r="E886" i="4"/>
  <c r="C887" i="4"/>
  <c r="A884" i="1" l="1"/>
  <c r="C884" i="1"/>
  <c r="E884" i="1" s="1"/>
  <c r="B885" i="1"/>
  <c r="E887" i="4"/>
  <c r="C888" i="4"/>
  <c r="B886" i="4"/>
  <c r="A885" i="4"/>
  <c r="C885" i="1" l="1"/>
  <c r="E885" i="1" s="1"/>
  <c r="B886" i="1"/>
  <c r="A885" i="1"/>
  <c r="B887" i="4"/>
  <c r="A886" i="4"/>
  <c r="E888" i="4"/>
  <c r="C889" i="4"/>
  <c r="A886" i="1" l="1"/>
  <c r="C886" i="1"/>
  <c r="E886" i="1" s="1"/>
  <c r="B887" i="1"/>
  <c r="E889" i="4"/>
  <c r="C890" i="4"/>
  <c r="B888" i="4"/>
  <c r="A887" i="4"/>
  <c r="C887" i="1" l="1"/>
  <c r="E887" i="1" s="1"/>
  <c r="B888" i="1"/>
  <c r="A887" i="1"/>
  <c r="B889" i="4"/>
  <c r="A888" i="4"/>
  <c r="E890" i="4"/>
  <c r="C891" i="4"/>
  <c r="A888" i="1" l="1"/>
  <c r="C888" i="1"/>
  <c r="E888" i="1" s="1"/>
  <c r="B889" i="1"/>
  <c r="E891" i="4"/>
  <c r="C892" i="4"/>
  <c r="B890" i="4"/>
  <c r="A889" i="4"/>
  <c r="C889" i="1" l="1"/>
  <c r="E889" i="1" s="1"/>
  <c r="B890" i="1"/>
  <c r="A889" i="1"/>
  <c r="B891" i="4"/>
  <c r="A890" i="4"/>
  <c r="E892" i="4"/>
  <c r="C893" i="4"/>
  <c r="A890" i="1" l="1"/>
  <c r="C890" i="1"/>
  <c r="E890" i="1" s="1"/>
  <c r="B891" i="1"/>
  <c r="E893" i="4"/>
  <c r="C894" i="4"/>
  <c r="B892" i="4"/>
  <c r="A891" i="4"/>
  <c r="C891" i="1" l="1"/>
  <c r="E891" i="1" s="1"/>
  <c r="B892" i="1"/>
  <c r="A891" i="1"/>
  <c r="B893" i="4"/>
  <c r="A892" i="4"/>
  <c r="E894" i="4"/>
  <c r="C895" i="4"/>
  <c r="A892" i="1" l="1"/>
  <c r="C892" i="1"/>
  <c r="E892" i="1" s="1"/>
  <c r="B893" i="1"/>
  <c r="B894" i="4"/>
  <c r="A893" i="4"/>
  <c r="E895" i="4"/>
  <c r="C896" i="4"/>
  <c r="C893" i="1" l="1"/>
  <c r="E893" i="1" s="1"/>
  <c r="B894" i="1"/>
  <c r="A893" i="1"/>
  <c r="E896" i="4"/>
  <c r="C897" i="4"/>
  <c r="B895" i="4"/>
  <c r="A894" i="4"/>
  <c r="A894" i="1" l="1"/>
  <c r="B895" i="1"/>
  <c r="C894" i="1"/>
  <c r="E894" i="1" s="1"/>
  <c r="B896" i="4"/>
  <c r="A895" i="4"/>
  <c r="E897" i="4"/>
  <c r="C898" i="4"/>
  <c r="C895" i="1" l="1"/>
  <c r="E895" i="1" s="1"/>
  <c r="B896" i="1"/>
  <c r="A895" i="1"/>
  <c r="E898" i="4"/>
  <c r="C899" i="4"/>
  <c r="B897" i="4"/>
  <c r="A896" i="4"/>
  <c r="A896" i="1" l="1"/>
  <c r="C896" i="1"/>
  <c r="E896" i="1" s="1"/>
  <c r="B897" i="1"/>
  <c r="B898" i="4"/>
  <c r="A897" i="4"/>
  <c r="E899" i="4"/>
  <c r="C900" i="4"/>
  <c r="C897" i="1" l="1"/>
  <c r="E897" i="1" s="1"/>
  <c r="B898" i="1"/>
  <c r="A897" i="1"/>
  <c r="E900" i="4"/>
  <c r="C901" i="4"/>
  <c r="B899" i="4"/>
  <c r="A898" i="4"/>
  <c r="A898" i="1" l="1"/>
  <c r="C898" i="1"/>
  <c r="E898" i="1" s="1"/>
  <c r="B899" i="1"/>
  <c r="B900" i="4"/>
  <c r="A899" i="4"/>
  <c r="E901" i="4"/>
  <c r="C902" i="4"/>
  <c r="C899" i="1" l="1"/>
  <c r="E899" i="1" s="1"/>
  <c r="B900" i="1"/>
  <c r="A899" i="1"/>
  <c r="E902" i="4"/>
  <c r="C903" i="4"/>
  <c r="B901" i="4"/>
  <c r="A900" i="4"/>
  <c r="A900" i="1" l="1"/>
  <c r="C900" i="1"/>
  <c r="E900" i="1" s="1"/>
  <c r="B901" i="1"/>
  <c r="B902" i="4"/>
  <c r="A901" i="4"/>
  <c r="E903" i="4"/>
  <c r="C904" i="4"/>
  <c r="C901" i="1" l="1"/>
  <c r="E901" i="1" s="1"/>
  <c r="B902" i="1"/>
  <c r="A901" i="1"/>
  <c r="E904" i="4"/>
  <c r="C905" i="4"/>
  <c r="B903" i="4"/>
  <c r="A902" i="4"/>
  <c r="A902" i="1" l="1"/>
  <c r="C902" i="1"/>
  <c r="E902" i="1" s="1"/>
  <c r="B903" i="1"/>
  <c r="B904" i="4"/>
  <c r="A903" i="4"/>
  <c r="E905" i="4"/>
  <c r="C906" i="4"/>
  <c r="C903" i="1" l="1"/>
  <c r="E903" i="1" s="1"/>
  <c r="B904" i="1"/>
  <c r="A903" i="1"/>
  <c r="E906" i="4"/>
  <c r="C907" i="4"/>
  <c r="B905" i="4"/>
  <c r="A904" i="4"/>
  <c r="A904" i="1" l="1"/>
  <c r="C904" i="1"/>
  <c r="E904" i="1" s="1"/>
  <c r="B905" i="1"/>
  <c r="B906" i="4"/>
  <c r="A905" i="4"/>
  <c r="E907" i="4"/>
  <c r="C908" i="4"/>
  <c r="C905" i="1" l="1"/>
  <c r="E905" i="1" s="1"/>
  <c r="B906" i="1"/>
  <c r="A905" i="1"/>
  <c r="E908" i="4"/>
  <c r="C909" i="4"/>
  <c r="B907" i="4"/>
  <c r="A906" i="4"/>
  <c r="A906" i="1" l="1"/>
  <c r="C906" i="1"/>
  <c r="E906" i="1" s="1"/>
  <c r="B907" i="1"/>
  <c r="B908" i="4"/>
  <c r="A907" i="4"/>
  <c r="E909" i="4"/>
  <c r="C910" i="4"/>
  <c r="C907" i="1" l="1"/>
  <c r="E907" i="1" s="1"/>
  <c r="B908" i="1"/>
  <c r="A907" i="1"/>
  <c r="E910" i="4"/>
  <c r="C911" i="4"/>
  <c r="B909" i="4"/>
  <c r="A908" i="4"/>
  <c r="A908" i="1" l="1"/>
  <c r="C908" i="1"/>
  <c r="E908" i="1" s="1"/>
  <c r="B909" i="1"/>
  <c r="B910" i="4"/>
  <c r="A909" i="4"/>
  <c r="E911" i="4"/>
  <c r="C912" i="4"/>
  <c r="C909" i="1" l="1"/>
  <c r="E909" i="1" s="1"/>
  <c r="B910" i="1"/>
  <c r="A909" i="1"/>
  <c r="E912" i="4"/>
  <c r="C913" i="4"/>
  <c r="B911" i="4"/>
  <c r="A910" i="4"/>
  <c r="A910" i="1" l="1"/>
  <c r="B911" i="1"/>
  <c r="C910" i="1"/>
  <c r="E910" i="1" s="1"/>
  <c r="B912" i="4"/>
  <c r="A911" i="4"/>
  <c r="E913" i="4"/>
  <c r="C914" i="4"/>
  <c r="C911" i="1" l="1"/>
  <c r="E911" i="1" s="1"/>
  <c r="B912" i="1"/>
  <c r="A911" i="1"/>
  <c r="B913" i="4"/>
  <c r="A912" i="4"/>
  <c r="E914" i="4"/>
  <c r="C915" i="4"/>
  <c r="A912" i="1" l="1"/>
  <c r="C912" i="1"/>
  <c r="E912" i="1" s="1"/>
  <c r="B913" i="1"/>
  <c r="E915" i="4"/>
  <c r="C916" i="4"/>
  <c r="B914" i="4"/>
  <c r="A913" i="4"/>
  <c r="C913" i="1" l="1"/>
  <c r="E913" i="1" s="1"/>
  <c r="B914" i="1"/>
  <c r="A913" i="1"/>
  <c r="B915" i="4"/>
  <c r="A914" i="4"/>
  <c r="E916" i="4"/>
  <c r="C917" i="4"/>
  <c r="A914" i="1" l="1"/>
  <c r="C914" i="1"/>
  <c r="E914" i="1" s="1"/>
  <c r="B915" i="1"/>
  <c r="E917" i="4"/>
  <c r="C918" i="4"/>
  <c r="B916" i="4"/>
  <c r="A915" i="4"/>
  <c r="C915" i="1" l="1"/>
  <c r="E915" i="1" s="1"/>
  <c r="B916" i="1"/>
  <c r="A915" i="1"/>
  <c r="B917" i="4"/>
  <c r="A916" i="4"/>
  <c r="E918" i="4"/>
  <c r="C919" i="4"/>
  <c r="B917" i="1" l="1"/>
  <c r="A916" i="1"/>
  <c r="C916" i="1"/>
  <c r="E916" i="1" s="1"/>
  <c r="B918" i="4"/>
  <c r="A917" i="4"/>
  <c r="E919" i="4"/>
  <c r="C920" i="4"/>
  <c r="C917" i="1" l="1"/>
  <c r="E917" i="1" s="1"/>
  <c r="B918" i="1"/>
  <c r="A917" i="1"/>
  <c r="E920" i="4"/>
  <c r="C921" i="4"/>
  <c r="B919" i="4"/>
  <c r="A918" i="4"/>
  <c r="A918" i="1" l="1"/>
  <c r="C918" i="1"/>
  <c r="E918" i="1" s="1"/>
  <c r="B919" i="1"/>
  <c r="B920" i="4"/>
  <c r="A919" i="4"/>
  <c r="E921" i="4"/>
  <c r="C922" i="4"/>
  <c r="C919" i="1" l="1"/>
  <c r="E919" i="1" s="1"/>
  <c r="B920" i="1"/>
  <c r="A919" i="1"/>
  <c r="E922" i="4"/>
  <c r="C923" i="4"/>
  <c r="B921" i="4"/>
  <c r="A920" i="4"/>
  <c r="A920" i="1" l="1"/>
  <c r="C920" i="1"/>
  <c r="E920" i="1" s="1"/>
  <c r="B921" i="1"/>
  <c r="B922" i="4"/>
  <c r="A921" i="4"/>
  <c r="E923" i="4"/>
  <c r="C924" i="4"/>
  <c r="C921" i="1" l="1"/>
  <c r="E921" i="1" s="1"/>
  <c r="B922" i="1"/>
  <c r="A921" i="1"/>
  <c r="E924" i="4"/>
  <c r="C925" i="4"/>
  <c r="B923" i="4"/>
  <c r="A922" i="4"/>
  <c r="A922" i="1" l="1"/>
  <c r="C922" i="1"/>
  <c r="E922" i="1" s="1"/>
  <c r="B923" i="1"/>
  <c r="A923" i="4"/>
  <c r="B924" i="4"/>
  <c r="E925" i="4"/>
  <c r="C926" i="4"/>
  <c r="C923" i="1" l="1"/>
  <c r="E923" i="1" s="1"/>
  <c r="A923" i="1"/>
  <c r="B924" i="1"/>
  <c r="E926" i="4"/>
  <c r="C927" i="4"/>
  <c r="B925" i="4"/>
  <c r="A924" i="4"/>
  <c r="C924" i="1" l="1"/>
  <c r="E924" i="1" s="1"/>
  <c r="A924" i="1"/>
  <c r="B925" i="1"/>
  <c r="A925" i="4"/>
  <c r="B926" i="4"/>
  <c r="E927" i="4"/>
  <c r="C928" i="4"/>
  <c r="C925" i="1" l="1"/>
  <c r="E925" i="1" s="1"/>
  <c r="A925" i="1"/>
  <c r="B926" i="1"/>
  <c r="E928" i="4"/>
  <c r="C929" i="4"/>
  <c r="B927" i="4"/>
  <c r="A926" i="4"/>
  <c r="C926" i="1" l="1"/>
  <c r="E926" i="1" s="1"/>
  <c r="A926" i="1"/>
  <c r="B927" i="1"/>
  <c r="A927" i="4"/>
  <c r="B928" i="4"/>
  <c r="E929" i="4"/>
  <c r="C930" i="4"/>
  <c r="C927" i="1" l="1"/>
  <c r="E927" i="1" s="1"/>
  <c r="A927" i="1"/>
  <c r="B928" i="1"/>
  <c r="E930" i="4"/>
  <c r="C931" i="4"/>
  <c r="B929" i="4"/>
  <c r="A928" i="4"/>
  <c r="C928" i="1" l="1"/>
  <c r="E928" i="1" s="1"/>
  <c r="A928" i="1"/>
  <c r="B929" i="1"/>
  <c r="A929" i="4"/>
  <c r="B930" i="4"/>
  <c r="E931" i="4"/>
  <c r="C932" i="4"/>
  <c r="C929" i="1" l="1"/>
  <c r="E929" i="1" s="1"/>
  <c r="B930" i="1"/>
  <c r="A929" i="1"/>
  <c r="E932" i="4"/>
  <c r="C933" i="4"/>
  <c r="B931" i="4"/>
  <c r="A930" i="4"/>
  <c r="C930" i="1" l="1"/>
  <c r="E930" i="1" s="1"/>
  <c r="A930" i="1"/>
  <c r="B931" i="1"/>
  <c r="A931" i="4"/>
  <c r="B932" i="4"/>
  <c r="E933" i="4"/>
  <c r="C934" i="4"/>
  <c r="C931" i="1" l="1"/>
  <c r="E931" i="1" s="1"/>
  <c r="A931" i="1"/>
  <c r="B932" i="1"/>
  <c r="E934" i="4"/>
  <c r="C935" i="4"/>
  <c r="B933" i="4"/>
  <c r="A932" i="4"/>
  <c r="A932" i="1" l="1"/>
  <c r="B933" i="1"/>
  <c r="C932" i="1"/>
  <c r="E932" i="1" s="1"/>
  <c r="A933" i="4"/>
  <c r="B934" i="4"/>
  <c r="E935" i="4"/>
  <c r="C936" i="4"/>
  <c r="C933" i="1" l="1"/>
  <c r="E933" i="1" s="1"/>
  <c r="A933" i="1"/>
  <c r="B934" i="1"/>
  <c r="E936" i="4"/>
  <c r="C937" i="4"/>
  <c r="B935" i="4"/>
  <c r="A934" i="4"/>
  <c r="C934" i="1" l="1"/>
  <c r="E934" i="1" s="1"/>
  <c r="A934" i="1"/>
  <c r="B935" i="1"/>
  <c r="A935" i="4"/>
  <c r="B936" i="4"/>
  <c r="E937" i="4"/>
  <c r="C938" i="4"/>
  <c r="C935" i="1" l="1"/>
  <c r="E935" i="1" s="1"/>
  <c r="A935" i="1"/>
  <c r="B936" i="1"/>
  <c r="E938" i="4"/>
  <c r="C939" i="4"/>
  <c r="B937" i="4"/>
  <c r="A936" i="4"/>
  <c r="C936" i="1" l="1"/>
  <c r="E936" i="1" s="1"/>
  <c r="A936" i="1"/>
  <c r="B937" i="1"/>
  <c r="A937" i="4"/>
  <c r="B938" i="4"/>
  <c r="E939" i="4"/>
  <c r="C940" i="4"/>
  <c r="C937" i="1" l="1"/>
  <c r="E937" i="1" s="1"/>
  <c r="A937" i="1"/>
  <c r="B938" i="1"/>
  <c r="E940" i="4"/>
  <c r="C941" i="4"/>
  <c r="B939" i="4"/>
  <c r="A938" i="4"/>
  <c r="C938" i="1" l="1"/>
  <c r="E938" i="1" s="1"/>
  <c r="A938" i="1"/>
  <c r="B939" i="1"/>
  <c r="A939" i="4"/>
  <c r="B940" i="4"/>
  <c r="E941" i="4"/>
  <c r="C942" i="4"/>
  <c r="C939" i="1" l="1"/>
  <c r="E939" i="1" s="1"/>
  <c r="A939" i="1"/>
  <c r="B940" i="1"/>
  <c r="E942" i="4"/>
  <c r="C943" i="4"/>
  <c r="B941" i="4"/>
  <c r="A940" i="4"/>
  <c r="C940" i="1" l="1"/>
  <c r="E940" i="1" s="1"/>
  <c r="A940" i="1"/>
  <c r="B941" i="1"/>
  <c r="A941" i="4"/>
  <c r="B942" i="4"/>
  <c r="E943" i="4"/>
  <c r="C944" i="4"/>
  <c r="C941" i="1" l="1"/>
  <c r="E941" i="1" s="1"/>
  <c r="A941" i="1"/>
  <c r="B942" i="1"/>
  <c r="E944" i="4"/>
  <c r="C945" i="4"/>
  <c r="B943" i="4"/>
  <c r="A942" i="4"/>
  <c r="C942" i="1" l="1"/>
  <c r="E942" i="1" s="1"/>
  <c r="A942" i="1"/>
  <c r="B943" i="1"/>
  <c r="A943" i="4"/>
  <c r="B944" i="4"/>
  <c r="E945" i="4"/>
  <c r="C946" i="4"/>
  <c r="A943" i="1" l="1"/>
  <c r="B944" i="1"/>
  <c r="C943" i="1"/>
  <c r="E943" i="1" s="1"/>
  <c r="E946" i="4"/>
  <c r="C947" i="4"/>
  <c r="B945" i="4"/>
  <c r="A944" i="4"/>
  <c r="C944" i="1" l="1"/>
  <c r="E944" i="1" s="1"/>
  <c r="A944" i="1"/>
  <c r="B945" i="1"/>
  <c r="A945" i="4"/>
  <c r="B946" i="4"/>
  <c r="E947" i="4"/>
  <c r="C948" i="4"/>
  <c r="C945" i="1" l="1"/>
  <c r="E945" i="1" s="1"/>
  <c r="A945" i="1"/>
  <c r="B946" i="1"/>
  <c r="E948" i="4"/>
  <c r="C949" i="4"/>
  <c r="B947" i="4"/>
  <c r="A946" i="4"/>
  <c r="C946" i="1" l="1"/>
  <c r="E946" i="1" s="1"/>
  <c r="A946" i="1"/>
  <c r="B947" i="1"/>
  <c r="A947" i="4"/>
  <c r="B948" i="4"/>
  <c r="E949" i="4"/>
  <c r="C950" i="4"/>
  <c r="C947" i="1" l="1"/>
  <c r="E947" i="1" s="1"/>
  <c r="A947" i="1"/>
  <c r="B948" i="1"/>
  <c r="E950" i="4"/>
  <c r="C951" i="4"/>
  <c r="B949" i="4"/>
  <c r="A948" i="4"/>
  <c r="C948" i="1" l="1"/>
  <c r="E948" i="1" s="1"/>
  <c r="A948" i="1"/>
  <c r="B949" i="1"/>
  <c r="A949" i="4"/>
  <c r="B950" i="4"/>
  <c r="E951" i="4"/>
  <c r="C952" i="4"/>
  <c r="C949" i="1" l="1"/>
  <c r="E949" i="1" s="1"/>
  <c r="A949" i="1"/>
  <c r="B950" i="1"/>
  <c r="E952" i="4"/>
  <c r="C953" i="4"/>
  <c r="B951" i="4"/>
  <c r="A950" i="4"/>
  <c r="C950" i="1" l="1"/>
  <c r="E950" i="1" s="1"/>
  <c r="A950" i="1"/>
  <c r="B951" i="1"/>
  <c r="A951" i="4"/>
  <c r="B952" i="4"/>
  <c r="E953" i="4"/>
  <c r="C954" i="4"/>
  <c r="C951" i="1" l="1"/>
  <c r="E951" i="1" s="1"/>
  <c r="A951" i="1"/>
  <c r="B952" i="1"/>
  <c r="E954" i="4"/>
  <c r="C955" i="4"/>
  <c r="B953" i="4"/>
  <c r="A952" i="4"/>
  <c r="C952" i="1" l="1"/>
  <c r="E952" i="1" s="1"/>
  <c r="B953" i="1"/>
  <c r="A952" i="1"/>
  <c r="B954" i="4"/>
  <c r="A953" i="4"/>
  <c r="E955" i="4"/>
  <c r="C956" i="4"/>
  <c r="A953" i="1" l="1"/>
  <c r="C953" i="1"/>
  <c r="E953" i="1" s="1"/>
  <c r="B954" i="1"/>
  <c r="B955" i="4"/>
  <c r="A954" i="4"/>
  <c r="C957" i="4"/>
  <c r="E956" i="4"/>
  <c r="C954" i="1" l="1"/>
  <c r="E954" i="1" s="1"/>
  <c r="A954" i="1"/>
  <c r="B955" i="1"/>
  <c r="C958" i="4"/>
  <c r="E957" i="4"/>
  <c r="B956" i="4"/>
  <c r="A955" i="4"/>
  <c r="C955" i="1" l="1"/>
  <c r="E955" i="1" s="1"/>
  <c r="B956" i="1"/>
  <c r="A955" i="1"/>
  <c r="B957" i="4"/>
  <c r="A956" i="4"/>
  <c r="C959" i="4"/>
  <c r="E958" i="4"/>
  <c r="A956" i="1" l="1"/>
  <c r="C956" i="1"/>
  <c r="E956" i="1" s="1"/>
  <c r="B957" i="1"/>
  <c r="C960" i="4"/>
  <c r="E959" i="4"/>
  <c r="A957" i="4"/>
  <c r="B958" i="4"/>
  <c r="C957" i="1" l="1"/>
  <c r="E957" i="1" s="1"/>
  <c r="A957" i="1"/>
  <c r="B958" i="1"/>
  <c r="C961" i="4"/>
  <c r="E960" i="4"/>
  <c r="B959" i="4"/>
  <c r="A958" i="4"/>
  <c r="C958" i="1" l="1"/>
  <c r="E958" i="1" s="1"/>
  <c r="A958" i="1"/>
  <c r="B959" i="1"/>
  <c r="A959" i="4"/>
  <c r="B960" i="4"/>
  <c r="C962" i="4"/>
  <c r="E961" i="4"/>
  <c r="C959" i="1" l="1"/>
  <c r="E959" i="1" s="1"/>
  <c r="A959" i="1"/>
  <c r="B960" i="1"/>
  <c r="C963" i="4"/>
  <c r="E962" i="4"/>
  <c r="B961" i="4"/>
  <c r="A960" i="4"/>
  <c r="C960" i="1" l="1"/>
  <c r="E960" i="1" s="1"/>
  <c r="A960" i="1"/>
  <c r="B961" i="1"/>
  <c r="A961" i="4"/>
  <c r="B962" i="4"/>
  <c r="C964" i="4"/>
  <c r="E963" i="4"/>
  <c r="C961" i="1" l="1"/>
  <c r="E961" i="1" s="1"/>
  <c r="A961" i="1"/>
  <c r="B962" i="1"/>
  <c r="C965" i="4"/>
  <c r="E964" i="4"/>
  <c r="B963" i="4"/>
  <c r="A962" i="4"/>
  <c r="C962" i="1" l="1"/>
  <c r="E962" i="1" s="1"/>
  <c r="A962" i="1"/>
  <c r="B963" i="1"/>
  <c r="A963" i="4"/>
  <c r="B964" i="4"/>
  <c r="C966" i="4"/>
  <c r="E965" i="4"/>
  <c r="C963" i="1" l="1"/>
  <c r="E963" i="1" s="1"/>
  <c r="A963" i="1"/>
  <c r="B964" i="1"/>
  <c r="C967" i="4"/>
  <c r="E966" i="4"/>
  <c r="B965" i="4"/>
  <c r="A964" i="4"/>
  <c r="C964" i="1" l="1"/>
  <c r="E964" i="1" s="1"/>
  <c r="A964" i="1"/>
  <c r="B965" i="1"/>
  <c r="A965" i="4"/>
  <c r="B966" i="4"/>
  <c r="C968" i="4"/>
  <c r="E967" i="4"/>
  <c r="C965" i="1" l="1"/>
  <c r="E965" i="1" s="1"/>
  <c r="B966" i="1"/>
  <c r="A965" i="1"/>
  <c r="C969" i="4"/>
  <c r="E968" i="4"/>
  <c r="B967" i="4"/>
  <c r="A966" i="4"/>
  <c r="A966" i="1" l="1"/>
  <c r="C966" i="1"/>
  <c r="E966" i="1" s="1"/>
  <c r="B967" i="1"/>
  <c r="A967" i="4"/>
  <c r="B968" i="4"/>
  <c r="C970" i="4"/>
  <c r="E969" i="4"/>
  <c r="C967" i="1" l="1"/>
  <c r="E967" i="1" s="1"/>
  <c r="B968" i="1"/>
  <c r="A967" i="1"/>
  <c r="C971" i="4"/>
  <c r="E970" i="4"/>
  <c r="B969" i="4"/>
  <c r="A968" i="4"/>
  <c r="A968" i="1" l="1"/>
  <c r="C968" i="1"/>
  <c r="E968" i="1" s="1"/>
  <c r="B969" i="1"/>
  <c r="A969" i="4"/>
  <c r="B970" i="4"/>
  <c r="C972" i="4"/>
  <c r="E971" i="4"/>
  <c r="C969" i="1" l="1"/>
  <c r="E969" i="1" s="1"/>
  <c r="B970" i="1"/>
  <c r="A969" i="1"/>
  <c r="B971" i="4"/>
  <c r="A970" i="4"/>
  <c r="C973" i="4"/>
  <c r="E972" i="4"/>
  <c r="A970" i="1" l="1"/>
  <c r="C970" i="1"/>
  <c r="E970" i="1" s="1"/>
  <c r="B971" i="1"/>
  <c r="C974" i="4"/>
  <c r="E973" i="4"/>
  <c r="A971" i="4"/>
  <c r="B972" i="4"/>
  <c r="C971" i="1" l="1"/>
  <c r="E971" i="1" s="1"/>
  <c r="B972" i="1"/>
  <c r="A971" i="1"/>
  <c r="C975" i="4"/>
  <c r="E974" i="4"/>
  <c r="B973" i="4"/>
  <c r="A972" i="4"/>
  <c r="C972" i="1" l="1"/>
  <c r="E972" i="1" s="1"/>
  <c r="B973" i="1"/>
  <c r="A972" i="1"/>
  <c r="A973" i="4"/>
  <c r="B974" i="4"/>
  <c r="E975" i="4"/>
  <c r="C976" i="4"/>
  <c r="C973" i="1" l="1"/>
  <c r="E973" i="1" s="1"/>
  <c r="B974" i="1"/>
  <c r="A973" i="1"/>
  <c r="C977" i="4"/>
  <c r="E976" i="4"/>
  <c r="B975" i="4"/>
  <c r="A974" i="4"/>
  <c r="A974" i="1" l="1"/>
  <c r="C974" i="1"/>
  <c r="E974" i="1" s="1"/>
  <c r="B975" i="1"/>
  <c r="A975" i="4"/>
  <c r="B976" i="4"/>
  <c r="C978" i="4"/>
  <c r="E977" i="4"/>
  <c r="A975" i="1" l="1"/>
  <c r="C975" i="1"/>
  <c r="E975" i="1" s="1"/>
  <c r="B976" i="1"/>
  <c r="C979" i="4"/>
  <c r="E978" i="4"/>
  <c r="B977" i="4"/>
  <c r="A976" i="4"/>
  <c r="A976" i="1" l="1"/>
  <c r="B977" i="1"/>
  <c r="C976" i="1"/>
  <c r="E976" i="1" s="1"/>
  <c r="A977" i="4"/>
  <c r="B978" i="4"/>
  <c r="C980" i="4"/>
  <c r="E979" i="4"/>
  <c r="C977" i="1" l="1"/>
  <c r="E977" i="1" s="1"/>
  <c r="B978" i="1"/>
  <c r="A977" i="1"/>
  <c r="C981" i="4"/>
  <c r="E980" i="4"/>
  <c r="B979" i="4"/>
  <c r="A978" i="4"/>
  <c r="A978" i="1" l="1"/>
  <c r="B979" i="1"/>
  <c r="C978" i="1"/>
  <c r="E978" i="1" s="1"/>
  <c r="A979" i="4"/>
  <c r="B980" i="4"/>
  <c r="C982" i="4"/>
  <c r="E981" i="4"/>
  <c r="C979" i="1" l="1"/>
  <c r="E979" i="1" s="1"/>
  <c r="B980" i="1"/>
  <c r="A979" i="1"/>
  <c r="C983" i="4"/>
  <c r="E982" i="4"/>
  <c r="B981" i="4"/>
  <c r="A980" i="4"/>
  <c r="A980" i="1" l="1"/>
  <c r="B981" i="1"/>
  <c r="C980" i="1"/>
  <c r="E980" i="1" s="1"/>
  <c r="A981" i="4"/>
  <c r="B982" i="4"/>
  <c r="E983" i="4"/>
  <c r="C984" i="4"/>
  <c r="C981" i="1" l="1"/>
  <c r="E981" i="1" s="1"/>
  <c r="B982" i="1"/>
  <c r="A981" i="1"/>
  <c r="C985" i="4"/>
  <c r="E984" i="4"/>
  <c r="B983" i="4"/>
  <c r="A982" i="4"/>
  <c r="A982" i="1" l="1"/>
  <c r="B983" i="1"/>
  <c r="C982" i="1"/>
  <c r="E982" i="1" s="1"/>
  <c r="A983" i="4"/>
  <c r="B984" i="4"/>
  <c r="C986" i="4"/>
  <c r="E985" i="4"/>
  <c r="C983" i="1" l="1"/>
  <c r="E983" i="1" s="1"/>
  <c r="A983" i="1"/>
  <c r="B984" i="1"/>
  <c r="C987" i="4"/>
  <c r="E986" i="4"/>
  <c r="A984" i="4"/>
  <c r="B985" i="4"/>
  <c r="C984" i="1" l="1"/>
  <c r="E984" i="1" s="1"/>
  <c r="A984" i="1"/>
  <c r="B985" i="1"/>
  <c r="C988" i="4"/>
  <c r="E987" i="4"/>
  <c r="A985" i="4"/>
  <c r="B986" i="4"/>
  <c r="B986" i="1" l="1"/>
  <c r="C985" i="1"/>
  <c r="E985" i="1" s="1"/>
  <c r="A985" i="1"/>
  <c r="C989" i="4"/>
  <c r="E988" i="4"/>
  <c r="B987" i="4"/>
  <c r="A986" i="4"/>
  <c r="C986" i="1" l="1"/>
  <c r="E986" i="1" s="1"/>
  <c r="A986" i="1"/>
  <c r="B987" i="1"/>
  <c r="A987" i="4"/>
  <c r="B988" i="4"/>
  <c r="C990" i="4"/>
  <c r="E989" i="4"/>
  <c r="B988" i="1" l="1"/>
  <c r="A987" i="1"/>
  <c r="C987" i="1"/>
  <c r="E987" i="1" s="1"/>
  <c r="C991" i="4"/>
  <c r="E990" i="4"/>
  <c r="B989" i="4"/>
  <c r="A988" i="4"/>
  <c r="C988" i="1" l="1"/>
  <c r="E988" i="1" s="1"/>
  <c r="A988" i="1"/>
  <c r="B989" i="1"/>
  <c r="A989" i="4"/>
  <c r="B990" i="4"/>
  <c r="E991" i="4"/>
  <c r="C992" i="4"/>
  <c r="C989" i="1" l="1"/>
  <c r="E989" i="1" s="1"/>
  <c r="A989" i="1"/>
  <c r="B990" i="1"/>
  <c r="C993" i="4"/>
  <c r="E992" i="4"/>
  <c r="B991" i="4"/>
  <c r="A990" i="4"/>
  <c r="A990" i="1" l="1"/>
  <c r="B991" i="1"/>
  <c r="C990" i="1"/>
  <c r="E990" i="1" s="1"/>
  <c r="A991" i="4"/>
  <c r="B992" i="4"/>
  <c r="C994" i="4"/>
  <c r="E993" i="4"/>
  <c r="A991" i="1" l="1"/>
  <c r="C991" i="1"/>
  <c r="E991" i="1" s="1"/>
  <c r="B992" i="1"/>
  <c r="C995" i="4"/>
  <c r="E994" i="4"/>
  <c r="B993" i="4"/>
  <c r="A992" i="4"/>
  <c r="A992" i="1" l="1"/>
  <c r="B993" i="1"/>
  <c r="C992" i="1"/>
  <c r="E992" i="1" s="1"/>
  <c r="A993" i="4"/>
  <c r="B994" i="4"/>
  <c r="C996" i="4"/>
  <c r="E995" i="4"/>
  <c r="A993" i="1" l="1"/>
  <c r="C993" i="1"/>
  <c r="E993" i="1" s="1"/>
  <c r="B994" i="1"/>
  <c r="C997" i="4"/>
  <c r="E996" i="4"/>
  <c r="B995" i="4"/>
  <c r="A994" i="4"/>
  <c r="A994" i="1" l="1"/>
  <c r="B995" i="1"/>
  <c r="C994" i="1"/>
  <c r="E994" i="1" s="1"/>
  <c r="A995" i="4"/>
  <c r="B996" i="4"/>
  <c r="C998" i="4"/>
  <c r="E997" i="4"/>
  <c r="B996" i="1" l="1"/>
  <c r="C995" i="1"/>
  <c r="E995" i="1" s="1"/>
  <c r="A995" i="1"/>
  <c r="C999" i="4"/>
  <c r="E998" i="4"/>
  <c r="B997" i="4"/>
  <c r="A996" i="4"/>
  <c r="C996" i="1" l="1"/>
  <c r="E996" i="1" s="1"/>
  <c r="A996" i="1"/>
  <c r="B997" i="1"/>
  <c r="A997" i="4"/>
  <c r="B998" i="4"/>
  <c r="C1000" i="4"/>
  <c r="E999" i="4"/>
  <c r="A997" i="1" l="1"/>
  <c r="C997" i="1"/>
  <c r="E997" i="1" s="1"/>
  <c r="B998" i="1"/>
  <c r="C1001" i="4"/>
  <c r="E1000" i="4"/>
  <c r="B999" i="4"/>
  <c r="A998" i="4"/>
  <c r="C998" i="1" l="1"/>
  <c r="E998" i="1" s="1"/>
  <c r="A998" i="1"/>
  <c r="B999" i="1"/>
  <c r="A999" i="4"/>
  <c r="B1000" i="4"/>
  <c r="C1002" i="4"/>
  <c r="E1001" i="4"/>
  <c r="C999" i="1" l="1"/>
  <c r="E999" i="1" s="1"/>
  <c r="B1000" i="1"/>
  <c r="A999" i="1"/>
  <c r="C1003" i="4"/>
  <c r="E1002" i="4"/>
  <c r="B1001" i="4"/>
  <c r="A1000" i="4"/>
  <c r="A1000" i="1" l="1"/>
  <c r="B1001" i="1"/>
  <c r="C1000" i="1"/>
  <c r="E1000" i="1" s="1"/>
  <c r="A1001" i="4"/>
  <c r="B1002" i="4"/>
  <c r="C1004" i="4"/>
  <c r="E1003" i="4"/>
  <c r="C1001" i="1" l="1"/>
  <c r="E1001" i="1" s="1"/>
  <c r="A1001" i="1"/>
  <c r="B1002" i="1"/>
  <c r="C1005" i="4"/>
  <c r="E1004" i="4"/>
  <c r="B1003" i="4"/>
  <c r="A1002" i="4"/>
  <c r="C1002" i="1" l="1"/>
  <c r="E1002" i="1" s="1"/>
  <c r="A1002" i="1"/>
  <c r="B1003" i="1"/>
  <c r="A1003" i="4"/>
  <c r="B1004" i="4"/>
  <c r="C1006" i="4"/>
  <c r="E1005" i="4"/>
  <c r="C1003" i="1" l="1"/>
  <c r="E1003" i="1" s="1"/>
  <c r="B1004" i="1"/>
  <c r="A1003" i="1"/>
  <c r="C1007" i="4"/>
  <c r="E1006" i="4"/>
  <c r="B1005" i="4"/>
  <c r="A1004" i="4"/>
  <c r="A1004" i="1" l="1"/>
  <c r="B1005" i="1"/>
  <c r="C1004" i="1"/>
  <c r="E1004" i="1" s="1"/>
  <c r="A1005" i="4"/>
  <c r="B1006" i="4"/>
  <c r="C1008" i="4"/>
  <c r="E1007" i="4"/>
  <c r="A1005" i="1" l="1"/>
  <c r="C1005" i="1"/>
  <c r="E1005" i="1" s="1"/>
  <c r="B1006" i="1"/>
  <c r="C1009" i="4"/>
  <c r="E1008" i="4"/>
  <c r="B1007" i="4"/>
  <c r="A1006" i="4"/>
  <c r="A1006" i="1" l="1"/>
  <c r="B1007" i="1"/>
  <c r="C1006" i="1"/>
  <c r="E1006" i="1" s="1"/>
  <c r="A1007" i="4"/>
  <c r="B1008" i="4"/>
  <c r="C1010" i="4"/>
  <c r="E1009" i="4"/>
  <c r="B1008" i="1" l="1"/>
  <c r="C1007" i="1"/>
  <c r="E1007" i="1" s="1"/>
  <c r="A1007" i="1"/>
  <c r="C1011" i="4"/>
  <c r="E1010" i="4"/>
  <c r="B1009" i="4"/>
  <c r="A1008" i="4"/>
  <c r="C1008" i="1" l="1"/>
  <c r="E1008" i="1" s="1"/>
  <c r="A1008" i="1"/>
  <c r="B1009" i="1"/>
  <c r="A1009" i="4"/>
  <c r="B1010" i="4"/>
  <c r="C1012" i="4"/>
  <c r="E1011" i="4"/>
  <c r="C1009" i="1" l="1"/>
  <c r="E1009" i="1" s="1"/>
  <c r="A1009" i="1"/>
  <c r="B1010" i="1"/>
  <c r="C1013" i="4"/>
  <c r="E1012" i="4"/>
  <c r="B1011" i="4"/>
  <c r="A1010" i="4"/>
  <c r="A1010" i="1" l="1"/>
  <c r="B1011" i="1"/>
  <c r="C1010" i="1"/>
  <c r="E1010" i="1" s="1"/>
  <c r="B1012" i="4"/>
  <c r="A1011" i="4"/>
  <c r="C1014" i="4"/>
  <c r="E1013" i="4"/>
  <c r="C1011" i="1" l="1"/>
  <c r="E1011" i="1" s="1"/>
  <c r="B1012" i="1"/>
  <c r="A1011" i="1"/>
  <c r="C1015" i="4"/>
  <c r="E1014" i="4"/>
  <c r="B1013" i="4"/>
  <c r="A1012" i="4"/>
  <c r="A1012" i="1" l="1"/>
  <c r="B1013" i="1"/>
  <c r="C1012" i="1"/>
  <c r="E1012" i="1" s="1"/>
  <c r="B1014" i="4"/>
  <c r="A1013" i="4"/>
  <c r="C1016" i="4"/>
  <c r="E1015" i="4"/>
  <c r="A1013" i="1" l="1"/>
  <c r="B1014" i="1"/>
  <c r="C1013" i="1"/>
  <c r="E1013" i="1" s="1"/>
  <c r="C1017" i="4"/>
  <c r="E1016" i="4"/>
  <c r="B1015" i="4"/>
  <c r="A1014" i="4"/>
  <c r="B1015" i="1" l="1"/>
  <c r="C1014" i="1"/>
  <c r="E1014" i="1" s="1"/>
  <c r="A1014" i="1"/>
  <c r="B1016" i="4"/>
  <c r="A1015" i="4"/>
  <c r="C1018" i="4"/>
  <c r="E1017" i="4"/>
  <c r="A1015" i="1" l="1"/>
  <c r="B1016" i="1"/>
  <c r="C1015" i="1"/>
  <c r="E1015" i="1" s="1"/>
  <c r="C1019" i="4"/>
  <c r="E1018" i="4"/>
  <c r="B1017" i="4"/>
  <c r="A1016" i="4"/>
  <c r="C1016" i="1" l="1"/>
  <c r="E1016" i="1" s="1"/>
  <c r="A1016" i="1"/>
  <c r="B1017" i="1"/>
  <c r="B1018" i="4"/>
  <c r="A1017" i="4"/>
  <c r="C1020" i="4"/>
  <c r="E1019" i="4"/>
  <c r="A1017" i="1" l="1"/>
  <c r="B1018" i="1"/>
  <c r="C1017" i="1"/>
  <c r="E1017" i="1" s="1"/>
  <c r="C1021" i="4"/>
  <c r="E1020" i="4"/>
  <c r="B1019" i="4"/>
  <c r="A1018" i="4"/>
  <c r="C1018" i="1" l="1"/>
  <c r="E1018" i="1" s="1"/>
  <c r="B1019" i="1"/>
  <c r="A1018" i="1"/>
  <c r="B1020" i="4"/>
  <c r="A1019" i="4"/>
  <c r="C1022" i="4"/>
  <c r="E1021" i="4"/>
  <c r="A1019" i="1" l="1"/>
  <c r="B1020" i="1"/>
  <c r="C1019" i="1"/>
  <c r="E1019" i="1" s="1"/>
  <c r="C1023" i="4"/>
  <c r="E1022" i="4"/>
  <c r="B1021" i="4"/>
  <c r="A1020" i="4"/>
  <c r="C1020" i="1" l="1"/>
  <c r="E1020" i="1" s="1"/>
  <c r="B1021" i="1"/>
  <c r="A1020" i="1"/>
  <c r="B1022" i="4"/>
  <c r="A1021" i="4"/>
  <c r="C1024" i="4"/>
  <c r="E1023" i="4"/>
  <c r="A1021" i="1" l="1"/>
  <c r="B1022" i="1"/>
  <c r="C1021" i="1"/>
  <c r="E1021" i="1" s="1"/>
  <c r="C1025" i="4"/>
  <c r="E1024" i="4"/>
  <c r="B1023" i="4"/>
  <c r="A1022" i="4"/>
  <c r="A1022" i="1" l="1"/>
  <c r="C1022" i="1"/>
  <c r="E1022" i="1" s="1"/>
  <c r="B1023" i="1"/>
  <c r="B1024" i="4"/>
  <c r="A1023" i="4"/>
  <c r="C1026" i="4"/>
  <c r="E1025" i="4"/>
  <c r="A1023" i="1" l="1"/>
  <c r="B1024" i="1"/>
  <c r="C1023" i="1"/>
  <c r="E1023" i="1" s="1"/>
  <c r="C1027" i="4"/>
  <c r="E1026" i="4"/>
  <c r="B1025" i="4"/>
  <c r="A1024" i="4"/>
  <c r="C1024" i="1" l="1"/>
  <c r="E1024" i="1" s="1"/>
  <c r="B1025" i="1"/>
  <c r="A1024" i="1"/>
  <c r="B1026" i="4"/>
  <c r="A1025" i="4"/>
  <c r="C1028" i="4"/>
  <c r="E1027" i="4"/>
  <c r="A1025" i="1" l="1"/>
  <c r="B1026" i="1"/>
  <c r="C1025" i="1"/>
  <c r="E1025" i="1" s="1"/>
  <c r="C1029" i="4"/>
  <c r="E1028" i="4"/>
  <c r="B1027" i="4"/>
  <c r="A1026" i="4"/>
  <c r="C1026" i="1" l="1"/>
  <c r="E1026" i="1" s="1"/>
  <c r="A1026" i="1"/>
  <c r="B1027" i="1"/>
  <c r="B1028" i="4"/>
  <c r="A1027" i="4"/>
  <c r="C1030" i="4"/>
  <c r="E1029" i="4"/>
  <c r="B1028" i="1" l="1"/>
  <c r="C1027" i="1"/>
  <c r="E1027" i="1" s="1"/>
  <c r="A1027" i="1"/>
  <c r="C1031" i="4"/>
  <c r="E1030" i="4"/>
  <c r="B1029" i="4"/>
  <c r="A1028" i="4"/>
  <c r="B1029" i="1" l="1"/>
  <c r="C1028" i="1"/>
  <c r="E1028" i="1" s="1"/>
  <c r="A1028" i="1"/>
  <c r="B1030" i="4"/>
  <c r="A1029" i="4"/>
  <c r="C1032" i="4"/>
  <c r="E1031" i="4"/>
  <c r="B1030" i="1" l="1"/>
  <c r="C1029" i="1"/>
  <c r="E1029" i="1" s="1"/>
  <c r="A1029" i="1"/>
  <c r="C1033" i="4"/>
  <c r="E1032" i="4"/>
  <c r="B1031" i="4"/>
  <c r="A1030" i="4"/>
  <c r="A1030" i="1" l="1"/>
  <c r="C1030" i="1"/>
  <c r="E1030" i="1" s="1"/>
  <c r="B1031" i="1"/>
  <c r="B1032" i="4"/>
  <c r="A1031" i="4"/>
  <c r="C1034" i="4"/>
  <c r="E1033" i="4"/>
  <c r="B1032" i="1" l="1"/>
  <c r="C1031" i="1"/>
  <c r="E1031" i="1" s="1"/>
  <c r="A1031" i="1"/>
  <c r="C1035" i="4"/>
  <c r="E1034" i="4"/>
  <c r="B1033" i="4"/>
  <c r="A1032" i="4"/>
  <c r="C1032" i="1" l="1"/>
  <c r="E1032" i="1" s="1"/>
  <c r="B1033" i="1"/>
  <c r="A1032" i="1"/>
  <c r="B1034" i="4"/>
  <c r="A1033" i="4"/>
  <c r="C1036" i="4"/>
  <c r="E1035" i="4"/>
  <c r="B1034" i="1" l="1"/>
  <c r="C1033" i="1"/>
  <c r="E1033" i="1" s="1"/>
  <c r="A1033" i="1"/>
  <c r="C1037" i="4"/>
  <c r="E1036" i="4"/>
  <c r="B1035" i="4"/>
  <c r="A1034" i="4"/>
  <c r="A1034" i="1" l="1"/>
  <c r="C1034" i="1"/>
  <c r="E1034" i="1" s="1"/>
  <c r="B1035" i="1"/>
  <c r="B1036" i="4"/>
  <c r="A1035" i="4"/>
  <c r="C1038" i="4"/>
  <c r="E1037" i="4"/>
  <c r="B1036" i="1" l="1"/>
  <c r="C1035" i="1"/>
  <c r="E1035" i="1" s="1"/>
  <c r="A1035" i="1"/>
  <c r="C1039" i="4"/>
  <c r="E1038" i="4"/>
  <c r="B1037" i="4"/>
  <c r="A1036" i="4"/>
  <c r="B1037" i="1" l="1"/>
  <c r="C1036" i="1"/>
  <c r="E1036" i="1" s="1"/>
  <c r="A1036" i="1"/>
  <c r="B1038" i="4"/>
  <c r="A1037" i="4"/>
  <c r="C1040" i="4"/>
  <c r="E1039" i="4"/>
  <c r="B1038" i="1" l="1"/>
  <c r="C1037" i="1"/>
  <c r="E1037" i="1" s="1"/>
  <c r="A1037" i="1"/>
  <c r="C1041" i="4"/>
  <c r="E1040" i="4"/>
  <c r="B1039" i="4"/>
  <c r="A1038" i="4"/>
  <c r="A1038" i="1" l="1"/>
  <c r="C1038" i="1"/>
  <c r="E1038" i="1" s="1"/>
  <c r="B1039" i="1"/>
  <c r="B1040" i="4"/>
  <c r="A1039" i="4"/>
  <c r="C1042" i="4"/>
  <c r="E1041" i="4"/>
  <c r="B1040" i="1" l="1"/>
  <c r="C1039" i="1"/>
  <c r="E1039" i="1" s="1"/>
  <c r="A1039" i="1"/>
  <c r="C1043" i="4"/>
  <c r="E1042" i="4"/>
  <c r="B1041" i="4"/>
  <c r="A1040" i="4"/>
  <c r="C1040" i="1" l="1"/>
  <c r="E1040" i="1" s="1"/>
  <c r="B1041" i="1"/>
  <c r="A1040" i="1"/>
  <c r="B1042" i="4"/>
  <c r="A1041" i="4"/>
  <c r="C1044" i="4"/>
  <c r="E1043" i="4"/>
  <c r="C1041" i="1" l="1"/>
  <c r="E1041" i="1" s="1"/>
  <c r="B1042" i="1"/>
  <c r="A1041" i="1"/>
  <c r="C1045" i="4"/>
  <c r="E1044" i="4"/>
  <c r="B1043" i="4"/>
  <c r="A1042" i="4"/>
  <c r="C1042" i="1" l="1"/>
  <c r="E1042" i="1" s="1"/>
  <c r="A1042" i="1"/>
  <c r="B1043" i="1"/>
  <c r="B1044" i="4"/>
  <c r="A1043" i="4"/>
  <c r="C1046" i="4"/>
  <c r="E1045" i="4"/>
  <c r="B1044" i="1" l="1"/>
  <c r="C1043" i="1"/>
  <c r="E1043" i="1" s="1"/>
  <c r="A1043" i="1"/>
  <c r="C1047" i="4"/>
  <c r="E1046" i="4"/>
  <c r="B1045" i="4"/>
  <c r="A1044" i="4"/>
  <c r="C1044" i="1" l="1"/>
  <c r="E1044" i="1" s="1"/>
  <c r="A1044" i="1"/>
  <c r="B1045" i="1"/>
  <c r="B1046" i="4"/>
  <c r="A1045" i="4"/>
  <c r="C1048" i="4"/>
  <c r="E1047" i="4"/>
  <c r="B1046" i="1" l="1"/>
  <c r="C1045" i="1"/>
  <c r="E1045" i="1" s="1"/>
  <c r="A1045" i="1"/>
  <c r="C1049" i="4"/>
  <c r="E1048" i="4"/>
  <c r="B1047" i="4"/>
  <c r="A1046" i="4"/>
  <c r="C1046" i="1" l="1"/>
  <c r="E1046" i="1" s="1"/>
  <c r="A1046" i="1"/>
  <c r="B1047" i="1"/>
  <c r="B1048" i="4"/>
  <c r="A1047" i="4"/>
  <c r="C1050" i="4"/>
  <c r="E1049" i="4"/>
  <c r="A1047" i="1" l="1"/>
  <c r="B1048" i="1"/>
  <c r="C1047" i="1"/>
  <c r="E1047" i="1" s="1"/>
  <c r="C1051" i="4"/>
  <c r="E1050" i="4"/>
  <c r="B1049" i="4"/>
  <c r="A1048" i="4"/>
  <c r="A1048" i="1" l="1"/>
  <c r="C1048" i="1"/>
  <c r="E1048" i="1" s="1"/>
  <c r="B1049" i="1"/>
  <c r="B1050" i="4"/>
  <c r="A1049" i="4"/>
  <c r="C1052" i="4"/>
  <c r="E1051" i="4"/>
  <c r="B1050" i="1" l="1"/>
  <c r="C1049" i="1"/>
  <c r="E1049" i="1" s="1"/>
  <c r="A1049" i="1"/>
  <c r="C1053" i="4"/>
  <c r="E1052" i="4"/>
  <c r="B1051" i="4"/>
  <c r="A1050" i="4"/>
  <c r="A1050" i="1" l="1"/>
  <c r="C1050" i="1"/>
  <c r="E1050" i="1" s="1"/>
  <c r="B1051" i="1"/>
  <c r="B1052" i="4"/>
  <c r="A1051" i="4"/>
  <c r="C1054" i="4"/>
  <c r="E1053" i="4"/>
  <c r="A1051" i="1" l="1"/>
  <c r="B1052" i="1"/>
  <c r="C1051" i="1"/>
  <c r="E1051" i="1" s="1"/>
  <c r="C1055" i="4"/>
  <c r="E1054" i="4"/>
  <c r="B1053" i="4"/>
  <c r="A1052" i="4"/>
  <c r="B1053" i="1" l="1"/>
  <c r="C1052" i="1"/>
  <c r="E1052" i="1" s="1"/>
  <c r="A1052" i="1"/>
  <c r="B1054" i="4"/>
  <c r="A1053" i="4"/>
  <c r="C1056" i="4"/>
  <c r="E1055" i="4"/>
  <c r="A1053" i="1" l="1"/>
  <c r="B1054" i="1"/>
  <c r="C1053" i="1"/>
  <c r="E1053" i="1" s="1"/>
  <c r="C1057" i="4"/>
  <c r="E1056" i="4"/>
  <c r="B1055" i="4"/>
  <c r="A1054" i="4"/>
  <c r="B1055" i="1" l="1"/>
  <c r="C1054" i="1"/>
  <c r="E1054" i="1" s="1"/>
  <c r="A1054" i="1"/>
  <c r="B1056" i="4"/>
  <c r="A1055" i="4"/>
  <c r="C1058" i="4"/>
  <c r="E1057" i="4"/>
  <c r="A1055" i="1" l="1"/>
  <c r="B1056" i="1"/>
  <c r="C1055" i="1"/>
  <c r="E1055" i="1" s="1"/>
  <c r="C1059" i="4"/>
  <c r="E1058" i="4"/>
  <c r="B1057" i="4"/>
  <c r="A1056" i="4"/>
  <c r="A1056" i="1" l="1"/>
  <c r="B1057" i="1"/>
  <c r="C1056" i="1"/>
  <c r="E1056" i="1" s="1"/>
  <c r="B1058" i="4"/>
  <c r="A1057" i="4"/>
  <c r="C1060" i="4"/>
  <c r="E1059" i="4"/>
  <c r="C1057" i="1" l="1"/>
  <c r="E1057" i="1" s="1"/>
  <c r="B1058" i="1"/>
  <c r="A1057" i="1"/>
  <c r="C1061" i="4"/>
  <c r="E1060" i="4"/>
  <c r="B1059" i="4"/>
  <c r="A1058" i="4"/>
  <c r="B1059" i="1" l="1"/>
  <c r="A1058" i="1"/>
  <c r="C1058" i="1"/>
  <c r="E1058" i="1" s="1"/>
  <c r="B1060" i="4"/>
  <c r="A1059" i="4"/>
  <c r="C1062" i="4"/>
  <c r="E1061" i="4"/>
  <c r="C1059" i="1" l="1"/>
  <c r="E1059" i="1" s="1"/>
  <c r="B1060" i="1"/>
  <c r="A1059" i="1"/>
  <c r="C1063" i="4"/>
  <c r="E1062" i="4"/>
  <c r="B1061" i="4"/>
  <c r="A1060" i="4"/>
  <c r="A1060" i="1" l="1"/>
  <c r="B1061" i="1"/>
  <c r="C1060" i="1"/>
  <c r="E1060" i="1" s="1"/>
  <c r="B1062" i="4"/>
  <c r="A1061" i="4"/>
  <c r="C1064" i="4"/>
  <c r="E1063" i="4"/>
  <c r="C1061" i="1" l="1"/>
  <c r="E1061" i="1" s="1"/>
  <c r="B1062" i="1"/>
  <c r="A1061" i="1"/>
  <c r="C1065" i="4"/>
  <c r="E1064" i="4"/>
  <c r="B1063" i="4"/>
  <c r="A1062" i="4"/>
  <c r="B1063" i="1" l="1"/>
  <c r="A1062" i="1"/>
  <c r="C1062" i="1"/>
  <c r="E1062" i="1" s="1"/>
  <c r="B1064" i="4"/>
  <c r="A1063" i="4"/>
  <c r="C1066" i="4"/>
  <c r="E1065" i="4"/>
  <c r="C1063" i="1" l="1"/>
  <c r="E1063" i="1" s="1"/>
  <c r="B1064" i="1"/>
  <c r="A1063" i="1"/>
  <c r="C1067" i="4"/>
  <c r="E1066" i="4"/>
  <c r="B1065" i="4"/>
  <c r="A1064" i="4"/>
  <c r="C1064" i="1" l="1"/>
  <c r="E1064" i="1" s="1"/>
  <c r="B1065" i="1"/>
  <c r="A1064" i="1"/>
  <c r="B1066" i="4"/>
  <c r="A1065" i="4"/>
  <c r="C1068" i="4"/>
  <c r="E1067" i="4"/>
  <c r="C1065" i="1" l="1"/>
  <c r="E1065" i="1" s="1"/>
  <c r="B1066" i="1"/>
  <c r="A1065" i="1"/>
  <c r="C1069" i="4"/>
  <c r="E1068" i="4"/>
  <c r="B1067" i="4"/>
  <c r="A1066" i="4"/>
  <c r="B1067" i="1" l="1"/>
  <c r="C1066" i="1"/>
  <c r="E1066" i="1" s="1"/>
  <c r="A1066" i="1"/>
  <c r="B1068" i="4"/>
  <c r="A1067" i="4"/>
  <c r="C1070" i="4"/>
  <c r="E1069" i="4"/>
  <c r="B1068" i="1" l="1"/>
  <c r="A1067" i="1"/>
  <c r="C1067" i="1"/>
  <c r="E1067" i="1" s="1"/>
  <c r="C1071" i="4"/>
  <c r="E1070" i="4"/>
  <c r="B1069" i="4"/>
  <c r="A1068" i="4"/>
  <c r="A1068" i="1" l="1"/>
  <c r="C1068" i="1"/>
  <c r="E1068" i="1" s="1"/>
  <c r="B1069" i="1"/>
  <c r="B1070" i="4"/>
  <c r="A1069" i="4"/>
  <c r="C1072" i="4"/>
  <c r="E1071" i="4"/>
  <c r="C1069" i="1" l="1"/>
  <c r="E1069" i="1" s="1"/>
  <c r="A1069" i="1"/>
  <c r="B1070" i="1"/>
  <c r="C1073" i="4"/>
  <c r="E1072" i="4"/>
  <c r="B1071" i="4"/>
  <c r="A1070" i="4"/>
  <c r="B1071" i="1" l="1"/>
  <c r="C1070" i="1"/>
  <c r="E1070" i="1" s="1"/>
  <c r="A1070" i="1"/>
  <c r="B1072" i="4"/>
  <c r="A1071" i="4"/>
  <c r="C1074" i="4"/>
  <c r="E1073" i="4"/>
  <c r="C1071" i="1" l="1"/>
  <c r="E1071" i="1" s="1"/>
  <c r="A1071" i="1"/>
  <c r="B1072" i="1"/>
  <c r="C1075" i="4"/>
  <c r="E1074" i="4"/>
  <c r="B1073" i="4"/>
  <c r="A1072" i="4"/>
  <c r="C1072" i="1" l="1"/>
  <c r="E1072" i="1" s="1"/>
  <c r="B1073" i="1"/>
  <c r="A1072" i="1"/>
  <c r="B1074" i="4"/>
  <c r="A1073" i="4"/>
  <c r="C1076" i="4"/>
  <c r="E1075" i="4"/>
  <c r="C1073" i="1" l="1"/>
  <c r="E1073" i="1" s="1"/>
  <c r="B1074" i="1"/>
  <c r="A1073" i="1"/>
  <c r="C1077" i="4"/>
  <c r="E1076" i="4"/>
  <c r="B1075" i="4"/>
  <c r="A1074" i="4"/>
  <c r="C1074" i="1" l="1"/>
  <c r="E1074" i="1" s="1"/>
  <c r="B1075" i="1"/>
  <c r="A1074" i="1"/>
  <c r="B1076" i="4"/>
  <c r="A1075" i="4"/>
  <c r="E1077" i="4"/>
  <c r="C1078" i="4"/>
  <c r="C1075" i="1" l="1"/>
  <c r="E1075" i="1" s="1"/>
  <c r="B1076" i="1"/>
  <c r="A1075" i="1"/>
  <c r="C1079" i="4"/>
  <c r="E1078" i="4"/>
  <c r="B1077" i="4"/>
  <c r="A1076" i="4"/>
  <c r="C1076" i="1" l="1"/>
  <c r="E1076" i="1" s="1"/>
  <c r="B1077" i="1"/>
  <c r="A1076" i="1"/>
  <c r="B1078" i="4"/>
  <c r="A1077" i="4"/>
  <c r="C1080" i="4"/>
  <c r="E1079" i="4"/>
  <c r="A1077" i="1" l="1"/>
  <c r="B1078" i="1"/>
  <c r="C1077" i="1"/>
  <c r="E1077" i="1" s="1"/>
  <c r="C1081" i="4"/>
  <c r="E1080" i="4"/>
  <c r="B1079" i="4"/>
  <c r="A1078" i="4"/>
  <c r="C1078" i="1" l="1"/>
  <c r="E1078" i="1" s="1"/>
  <c r="A1078" i="1"/>
  <c r="B1079" i="1"/>
  <c r="B1080" i="4"/>
  <c r="A1079" i="4"/>
  <c r="C1082" i="4"/>
  <c r="E1081" i="4"/>
  <c r="B1080" i="1" l="1"/>
  <c r="A1079" i="1"/>
  <c r="C1079" i="1"/>
  <c r="E1079" i="1" s="1"/>
  <c r="C1083" i="4"/>
  <c r="E1082" i="4"/>
  <c r="B1081" i="4"/>
  <c r="A1080" i="4"/>
  <c r="B1081" i="1" l="1"/>
  <c r="C1080" i="1"/>
  <c r="E1080" i="1" s="1"/>
  <c r="A1080" i="1"/>
  <c r="B1082" i="4"/>
  <c r="A1081" i="4"/>
  <c r="C1084" i="4"/>
  <c r="E1083" i="4"/>
  <c r="B1082" i="1" l="1"/>
  <c r="A1081" i="1"/>
  <c r="C1081" i="1"/>
  <c r="E1081" i="1" s="1"/>
  <c r="C1085" i="4"/>
  <c r="E1084" i="4"/>
  <c r="B1083" i="4"/>
  <c r="A1082" i="4"/>
  <c r="A1082" i="1" l="1"/>
  <c r="C1082" i="1"/>
  <c r="E1082" i="1" s="1"/>
  <c r="B1083" i="1"/>
  <c r="B1084" i="4"/>
  <c r="A1083" i="4"/>
  <c r="C1086" i="4"/>
  <c r="E1085" i="4"/>
  <c r="B1084" i="1" l="1"/>
  <c r="A1083" i="1"/>
  <c r="C1083" i="1"/>
  <c r="E1083" i="1" s="1"/>
  <c r="C1087" i="4"/>
  <c r="E1086" i="4"/>
  <c r="B1085" i="4"/>
  <c r="A1084" i="4"/>
  <c r="C1084" i="1" l="1"/>
  <c r="E1084" i="1" s="1"/>
  <c r="B1085" i="1"/>
  <c r="A1084" i="1"/>
  <c r="B1086" i="4"/>
  <c r="A1085" i="4"/>
  <c r="C1088" i="4"/>
  <c r="E1087" i="4"/>
  <c r="C1085" i="1" l="1"/>
  <c r="E1085" i="1" s="1"/>
  <c r="A1085" i="1"/>
  <c r="B1086" i="1"/>
  <c r="C1089" i="4"/>
  <c r="E1088" i="4"/>
  <c r="B1087" i="4"/>
  <c r="A1086" i="4"/>
  <c r="B1087" i="1" l="1"/>
  <c r="A1086" i="1"/>
  <c r="C1086" i="1"/>
  <c r="E1086" i="1" s="1"/>
  <c r="B1088" i="4"/>
  <c r="A1087" i="4"/>
  <c r="C1090" i="4"/>
  <c r="E1089" i="4"/>
  <c r="B1088" i="1" l="1"/>
  <c r="C1087" i="1"/>
  <c r="E1087" i="1" s="1"/>
  <c r="A1087" i="1"/>
  <c r="C1091" i="4"/>
  <c r="E1090" i="4"/>
  <c r="B1089" i="4"/>
  <c r="A1088" i="4"/>
  <c r="C1088" i="1" l="1"/>
  <c r="E1088" i="1" s="1"/>
  <c r="B1089" i="1"/>
  <c r="A1088" i="1"/>
  <c r="B1090" i="4"/>
  <c r="A1089" i="4"/>
  <c r="C1092" i="4"/>
  <c r="E1091" i="4"/>
  <c r="A1089" i="1" l="1"/>
  <c r="B1090" i="1"/>
  <c r="C1089" i="1"/>
  <c r="E1089" i="1" s="1"/>
  <c r="C1093" i="4"/>
  <c r="E1092" i="4"/>
  <c r="B1091" i="4"/>
  <c r="A1090" i="4"/>
  <c r="C1090" i="1" l="1"/>
  <c r="E1090" i="1" s="1"/>
  <c r="A1090" i="1"/>
  <c r="B1091" i="1"/>
  <c r="B1092" i="4"/>
  <c r="A1091" i="4"/>
  <c r="C1094" i="4"/>
  <c r="E1093" i="4"/>
  <c r="C1091" i="1" l="1"/>
  <c r="E1091" i="1" s="1"/>
  <c r="B1092" i="1"/>
  <c r="A1091" i="1"/>
  <c r="C1095" i="4"/>
  <c r="E1094" i="4"/>
  <c r="B1093" i="4"/>
  <c r="A1092" i="4"/>
  <c r="C1092" i="1" l="1"/>
  <c r="E1092" i="1" s="1"/>
  <c r="A1092" i="1"/>
  <c r="B1093" i="1"/>
  <c r="B1094" i="4"/>
  <c r="A1093" i="4"/>
  <c r="C1096" i="4"/>
  <c r="E1095" i="4"/>
  <c r="C1093" i="1" l="1"/>
  <c r="E1093" i="1" s="1"/>
  <c r="A1093" i="1"/>
  <c r="B1094" i="1"/>
  <c r="C1097" i="4"/>
  <c r="E1096" i="4"/>
  <c r="B1095" i="4"/>
  <c r="A1094" i="4"/>
  <c r="C1094" i="1" l="1"/>
  <c r="E1094" i="1" s="1"/>
  <c r="A1094" i="1"/>
  <c r="B1095" i="1"/>
  <c r="B1096" i="4"/>
  <c r="A1095" i="4"/>
  <c r="C1098" i="4"/>
  <c r="E1097" i="4"/>
  <c r="C1095" i="1" l="1"/>
  <c r="E1095" i="1" s="1"/>
  <c r="A1095" i="1"/>
  <c r="B1096" i="1"/>
  <c r="C1099" i="4"/>
  <c r="E1098" i="4"/>
  <c r="B1097" i="4"/>
  <c r="A1096" i="4"/>
  <c r="A1096" i="1" l="1"/>
  <c r="C1096" i="1"/>
  <c r="E1096" i="1" s="1"/>
  <c r="B1097" i="1"/>
  <c r="B1098" i="4"/>
  <c r="A1097" i="4"/>
  <c r="C1100" i="4"/>
  <c r="E1099" i="4"/>
  <c r="A1097" i="1" l="1"/>
  <c r="C1097" i="1"/>
  <c r="E1097" i="1" s="1"/>
  <c r="B1098" i="1"/>
  <c r="C1101" i="4"/>
  <c r="E1100" i="4"/>
  <c r="B1099" i="4"/>
  <c r="A1098" i="4"/>
  <c r="C1098" i="1" l="1"/>
  <c r="E1098" i="1" s="1"/>
  <c r="A1098" i="1"/>
  <c r="B1099" i="1"/>
  <c r="B1100" i="4"/>
  <c r="A1099" i="4"/>
  <c r="C1102" i="4"/>
  <c r="E1101" i="4"/>
  <c r="C1099" i="1" l="1"/>
  <c r="E1099" i="1" s="1"/>
  <c r="A1099" i="1"/>
  <c r="B1100" i="1"/>
  <c r="C1103" i="4"/>
  <c r="E1102" i="4"/>
  <c r="B1101" i="4"/>
  <c r="A1100" i="4"/>
  <c r="A1100" i="1" l="1"/>
  <c r="C1100" i="1"/>
  <c r="E1100" i="1" s="1"/>
  <c r="B1101" i="1"/>
  <c r="B1102" i="4"/>
  <c r="A1101" i="4"/>
  <c r="C1104" i="4"/>
  <c r="E1103" i="4"/>
  <c r="C1101" i="1" l="1"/>
  <c r="E1101" i="1" s="1"/>
  <c r="B1102" i="1"/>
  <c r="A1101" i="1"/>
  <c r="C1105" i="4"/>
  <c r="E1104" i="4"/>
  <c r="B1103" i="4"/>
  <c r="A1102" i="4"/>
  <c r="C1102" i="1" l="1"/>
  <c r="E1102" i="1" s="1"/>
  <c r="A1102" i="1"/>
  <c r="B1103" i="1"/>
  <c r="B1104" i="4"/>
  <c r="A1103" i="4"/>
  <c r="C1106" i="4"/>
  <c r="E1105" i="4"/>
  <c r="A1103" i="1" l="1"/>
  <c r="B1104" i="1"/>
  <c r="C1103" i="1"/>
  <c r="E1103" i="1" s="1"/>
  <c r="C1107" i="4"/>
  <c r="E1106" i="4"/>
  <c r="B1105" i="4"/>
  <c r="A1104" i="4"/>
  <c r="C1104" i="1" l="1"/>
  <c r="E1104" i="1" s="1"/>
  <c r="B1105" i="1"/>
  <c r="A1104" i="1"/>
  <c r="B1106" i="4"/>
  <c r="A1105" i="4"/>
  <c r="C1108" i="4"/>
  <c r="E1107" i="4"/>
  <c r="C1105" i="1" l="1"/>
  <c r="E1105" i="1" s="1"/>
  <c r="B1106" i="1"/>
  <c r="A1105" i="1"/>
  <c r="C1109" i="4"/>
  <c r="E1108" i="4"/>
  <c r="B1107" i="4"/>
  <c r="A1106" i="4"/>
  <c r="C1106" i="1" l="1"/>
  <c r="E1106" i="1" s="1"/>
  <c r="A1106" i="1"/>
  <c r="B1107" i="1"/>
  <c r="B1108" i="4"/>
  <c r="A1107" i="4"/>
  <c r="C1110" i="4"/>
  <c r="E1109" i="4"/>
  <c r="B1108" i="1" l="1"/>
  <c r="A1107" i="1"/>
  <c r="C1107" i="1"/>
  <c r="E1107" i="1" s="1"/>
  <c r="C1111" i="4"/>
  <c r="E1110" i="4"/>
  <c r="B1109" i="4"/>
  <c r="A1108" i="4"/>
  <c r="B1109" i="1" l="1"/>
  <c r="A1108" i="1"/>
  <c r="C1108" i="1"/>
  <c r="E1108" i="1" s="1"/>
  <c r="B1110" i="4"/>
  <c r="A1109" i="4"/>
  <c r="C1112" i="4"/>
  <c r="E1111" i="4"/>
  <c r="B1110" i="1" l="1"/>
  <c r="C1109" i="1"/>
  <c r="E1109" i="1" s="1"/>
  <c r="A1109" i="1"/>
  <c r="C1113" i="4"/>
  <c r="E1112" i="4"/>
  <c r="B1111" i="4"/>
  <c r="A1110" i="4"/>
  <c r="B1111" i="1" l="1"/>
  <c r="A1110" i="1"/>
  <c r="C1110" i="1"/>
  <c r="E1110" i="1" s="1"/>
  <c r="B1112" i="4"/>
  <c r="A1111" i="4"/>
  <c r="C1114" i="4"/>
  <c r="E1113" i="4"/>
  <c r="B1112" i="1" l="1"/>
  <c r="C1111" i="1"/>
  <c r="E1111" i="1" s="1"/>
  <c r="A1111" i="1"/>
  <c r="C1115" i="4"/>
  <c r="E1114" i="4"/>
  <c r="B1113" i="4"/>
  <c r="A1112" i="4"/>
  <c r="B1113" i="1" l="1"/>
  <c r="A1112" i="1"/>
  <c r="C1112" i="1"/>
  <c r="E1112" i="1" s="1"/>
  <c r="B1114" i="4"/>
  <c r="A1113" i="4"/>
  <c r="C1116" i="4"/>
  <c r="E1115" i="4"/>
  <c r="B1114" i="1" l="1"/>
  <c r="C1113" i="1"/>
  <c r="E1113" i="1" s="1"/>
  <c r="A1113" i="1"/>
  <c r="C1117" i="4"/>
  <c r="E1116" i="4"/>
  <c r="B1115" i="4"/>
  <c r="A1114" i="4"/>
  <c r="B1115" i="1" l="1"/>
  <c r="A1114" i="1"/>
  <c r="C1114" i="1"/>
  <c r="E1114" i="1" s="1"/>
  <c r="B1116" i="4"/>
  <c r="A1115" i="4"/>
  <c r="C1118" i="4"/>
  <c r="E1117" i="4"/>
  <c r="A1115" i="1" l="1"/>
  <c r="C1115" i="1"/>
  <c r="E1115" i="1" s="1"/>
  <c r="B1116" i="1"/>
  <c r="C1119" i="4"/>
  <c r="E1118" i="4"/>
  <c r="B1117" i="4"/>
  <c r="A1116" i="4"/>
  <c r="C1116" i="1" l="1"/>
  <c r="E1116" i="1" s="1"/>
  <c r="A1116" i="1"/>
  <c r="B1117" i="1"/>
  <c r="B1118" i="4"/>
  <c r="A1117" i="4"/>
  <c r="C1120" i="4"/>
  <c r="E1119" i="4"/>
  <c r="A1117" i="1" l="1"/>
  <c r="B1118" i="1"/>
  <c r="C1117" i="1"/>
  <c r="E1117" i="1" s="1"/>
  <c r="C1121" i="4"/>
  <c r="E1120" i="4"/>
  <c r="B1119" i="4"/>
  <c r="A1118" i="4"/>
  <c r="B1119" i="1" l="1"/>
  <c r="A1118" i="1"/>
  <c r="C1118" i="1"/>
  <c r="E1118" i="1" s="1"/>
  <c r="B1120" i="4"/>
  <c r="A1119" i="4"/>
  <c r="C1122" i="4"/>
  <c r="E1121" i="4"/>
  <c r="B1120" i="1" l="1"/>
  <c r="C1119" i="1"/>
  <c r="E1119" i="1" s="1"/>
  <c r="A1119" i="1"/>
  <c r="C1123" i="4"/>
  <c r="E1122" i="4"/>
  <c r="B1121" i="4"/>
  <c r="A1120" i="4"/>
  <c r="B1121" i="1" l="1"/>
  <c r="A1120" i="1"/>
  <c r="C1120" i="1"/>
  <c r="E1120" i="1" s="1"/>
  <c r="B1122" i="4"/>
  <c r="A1121" i="4"/>
  <c r="C1124" i="4"/>
  <c r="E1123" i="4"/>
  <c r="B1122" i="1" l="1"/>
  <c r="C1121" i="1"/>
  <c r="E1121" i="1" s="1"/>
  <c r="A1121" i="1"/>
  <c r="C1125" i="4"/>
  <c r="E1124" i="4"/>
  <c r="B1123" i="4"/>
  <c r="A1122" i="4"/>
  <c r="B1123" i="1" l="1"/>
  <c r="A1122" i="1"/>
  <c r="C1122" i="1"/>
  <c r="E1122" i="1" s="1"/>
  <c r="B1124" i="4"/>
  <c r="A1123" i="4"/>
  <c r="C1126" i="4"/>
  <c r="E1125" i="4"/>
  <c r="C1123" i="1" l="1"/>
  <c r="E1123" i="1" s="1"/>
  <c r="B1124" i="1"/>
  <c r="A1123" i="1"/>
  <c r="C1127" i="4"/>
  <c r="E1126" i="4"/>
  <c r="B1125" i="4"/>
  <c r="A1124" i="4"/>
  <c r="B1125" i="1" l="1"/>
  <c r="C1124" i="1"/>
  <c r="E1124" i="1" s="1"/>
  <c r="A1124" i="1"/>
  <c r="B1126" i="4"/>
  <c r="A1125" i="4"/>
  <c r="C1128" i="4"/>
  <c r="E1127" i="4"/>
  <c r="B1126" i="1" l="1"/>
  <c r="C1125" i="1"/>
  <c r="E1125" i="1" s="1"/>
  <c r="A1125" i="1"/>
  <c r="C1129" i="4"/>
  <c r="E1128" i="4"/>
  <c r="B1127" i="4"/>
  <c r="A1126" i="4"/>
  <c r="C1126" i="1" l="1"/>
  <c r="E1126" i="1" s="1"/>
  <c r="B1127" i="1"/>
  <c r="A1126" i="1"/>
  <c r="B1128" i="4"/>
  <c r="A1127" i="4"/>
  <c r="C1130" i="4"/>
  <c r="E1129" i="4"/>
  <c r="B1128" i="1" l="1"/>
  <c r="C1127" i="1"/>
  <c r="E1127" i="1" s="1"/>
  <c r="A1127" i="1"/>
  <c r="C1131" i="4"/>
  <c r="E1130" i="4"/>
  <c r="B1129" i="4"/>
  <c r="A1128" i="4"/>
  <c r="B1129" i="1" l="1"/>
  <c r="A1128" i="1"/>
  <c r="C1128" i="1"/>
  <c r="E1128" i="1" s="1"/>
  <c r="B1130" i="4"/>
  <c r="A1129" i="4"/>
  <c r="C1132" i="4"/>
  <c r="E1131" i="4"/>
  <c r="B1130" i="1" l="1"/>
  <c r="C1129" i="1"/>
  <c r="E1129" i="1" s="1"/>
  <c r="A1129" i="1"/>
  <c r="C1133" i="4"/>
  <c r="E1132" i="4"/>
  <c r="B1131" i="4"/>
  <c r="A1130" i="4"/>
  <c r="B1131" i="1" l="1"/>
  <c r="A1130" i="1"/>
  <c r="C1130" i="1"/>
  <c r="E1130" i="1" s="1"/>
  <c r="B1132" i="4"/>
  <c r="A1131" i="4"/>
  <c r="C1134" i="4"/>
  <c r="E1133" i="4"/>
  <c r="B1132" i="1" l="1"/>
  <c r="C1131" i="1"/>
  <c r="E1131" i="1" s="1"/>
  <c r="A1131" i="1"/>
  <c r="C1135" i="4"/>
  <c r="E1134" i="4"/>
  <c r="B1133" i="4"/>
  <c r="A1132" i="4"/>
  <c r="B1133" i="1" l="1"/>
  <c r="C1132" i="1"/>
  <c r="E1132" i="1" s="1"/>
  <c r="A1132" i="1"/>
  <c r="B1134" i="4"/>
  <c r="A1133" i="4"/>
  <c r="C1136" i="4"/>
  <c r="E1135" i="4"/>
  <c r="A1133" i="1" l="1"/>
  <c r="C1133" i="1"/>
  <c r="E1133" i="1" s="1"/>
  <c r="B1134" i="1"/>
  <c r="C1137" i="4"/>
  <c r="E1136" i="4"/>
  <c r="B1135" i="4"/>
  <c r="A1134" i="4"/>
  <c r="A1134" i="1" l="1"/>
  <c r="B1135" i="1"/>
  <c r="C1134" i="1"/>
  <c r="E1134" i="1" s="1"/>
  <c r="B1136" i="4"/>
  <c r="A1135" i="4"/>
  <c r="C1138" i="4"/>
  <c r="E1137" i="4"/>
  <c r="A1135" i="1" l="1"/>
  <c r="C1135" i="1"/>
  <c r="E1135" i="1" s="1"/>
  <c r="B1136" i="1"/>
  <c r="C1139" i="4"/>
  <c r="E1138" i="4"/>
  <c r="B1137" i="4"/>
  <c r="A1136" i="4"/>
  <c r="A1136" i="1" l="1"/>
  <c r="B1137" i="1"/>
  <c r="C1136" i="1"/>
  <c r="E1136" i="1" s="1"/>
  <c r="B1138" i="4"/>
  <c r="A1137" i="4"/>
  <c r="C1140" i="4"/>
  <c r="E1139" i="4"/>
  <c r="A1137" i="1" l="1"/>
  <c r="C1137" i="1"/>
  <c r="E1137" i="1" s="1"/>
  <c r="B1138" i="1"/>
  <c r="C1141" i="4"/>
  <c r="E1140" i="4"/>
  <c r="B1139" i="4"/>
  <c r="A1138" i="4"/>
  <c r="C1138" i="1" l="1"/>
  <c r="E1138" i="1" s="1"/>
  <c r="B1139" i="1"/>
  <c r="A1138" i="1"/>
  <c r="B1140" i="4"/>
  <c r="A1139" i="4"/>
  <c r="C1142" i="4"/>
  <c r="E1141" i="4"/>
  <c r="B1140" i="1" l="1"/>
  <c r="C1139" i="1"/>
  <c r="E1139" i="1" s="1"/>
  <c r="A1139" i="1"/>
  <c r="C1143" i="4"/>
  <c r="E1142" i="4"/>
  <c r="B1141" i="4"/>
  <c r="A1140" i="4"/>
  <c r="C1140" i="1" l="1"/>
  <c r="E1140" i="1" s="1"/>
  <c r="B1141" i="1"/>
  <c r="A1140" i="1"/>
  <c r="B1142" i="4"/>
  <c r="A1141" i="4"/>
  <c r="C1144" i="4"/>
  <c r="E1143" i="4"/>
  <c r="B1142" i="1" l="1"/>
  <c r="A1141" i="1"/>
  <c r="C1141" i="1"/>
  <c r="E1141" i="1" s="1"/>
  <c r="C1145" i="4"/>
  <c r="E1144" i="4"/>
  <c r="B1143" i="4"/>
  <c r="A1142" i="4"/>
  <c r="A1142" i="1" l="1"/>
  <c r="B1143" i="1"/>
  <c r="C1142" i="1"/>
  <c r="E1142" i="1" s="1"/>
  <c r="B1144" i="4"/>
  <c r="A1143" i="4"/>
  <c r="C1146" i="4"/>
  <c r="E1145" i="4"/>
  <c r="C1143" i="1" l="1"/>
  <c r="E1143" i="1" s="1"/>
  <c r="A1143" i="1"/>
  <c r="B1144" i="1"/>
  <c r="C1147" i="4"/>
  <c r="E1146" i="4"/>
  <c r="B1145" i="4"/>
  <c r="A1144" i="4"/>
  <c r="A1144" i="1" l="1"/>
  <c r="B1145" i="1"/>
  <c r="C1144" i="1"/>
  <c r="E1144" i="1" s="1"/>
  <c r="B1146" i="4"/>
  <c r="A1145" i="4"/>
  <c r="C1148" i="4"/>
  <c r="E1147" i="4"/>
  <c r="C1145" i="1" l="1"/>
  <c r="E1145" i="1" s="1"/>
  <c r="A1145" i="1"/>
  <c r="B1146" i="1"/>
  <c r="C1149" i="4"/>
  <c r="E1148" i="4"/>
  <c r="B1147" i="4"/>
  <c r="A1146" i="4"/>
  <c r="C1146" i="1" l="1"/>
  <c r="E1146" i="1" s="1"/>
  <c r="B1147" i="1"/>
  <c r="A1146" i="1"/>
  <c r="B1148" i="4"/>
  <c r="A1147" i="4"/>
  <c r="C1150" i="4"/>
  <c r="E1149" i="4"/>
  <c r="C1147" i="1" l="1"/>
  <c r="E1147" i="1" s="1"/>
  <c r="A1147" i="1"/>
  <c r="B1148" i="1"/>
  <c r="C1151" i="4"/>
  <c r="E1150" i="4"/>
  <c r="B1149" i="4"/>
  <c r="A1148" i="4"/>
  <c r="B1149" i="1" l="1"/>
  <c r="C1148" i="1"/>
  <c r="E1148" i="1" s="1"/>
  <c r="A1148" i="1"/>
  <c r="B1150" i="4"/>
  <c r="A1149" i="4"/>
  <c r="C1152" i="4"/>
  <c r="E1151" i="4"/>
  <c r="C1149" i="1" l="1"/>
  <c r="E1149" i="1" s="1"/>
  <c r="A1149" i="1"/>
  <c r="B1150" i="1"/>
  <c r="C1153" i="4"/>
  <c r="E1152" i="4"/>
  <c r="B1151" i="4"/>
  <c r="A1150" i="4"/>
  <c r="C1150" i="1" l="1"/>
  <c r="E1150" i="1" s="1"/>
  <c r="B1151" i="1"/>
  <c r="A1150" i="1"/>
  <c r="B1152" i="4"/>
  <c r="A1151" i="4"/>
  <c r="C1154" i="4"/>
  <c r="E1153" i="4"/>
  <c r="A1151" i="1" l="1"/>
  <c r="C1151" i="1"/>
  <c r="E1151" i="1" s="1"/>
  <c r="B1152" i="1"/>
  <c r="C1155" i="4"/>
  <c r="E1154" i="4"/>
  <c r="B1153" i="4"/>
  <c r="A1152" i="4"/>
  <c r="C1152" i="1" l="1"/>
  <c r="E1152" i="1" s="1"/>
  <c r="B1153" i="1"/>
  <c r="A1152" i="1"/>
  <c r="B1154" i="4"/>
  <c r="A1153" i="4"/>
  <c r="C1156" i="4"/>
  <c r="E1155" i="4"/>
  <c r="A1153" i="1" l="1"/>
  <c r="C1153" i="1"/>
  <c r="E1153" i="1" s="1"/>
  <c r="B1154" i="1"/>
  <c r="C1157" i="4"/>
  <c r="E1156" i="4"/>
  <c r="B1155" i="4"/>
  <c r="A1154" i="4"/>
  <c r="A1154" i="1" l="1"/>
  <c r="B1155" i="1"/>
  <c r="C1154" i="1"/>
  <c r="E1154" i="1" s="1"/>
  <c r="B1156" i="4"/>
  <c r="A1155" i="4"/>
  <c r="C1158" i="4"/>
  <c r="E1157" i="4"/>
  <c r="A1155" i="1" l="1"/>
  <c r="C1155" i="1"/>
  <c r="E1155" i="1" s="1"/>
  <c r="B1156" i="1"/>
  <c r="C1159" i="4"/>
  <c r="E1158" i="4"/>
  <c r="B1157" i="4"/>
  <c r="A1156" i="4"/>
  <c r="A1156" i="1" l="1"/>
  <c r="B1157" i="1"/>
  <c r="C1156" i="1"/>
  <c r="E1156" i="1" s="1"/>
  <c r="B1158" i="4"/>
  <c r="A1157" i="4"/>
  <c r="C1160" i="4"/>
  <c r="E1159" i="4"/>
  <c r="A1157" i="1" l="1"/>
  <c r="C1157" i="1"/>
  <c r="E1157" i="1" s="1"/>
  <c r="B1158" i="1"/>
  <c r="C1161" i="4"/>
  <c r="E1160" i="4"/>
  <c r="B1159" i="4"/>
  <c r="A1158" i="4"/>
  <c r="A1158" i="1" l="1"/>
  <c r="B1159" i="1"/>
  <c r="C1158" i="1"/>
  <c r="E1158" i="1" s="1"/>
  <c r="B1160" i="4"/>
  <c r="A1159" i="4"/>
  <c r="C1162" i="4"/>
  <c r="E1161" i="4"/>
  <c r="A1159" i="1" l="1"/>
  <c r="C1159" i="1"/>
  <c r="E1159" i="1" s="1"/>
  <c r="B1160" i="1"/>
  <c r="C1163" i="4"/>
  <c r="E1162" i="4"/>
  <c r="B1161" i="4"/>
  <c r="A1160" i="4"/>
  <c r="A1160" i="1" l="1"/>
  <c r="B1161" i="1"/>
  <c r="C1160" i="1"/>
  <c r="E1160" i="1" s="1"/>
  <c r="B1162" i="4"/>
  <c r="A1161" i="4"/>
  <c r="C1164" i="4"/>
  <c r="E1163" i="4"/>
  <c r="C1161" i="1" l="1"/>
  <c r="E1161" i="1" s="1"/>
  <c r="A1161" i="1"/>
  <c r="B1162" i="1"/>
  <c r="C1165" i="4"/>
  <c r="E1164" i="4"/>
  <c r="B1163" i="4"/>
  <c r="A1162" i="4"/>
  <c r="A1162" i="1" l="1"/>
  <c r="B1163" i="1"/>
  <c r="C1162" i="1"/>
  <c r="E1162" i="1" s="1"/>
  <c r="B1164" i="4"/>
  <c r="A1163" i="4"/>
  <c r="C1166" i="4"/>
  <c r="E1165" i="4"/>
  <c r="C1163" i="1" l="1"/>
  <c r="E1163" i="1" s="1"/>
  <c r="A1163" i="1"/>
  <c r="B1164" i="1"/>
  <c r="C1167" i="4"/>
  <c r="E1166" i="4"/>
  <c r="B1165" i="4"/>
  <c r="A1164" i="4"/>
  <c r="C1164" i="1" l="1"/>
  <c r="E1164" i="1" s="1"/>
  <c r="B1165" i="1"/>
  <c r="A1164" i="1"/>
  <c r="B1166" i="4"/>
  <c r="A1165" i="4"/>
  <c r="C1168" i="4"/>
  <c r="E1167" i="4"/>
  <c r="C1165" i="1" l="1"/>
  <c r="E1165" i="1" s="1"/>
  <c r="A1165" i="1"/>
  <c r="B1166" i="1"/>
  <c r="C1169" i="4"/>
  <c r="E1168" i="4"/>
  <c r="B1167" i="4"/>
  <c r="A1166" i="4"/>
  <c r="C1166" i="1" l="1"/>
  <c r="E1166" i="1" s="1"/>
  <c r="B1167" i="1"/>
  <c r="A1166" i="1"/>
  <c r="B1168" i="4"/>
  <c r="A1167" i="4"/>
  <c r="C1170" i="4"/>
  <c r="E1169" i="4"/>
  <c r="C1167" i="1" l="1"/>
  <c r="E1167" i="1" s="1"/>
  <c r="A1167" i="1"/>
  <c r="B1168" i="1"/>
  <c r="C1171" i="4"/>
  <c r="E1170" i="4"/>
  <c r="B1169" i="4"/>
  <c r="A1168" i="4"/>
  <c r="C1168" i="1" l="1"/>
  <c r="E1168" i="1" s="1"/>
  <c r="B1169" i="1"/>
  <c r="A1168" i="1"/>
  <c r="B1170" i="4"/>
  <c r="A1169" i="4"/>
  <c r="C1172" i="4"/>
  <c r="E1171" i="4"/>
  <c r="A1169" i="1" l="1"/>
  <c r="C1169" i="1"/>
  <c r="E1169" i="1" s="1"/>
  <c r="B1170" i="1"/>
  <c r="C1173" i="4"/>
  <c r="E1172" i="4"/>
  <c r="B1171" i="4"/>
  <c r="A1170" i="4"/>
  <c r="C1170" i="1" l="1"/>
  <c r="E1170" i="1" s="1"/>
  <c r="B1171" i="1"/>
  <c r="A1170" i="1"/>
  <c r="B1172" i="4"/>
  <c r="A1171" i="4"/>
  <c r="C1174" i="4"/>
  <c r="E1173" i="4"/>
  <c r="C1171" i="1" l="1"/>
  <c r="E1171" i="1" s="1"/>
  <c r="A1171" i="1"/>
  <c r="B1172" i="1"/>
  <c r="C1175" i="4"/>
  <c r="E1174" i="4"/>
  <c r="B1173" i="4"/>
  <c r="A1172" i="4"/>
  <c r="C1172" i="1" l="1"/>
  <c r="E1172" i="1" s="1"/>
  <c r="B1173" i="1"/>
  <c r="A1172" i="1"/>
  <c r="B1174" i="4"/>
  <c r="A1173" i="4"/>
  <c r="C1176" i="4"/>
  <c r="E1175" i="4"/>
  <c r="A1173" i="1" l="1"/>
  <c r="C1173" i="1"/>
  <c r="E1173" i="1" s="1"/>
  <c r="B1174" i="1"/>
  <c r="C1177" i="4"/>
  <c r="E1176" i="4"/>
  <c r="B1175" i="4"/>
  <c r="A1174" i="4"/>
  <c r="A1174" i="1" l="1"/>
  <c r="B1175" i="1"/>
  <c r="C1174" i="1"/>
  <c r="E1174" i="1" s="1"/>
  <c r="B1176" i="4"/>
  <c r="A1175" i="4"/>
  <c r="C1178" i="4"/>
  <c r="E1177" i="4"/>
  <c r="A1175" i="1" l="1"/>
  <c r="C1175" i="1"/>
  <c r="E1175" i="1" s="1"/>
  <c r="B1176" i="1"/>
  <c r="C1179" i="4"/>
  <c r="E1178" i="4"/>
  <c r="B1177" i="4"/>
  <c r="A1176" i="4"/>
  <c r="A1176" i="1" l="1"/>
  <c r="B1177" i="1"/>
  <c r="C1176" i="1"/>
  <c r="E1176" i="1" s="1"/>
  <c r="B1178" i="4"/>
  <c r="A1177" i="4"/>
  <c r="C1180" i="4"/>
  <c r="E1179" i="4"/>
  <c r="A1177" i="1" l="1"/>
  <c r="C1177" i="1"/>
  <c r="E1177" i="1" s="1"/>
  <c r="B1178" i="1"/>
  <c r="C1181" i="4"/>
  <c r="E1180" i="4"/>
  <c r="B1179" i="4"/>
  <c r="A1178" i="4"/>
  <c r="A1178" i="1" l="1"/>
  <c r="B1179" i="1"/>
  <c r="C1178" i="1"/>
  <c r="E1178" i="1" s="1"/>
  <c r="B1180" i="4"/>
  <c r="A1179" i="4"/>
  <c r="C1182" i="4"/>
  <c r="E1181" i="4"/>
  <c r="A1179" i="1" l="1"/>
  <c r="C1179" i="1"/>
  <c r="E1179" i="1" s="1"/>
  <c r="B1180" i="1"/>
  <c r="C1183" i="4"/>
  <c r="E1182" i="4"/>
  <c r="B1181" i="4"/>
  <c r="A1180" i="4"/>
  <c r="A1180" i="1" l="1"/>
  <c r="B1181" i="1"/>
  <c r="C1180" i="1"/>
  <c r="E1180" i="1" s="1"/>
  <c r="B1182" i="4"/>
  <c r="A1181" i="4"/>
  <c r="C1184" i="4"/>
  <c r="E1183" i="4"/>
  <c r="A1181" i="1" l="1"/>
  <c r="C1181" i="1"/>
  <c r="E1181" i="1" s="1"/>
  <c r="B1182" i="1"/>
  <c r="C1185" i="4"/>
  <c r="E1184" i="4"/>
  <c r="B1183" i="4"/>
  <c r="A1182" i="4"/>
  <c r="A1182" i="1" l="1"/>
  <c r="B1183" i="1"/>
  <c r="C1182" i="1"/>
  <c r="E1182" i="1" s="1"/>
  <c r="B1184" i="4"/>
  <c r="A1183" i="4"/>
  <c r="C1186" i="4"/>
  <c r="E1185" i="4"/>
  <c r="A1183" i="1" l="1"/>
  <c r="B1184" i="1"/>
  <c r="C1183" i="1"/>
  <c r="E1183" i="1" s="1"/>
  <c r="C1187" i="4"/>
  <c r="E1186" i="4"/>
  <c r="B1185" i="4"/>
  <c r="A1184" i="4"/>
  <c r="A1184" i="1" l="1"/>
  <c r="B1185" i="1"/>
  <c r="C1184" i="1"/>
  <c r="E1184" i="1" s="1"/>
  <c r="B1186" i="4"/>
  <c r="A1185" i="4"/>
  <c r="C1188" i="4"/>
  <c r="E1187" i="4"/>
  <c r="A1185" i="1" l="1"/>
  <c r="C1185" i="1"/>
  <c r="E1185" i="1" s="1"/>
  <c r="B1186" i="1"/>
  <c r="C1189" i="4"/>
  <c r="E1188" i="4"/>
  <c r="B1187" i="4"/>
  <c r="A1186" i="4"/>
  <c r="A1186" i="1" l="1"/>
  <c r="B1187" i="1"/>
  <c r="C1186" i="1"/>
  <c r="E1186" i="1" s="1"/>
  <c r="B1188" i="4"/>
  <c r="A1187" i="4"/>
  <c r="C1190" i="4"/>
  <c r="E1189" i="4"/>
  <c r="C1187" i="1" l="1"/>
  <c r="E1187" i="1" s="1"/>
  <c r="A1187" i="1"/>
  <c r="B1188" i="1"/>
  <c r="C1191" i="4"/>
  <c r="E1190" i="4"/>
  <c r="B1189" i="4"/>
  <c r="A1188" i="4"/>
  <c r="C1188" i="1" l="1"/>
  <c r="E1188" i="1" s="1"/>
  <c r="B1189" i="1"/>
  <c r="A1188" i="1"/>
  <c r="B1190" i="4"/>
  <c r="A1189" i="4"/>
  <c r="C1192" i="4"/>
  <c r="E1191" i="4"/>
  <c r="C1189" i="1" l="1"/>
  <c r="E1189" i="1" s="1"/>
  <c r="A1189" i="1"/>
  <c r="B1190" i="1"/>
  <c r="C1193" i="4"/>
  <c r="E1192" i="4"/>
  <c r="B1191" i="4"/>
  <c r="A1190" i="4"/>
  <c r="C1190" i="1" l="1"/>
  <c r="E1190" i="1" s="1"/>
  <c r="B1191" i="1"/>
  <c r="A1190" i="1"/>
  <c r="B1192" i="4"/>
  <c r="A1191" i="4"/>
  <c r="C1194" i="4"/>
  <c r="E1193" i="4"/>
  <c r="C1191" i="1" l="1"/>
  <c r="E1191" i="1" s="1"/>
  <c r="A1191" i="1"/>
  <c r="B1192" i="1"/>
  <c r="C1195" i="4"/>
  <c r="E1194" i="4"/>
  <c r="B1193" i="4"/>
  <c r="A1192" i="4"/>
  <c r="A1192" i="1" l="1"/>
  <c r="B1193" i="1"/>
  <c r="C1192" i="1"/>
  <c r="E1192" i="1" s="1"/>
  <c r="B1194" i="4"/>
  <c r="A1193" i="4"/>
  <c r="C1196" i="4"/>
  <c r="E1195" i="4"/>
  <c r="A1193" i="1" l="1"/>
  <c r="C1193" i="1"/>
  <c r="E1193" i="1" s="1"/>
  <c r="B1194" i="1"/>
  <c r="C1197" i="4"/>
  <c r="E1196" i="4"/>
  <c r="B1195" i="4"/>
  <c r="A1194" i="4"/>
  <c r="C1194" i="1" l="1"/>
  <c r="E1194" i="1" s="1"/>
  <c r="B1195" i="1"/>
  <c r="A1194" i="1"/>
  <c r="B1196" i="4"/>
  <c r="A1195" i="4"/>
  <c r="E1197" i="4"/>
  <c r="C1198" i="4"/>
  <c r="C1195" i="1" l="1"/>
  <c r="E1195" i="1" s="1"/>
  <c r="A1195" i="1"/>
  <c r="B1196" i="1"/>
  <c r="C1199" i="4"/>
  <c r="E1198" i="4"/>
  <c r="B1197" i="4"/>
  <c r="A1196" i="4"/>
  <c r="C1196" i="1" l="1"/>
  <c r="E1196" i="1" s="1"/>
  <c r="B1197" i="1"/>
  <c r="A1196" i="1"/>
  <c r="B1198" i="4"/>
  <c r="A1197" i="4"/>
  <c r="C1200" i="4"/>
  <c r="E1199" i="4"/>
  <c r="A1197" i="1" l="1"/>
  <c r="C1197" i="1"/>
  <c r="E1197" i="1" s="1"/>
  <c r="B1198" i="1"/>
  <c r="C1201" i="4"/>
  <c r="E1200" i="4"/>
  <c r="B1199" i="4"/>
  <c r="A1198" i="4"/>
  <c r="A1198" i="1" l="1"/>
  <c r="B1199" i="1"/>
  <c r="C1198" i="1"/>
  <c r="E1198" i="1" s="1"/>
  <c r="B1200" i="4"/>
  <c r="A1199" i="4"/>
  <c r="E1201" i="4"/>
  <c r="C1202" i="4"/>
  <c r="A1199" i="1" l="1"/>
  <c r="C1199" i="1"/>
  <c r="E1199" i="1" s="1"/>
  <c r="B1200" i="1"/>
  <c r="C1203" i="4"/>
  <c r="E1202" i="4"/>
  <c r="B1201" i="4"/>
  <c r="A1200" i="4"/>
  <c r="A1200" i="1" l="1"/>
  <c r="B1201" i="1"/>
  <c r="C1200" i="1"/>
  <c r="E1200" i="1" s="1"/>
  <c r="B1202" i="4"/>
  <c r="A1201" i="4"/>
  <c r="C1204" i="4"/>
  <c r="E1203" i="4"/>
  <c r="A1201" i="1" l="1"/>
  <c r="C1201" i="1"/>
  <c r="E1201" i="1" s="1"/>
  <c r="B1202" i="1"/>
  <c r="C1205" i="4"/>
  <c r="E1204" i="4"/>
  <c r="B1203" i="4"/>
  <c r="A1202" i="4"/>
  <c r="A1202" i="1" l="1"/>
  <c r="B1203" i="1"/>
  <c r="C1202" i="1"/>
  <c r="E1202" i="1" s="1"/>
  <c r="B1204" i="4"/>
  <c r="A1203" i="4"/>
  <c r="E1205" i="4"/>
  <c r="C1206" i="4"/>
  <c r="A1203" i="1" l="1"/>
  <c r="C1203" i="1"/>
  <c r="E1203" i="1" s="1"/>
  <c r="B1204" i="1"/>
  <c r="C1207" i="4"/>
  <c r="E1206" i="4"/>
  <c r="B1205" i="4"/>
  <c r="A1204" i="4"/>
  <c r="A1204" i="1" l="1"/>
  <c r="B1205" i="1"/>
  <c r="C1204" i="1"/>
  <c r="E1204" i="1" s="1"/>
  <c r="B1206" i="4"/>
  <c r="A1205" i="4"/>
  <c r="C1208" i="4"/>
  <c r="E1207" i="4"/>
  <c r="A1205" i="1" l="1"/>
  <c r="C1205" i="1"/>
  <c r="E1205" i="1" s="1"/>
  <c r="B1206" i="1"/>
  <c r="C1209" i="4"/>
  <c r="E1208" i="4"/>
  <c r="B1207" i="4"/>
  <c r="A1206" i="4"/>
  <c r="A1206" i="1" l="1"/>
  <c r="B1207" i="1"/>
  <c r="C1206" i="1"/>
  <c r="E1206" i="1" s="1"/>
  <c r="B1208" i="4"/>
  <c r="A1207" i="4"/>
  <c r="E1209" i="4"/>
  <c r="C1210" i="4"/>
  <c r="A1207" i="1" l="1"/>
  <c r="C1207" i="1"/>
  <c r="E1207" i="1" s="1"/>
  <c r="B1208" i="1"/>
  <c r="C1211" i="4"/>
  <c r="E1210" i="4"/>
  <c r="B1209" i="4"/>
  <c r="A1208" i="4"/>
  <c r="A1208" i="1" l="1"/>
  <c r="B1209" i="1"/>
  <c r="C1208" i="1"/>
  <c r="E1208" i="1" s="1"/>
  <c r="B1210" i="4"/>
  <c r="A1209" i="4"/>
  <c r="C1212" i="4"/>
  <c r="E1211" i="4"/>
  <c r="A1209" i="1" l="1"/>
  <c r="C1209" i="1"/>
  <c r="E1209" i="1" s="1"/>
  <c r="B1210" i="1"/>
  <c r="C1213" i="4"/>
  <c r="E1212" i="4"/>
  <c r="B1211" i="4"/>
  <c r="A1210" i="4"/>
  <c r="A1210" i="1" l="1"/>
  <c r="B1211" i="1"/>
  <c r="C1210" i="1"/>
  <c r="E1210" i="1" s="1"/>
  <c r="B1212" i="4"/>
  <c r="A1211" i="4"/>
  <c r="E1213" i="4"/>
  <c r="C1214" i="4"/>
  <c r="A1211" i="1" l="1"/>
  <c r="C1211" i="1"/>
  <c r="E1211" i="1" s="1"/>
  <c r="B1212" i="1"/>
  <c r="C1215" i="4"/>
  <c r="E1214" i="4"/>
  <c r="B1213" i="4"/>
  <c r="A1212" i="4"/>
  <c r="A1212" i="1" l="1"/>
  <c r="B1213" i="1"/>
  <c r="C1212" i="1"/>
  <c r="E1212" i="1" s="1"/>
  <c r="B1214" i="4"/>
  <c r="A1213" i="4"/>
  <c r="C1216" i="4"/>
  <c r="E1215" i="4"/>
  <c r="B1214" i="1" l="1"/>
  <c r="A1213" i="1"/>
  <c r="C1213" i="1"/>
  <c r="E1213" i="1" s="1"/>
  <c r="C1217" i="4"/>
  <c r="E1216" i="4"/>
  <c r="B1215" i="4"/>
  <c r="A1214" i="4"/>
  <c r="A1214" i="1" l="1"/>
  <c r="B1215" i="1"/>
  <c r="C1214" i="1"/>
  <c r="E1214" i="1" s="1"/>
  <c r="B1216" i="4"/>
  <c r="A1215" i="4"/>
  <c r="E1217" i="4"/>
  <c r="C1218" i="4"/>
  <c r="A1215" i="1" l="1"/>
  <c r="C1215" i="1"/>
  <c r="E1215" i="1" s="1"/>
  <c r="B1216" i="1"/>
  <c r="C1219" i="4"/>
  <c r="E1218" i="4"/>
  <c r="B1217" i="4"/>
  <c r="A1216" i="4"/>
  <c r="A1216" i="1" l="1"/>
  <c r="B1217" i="1"/>
  <c r="C1216" i="1"/>
  <c r="E1216" i="1" s="1"/>
  <c r="B1218" i="4"/>
  <c r="A1217" i="4"/>
  <c r="C1220" i="4"/>
  <c r="E1219" i="4"/>
  <c r="A1217" i="1" l="1"/>
  <c r="C1217" i="1"/>
  <c r="E1217" i="1" s="1"/>
  <c r="B1218" i="1"/>
  <c r="C1221" i="4"/>
  <c r="E1220" i="4"/>
  <c r="B1219" i="4"/>
  <c r="A1218" i="4"/>
  <c r="A1218" i="1" l="1"/>
  <c r="B1219" i="1"/>
  <c r="C1218" i="1"/>
  <c r="E1218" i="1" s="1"/>
  <c r="B1220" i="4"/>
  <c r="A1219" i="4"/>
  <c r="C1222" i="4"/>
  <c r="E1221" i="4"/>
  <c r="A1219" i="1" l="1"/>
  <c r="C1219" i="1"/>
  <c r="E1219" i="1" s="1"/>
  <c r="B1220" i="1"/>
  <c r="C1223" i="4"/>
  <c r="E1222" i="4"/>
  <c r="B1221" i="4"/>
  <c r="A1220" i="4"/>
  <c r="A1220" i="1" l="1"/>
  <c r="B1221" i="1"/>
  <c r="C1220" i="1"/>
  <c r="E1220" i="1" s="1"/>
  <c r="B1222" i="4"/>
  <c r="A1221" i="4"/>
  <c r="C1224" i="4"/>
  <c r="E1223" i="4"/>
  <c r="C1221" i="1" l="1"/>
  <c r="E1221" i="1" s="1"/>
  <c r="A1221" i="1"/>
  <c r="B1222" i="1"/>
  <c r="C1225" i="4"/>
  <c r="E1224" i="4"/>
  <c r="B1223" i="4"/>
  <c r="A1222" i="4"/>
  <c r="C1222" i="1" l="1"/>
  <c r="E1222" i="1" s="1"/>
  <c r="B1223" i="1"/>
  <c r="A1222" i="1"/>
  <c r="B1224" i="4"/>
  <c r="A1223" i="4"/>
  <c r="C1226" i="4"/>
  <c r="E1225" i="4"/>
  <c r="C1223" i="1" l="1"/>
  <c r="E1223" i="1" s="1"/>
  <c r="A1223" i="1"/>
  <c r="B1224" i="1"/>
  <c r="C1227" i="4"/>
  <c r="E1226" i="4"/>
  <c r="B1225" i="4"/>
  <c r="A1224" i="4"/>
  <c r="A1224" i="1" l="1"/>
  <c r="B1225" i="1"/>
  <c r="C1224" i="1"/>
  <c r="E1224" i="1" s="1"/>
  <c r="B1226" i="4"/>
  <c r="A1225" i="4"/>
  <c r="C1228" i="4"/>
  <c r="E1227" i="4"/>
  <c r="A1225" i="1" l="1"/>
  <c r="C1225" i="1"/>
  <c r="E1225" i="1" s="1"/>
  <c r="B1226" i="1"/>
  <c r="C1229" i="4"/>
  <c r="E1228" i="4"/>
  <c r="B1227" i="4"/>
  <c r="A1226" i="4"/>
  <c r="A1226" i="1" l="1"/>
  <c r="B1227" i="1"/>
  <c r="C1226" i="1"/>
  <c r="E1226" i="1" s="1"/>
  <c r="B1228" i="4"/>
  <c r="A1227" i="4"/>
  <c r="E1229" i="4"/>
  <c r="C1230" i="4"/>
  <c r="C1227" i="1" l="1"/>
  <c r="E1227" i="1" s="1"/>
  <c r="A1227" i="1"/>
  <c r="B1228" i="1"/>
  <c r="C1231" i="4"/>
  <c r="E1230" i="4"/>
  <c r="B1229" i="4"/>
  <c r="A1228" i="4"/>
  <c r="A1228" i="1" l="1"/>
  <c r="B1229" i="1"/>
  <c r="C1228" i="1"/>
  <c r="E1228" i="1" s="1"/>
  <c r="B1230" i="4"/>
  <c r="A1229" i="4"/>
  <c r="C1232" i="4"/>
  <c r="E1231" i="4"/>
  <c r="A1229" i="1" l="1"/>
  <c r="C1229" i="1"/>
  <c r="E1229" i="1" s="1"/>
  <c r="B1230" i="1"/>
  <c r="C1233" i="4"/>
  <c r="E1232" i="4"/>
  <c r="B1231" i="4"/>
  <c r="A1230" i="4"/>
  <c r="C1230" i="1" l="1"/>
  <c r="E1230" i="1" s="1"/>
  <c r="B1231" i="1"/>
  <c r="A1230" i="1"/>
  <c r="B1232" i="4"/>
  <c r="A1231" i="4"/>
  <c r="E1233" i="4"/>
  <c r="C1234" i="4"/>
  <c r="A1231" i="1" l="1"/>
  <c r="C1231" i="1"/>
  <c r="E1231" i="1" s="1"/>
  <c r="B1232" i="1"/>
  <c r="C1235" i="4"/>
  <c r="E1234" i="4"/>
  <c r="B1233" i="4"/>
  <c r="A1232" i="4"/>
  <c r="C1232" i="1" l="1"/>
  <c r="E1232" i="1" s="1"/>
  <c r="B1233" i="1"/>
  <c r="A1232" i="1"/>
  <c r="B1234" i="4"/>
  <c r="A1233" i="4"/>
  <c r="C1236" i="4"/>
  <c r="E1235" i="4"/>
  <c r="A1233" i="1" l="1"/>
  <c r="C1233" i="1"/>
  <c r="E1233" i="1" s="1"/>
  <c r="B1234" i="1"/>
  <c r="C1237" i="4"/>
  <c r="E1236" i="4"/>
  <c r="B1235" i="4"/>
  <c r="A1234" i="4"/>
  <c r="C1234" i="1" l="1"/>
  <c r="E1234" i="1" s="1"/>
  <c r="B1235" i="1"/>
  <c r="A1234" i="1"/>
  <c r="B1236" i="4"/>
  <c r="A1235" i="4"/>
  <c r="E1237" i="4"/>
  <c r="C1238" i="4"/>
  <c r="A1235" i="1" l="1"/>
  <c r="C1235" i="1"/>
  <c r="E1235" i="1" s="1"/>
  <c r="B1236" i="1"/>
  <c r="C1239" i="4"/>
  <c r="E1238" i="4"/>
  <c r="B1237" i="4"/>
  <c r="A1236" i="4"/>
  <c r="C1236" i="1" l="1"/>
  <c r="E1236" i="1" s="1"/>
  <c r="B1237" i="1"/>
  <c r="A1236" i="1"/>
  <c r="B1238" i="4"/>
  <c r="A1237" i="4"/>
  <c r="C1240" i="4"/>
  <c r="E1239" i="4"/>
  <c r="A1237" i="1" l="1"/>
  <c r="C1237" i="1"/>
  <c r="E1237" i="1" s="1"/>
  <c r="B1238" i="1"/>
  <c r="C1241" i="4"/>
  <c r="E1240" i="4"/>
  <c r="B1239" i="4"/>
  <c r="A1238" i="4"/>
  <c r="C1238" i="1" l="1"/>
  <c r="E1238" i="1" s="1"/>
  <c r="B1239" i="1"/>
  <c r="A1238" i="1"/>
  <c r="B1240" i="4"/>
  <c r="A1239" i="4"/>
  <c r="E1241" i="4"/>
  <c r="C1242" i="4"/>
  <c r="C1239" i="1" l="1"/>
  <c r="E1239" i="1" s="1"/>
  <c r="A1239" i="1"/>
  <c r="B1240" i="1"/>
  <c r="C1243" i="4"/>
  <c r="E1242" i="4"/>
  <c r="A1240" i="4"/>
  <c r="B1241" i="4"/>
  <c r="C1240" i="1" l="1"/>
  <c r="E1240" i="1" s="1"/>
  <c r="B1241" i="1"/>
  <c r="A1240" i="1"/>
  <c r="A1241" i="4"/>
  <c r="B1242" i="4"/>
  <c r="C1244" i="4"/>
  <c r="E1243" i="4"/>
  <c r="C1241" i="1" l="1"/>
  <c r="E1241" i="1" s="1"/>
  <c r="A1241" i="1"/>
  <c r="B1242" i="1"/>
  <c r="A1242" i="4"/>
  <c r="B1243" i="4"/>
  <c r="C1245" i="4"/>
  <c r="E1244" i="4"/>
  <c r="C1242" i="1" l="1"/>
  <c r="E1242" i="1" s="1"/>
  <c r="B1243" i="1"/>
  <c r="A1242" i="1"/>
  <c r="A1243" i="4"/>
  <c r="B1244" i="4"/>
  <c r="E1245" i="4"/>
  <c r="C1246" i="4"/>
  <c r="C1243" i="1" l="1"/>
  <c r="E1243" i="1" s="1"/>
  <c r="A1243" i="1"/>
  <c r="B1244" i="1"/>
  <c r="C1247" i="4"/>
  <c r="E1246" i="4"/>
  <c r="A1244" i="4"/>
  <c r="B1245" i="4"/>
  <c r="A1244" i="1" l="1"/>
  <c r="B1245" i="1"/>
  <c r="C1244" i="1"/>
  <c r="E1244" i="1" s="1"/>
  <c r="A1245" i="4"/>
  <c r="B1246" i="4"/>
  <c r="C1248" i="4"/>
  <c r="E1247" i="4"/>
  <c r="C1245" i="1" l="1"/>
  <c r="E1245" i="1" s="1"/>
  <c r="A1245" i="1"/>
  <c r="B1246" i="1"/>
  <c r="A1246" i="4"/>
  <c r="B1247" i="4"/>
  <c r="C1249" i="4"/>
  <c r="E1248" i="4"/>
  <c r="C1246" i="1" l="1"/>
  <c r="E1246" i="1" s="1"/>
  <c r="B1247" i="1"/>
  <c r="A1246" i="1"/>
  <c r="A1247" i="4"/>
  <c r="B1248" i="4"/>
  <c r="E1249" i="4"/>
  <c r="C1250" i="4"/>
  <c r="C1247" i="1" l="1"/>
  <c r="E1247" i="1" s="1"/>
  <c r="A1247" i="1"/>
  <c r="B1248" i="1"/>
  <c r="C1251" i="4"/>
  <c r="E1250" i="4"/>
  <c r="A1248" i="4"/>
  <c r="B1249" i="4"/>
  <c r="C1248" i="1" l="1"/>
  <c r="E1248" i="1" s="1"/>
  <c r="B1249" i="1"/>
  <c r="A1248" i="1"/>
  <c r="A1249" i="4"/>
  <c r="B1250" i="4"/>
  <c r="C1252" i="4"/>
  <c r="E1251" i="4"/>
  <c r="C1249" i="1" l="1"/>
  <c r="E1249" i="1" s="1"/>
  <c r="A1249" i="1"/>
  <c r="B1250" i="1"/>
  <c r="A1250" i="4"/>
  <c r="B1251" i="4"/>
  <c r="C1253" i="4"/>
  <c r="E1252" i="4"/>
  <c r="C1250" i="1" l="1"/>
  <c r="E1250" i="1" s="1"/>
  <c r="B1251" i="1"/>
  <c r="A1250" i="1"/>
  <c r="A1251" i="4"/>
  <c r="B1252" i="4"/>
  <c r="E1253" i="4"/>
  <c r="C1254" i="4"/>
  <c r="C1251" i="1" l="1"/>
  <c r="E1251" i="1" s="1"/>
  <c r="A1251" i="1"/>
  <c r="B1252" i="1"/>
  <c r="C1255" i="4"/>
  <c r="E1254" i="4"/>
  <c r="A1252" i="4"/>
  <c r="B1253" i="4"/>
  <c r="C1252" i="1" l="1"/>
  <c r="E1252" i="1" s="1"/>
  <c r="B1253" i="1"/>
  <c r="A1252" i="1"/>
  <c r="A1253" i="4"/>
  <c r="B1254" i="4"/>
  <c r="C1256" i="4"/>
  <c r="E1255" i="4"/>
  <c r="A1253" i="1" l="1"/>
  <c r="C1253" i="1"/>
  <c r="E1253" i="1" s="1"/>
  <c r="B1254" i="1"/>
  <c r="A1254" i="4"/>
  <c r="B1255" i="4"/>
  <c r="C1257" i="4"/>
  <c r="E1256" i="4"/>
  <c r="A1254" i="1" l="1"/>
  <c r="B1255" i="1"/>
  <c r="C1254" i="1"/>
  <c r="E1254" i="1" s="1"/>
  <c r="A1255" i="4"/>
  <c r="B1256" i="4"/>
  <c r="E1257" i="4"/>
  <c r="C1258" i="4"/>
  <c r="A1255" i="1" l="1"/>
  <c r="B1256" i="1"/>
  <c r="C1255" i="1"/>
  <c r="E1255" i="1" s="1"/>
  <c r="C1259" i="4"/>
  <c r="E1258" i="4"/>
  <c r="A1256" i="4"/>
  <c r="B1257" i="4"/>
  <c r="A1256" i="1" l="1"/>
  <c r="B1257" i="1"/>
  <c r="C1256" i="1"/>
  <c r="E1256" i="1" s="1"/>
  <c r="A1257" i="4"/>
  <c r="B1258" i="4"/>
  <c r="C1260" i="4"/>
  <c r="E1259" i="4"/>
  <c r="C1257" i="1" l="1"/>
  <c r="E1257" i="1" s="1"/>
  <c r="A1257" i="1"/>
  <c r="B1258" i="1"/>
  <c r="A1258" i="4"/>
  <c r="B1259" i="4"/>
  <c r="C1261" i="4"/>
  <c r="E1260" i="4"/>
  <c r="C1258" i="1" l="1"/>
  <c r="E1258" i="1" s="1"/>
  <c r="B1259" i="1"/>
  <c r="A1258" i="1"/>
  <c r="A1259" i="4"/>
  <c r="B1260" i="4"/>
  <c r="E1261" i="4"/>
  <c r="C1262" i="4"/>
  <c r="A1259" i="1" l="1"/>
  <c r="B1260" i="1"/>
  <c r="C1259" i="1"/>
  <c r="E1259" i="1" s="1"/>
  <c r="C1263" i="4"/>
  <c r="E1262" i="4"/>
  <c r="A1260" i="4"/>
  <c r="B1261" i="4"/>
  <c r="B1261" i="1" l="1"/>
  <c r="A1260" i="1"/>
  <c r="C1260" i="1"/>
  <c r="E1260" i="1" s="1"/>
  <c r="A1261" i="4"/>
  <c r="B1262" i="4"/>
  <c r="C1264" i="4"/>
  <c r="E1263" i="4"/>
  <c r="A1261" i="1" l="1"/>
  <c r="B1262" i="1"/>
  <c r="C1261" i="1"/>
  <c r="E1261" i="1" s="1"/>
  <c r="A1262" i="4"/>
  <c r="B1263" i="4"/>
  <c r="C1265" i="4"/>
  <c r="E1264" i="4"/>
  <c r="A1262" i="1" l="1"/>
  <c r="C1262" i="1"/>
  <c r="E1262" i="1" s="1"/>
  <c r="B1263" i="1"/>
  <c r="A1263" i="4"/>
  <c r="B1264" i="4"/>
  <c r="E1265" i="4"/>
  <c r="C1266" i="4"/>
  <c r="C1263" i="1" l="1"/>
  <c r="E1263" i="1" s="1"/>
  <c r="B1264" i="1"/>
  <c r="A1263" i="1"/>
  <c r="C1267" i="4"/>
  <c r="E1266" i="4"/>
  <c r="A1264" i="4"/>
  <c r="B1265" i="4"/>
  <c r="B1265" i="1" l="1"/>
  <c r="A1264" i="1"/>
  <c r="C1264" i="1"/>
  <c r="E1264" i="1" s="1"/>
  <c r="A1265" i="4"/>
  <c r="B1266" i="4"/>
  <c r="C1268" i="4"/>
  <c r="E1267" i="4"/>
  <c r="A1265" i="1" l="1"/>
  <c r="C1265" i="1"/>
  <c r="E1265" i="1" s="1"/>
  <c r="B1266" i="1"/>
  <c r="A1266" i="4"/>
  <c r="B1267" i="4"/>
  <c r="C1269" i="4"/>
  <c r="E1268" i="4"/>
  <c r="B1267" i="1" l="1"/>
  <c r="A1266" i="1"/>
  <c r="C1266" i="1"/>
  <c r="E1266" i="1" s="1"/>
  <c r="A1267" i="4"/>
  <c r="B1268" i="4"/>
  <c r="E1269" i="4"/>
  <c r="C1270" i="4"/>
  <c r="C1267" i="1" l="1"/>
  <c r="E1267" i="1" s="1"/>
  <c r="B1268" i="1"/>
  <c r="A1267" i="1"/>
  <c r="C1271" i="4"/>
  <c r="E1270" i="4"/>
  <c r="A1268" i="4"/>
  <c r="B1269" i="4"/>
  <c r="B1269" i="1" l="1"/>
  <c r="A1268" i="1"/>
  <c r="C1268" i="1"/>
  <c r="E1268" i="1" s="1"/>
  <c r="A1269" i="4"/>
  <c r="B1270" i="4"/>
  <c r="C1272" i="4"/>
  <c r="E1271" i="4"/>
  <c r="B1270" i="1" l="1"/>
  <c r="A1269" i="1"/>
  <c r="C1269" i="1"/>
  <c r="E1269" i="1" s="1"/>
  <c r="A1270" i="4"/>
  <c r="B1271" i="4"/>
  <c r="C1273" i="4"/>
  <c r="E1272" i="4"/>
  <c r="C1270" i="1" l="1"/>
  <c r="E1270" i="1" s="1"/>
  <c r="B1271" i="1"/>
  <c r="A1270" i="1"/>
  <c r="E1273" i="4"/>
  <c r="C1274" i="4"/>
  <c r="A1271" i="4"/>
  <c r="B1272" i="4"/>
  <c r="B1272" i="1" l="1"/>
  <c r="A1271" i="1"/>
  <c r="C1271" i="1"/>
  <c r="E1271" i="1" s="1"/>
  <c r="A1272" i="4"/>
  <c r="B1273" i="4"/>
  <c r="C1275" i="4"/>
  <c r="E1274" i="4"/>
  <c r="B1273" i="1" l="1"/>
  <c r="A1272" i="1"/>
  <c r="C1272" i="1"/>
  <c r="E1272" i="1" s="1"/>
  <c r="C1276" i="4"/>
  <c r="E1275" i="4"/>
  <c r="A1273" i="4"/>
  <c r="B1274" i="4"/>
  <c r="C1273" i="1" l="1"/>
  <c r="E1273" i="1" s="1"/>
  <c r="B1274" i="1"/>
  <c r="A1273" i="1"/>
  <c r="C1277" i="4"/>
  <c r="E1276" i="4"/>
  <c r="A1274" i="4"/>
  <c r="B1275" i="4"/>
  <c r="B1275" i="1" l="1"/>
  <c r="A1274" i="1"/>
  <c r="C1274" i="1"/>
  <c r="E1274" i="1" s="1"/>
  <c r="E1277" i="4"/>
  <c r="C1278" i="4"/>
  <c r="A1275" i="4"/>
  <c r="B1276" i="4"/>
  <c r="B1276" i="1" l="1"/>
  <c r="C1275" i="1"/>
  <c r="E1275" i="1" s="1"/>
  <c r="A1275" i="1"/>
  <c r="A1276" i="4"/>
  <c r="B1277" i="4"/>
  <c r="C1279" i="4"/>
  <c r="E1278" i="4"/>
  <c r="B1277" i="1" l="1"/>
  <c r="A1276" i="1"/>
  <c r="C1276" i="1"/>
  <c r="E1276" i="1" s="1"/>
  <c r="C1280" i="4"/>
  <c r="E1279" i="4"/>
  <c r="A1277" i="4"/>
  <c r="B1278" i="4"/>
  <c r="C1277" i="1" l="1"/>
  <c r="E1277" i="1" s="1"/>
  <c r="B1278" i="1"/>
  <c r="A1277" i="1"/>
  <c r="C1281" i="4"/>
  <c r="E1280" i="4"/>
  <c r="A1278" i="4"/>
  <c r="B1279" i="4"/>
  <c r="B1279" i="1" l="1"/>
  <c r="A1278" i="1"/>
  <c r="C1278" i="1"/>
  <c r="E1278" i="1" s="1"/>
  <c r="A1279" i="4"/>
  <c r="B1280" i="4"/>
  <c r="E1281" i="4"/>
  <c r="C1282" i="4"/>
  <c r="B1280" i="1" l="1"/>
  <c r="A1279" i="1"/>
  <c r="C1279" i="1"/>
  <c r="E1279" i="1" s="1"/>
  <c r="C1283" i="4"/>
  <c r="E1282" i="4"/>
  <c r="A1280" i="4"/>
  <c r="B1281" i="4"/>
  <c r="B1281" i="1" l="1"/>
  <c r="A1280" i="1"/>
  <c r="C1280" i="1"/>
  <c r="E1280" i="1" s="1"/>
  <c r="C1284" i="4"/>
  <c r="E1283" i="4"/>
  <c r="A1281" i="4"/>
  <c r="B1282" i="4"/>
  <c r="C1281" i="1" l="1"/>
  <c r="E1281" i="1" s="1"/>
  <c r="B1282" i="1"/>
  <c r="A1281" i="1"/>
  <c r="C1285" i="4"/>
  <c r="E1284" i="4"/>
  <c r="A1282" i="4"/>
  <c r="B1283" i="4"/>
  <c r="B1283" i="1" l="1"/>
  <c r="A1282" i="1"/>
  <c r="C1282" i="1"/>
  <c r="E1282" i="1" s="1"/>
  <c r="E1285" i="4"/>
  <c r="C1286" i="4"/>
  <c r="A1283" i="4"/>
  <c r="B1284" i="4"/>
  <c r="B1284" i="1" l="1"/>
  <c r="A1283" i="1"/>
  <c r="C1283" i="1"/>
  <c r="E1283" i="1" s="1"/>
  <c r="A1284" i="4"/>
  <c r="B1285" i="4"/>
  <c r="C1287" i="4"/>
  <c r="E1286" i="4"/>
  <c r="B1285" i="1" l="1"/>
  <c r="A1284" i="1"/>
  <c r="C1284" i="1"/>
  <c r="E1284" i="1" s="1"/>
  <c r="E1287" i="4"/>
  <c r="C1288" i="4"/>
  <c r="A1285" i="4"/>
  <c r="B1286" i="4"/>
  <c r="B1286" i="1" l="1"/>
  <c r="A1285" i="1"/>
  <c r="C1285" i="1"/>
  <c r="E1285" i="1" s="1"/>
  <c r="A1286" i="4"/>
  <c r="B1287" i="4"/>
  <c r="C1289" i="4"/>
  <c r="E1288" i="4"/>
  <c r="C1286" i="1" l="1"/>
  <c r="E1286" i="1" s="1"/>
  <c r="A1286" i="1"/>
  <c r="B1287" i="1"/>
  <c r="C1290" i="4"/>
  <c r="E1289" i="4"/>
  <c r="A1287" i="4"/>
  <c r="B1288" i="4"/>
  <c r="A1287" i="1" l="1"/>
  <c r="C1287" i="1"/>
  <c r="E1287" i="1" s="1"/>
  <c r="B1288" i="1"/>
  <c r="A1288" i="4"/>
  <c r="B1289" i="4"/>
  <c r="C1291" i="4"/>
  <c r="E1290" i="4"/>
  <c r="B1289" i="1" l="1"/>
  <c r="A1288" i="1"/>
  <c r="C1288" i="1"/>
  <c r="E1288" i="1" s="1"/>
  <c r="E1291" i="4"/>
  <c r="C1292" i="4"/>
  <c r="A1289" i="4"/>
  <c r="B1290" i="4"/>
  <c r="A1289" i="1" l="1"/>
  <c r="B1290" i="1"/>
  <c r="C1289" i="1"/>
  <c r="E1289" i="1" s="1"/>
  <c r="A1290" i="4"/>
  <c r="B1291" i="4"/>
  <c r="C1293" i="4"/>
  <c r="E1292" i="4"/>
  <c r="A1290" i="1" l="1"/>
  <c r="C1290" i="1"/>
  <c r="E1290" i="1" s="1"/>
  <c r="B1291" i="1"/>
  <c r="C1294" i="4"/>
  <c r="E1293" i="4"/>
  <c r="A1291" i="4"/>
  <c r="B1292" i="4"/>
  <c r="B1292" i="1" l="1"/>
  <c r="C1291" i="1"/>
  <c r="E1291" i="1" s="1"/>
  <c r="A1291" i="1"/>
  <c r="C1295" i="4"/>
  <c r="E1294" i="4"/>
  <c r="A1292" i="4"/>
  <c r="B1293" i="4"/>
  <c r="B1293" i="1" l="1"/>
  <c r="A1292" i="1"/>
  <c r="C1292" i="1"/>
  <c r="E1292" i="1" s="1"/>
  <c r="E1295" i="4"/>
  <c r="C1296" i="4"/>
  <c r="A1293" i="4"/>
  <c r="B1294" i="4"/>
  <c r="A1293" i="1" l="1"/>
  <c r="C1293" i="1"/>
  <c r="E1293" i="1" s="1"/>
  <c r="B1294" i="1"/>
  <c r="A1294" i="4"/>
  <c r="B1295" i="4"/>
  <c r="C1297" i="4"/>
  <c r="E1296" i="4"/>
  <c r="B1295" i="1" l="1"/>
  <c r="A1294" i="1"/>
  <c r="C1294" i="1"/>
  <c r="E1294" i="1" s="1"/>
  <c r="C1298" i="4"/>
  <c r="E1297" i="4"/>
  <c r="A1295" i="4"/>
  <c r="B1296" i="4"/>
  <c r="A1295" i="1" l="1"/>
  <c r="C1295" i="1"/>
  <c r="E1295" i="1" s="1"/>
  <c r="B1296" i="1"/>
  <c r="C1299" i="4"/>
  <c r="E1298" i="4"/>
  <c r="A1296" i="4"/>
  <c r="B1297" i="4"/>
  <c r="C1296" i="1" l="1"/>
  <c r="E1296" i="1" s="1"/>
  <c r="B1297" i="1"/>
  <c r="A1296" i="1"/>
  <c r="E1299" i="4"/>
  <c r="C1300" i="4"/>
  <c r="A1297" i="4"/>
  <c r="B1298" i="4"/>
  <c r="A1297" i="1" l="1"/>
  <c r="C1297" i="1"/>
  <c r="E1297" i="1" s="1"/>
  <c r="B1298" i="1"/>
  <c r="A1298" i="4"/>
  <c r="B1299" i="4"/>
  <c r="C1301" i="4"/>
  <c r="E1300" i="4"/>
  <c r="A1298" i="1" l="1"/>
  <c r="C1298" i="1"/>
  <c r="E1298" i="1" s="1"/>
  <c r="B1299" i="1"/>
  <c r="C1302" i="4"/>
  <c r="E1301" i="4"/>
  <c r="A1299" i="4"/>
  <c r="B1300" i="4"/>
  <c r="A1299" i="1" l="1"/>
  <c r="C1299" i="1"/>
  <c r="E1299" i="1" s="1"/>
  <c r="B1300" i="1"/>
  <c r="C1303" i="4"/>
  <c r="E1302" i="4"/>
  <c r="A1300" i="4"/>
  <c r="B1301" i="4"/>
  <c r="C1300" i="1" l="1"/>
  <c r="E1300" i="1" s="1"/>
  <c r="B1301" i="1"/>
  <c r="A1300" i="1"/>
  <c r="E1303" i="4"/>
  <c r="C1304" i="4"/>
  <c r="A1301" i="4"/>
  <c r="B1302" i="4"/>
  <c r="A1301" i="1" l="1"/>
  <c r="C1301" i="1"/>
  <c r="E1301" i="1" s="1"/>
  <c r="B1302" i="1"/>
  <c r="A1302" i="4"/>
  <c r="B1303" i="4"/>
  <c r="C1305" i="4"/>
  <c r="E1304" i="4"/>
  <c r="C1302" i="1" l="1"/>
  <c r="E1302" i="1" s="1"/>
  <c r="B1303" i="1"/>
  <c r="A1302" i="1"/>
  <c r="C1306" i="4"/>
  <c r="E1305" i="4"/>
  <c r="A1303" i="4"/>
  <c r="B1304" i="4"/>
  <c r="A1303" i="1" l="1"/>
  <c r="C1303" i="1"/>
  <c r="E1303" i="1" s="1"/>
  <c r="B1304" i="1"/>
  <c r="C1307" i="4"/>
  <c r="E1306" i="4"/>
  <c r="A1304" i="4"/>
  <c r="B1305" i="4"/>
  <c r="C1304" i="1" l="1"/>
  <c r="E1304" i="1" s="1"/>
  <c r="A1304" i="1"/>
  <c r="B1305" i="1"/>
  <c r="E1307" i="4"/>
  <c r="C1308" i="4"/>
  <c r="A1305" i="4"/>
  <c r="B1306" i="4"/>
  <c r="A1305" i="1" l="1"/>
  <c r="B1306" i="1"/>
  <c r="C1305" i="1"/>
  <c r="E1305" i="1" s="1"/>
  <c r="A1306" i="4"/>
  <c r="B1307" i="4"/>
  <c r="C1309" i="4"/>
  <c r="E1308" i="4"/>
  <c r="B1307" i="1" l="1"/>
  <c r="A1306" i="1"/>
  <c r="C1306" i="1"/>
  <c r="E1306" i="1" s="1"/>
  <c r="C1310" i="4"/>
  <c r="E1309" i="4"/>
  <c r="A1307" i="4"/>
  <c r="B1308" i="4"/>
  <c r="C1307" i="1" l="1"/>
  <c r="E1307" i="1" s="1"/>
  <c r="A1307" i="1"/>
  <c r="B1308" i="1"/>
  <c r="C1311" i="4"/>
  <c r="E1310" i="4"/>
  <c r="A1308" i="4"/>
  <c r="B1309" i="4"/>
  <c r="C1308" i="1" l="1"/>
  <c r="E1308" i="1" s="1"/>
  <c r="A1308" i="1"/>
  <c r="B1309" i="1"/>
  <c r="E1311" i="4"/>
  <c r="C1312" i="4"/>
  <c r="A1309" i="4"/>
  <c r="B1310" i="4"/>
  <c r="A1309" i="1" l="1"/>
  <c r="B1310" i="1"/>
  <c r="C1309" i="1"/>
  <c r="E1309" i="1" s="1"/>
  <c r="A1310" i="4"/>
  <c r="B1311" i="4"/>
  <c r="C1313" i="4"/>
  <c r="E1312" i="4"/>
  <c r="C1310" i="1" l="1"/>
  <c r="E1310" i="1" s="1"/>
  <c r="A1310" i="1"/>
  <c r="B1311" i="1"/>
  <c r="C1314" i="4"/>
  <c r="E1313" i="4"/>
  <c r="A1311" i="4"/>
  <c r="B1312" i="4"/>
  <c r="A1311" i="1" l="1"/>
  <c r="B1312" i="1"/>
  <c r="C1311" i="1"/>
  <c r="E1311" i="1" s="1"/>
  <c r="C1315" i="4"/>
  <c r="E1314" i="4"/>
  <c r="A1312" i="4"/>
  <c r="B1313" i="4"/>
  <c r="C1312" i="1" l="1"/>
  <c r="E1312" i="1" s="1"/>
  <c r="A1312" i="1"/>
  <c r="B1313" i="1"/>
  <c r="E1315" i="4"/>
  <c r="C1316" i="4"/>
  <c r="A1313" i="4"/>
  <c r="B1314" i="4"/>
  <c r="A1313" i="1" l="1"/>
  <c r="B1314" i="1"/>
  <c r="C1313" i="1"/>
  <c r="E1313" i="1" s="1"/>
  <c r="A1314" i="4"/>
  <c r="B1315" i="4"/>
  <c r="C1317" i="4"/>
  <c r="E1316" i="4"/>
  <c r="C1314" i="1" l="1"/>
  <c r="E1314" i="1" s="1"/>
  <c r="A1314" i="1"/>
  <c r="B1315" i="1"/>
  <c r="E1317" i="4"/>
  <c r="C1318" i="4"/>
  <c r="A1315" i="4"/>
  <c r="B1316" i="4"/>
  <c r="A1315" i="1" l="1"/>
  <c r="B1316" i="1"/>
  <c r="C1315" i="1"/>
  <c r="E1315" i="1" s="1"/>
  <c r="A1316" i="4"/>
  <c r="B1317" i="4"/>
  <c r="C1319" i="4"/>
  <c r="E1318" i="4"/>
  <c r="C1316" i="1" l="1"/>
  <c r="E1316" i="1" s="1"/>
  <c r="A1316" i="1"/>
  <c r="B1317" i="1"/>
  <c r="C1320" i="4"/>
  <c r="E1319" i="4"/>
  <c r="A1317" i="4"/>
  <c r="B1318" i="4"/>
  <c r="A1317" i="1" l="1"/>
  <c r="B1318" i="1"/>
  <c r="C1317" i="1"/>
  <c r="E1317" i="1" s="1"/>
  <c r="C1321" i="4"/>
  <c r="E1320" i="4"/>
  <c r="A1318" i="4"/>
  <c r="B1319" i="4"/>
  <c r="B1319" i="1" l="1"/>
  <c r="A1318" i="1"/>
  <c r="C1318" i="1"/>
  <c r="E1318" i="1" s="1"/>
  <c r="C1322" i="4"/>
  <c r="E1321" i="4"/>
  <c r="A1319" i="4"/>
  <c r="B1320" i="4"/>
  <c r="C1319" i="1" l="1"/>
  <c r="E1319" i="1" s="1"/>
  <c r="A1319" i="1"/>
  <c r="B1320" i="1"/>
  <c r="C1323" i="4"/>
  <c r="E1322" i="4"/>
  <c r="A1320" i="4"/>
  <c r="B1321" i="4"/>
  <c r="B1321" i="1" l="1"/>
  <c r="A1320" i="1"/>
  <c r="C1320" i="1"/>
  <c r="E1320" i="1" s="1"/>
  <c r="E1323" i="4"/>
  <c r="C1324" i="4"/>
  <c r="A1321" i="4"/>
  <c r="B1322" i="4"/>
  <c r="C1321" i="1" l="1"/>
  <c r="E1321" i="1" s="1"/>
  <c r="A1321" i="1"/>
  <c r="B1322" i="1"/>
  <c r="A1322" i="4"/>
  <c r="B1323" i="4"/>
  <c r="C1325" i="4"/>
  <c r="E1324" i="4"/>
  <c r="B1323" i="1" l="1"/>
  <c r="A1322" i="1"/>
  <c r="C1322" i="1"/>
  <c r="E1322" i="1" s="1"/>
  <c r="C1326" i="4"/>
  <c r="E1325" i="4"/>
  <c r="A1323" i="4"/>
  <c r="B1324" i="4"/>
  <c r="C1323" i="1" l="1"/>
  <c r="E1323" i="1" s="1"/>
  <c r="A1323" i="1"/>
  <c r="B1324" i="1"/>
  <c r="A1324" i="4"/>
  <c r="B1325" i="4"/>
  <c r="C1327" i="4"/>
  <c r="E1326" i="4"/>
  <c r="B1325" i="1" l="1"/>
  <c r="A1324" i="1"/>
  <c r="C1324" i="1"/>
  <c r="E1324" i="1" s="1"/>
  <c r="E1327" i="4"/>
  <c r="C1328" i="4"/>
  <c r="A1325" i="4"/>
  <c r="B1326" i="4"/>
  <c r="C1325" i="1" l="1"/>
  <c r="E1325" i="1" s="1"/>
  <c r="A1325" i="1"/>
  <c r="B1326" i="1"/>
  <c r="A1326" i="4"/>
  <c r="B1327" i="4"/>
  <c r="C1329" i="4"/>
  <c r="E1328" i="4"/>
  <c r="B1327" i="1" l="1"/>
  <c r="A1326" i="1"/>
  <c r="C1326" i="1"/>
  <c r="E1326" i="1" s="1"/>
  <c r="C1330" i="4"/>
  <c r="E1329" i="4"/>
  <c r="A1327" i="4"/>
  <c r="B1328" i="4"/>
  <c r="C1327" i="1" l="1"/>
  <c r="E1327" i="1" s="1"/>
  <c r="A1327" i="1"/>
  <c r="B1328" i="1"/>
  <c r="C1331" i="4"/>
  <c r="E1330" i="4"/>
  <c r="A1328" i="4"/>
  <c r="B1329" i="4"/>
  <c r="B1329" i="1" l="1"/>
  <c r="A1328" i="1"/>
  <c r="C1328" i="1"/>
  <c r="E1328" i="1" s="1"/>
  <c r="E1331" i="4"/>
  <c r="C1332" i="4"/>
  <c r="A1329" i="4"/>
  <c r="B1330" i="4"/>
  <c r="C1329" i="1" l="1"/>
  <c r="E1329" i="1" s="1"/>
  <c r="A1329" i="1"/>
  <c r="B1330" i="1"/>
  <c r="A1330" i="4"/>
  <c r="B1331" i="4"/>
  <c r="C1333" i="4"/>
  <c r="E1332" i="4"/>
  <c r="B1331" i="1" l="1"/>
  <c r="A1330" i="1"/>
  <c r="C1330" i="1"/>
  <c r="E1330" i="1" s="1"/>
  <c r="C1334" i="4"/>
  <c r="E1333" i="4"/>
  <c r="A1331" i="4"/>
  <c r="B1332" i="4"/>
  <c r="C1331" i="1" l="1"/>
  <c r="E1331" i="1" s="1"/>
  <c r="A1331" i="1"/>
  <c r="B1332" i="1"/>
  <c r="C1335" i="4"/>
  <c r="E1334" i="4"/>
  <c r="A1332" i="4"/>
  <c r="B1333" i="4"/>
  <c r="B1333" i="1" l="1"/>
  <c r="A1332" i="1"/>
  <c r="C1332" i="1"/>
  <c r="E1332" i="1" s="1"/>
  <c r="E1335" i="4"/>
  <c r="C1336" i="4"/>
  <c r="A1333" i="4"/>
  <c r="B1334" i="4"/>
  <c r="A1333" i="1" l="1"/>
  <c r="B1334" i="1"/>
  <c r="C1333" i="1"/>
  <c r="E1333" i="1" s="1"/>
  <c r="A1334" i="4"/>
  <c r="B1335" i="4"/>
  <c r="C1337" i="4"/>
  <c r="E1336" i="4"/>
  <c r="B1335" i="1" l="1"/>
  <c r="A1334" i="1"/>
  <c r="C1334" i="1"/>
  <c r="E1334" i="1" s="1"/>
  <c r="C1338" i="4"/>
  <c r="E1337" i="4"/>
  <c r="A1335" i="4"/>
  <c r="B1336" i="4"/>
  <c r="A1335" i="1" l="1"/>
  <c r="B1336" i="1"/>
  <c r="C1335" i="1"/>
  <c r="E1335" i="1" s="1"/>
  <c r="C1339" i="4"/>
  <c r="E1338" i="4"/>
  <c r="A1336" i="4"/>
  <c r="B1337" i="4"/>
  <c r="B1337" i="1" l="1"/>
  <c r="A1336" i="1"/>
  <c r="C1336" i="1"/>
  <c r="E1336" i="1" s="1"/>
  <c r="E1339" i="4"/>
  <c r="C1340" i="4"/>
  <c r="A1337" i="4"/>
  <c r="B1338" i="4"/>
  <c r="C1337" i="1" l="1"/>
  <c r="E1337" i="1" s="1"/>
  <c r="A1337" i="1"/>
  <c r="B1338" i="1"/>
  <c r="A1338" i="4"/>
  <c r="B1339" i="4"/>
  <c r="C1341" i="4"/>
  <c r="E1340" i="4"/>
  <c r="B1339" i="1" l="1"/>
  <c r="A1338" i="1"/>
  <c r="C1338" i="1"/>
  <c r="E1338" i="1" s="1"/>
  <c r="C1342" i="4"/>
  <c r="E1341" i="4"/>
  <c r="A1339" i="4"/>
  <c r="B1340" i="4"/>
  <c r="C1339" i="1" l="1"/>
  <c r="E1339" i="1" s="1"/>
  <c r="A1339" i="1"/>
  <c r="B1340" i="1"/>
  <c r="C1343" i="4"/>
  <c r="E1342" i="4"/>
  <c r="A1340" i="4"/>
  <c r="B1341" i="4"/>
  <c r="B1341" i="1" l="1"/>
  <c r="A1340" i="1"/>
  <c r="C1340" i="1"/>
  <c r="E1340" i="1" s="1"/>
  <c r="E1343" i="4"/>
  <c r="C1344" i="4"/>
  <c r="A1341" i="4"/>
  <c r="B1342" i="4"/>
  <c r="C1341" i="1" l="1"/>
  <c r="E1341" i="1" s="1"/>
  <c r="A1341" i="1"/>
  <c r="B1342" i="1"/>
  <c r="A1342" i="4"/>
  <c r="B1343" i="4"/>
  <c r="C1345" i="4"/>
  <c r="E1344" i="4"/>
  <c r="B1343" i="1" l="1"/>
  <c r="A1342" i="1"/>
  <c r="C1342" i="1"/>
  <c r="E1342" i="1" s="1"/>
  <c r="C1346" i="4"/>
  <c r="E1345" i="4"/>
  <c r="A1343" i="4"/>
  <c r="B1344" i="4"/>
  <c r="C1343" i="1" l="1"/>
  <c r="E1343" i="1" s="1"/>
  <c r="A1343" i="1"/>
  <c r="B1344" i="1"/>
  <c r="C1347" i="4"/>
  <c r="E1346" i="4"/>
  <c r="A1344" i="4"/>
  <c r="B1345" i="4"/>
  <c r="B1345" i="1" l="1"/>
  <c r="A1344" i="1"/>
  <c r="C1344" i="1"/>
  <c r="E1344" i="1" s="1"/>
  <c r="E1347" i="4"/>
  <c r="C1348" i="4"/>
  <c r="A1345" i="4"/>
  <c r="B1346" i="4"/>
  <c r="C1345" i="1" l="1"/>
  <c r="E1345" i="1" s="1"/>
  <c r="A1345" i="1"/>
  <c r="B1346" i="1"/>
  <c r="A1346" i="4"/>
  <c r="B1347" i="4"/>
  <c r="C1349" i="4"/>
  <c r="E1348" i="4"/>
  <c r="B1347" i="1" l="1"/>
  <c r="A1346" i="1"/>
  <c r="C1346" i="1"/>
  <c r="E1346" i="1" s="1"/>
  <c r="C1350" i="4"/>
  <c r="E1349" i="4"/>
  <c r="A1347" i="4"/>
  <c r="B1348" i="4"/>
  <c r="C1347" i="1" l="1"/>
  <c r="E1347" i="1" s="1"/>
  <c r="A1347" i="1"/>
  <c r="B1348" i="1"/>
  <c r="C1351" i="4"/>
  <c r="E1350" i="4"/>
  <c r="A1348" i="4"/>
  <c r="B1349" i="4"/>
  <c r="B1349" i="1" l="1"/>
  <c r="A1348" i="1"/>
  <c r="C1348" i="1"/>
  <c r="E1348" i="1" s="1"/>
  <c r="E1351" i="4"/>
  <c r="C1352" i="4"/>
  <c r="A1349" i="4"/>
  <c r="B1350" i="4"/>
  <c r="C1349" i="1" l="1"/>
  <c r="E1349" i="1" s="1"/>
  <c r="A1349" i="1"/>
  <c r="B1350" i="1"/>
  <c r="A1350" i="4"/>
  <c r="B1351" i="4"/>
  <c r="C1353" i="4"/>
  <c r="E1352" i="4"/>
  <c r="B1351" i="1" l="1"/>
  <c r="A1350" i="1"/>
  <c r="C1350" i="1"/>
  <c r="E1350" i="1" s="1"/>
  <c r="C1354" i="4"/>
  <c r="E1353" i="4"/>
  <c r="A1351" i="4"/>
  <c r="B1352" i="4"/>
  <c r="C1351" i="1" l="1"/>
  <c r="E1351" i="1" s="1"/>
  <c r="A1351" i="1"/>
  <c r="B1352" i="1"/>
  <c r="C1355" i="4"/>
  <c r="E1354" i="4"/>
  <c r="A1352" i="4"/>
  <c r="B1353" i="4"/>
  <c r="B1353" i="1" l="1"/>
  <c r="A1352" i="1"/>
  <c r="C1352" i="1"/>
  <c r="E1352" i="1" s="1"/>
  <c r="E1355" i="4"/>
  <c r="C1356" i="4"/>
  <c r="A1353" i="4"/>
  <c r="B1354" i="4"/>
  <c r="C1353" i="1" l="1"/>
  <c r="E1353" i="1" s="1"/>
  <c r="A1353" i="1"/>
  <c r="B1354" i="1"/>
  <c r="A1354" i="4"/>
  <c r="B1355" i="4"/>
  <c r="C1357" i="4"/>
  <c r="E1356" i="4"/>
  <c r="B1355" i="1" l="1"/>
  <c r="A1354" i="1"/>
  <c r="C1354" i="1"/>
  <c r="E1354" i="1" s="1"/>
  <c r="C1358" i="4"/>
  <c r="E1357" i="4"/>
  <c r="A1355" i="4"/>
  <c r="B1356" i="4"/>
  <c r="C1355" i="1" l="1"/>
  <c r="E1355" i="1" s="1"/>
  <c r="A1355" i="1"/>
  <c r="B1356" i="1"/>
  <c r="C1359" i="4"/>
  <c r="E1358" i="4"/>
  <c r="A1356" i="4"/>
  <c r="B1357" i="4"/>
  <c r="B1357" i="1" l="1"/>
  <c r="A1356" i="1"/>
  <c r="C1356" i="1"/>
  <c r="E1356" i="1" s="1"/>
  <c r="E1359" i="4"/>
  <c r="C1360" i="4"/>
  <c r="A1357" i="4"/>
  <c r="B1358" i="4"/>
  <c r="C1357" i="1" l="1"/>
  <c r="E1357" i="1" s="1"/>
  <c r="A1357" i="1"/>
  <c r="B1358" i="1"/>
  <c r="A1358" i="4"/>
  <c r="B1359" i="4"/>
  <c r="C1361" i="4"/>
  <c r="E1360" i="4"/>
  <c r="B1359" i="1" l="1"/>
  <c r="A1358" i="1"/>
  <c r="C1358" i="1"/>
  <c r="E1358" i="1" s="1"/>
  <c r="C1362" i="4"/>
  <c r="E1361" i="4"/>
  <c r="A1359" i="4"/>
  <c r="B1360" i="4"/>
  <c r="C1359" i="1" l="1"/>
  <c r="E1359" i="1" s="1"/>
  <c r="A1359" i="1"/>
  <c r="B1360" i="1"/>
  <c r="C1363" i="4"/>
  <c r="E1362" i="4"/>
  <c r="A1360" i="4"/>
  <c r="B1361" i="4"/>
  <c r="B1361" i="1" l="1"/>
  <c r="A1360" i="1"/>
  <c r="C1360" i="1"/>
  <c r="E1360" i="1" s="1"/>
  <c r="E1363" i="4"/>
  <c r="C1364" i="4"/>
  <c r="A1361" i="4"/>
  <c r="B1362" i="4"/>
  <c r="A1361" i="1" l="1"/>
  <c r="B1362" i="1"/>
  <c r="C1361" i="1"/>
  <c r="E1361" i="1" s="1"/>
  <c r="A1362" i="4"/>
  <c r="B1363" i="4"/>
  <c r="C1365" i="4"/>
  <c r="E1364" i="4"/>
  <c r="B1363" i="1" l="1"/>
  <c r="A1362" i="1"/>
  <c r="C1362" i="1"/>
  <c r="E1362" i="1" s="1"/>
  <c r="C1366" i="4"/>
  <c r="E1365" i="4"/>
  <c r="A1363" i="4"/>
  <c r="B1364" i="4"/>
  <c r="C1363" i="1" l="1"/>
  <c r="E1363" i="1" s="1"/>
  <c r="A1363" i="1"/>
  <c r="B1364" i="1"/>
  <c r="C1367" i="4"/>
  <c r="E1366" i="4"/>
  <c r="A1364" i="4"/>
  <c r="B1365" i="4"/>
  <c r="B1365" i="1" l="1"/>
  <c r="A1364" i="1"/>
  <c r="C1364" i="1"/>
  <c r="E1364" i="1" s="1"/>
  <c r="E1367" i="4"/>
  <c r="C1368" i="4"/>
  <c r="A1365" i="4"/>
  <c r="B1366" i="4"/>
  <c r="C1365" i="1" l="1"/>
  <c r="E1365" i="1" s="1"/>
  <c r="B1366" i="1"/>
  <c r="A1365" i="1"/>
  <c r="A1366" i="4"/>
  <c r="B1367" i="4"/>
  <c r="C1369" i="4"/>
  <c r="E1368" i="4"/>
  <c r="B1367" i="1" l="1"/>
  <c r="A1366" i="1"/>
  <c r="C1366" i="1"/>
  <c r="E1366" i="1" s="1"/>
  <c r="C1370" i="4"/>
  <c r="E1369" i="4"/>
  <c r="A1367" i="4"/>
  <c r="B1368" i="4"/>
  <c r="C1367" i="1" l="1"/>
  <c r="E1367" i="1" s="1"/>
  <c r="A1367" i="1"/>
  <c r="B1368" i="1"/>
  <c r="C1371" i="4"/>
  <c r="E1370" i="4"/>
  <c r="A1368" i="4"/>
  <c r="B1369" i="4"/>
  <c r="B1369" i="1" l="1"/>
  <c r="A1368" i="1"/>
  <c r="C1368" i="1"/>
  <c r="E1368" i="1" s="1"/>
  <c r="E1371" i="4"/>
  <c r="C1372" i="4"/>
  <c r="A1369" i="4"/>
  <c r="B1370" i="4"/>
  <c r="C1369" i="1" l="1"/>
  <c r="E1369" i="1" s="1"/>
  <c r="A1369" i="1"/>
  <c r="B1370" i="1"/>
  <c r="A1370" i="4"/>
  <c r="B1371" i="4"/>
  <c r="C1373" i="4"/>
  <c r="E1372" i="4"/>
  <c r="B1371" i="1" l="1"/>
  <c r="A1370" i="1"/>
  <c r="C1370" i="1"/>
  <c r="E1370" i="1" s="1"/>
  <c r="C1374" i="4"/>
  <c r="E1373" i="4"/>
  <c r="A1371" i="4"/>
  <c r="B1372" i="4"/>
  <c r="C1371" i="1" l="1"/>
  <c r="E1371" i="1" s="1"/>
  <c r="A1371" i="1"/>
  <c r="B1372" i="1"/>
  <c r="C1375" i="4"/>
  <c r="E1374" i="4"/>
  <c r="A1372" i="4"/>
  <c r="B1373" i="4"/>
  <c r="B1373" i="1" l="1"/>
  <c r="A1372" i="1"/>
  <c r="C1372" i="1"/>
  <c r="E1372" i="1" s="1"/>
  <c r="C1376" i="4"/>
  <c r="E1375" i="4"/>
  <c r="B1374" i="4"/>
  <c r="A1373" i="4"/>
  <c r="C1373" i="1" l="1"/>
  <c r="E1373" i="1" s="1"/>
  <c r="A1373" i="1"/>
  <c r="B1374" i="1"/>
  <c r="A1374" i="4"/>
  <c r="B1375" i="4"/>
  <c r="C1377" i="4"/>
  <c r="E1376" i="4"/>
  <c r="B1375" i="1" l="1"/>
  <c r="A1374" i="1"/>
  <c r="C1374" i="1"/>
  <c r="E1374" i="1" s="1"/>
  <c r="E1377" i="4"/>
  <c r="C1378" i="4"/>
  <c r="A1375" i="4"/>
  <c r="B1376" i="4"/>
  <c r="C1375" i="1" l="1"/>
  <c r="E1375" i="1" s="1"/>
  <c r="A1375" i="1"/>
  <c r="B1376" i="1"/>
  <c r="A1376" i="4"/>
  <c r="B1377" i="4"/>
  <c r="C1379" i="4"/>
  <c r="E1378" i="4"/>
  <c r="C1376" i="1" l="1"/>
  <c r="E1376" i="1" s="1"/>
  <c r="B1377" i="1"/>
  <c r="A1376" i="1"/>
  <c r="C1380" i="4"/>
  <c r="E1379" i="4"/>
  <c r="A1377" i="4"/>
  <c r="B1378" i="4"/>
  <c r="C1377" i="1" l="1"/>
  <c r="E1377" i="1" s="1"/>
  <c r="A1377" i="1"/>
  <c r="B1378" i="1"/>
  <c r="C1381" i="4"/>
  <c r="E1380" i="4"/>
  <c r="A1378" i="4"/>
  <c r="B1379" i="4"/>
  <c r="B1379" i="1" l="1"/>
  <c r="A1378" i="1"/>
  <c r="C1378" i="1"/>
  <c r="E1378" i="1" s="1"/>
  <c r="E1381" i="4"/>
  <c r="C1382" i="4"/>
  <c r="A1379" i="4"/>
  <c r="B1380" i="4"/>
  <c r="C1379" i="1" l="1"/>
  <c r="E1379" i="1" s="1"/>
  <c r="A1379" i="1"/>
  <c r="B1380" i="1"/>
  <c r="A1380" i="4"/>
  <c r="B1381" i="4"/>
  <c r="C1383" i="4"/>
  <c r="E1382" i="4"/>
  <c r="C1380" i="1" l="1"/>
  <c r="E1380" i="1" s="1"/>
  <c r="B1381" i="1"/>
  <c r="A1380" i="1"/>
  <c r="C1384" i="4"/>
  <c r="E1383" i="4"/>
  <c r="A1381" i="4"/>
  <c r="B1382" i="4"/>
  <c r="C1381" i="1" l="1"/>
  <c r="E1381" i="1" s="1"/>
  <c r="A1381" i="1"/>
  <c r="B1382" i="1"/>
  <c r="C1385" i="4"/>
  <c r="E1384" i="4"/>
  <c r="A1382" i="4"/>
  <c r="B1383" i="4"/>
  <c r="B1383" i="1" l="1"/>
  <c r="A1382" i="1"/>
  <c r="C1382" i="1"/>
  <c r="E1382" i="1" s="1"/>
  <c r="E1385" i="4"/>
  <c r="C1386" i="4"/>
  <c r="A1383" i="4"/>
  <c r="B1384" i="4"/>
  <c r="B1384" i="1" l="1"/>
  <c r="C1383" i="1"/>
  <c r="E1383" i="1" s="1"/>
  <c r="A1383" i="1"/>
  <c r="A1384" i="4"/>
  <c r="B1385" i="4"/>
  <c r="C1387" i="4"/>
  <c r="E1386" i="4"/>
  <c r="C1384" i="1" l="1"/>
  <c r="E1384" i="1" s="1"/>
  <c r="B1385" i="1"/>
  <c r="A1384" i="1"/>
  <c r="C1388" i="4"/>
  <c r="E1387" i="4"/>
  <c r="A1385" i="4"/>
  <c r="B1386" i="4"/>
  <c r="C1385" i="1" l="1"/>
  <c r="E1385" i="1" s="1"/>
  <c r="A1385" i="1"/>
  <c r="B1386" i="1"/>
  <c r="C1389" i="4"/>
  <c r="E1388" i="4"/>
  <c r="A1386" i="4"/>
  <c r="B1387" i="4"/>
  <c r="B1387" i="1" l="1"/>
  <c r="A1386" i="1"/>
  <c r="C1386" i="1"/>
  <c r="E1386" i="1" s="1"/>
  <c r="E1389" i="4"/>
  <c r="C1390" i="4"/>
  <c r="A1387" i="4"/>
  <c r="B1388" i="4"/>
  <c r="C1387" i="1" l="1"/>
  <c r="E1387" i="1" s="1"/>
  <c r="A1387" i="1"/>
  <c r="B1388" i="1"/>
  <c r="A1388" i="4"/>
  <c r="B1389" i="4"/>
  <c r="C1391" i="4"/>
  <c r="E1390" i="4"/>
  <c r="B1389" i="1" l="1"/>
  <c r="A1388" i="1"/>
  <c r="C1388" i="1"/>
  <c r="E1388" i="1" s="1"/>
  <c r="C1392" i="4"/>
  <c r="E1391" i="4"/>
  <c r="A1389" i="4"/>
  <c r="B1390" i="4"/>
  <c r="C1389" i="1" l="1"/>
  <c r="E1389" i="1" s="1"/>
  <c r="A1389" i="1"/>
  <c r="B1390" i="1"/>
  <c r="C1393" i="4"/>
  <c r="E1392" i="4"/>
  <c r="A1390" i="4"/>
  <c r="B1391" i="4"/>
  <c r="B1391" i="1" l="1"/>
  <c r="A1390" i="1"/>
  <c r="C1390" i="1"/>
  <c r="E1390" i="1" s="1"/>
  <c r="C1394" i="4"/>
  <c r="E1393" i="4"/>
  <c r="A1391" i="4"/>
  <c r="B1392" i="4"/>
  <c r="C1391" i="1" l="1"/>
  <c r="E1391" i="1" s="1"/>
  <c r="A1391" i="1"/>
  <c r="B1392" i="1"/>
  <c r="C1395" i="4"/>
  <c r="E1394" i="4"/>
  <c r="A1392" i="4"/>
  <c r="B1393" i="4"/>
  <c r="B1393" i="1" l="1"/>
  <c r="A1392" i="1"/>
  <c r="C1392" i="1"/>
  <c r="E1392" i="1" s="1"/>
  <c r="C1396" i="4"/>
  <c r="E1395" i="4"/>
  <c r="A1393" i="4"/>
  <c r="B1394" i="4"/>
  <c r="C1393" i="1" l="1"/>
  <c r="E1393" i="1" s="1"/>
  <c r="A1393" i="1"/>
  <c r="B1394" i="1"/>
  <c r="C1397" i="4"/>
  <c r="E1396" i="4"/>
  <c r="A1394" i="4"/>
  <c r="B1395" i="4"/>
  <c r="A1394" i="1" l="1"/>
  <c r="C1394" i="1"/>
  <c r="E1394" i="1" s="1"/>
  <c r="B1395" i="1"/>
  <c r="C1398" i="4"/>
  <c r="E1397" i="4"/>
  <c r="A1395" i="4"/>
  <c r="B1396" i="4"/>
  <c r="C1395" i="1" l="1"/>
  <c r="E1395" i="1" s="1"/>
  <c r="A1395" i="1"/>
  <c r="B1396" i="1"/>
  <c r="C1399" i="4"/>
  <c r="E1398" i="4"/>
  <c r="A1396" i="4"/>
  <c r="B1397" i="4"/>
  <c r="B1397" i="1" l="1"/>
  <c r="A1396" i="1"/>
  <c r="C1396" i="1"/>
  <c r="E1396" i="1" s="1"/>
  <c r="C1400" i="4"/>
  <c r="E1399" i="4"/>
  <c r="A1397" i="4"/>
  <c r="B1398" i="4"/>
  <c r="B1398" i="1" l="1"/>
  <c r="C1397" i="1"/>
  <c r="E1397" i="1" s="1"/>
  <c r="A1397" i="1"/>
  <c r="C1401" i="4"/>
  <c r="E1400" i="4"/>
  <c r="A1398" i="4"/>
  <c r="B1399" i="4"/>
  <c r="B1399" i="1" l="1"/>
  <c r="A1398" i="1"/>
  <c r="C1398" i="1"/>
  <c r="E1398" i="1" s="1"/>
  <c r="C1402" i="4"/>
  <c r="E1401" i="4"/>
  <c r="A1399" i="4"/>
  <c r="B1400" i="4"/>
  <c r="C1399" i="1" l="1"/>
  <c r="E1399" i="1" s="1"/>
  <c r="A1399" i="1"/>
  <c r="B1400" i="1"/>
  <c r="C1403" i="4"/>
  <c r="E1402" i="4"/>
  <c r="A1400" i="4"/>
  <c r="B1401" i="4"/>
  <c r="A1400" i="1" l="1"/>
  <c r="C1400" i="1"/>
  <c r="E1400" i="1" s="1"/>
  <c r="B1401" i="1"/>
  <c r="C1404" i="4"/>
  <c r="E1403" i="4"/>
  <c r="A1401" i="4"/>
  <c r="B1402" i="4"/>
  <c r="A1401" i="1" l="1"/>
  <c r="B1402" i="1"/>
  <c r="C1401" i="1"/>
  <c r="E1401" i="1" s="1"/>
  <c r="C1405" i="4"/>
  <c r="E1404" i="4"/>
  <c r="A1402" i="4"/>
  <c r="B1403" i="4"/>
  <c r="B1403" i="1" l="1"/>
  <c r="A1402" i="1"/>
  <c r="C1402" i="1"/>
  <c r="E1402" i="1" s="1"/>
  <c r="C1406" i="4"/>
  <c r="E1405" i="4"/>
  <c r="A1403" i="4"/>
  <c r="B1404" i="4"/>
  <c r="C1403" i="1" l="1"/>
  <c r="E1403" i="1" s="1"/>
  <c r="A1403" i="1"/>
  <c r="B1404" i="1"/>
  <c r="C1407" i="4"/>
  <c r="E1406" i="4"/>
  <c r="A1404" i="4"/>
  <c r="B1405" i="4"/>
  <c r="B1405" i="1" l="1"/>
  <c r="A1404" i="1"/>
  <c r="C1404" i="1"/>
  <c r="E1404" i="1" s="1"/>
  <c r="C1408" i="4"/>
  <c r="E1407" i="4"/>
  <c r="A1405" i="4"/>
  <c r="B1406" i="4"/>
  <c r="C1405" i="1" l="1"/>
  <c r="E1405" i="1" s="1"/>
  <c r="A1405" i="1"/>
  <c r="B1406" i="1"/>
  <c r="C1409" i="4"/>
  <c r="E1408" i="4"/>
  <c r="A1406" i="4"/>
  <c r="B1407" i="4"/>
  <c r="B1407" i="1" l="1"/>
  <c r="A1406" i="1"/>
  <c r="C1406" i="1"/>
  <c r="E1406" i="1" s="1"/>
  <c r="C1410" i="4"/>
  <c r="E1409" i="4"/>
  <c r="A1407" i="4"/>
  <c r="B1408" i="4"/>
  <c r="C1407" i="1" l="1"/>
  <c r="E1407" i="1" s="1"/>
  <c r="A1407" i="1"/>
  <c r="B1408" i="1"/>
  <c r="E1410" i="4"/>
  <c r="C1411" i="4"/>
  <c r="A1408" i="4"/>
  <c r="B1409" i="4"/>
  <c r="C1408" i="1" l="1"/>
  <c r="E1408" i="1" s="1"/>
  <c r="B1409" i="1"/>
  <c r="A1408" i="1"/>
  <c r="A1409" i="4"/>
  <c r="B1410" i="4"/>
  <c r="C1412" i="4"/>
  <c r="E1411" i="4"/>
  <c r="C1409" i="1" l="1"/>
  <c r="E1409" i="1" s="1"/>
  <c r="A1409" i="1"/>
  <c r="B1410" i="1"/>
  <c r="C1413" i="4"/>
  <c r="E1412" i="4"/>
  <c r="A1410" i="4"/>
  <c r="B1411" i="4"/>
  <c r="B1411" i="1" l="1"/>
  <c r="A1410" i="1"/>
  <c r="C1410" i="1"/>
  <c r="E1410" i="1" s="1"/>
  <c r="C1414" i="4"/>
  <c r="E1413" i="4"/>
  <c r="A1411" i="4"/>
  <c r="B1412" i="4"/>
  <c r="C1411" i="1" l="1"/>
  <c r="E1411" i="1" s="1"/>
  <c r="A1411" i="1"/>
  <c r="B1412" i="1"/>
  <c r="C1415" i="4"/>
  <c r="E1414" i="4"/>
  <c r="A1412" i="4"/>
  <c r="B1413" i="4"/>
  <c r="B1413" i="1" l="1"/>
  <c r="A1412" i="1"/>
  <c r="C1412" i="1"/>
  <c r="E1412" i="1" s="1"/>
  <c r="C1416" i="4"/>
  <c r="E1415" i="4"/>
  <c r="A1413" i="4"/>
  <c r="B1414" i="4"/>
  <c r="C1413" i="1" l="1"/>
  <c r="E1413" i="1" s="1"/>
  <c r="B1414" i="1"/>
  <c r="A1413" i="1"/>
  <c r="C1417" i="4"/>
  <c r="E1416" i="4"/>
  <c r="A1414" i="4"/>
  <c r="B1415" i="4"/>
  <c r="B1415" i="1" l="1"/>
  <c r="C1414" i="1"/>
  <c r="E1414" i="1" s="1"/>
  <c r="A1414" i="1"/>
  <c r="C1418" i="4"/>
  <c r="E1417" i="4"/>
  <c r="A1415" i="4"/>
  <c r="B1416" i="4"/>
  <c r="C1415" i="1" l="1"/>
  <c r="E1415" i="1" s="1"/>
  <c r="A1415" i="1"/>
  <c r="B1416" i="1"/>
  <c r="C1419" i="4"/>
  <c r="E1418" i="4"/>
  <c r="A1416" i="4"/>
  <c r="B1417" i="4"/>
  <c r="B1417" i="1" l="1"/>
  <c r="A1416" i="1"/>
  <c r="C1416" i="1"/>
  <c r="E1416" i="1" s="1"/>
  <c r="C1420" i="4"/>
  <c r="E1419" i="4"/>
  <c r="A1417" i="4"/>
  <c r="B1418" i="4"/>
  <c r="C1417" i="1" l="1"/>
  <c r="E1417" i="1" s="1"/>
  <c r="B1418" i="1"/>
  <c r="A1417" i="1"/>
  <c r="C1421" i="4"/>
  <c r="E1420" i="4"/>
  <c r="A1418" i="4"/>
  <c r="B1419" i="4"/>
  <c r="B1419" i="1" l="1"/>
  <c r="A1418" i="1"/>
  <c r="C1418" i="1"/>
  <c r="E1418" i="1" s="1"/>
  <c r="C1422" i="4"/>
  <c r="E1421" i="4"/>
  <c r="A1419" i="4"/>
  <c r="B1420" i="4"/>
  <c r="C1419" i="1" l="1"/>
  <c r="E1419" i="1" s="1"/>
  <c r="A1419" i="1"/>
  <c r="B1420" i="1"/>
  <c r="C1423" i="4"/>
  <c r="E1422" i="4"/>
  <c r="A1420" i="4"/>
  <c r="B1421" i="4"/>
  <c r="B1421" i="1" l="1"/>
  <c r="A1420" i="1"/>
  <c r="C1420" i="1"/>
  <c r="E1420" i="1" s="1"/>
  <c r="C1424" i="4"/>
  <c r="E1423" i="4"/>
  <c r="A1421" i="4"/>
  <c r="B1422" i="4"/>
  <c r="C1421" i="1" l="1"/>
  <c r="E1421" i="1" s="1"/>
  <c r="A1421" i="1"/>
  <c r="B1422" i="1"/>
  <c r="C1425" i="4"/>
  <c r="E1424" i="4"/>
  <c r="A1422" i="4"/>
  <c r="B1423" i="4"/>
  <c r="B1423" i="1" l="1"/>
  <c r="A1422" i="1"/>
  <c r="C1422" i="1"/>
  <c r="E1422" i="1" s="1"/>
  <c r="C1426" i="4"/>
  <c r="E1425" i="4"/>
  <c r="A1423" i="4"/>
  <c r="B1424" i="4"/>
  <c r="C1423" i="1" l="1"/>
  <c r="E1423" i="1" s="1"/>
  <c r="A1423" i="1"/>
  <c r="B1424" i="1"/>
  <c r="C1427" i="4"/>
  <c r="E1426" i="4"/>
  <c r="A1424" i="4"/>
  <c r="B1425" i="4"/>
  <c r="B1425" i="1" l="1"/>
  <c r="C1424" i="1"/>
  <c r="E1424" i="1" s="1"/>
  <c r="A1424" i="1"/>
  <c r="C1428" i="4"/>
  <c r="E1427" i="4"/>
  <c r="A1425" i="4"/>
  <c r="B1426" i="4"/>
  <c r="C1425" i="1" l="1"/>
  <c r="E1425" i="1" s="1"/>
  <c r="A1425" i="1"/>
  <c r="B1426" i="1"/>
  <c r="C1429" i="4"/>
  <c r="E1428" i="4"/>
  <c r="A1426" i="4"/>
  <c r="B1427" i="4"/>
  <c r="B1427" i="1" l="1"/>
  <c r="A1426" i="1"/>
  <c r="C1426" i="1"/>
  <c r="E1426" i="1" s="1"/>
  <c r="C1430" i="4"/>
  <c r="E1429" i="4"/>
  <c r="A1427" i="4"/>
  <c r="B1428" i="4"/>
  <c r="B1428" i="1" l="1"/>
  <c r="C1427" i="1"/>
  <c r="E1427" i="1" s="1"/>
  <c r="A1427" i="1"/>
  <c r="C1431" i="4"/>
  <c r="E1430" i="4"/>
  <c r="A1428" i="4"/>
  <c r="B1429" i="4"/>
  <c r="B1429" i="1" l="1"/>
  <c r="A1428" i="1"/>
  <c r="C1428" i="1"/>
  <c r="E1428" i="1" s="1"/>
  <c r="C1432" i="4"/>
  <c r="E1431" i="4"/>
  <c r="A1429" i="4"/>
  <c r="B1430" i="4"/>
  <c r="C1429" i="1" l="1"/>
  <c r="E1429" i="1" s="1"/>
  <c r="A1429" i="1"/>
  <c r="B1430" i="1"/>
  <c r="C1433" i="4"/>
  <c r="E1432" i="4"/>
  <c r="A1430" i="4"/>
  <c r="B1431" i="4"/>
  <c r="B1431" i="1" l="1"/>
  <c r="C1430" i="1"/>
  <c r="E1430" i="1" s="1"/>
  <c r="A1430" i="1"/>
  <c r="C1434" i="4"/>
  <c r="E1433" i="4"/>
  <c r="A1431" i="4"/>
  <c r="B1432" i="4"/>
  <c r="B1432" i="1" l="1"/>
  <c r="C1431" i="1"/>
  <c r="E1431" i="1" s="1"/>
  <c r="A1431" i="1"/>
  <c r="C1435" i="4"/>
  <c r="E1434" i="4"/>
  <c r="A1432" i="4"/>
  <c r="B1433" i="4"/>
  <c r="A1432" i="1" l="1"/>
  <c r="C1432" i="1"/>
  <c r="E1432" i="1" s="1"/>
  <c r="B1433" i="1"/>
  <c r="C1436" i="4"/>
  <c r="E1435" i="4"/>
  <c r="A1433" i="4"/>
  <c r="B1434" i="4"/>
  <c r="B1434" i="1" l="1"/>
  <c r="C1433" i="1"/>
  <c r="E1433" i="1" s="1"/>
  <c r="A1433" i="1"/>
  <c r="C1437" i="4"/>
  <c r="E1436" i="4"/>
  <c r="A1434" i="4"/>
  <c r="B1435" i="4"/>
  <c r="B1435" i="1" l="1"/>
  <c r="A1434" i="1"/>
  <c r="C1434" i="1"/>
  <c r="E1434" i="1" s="1"/>
  <c r="C1438" i="4"/>
  <c r="E1437" i="4"/>
  <c r="A1435" i="4"/>
  <c r="B1436" i="4"/>
  <c r="C1435" i="1" l="1"/>
  <c r="E1435" i="1" s="1"/>
  <c r="A1435" i="1"/>
  <c r="B1436" i="1"/>
  <c r="E1438" i="4"/>
  <c r="C1439" i="4"/>
  <c r="A1436" i="4"/>
  <c r="B1437" i="4"/>
  <c r="B1437" i="1" l="1"/>
  <c r="A1436" i="1"/>
  <c r="C1436" i="1"/>
  <c r="E1436" i="1" s="1"/>
  <c r="A1437" i="4"/>
  <c r="B1438" i="4"/>
  <c r="C1440" i="4"/>
  <c r="E1439" i="4"/>
  <c r="A1437" i="1" l="1"/>
  <c r="B1438" i="1"/>
  <c r="C1437" i="1"/>
  <c r="E1437" i="1" s="1"/>
  <c r="E1440" i="4"/>
  <c r="C1441" i="4"/>
  <c r="A1438" i="4"/>
  <c r="B1439" i="4"/>
  <c r="C1438" i="1" l="1"/>
  <c r="E1438" i="1" s="1"/>
  <c r="B1439" i="1"/>
  <c r="A1438" i="1"/>
  <c r="A1439" i="4"/>
  <c r="B1440" i="4"/>
  <c r="C1442" i="4"/>
  <c r="E1441" i="4"/>
  <c r="C1439" i="1" l="1"/>
  <c r="E1439" i="1" s="1"/>
  <c r="A1439" i="1"/>
  <c r="B1440" i="1"/>
  <c r="E1442" i="4"/>
  <c r="C1443" i="4"/>
  <c r="A1440" i="4"/>
  <c r="B1441" i="4"/>
  <c r="B1441" i="1" l="1"/>
  <c r="A1440" i="1"/>
  <c r="C1440" i="1"/>
  <c r="E1440" i="1" s="1"/>
  <c r="A1441" i="4"/>
  <c r="B1442" i="4"/>
  <c r="C1444" i="4"/>
  <c r="E1443" i="4"/>
  <c r="A1441" i="1" l="1"/>
  <c r="B1442" i="1"/>
  <c r="C1441" i="1"/>
  <c r="E1441" i="1" s="1"/>
  <c r="C1445" i="4"/>
  <c r="E1444" i="4"/>
  <c r="A1442" i="4"/>
  <c r="B1443" i="4"/>
  <c r="C1442" i="1" l="1"/>
  <c r="E1442" i="1" s="1"/>
  <c r="B1443" i="1"/>
  <c r="A1442" i="1"/>
  <c r="C1446" i="4"/>
  <c r="E1445" i="4"/>
  <c r="A1443" i="4"/>
  <c r="B1444" i="4"/>
  <c r="C1443" i="1" l="1"/>
  <c r="E1443" i="1" s="1"/>
  <c r="A1443" i="1"/>
  <c r="B1444" i="1"/>
  <c r="C1447" i="4"/>
  <c r="E1446" i="4"/>
  <c r="A1444" i="4"/>
  <c r="B1445" i="4"/>
  <c r="B1445" i="1" l="1"/>
  <c r="A1444" i="1"/>
  <c r="C1444" i="1"/>
  <c r="E1444" i="1" s="1"/>
  <c r="C1448" i="4"/>
  <c r="E1447" i="4"/>
  <c r="A1445" i="4"/>
  <c r="B1446" i="4"/>
  <c r="C1445" i="1" l="1"/>
  <c r="E1445" i="1" s="1"/>
  <c r="A1445" i="1"/>
  <c r="B1446" i="1"/>
  <c r="C1449" i="4"/>
  <c r="E1448" i="4"/>
  <c r="A1446" i="4"/>
  <c r="B1447" i="4"/>
  <c r="C1446" i="1" l="1"/>
  <c r="E1446" i="1" s="1"/>
  <c r="B1447" i="1"/>
  <c r="A1446" i="1"/>
  <c r="C1450" i="4"/>
  <c r="E1449" i="4"/>
  <c r="A1447" i="4"/>
  <c r="B1448" i="4"/>
  <c r="C1447" i="1" l="1"/>
  <c r="E1447" i="1" s="1"/>
  <c r="A1447" i="1"/>
  <c r="B1448" i="1"/>
  <c r="C1451" i="4"/>
  <c r="E1450" i="4"/>
  <c r="A1448" i="4"/>
  <c r="B1449" i="4"/>
  <c r="B1449" i="1" l="1"/>
  <c r="A1448" i="1"/>
  <c r="C1448" i="1"/>
  <c r="E1448" i="1" s="1"/>
  <c r="C1452" i="4"/>
  <c r="E1451" i="4"/>
  <c r="A1449" i="4"/>
  <c r="B1450" i="4"/>
  <c r="C1449" i="1" l="1"/>
  <c r="E1449" i="1" s="1"/>
  <c r="A1449" i="1"/>
  <c r="B1450" i="1"/>
  <c r="C1453" i="4"/>
  <c r="E1452" i="4"/>
  <c r="A1450" i="4"/>
  <c r="B1451" i="4"/>
  <c r="C1450" i="1" l="1"/>
  <c r="E1450" i="1" s="1"/>
  <c r="B1451" i="1"/>
  <c r="A1450" i="1"/>
  <c r="C1454" i="4"/>
  <c r="E1453" i="4"/>
  <c r="A1451" i="4"/>
  <c r="B1452" i="4"/>
  <c r="C1451" i="1" l="1"/>
  <c r="E1451" i="1" s="1"/>
  <c r="A1451" i="1"/>
  <c r="B1452" i="1"/>
  <c r="C1455" i="4"/>
  <c r="E1454" i="4"/>
  <c r="A1452" i="4"/>
  <c r="B1453" i="4"/>
  <c r="C1452" i="1" l="1"/>
  <c r="E1452" i="1" s="1"/>
  <c r="B1453" i="1"/>
  <c r="A1452" i="1"/>
  <c r="C1456" i="4"/>
  <c r="E1455" i="4"/>
  <c r="A1453" i="4"/>
  <c r="B1454" i="4"/>
  <c r="B1454" i="1" l="1"/>
  <c r="C1453" i="1"/>
  <c r="E1453" i="1" s="1"/>
  <c r="A1453" i="1"/>
  <c r="C1457" i="4"/>
  <c r="E1456" i="4"/>
  <c r="A1454" i="4"/>
  <c r="B1455" i="4"/>
  <c r="B1455" i="1" l="1"/>
  <c r="A1454" i="1"/>
  <c r="C1454" i="1"/>
  <c r="E1454" i="1" s="1"/>
  <c r="C1458" i="4"/>
  <c r="E1457" i="4"/>
  <c r="A1455" i="4"/>
  <c r="B1456" i="4"/>
  <c r="B1456" i="1" l="1"/>
  <c r="C1455" i="1"/>
  <c r="E1455" i="1" s="1"/>
  <c r="A1455" i="1"/>
  <c r="C1459" i="4"/>
  <c r="E1458" i="4"/>
  <c r="A1456" i="4"/>
  <c r="B1457" i="4"/>
  <c r="B1457" i="1" l="1"/>
  <c r="A1456" i="1"/>
  <c r="C1456" i="1"/>
  <c r="E1456" i="1" s="1"/>
  <c r="C1460" i="4"/>
  <c r="E1459" i="4"/>
  <c r="A1457" i="4"/>
  <c r="B1458" i="4"/>
  <c r="B1458" i="1" l="1"/>
  <c r="C1457" i="1"/>
  <c r="E1457" i="1" s="1"/>
  <c r="A1457" i="1"/>
  <c r="C1461" i="4"/>
  <c r="E1460" i="4"/>
  <c r="A1458" i="4"/>
  <c r="B1459" i="4"/>
  <c r="C1458" i="1" l="1"/>
  <c r="E1458" i="1" s="1"/>
  <c r="B1459" i="1"/>
  <c r="A1458" i="1"/>
  <c r="C1462" i="4"/>
  <c r="E1461" i="4"/>
  <c r="A1459" i="4"/>
  <c r="B1460" i="4"/>
  <c r="C1459" i="1" l="1"/>
  <c r="E1459" i="1" s="1"/>
  <c r="A1459" i="1"/>
  <c r="B1460" i="1"/>
  <c r="C1463" i="4"/>
  <c r="E1462" i="4"/>
  <c r="A1460" i="4"/>
  <c r="B1461" i="4"/>
  <c r="B1461" i="1" l="1"/>
  <c r="A1460" i="1"/>
  <c r="C1460" i="1"/>
  <c r="E1460" i="1" s="1"/>
  <c r="C1464" i="4"/>
  <c r="E1463" i="4"/>
  <c r="A1461" i="4"/>
  <c r="B1462" i="4"/>
  <c r="A1461" i="1" l="1"/>
  <c r="B1462" i="1"/>
  <c r="C1461" i="1"/>
  <c r="E1461" i="1" s="1"/>
  <c r="C1465" i="4"/>
  <c r="E1464" i="4"/>
  <c r="A1462" i="4"/>
  <c r="B1463" i="4"/>
  <c r="C1462" i="1" l="1"/>
  <c r="E1462" i="1" s="1"/>
  <c r="B1463" i="1"/>
  <c r="A1462" i="1"/>
  <c r="C1466" i="4"/>
  <c r="E1465" i="4"/>
  <c r="A1463" i="4"/>
  <c r="B1464" i="4"/>
  <c r="C1463" i="1" l="1"/>
  <c r="E1463" i="1" s="1"/>
  <c r="A1463" i="1"/>
  <c r="B1464" i="1"/>
  <c r="C1467" i="4"/>
  <c r="E1466" i="4"/>
  <c r="A1464" i="4"/>
  <c r="B1465" i="4"/>
  <c r="B1465" i="1" l="1"/>
  <c r="A1464" i="1"/>
  <c r="C1464" i="1"/>
  <c r="E1464" i="1" s="1"/>
  <c r="C1468" i="4"/>
  <c r="E1467" i="4"/>
  <c r="A1465" i="4"/>
  <c r="B1466" i="4"/>
  <c r="B1466" i="1" l="1"/>
  <c r="C1465" i="1"/>
  <c r="E1465" i="1" s="1"/>
  <c r="A1465" i="1"/>
  <c r="E1468" i="4"/>
  <c r="C1469" i="4"/>
  <c r="A1466" i="4"/>
  <c r="B1467" i="4"/>
  <c r="B1467" i="1" l="1"/>
  <c r="A1466" i="1"/>
  <c r="C1466" i="1"/>
  <c r="E1466" i="1" s="1"/>
  <c r="A1467" i="4"/>
  <c r="B1468" i="4"/>
  <c r="E1469" i="4"/>
  <c r="C1470" i="4"/>
  <c r="C1467" i="1" l="1"/>
  <c r="E1467" i="1" s="1"/>
  <c r="A1467" i="1"/>
  <c r="B1468" i="1"/>
  <c r="E1470" i="4"/>
  <c r="C1471" i="4"/>
  <c r="A1468" i="4"/>
  <c r="B1469" i="4"/>
  <c r="C1468" i="1" l="1"/>
  <c r="E1468" i="1" s="1"/>
  <c r="B1469" i="1"/>
  <c r="A1468" i="1"/>
  <c r="A1469" i="4"/>
  <c r="B1470" i="4"/>
  <c r="E1471" i="4"/>
  <c r="C1472" i="4"/>
  <c r="C1469" i="1" l="1"/>
  <c r="E1469" i="1" s="1"/>
  <c r="A1469" i="1"/>
  <c r="B1470" i="1"/>
  <c r="E1472" i="4"/>
  <c r="C1473" i="4"/>
  <c r="A1470" i="4"/>
  <c r="B1471" i="4"/>
  <c r="B1471" i="1" l="1"/>
  <c r="A1470" i="1"/>
  <c r="C1470" i="1"/>
  <c r="E1470" i="1" s="1"/>
  <c r="A1471" i="4"/>
  <c r="B1472" i="4"/>
  <c r="E1473" i="4"/>
  <c r="C1474" i="4"/>
  <c r="C1471" i="1" l="1"/>
  <c r="E1471" i="1" s="1"/>
  <c r="A1471" i="1"/>
  <c r="B1472" i="1"/>
  <c r="E1474" i="4"/>
  <c r="C1475" i="4"/>
  <c r="A1472" i="4"/>
  <c r="B1473" i="4"/>
  <c r="B1473" i="1" l="1"/>
  <c r="A1472" i="1"/>
  <c r="C1472" i="1"/>
  <c r="E1472" i="1" s="1"/>
  <c r="A1473" i="4"/>
  <c r="B1474" i="4"/>
  <c r="E1475" i="4"/>
  <c r="C1476" i="4"/>
  <c r="C1473" i="1" l="1"/>
  <c r="E1473" i="1" s="1"/>
  <c r="A1473" i="1"/>
  <c r="B1474" i="1"/>
  <c r="E1476" i="4"/>
  <c r="C1477" i="4"/>
  <c r="A1474" i="4"/>
  <c r="B1475" i="4"/>
  <c r="B1475" i="1" l="1"/>
  <c r="A1474" i="1"/>
  <c r="C1474" i="1"/>
  <c r="E1474" i="1" s="1"/>
  <c r="A1475" i="4"/>
  <c r="B1476" i="4"/>
  <c r="E1477" i="4"/>
  <c r="C1478" i="4"/>
  <c r="C1475" i="1" l="1"/>
  <c r="E1475" i="1" s="1"/>
  <c r="A1475" i="1"/>
  <c r="B1476" i="1"/>
  <c r="E1478" i="4"/>
  <c r="C1479" i="4"/>
  <c r="A1476" i="4"/>
  <c r="B1477" i="4"/>
  <c r="B1477" i="1" l="1"/>
  <c r="A1476" i="1"/>
  <c r="C1476" i="1"/>
  <c r="E1476" i="1" s="1"/>
  <c r="A1477" i="4"/>
  <c r="B1478" i="4"/>
  <c r="E1479" i="4"/>
  <c r="C1480" i="4"/>
  <c r="C1477" i="1" l="1"/>
  <c r="E1477" i="1" s="1"/>
  <c r="A1477" i="1"/>
  <c r="B1478" i="1"/>
  <c r="E1480" i="4"/>
  <c r="C1481" i="4"/>
  <c r="A1478" i="4"/>
  <c r="B1479" i="4"/>
  <c r="B1479" i="1" l="1"/>
  <c r="A1478" i="1"/>
  <c r="C1478" i="1"/>
  <c r="E1478" i="1" s="1"/>
  <c r="A1479" i="4"/>
  <c r="B1480" i="4"/>
  <c r="E1481" i="4"/>
  <c r="C1482" i="4"/>
  <c r="C1479" i="1" l="1"/>
  <c r="E1479" i="1" s="1"/>
  <c r="A1479" i="1"/>
  <c r="B1480" i="1"/>
  <c r="E1482" i="4"/>
  <c r="C1483" i="4"/>
  <c r="A1480" i="4"/>
  <c r="B1481" i="4"/>
  <c r="B1481" i="1" l="1"/>
  <c r="A1480" i="1"/>
  <c r="C1480" i="1"/>
  <c r="E1480" i="1" s="1"/>
  <c r="A1481" i="4"/>
  <c r="B1482" i="4"/>
  <c r="E1483" i="4"/>
  <c r="C1484" i="4"/>
  <c r="C1481" i="1" l="1"/>
  <c r="E1481" i="1" s="1"/>
  <c r="A1481" i="1"/>
  <c r="B1482" i="1"/>
  <c r="E1484" i="4"/>
  <c r="C1485" i="4"/>
  <c r="A1482" i="4"/>
  <c r="B1483" i="4"/>
  <c r="B1483" i="1" l="1"/>
  <c r="A1482" i="1"/>
  <c r="C1482" i="1"/>
  <c r="E1482" i="1" s="1"/>
  <c r="A1483" i="4"/>
  <c r="B1484" i="4"/>
  <c r="E1485" i="4"/>
  <c r="C1486" i="4"/>
  <c r="C1483" i="1" l="1"/>
  <c r="E1483" i="1" s="1"/>
  <c r="A1483" i="1"/>
  <c r="B1484" i="1"/>
  <c r="E1486" i="4"/>
  <c r="C1487" i="4"/>
  <c r="A1484" i="4"/>
  <c r="B1485" i="4"/>
  <c r="B1485" i="1" l="1"/>
  <c r="A1484" i="1"/>
  <c r="C1484" i="1"/>
  <c r="E1484" i="1" s="1"/>
  <c r="A1485" i="4"/>
  <c r="B1486" i="4"/>
  <c r="E1487" i="4"/>
  <c r="C1488" i="4"/>
  <c r="C1485" i="1" l="1"/>
  <c r="E1485" i="1" s="1"/>
  <c r="A1485" i="1"/>
  <c r="B1486" i="1"/>
  <c r="E1488" i="4"/>
  <c r="C1489" i="4"/>
  <c r="A1486" i="4"/>
  <c r="B1487" i="4"/>
  <c r="B1487" i="1" l="1"/>
  <c r="A1486" i="1"/>
  <c r="C1486" i="1"/>
  <c r="E1486" i="1" s="1"/>
  <c r="A1487" i="4"/>
  <c r="B1488" i="4"/>
  <c r="E1489" i="4"/>
  <c r="C1490" i="4"/>
  <c r="A1487" i="1" l="1"/>
  <c r="B1488" i="1"/>
  <c r="C1487" i="1"/>
  <c r="E1487" i="1" s="1"/>
  <c r="E1490" i="4"/>
  <c r="C1491" i="4"/>
  <c r="A1488" i="4"/>
  <c r="B1489" i="4"/>
  <c r="B1489" i="1" l="1"/>
  <c r="C1488" i="1"/>
  <c r="E1488" i="1" s="1"/>
  <c r="A1488" i="1"/>
  <c r="A1489" i="4"/>
  <c r="B1490" i="4"/>
  <c r="E1491" i="4"/>
  <c r="C1492" i="4"/>
  <c r="A1489" i="1" l="1"/>
  <c r="B1490" i="1"/>
  <c r="C1489" i="1"/>
  <c r="E1489" i="1" s="1"/>
  <c r="E1492" i="4"/>
  <c r="C1493" i="4"/>
  <c r="A1490" i="4"/>
  <c r="B1491" i="4"/>
  <c r="C1490" i="1" l="1"/>
  <c r="E1490" i="1" s="1"/>
  <c r="A1490" i="1"/>
  <c r="B1491" i="1"/>
  <c r="A1491" i="4"/>
  <c r="B1492" i="4"/>
  <c r="E1493" i="4"/>
  <c r="C1494" i="4"/>
  <c r="A1491" i="1" l="1"/>
  <c r="B1492" i="1"/>
  <c r="C1491" i="1"/>
  <c r="E1491" i="1" s="1"/>
  <c r="E1494" i="4"/>
  <c r="C1495" i="4"/>
  <c r="A1492" i="4"/>
  <c r="B1493" i="4"/>
  <c r="C1492" i="1" l="1"/>
  <c r="E1492" i="1" s="1"/>
  <c r="A1492" i="1"/>
  <c r="B1493" i="1"/>
  <c r="A1493" i="4"/>
  <c r="B1494" i="4"/>
  <c r="C1496" i="4"/>
  <c r="E1495" i="4"/>
  <c r="A1493" i="1" l="1"/>
  <c r="B1494" i="1"/>
  <c r="C1493" i="1"/>
  <c r="E1493" i="1" s="1"/>
  <c r="C1497" i="4"/>
  <c r="E1496" i="4"/>
  <c r="A1494" i="4"/>
  <c r="B1495" i="4"/>
  <c r="C1494" i="1" l="1"/>
  <c r="E1494" i="1" s="1"/>
  <c r="A1494" i="1"/>
  <c r="B1495" i="1"/>
  <c r="C1498" i="4"/>
  <c r="E1497" i="4"/>
  <c r="A1495" i="4"/>
  <c r="B1496" i="4"/>
  <c r="A1495" i="1" l="1"/>
  <c r="B1496" i="1"/>
  <c r="C1495" i="1"/>
  <c r="E1495" i="1" s="1"/>
  <c r="C1499" i="4"/>
  <c r="E1498" i="4"/>
  <c r="A1496" i="4"/>
  <c r="B1497" i="4"/>
  <c r="C1496" i="1" l="1"/>
  <c r="E1496" i="1" s="1"/>
  <c r="A1496" i="1"/>
  <c r="B1497" i="1"/>
  <c r="E1499" i="4"/>
  <c r="C1500" i="4"/>
  <c r="A1497" i="4"/>
  <c r="B1498" i="4"/>
  <c r="A1497" i="1" l="1"/>
  <c r="B1498" i="1"/>
  <c r="C1497" i="1"/>
  <c r="E1497" i="1" s="1"/>
  <c r="A1498" i="4"/>
  <c r="B1499" i="4"/>
  <c r="C1501" i="4"/>
  <c r="E1500" i="4"/>
  <c r="C1498" i="1" l="1"/>
  <c r="E1498" i="1" s="1"/>
  <c r="A1498" i="1"/>
  <c r="B1499" i="1"/>
  <c r="E1501" i="4"/>
  <c r="C1502" i="4"/>
  <c r="A1499" i="4"/>
  <c r="B1500" i="4"/>
  <c r="A1499" i="1" l="1"/>
  <c r="B1500" i="1"/>
  <c r="C1499" i="1"/>
  <c r="E1499" i="1" s="1"/>
  <c r="A1500" i="4"/>
  <c r="B1501" i="4"/>
  <c r="E1502" i="4"/>
  <c r="C1503" i="4"/>
  <c r="C1500" i="1" l="1"/>
  <c r="E1500" i="1" s="1"/>
  <c r="A1500" i="1"/>
  <c r="B1501" i="1"/>
  <c r="E1503" i="4"/>
  <c r="C1504" i="4"/>
  <c r="A1501" i="4"/>
  <c r="B1502" i="4"/>
  <c r="A1501" i="1" l="1"/>
  <c r="B1502" i="1"/>
  <c r="C1501" i="1"/>
  <c r="E1501" i="1" s="1"/>
  <c r="A1502" i="4"/>
  <c r="B1503" i="4"/>
  <c r="E1504" i="4"/>
  <c r="C1505" i="4"/>
  <c r="C1502" i="1" l="1"/>
  <c r="E1502" i="1" s="1"/>
  <c r="A1502" i="1"/>
  <c r="B1503" i="1"/>
  <c r="E1505" i="4"/>
  <c r="C1506" i="4"/>
  <c r="A1503" i="4"/>
  <c r="B1504" i="4"/>
  <c r="A1503" i="1" l="1"/>
  <c r="B1504" i="1"/>
  <c r="C1503" i="1"/>
  <c r="E1503" i="1" s="1"/>
  <c r="A1504" i="4"/>
  <c r="B1505" i="4"/>
  <c r="E1506" i="4"/>
  <c r="C1507" i="4"/>
  <c r="C1504" i="1" l="1"/>
  <c r="E1504" i="1" s="1"/>
  <c r="A1504" i="1"/>
  <c r="B1505" i="1"/>
  <c r="E1507" i="4"/>
  <c r="C1508" i="4"/>
  <c r="A1505" i="4"/>
  <c r="B1506" i="4"/>
  <c r="A1505" i="1" l="1"/>
  <c r="B1506" i="1"/>
  <c r="C1505" i="1"/>
  <c r="E1505" i="1" s="1"/>
  <c r="A1506" i="4"/>
  <c r="B1507" i="4"/>
  <c r="E1508" i="4"/>
  <c r="C1509" i="4"/>
  <c r="C1506" i="1" l="1"/>
  <c r="E1506" i="1" s="1"/>
  <c r="A1506" i="1"/>
  <c r="B1507" i="1"/>
  <c r="E1509" i="4"/>
  <c r="C1510" i="4"/>
  <c r="A1507" i="4"/>
  <c r="B1508" i="4"/>
  <c r="A1507" i="1" l="1"/>
  <c r="B1508" i="1"/>
  <c r="C1507" i="1"/>
  <c r="E1507" i="1" s="1"/>
  <c r="A1508" i="4"/>
  <c r="B1509" i="4"/>
  <c r="E1510" i="4"/>
  <c r="C1511" i="4"/>
  <c r="C1508" i="1" l="1"/>
  <c r="E1508" i="1" s="1"/>
  <c r="A1508" i="1"/>
  <c r="B1509" i="1"/>
  <c r="E1511" i="4"/>
  <c r="C1512" i="4"/>
  <c r="A1509" i="4"/>
  <c r="B1510" i="4"/>
  <c r="A1509" i="1" l="1"/>
  <c r="B1510" i="1"/>
  <c r="C1509" i="1"/>
  <c r="E1509" i="1" s="1"/>
  <c r="A1510" i="4"/>
  <c r="B1511" i="4"/>
  <c r="E1512" i="4"/>
  <c r="C1513" i="4"/>
  <c r="C1510" i="1" l="1"/>
  <c r="E1510" i="1" s="1"/>
  <c r="A1510" i="1"/>
  <c r="B1511" i="1"/>
  <c r="E1513" i="4"/>
  <c r="C1514" i="4"/>
  <c r="A1511" i="4"/>
  <c r="B1512" i="4"/>
  <c r="A1511" i="1" l="1"/>
  <c r="B1512" i="1"/>
  <c r="C1511" i="1"/>
  <c r="E1511" i="1" s="1"/>
  <c r="A1512" i="4"/>
  <c r="B1513" i="4"/>
  <c r="E1514" i="4"/>
  <c r="C1515" i="4"/>
  <c r="C1512" i="1" l="1"/>
  <c r="E1512" i="1" s="1"/>
  <c r="A1512" i="1"/>
  <c r="B1513" i="1"/>
  <c r="E1515" i="4"/>
  <c r="C1516" i="4"/>
  <c r="A1513" i="4"/>
  <c r="B1514" i="4"/>
  <c r="C1513" i="1" l="1"/>
  <c r="E1513" i="1" s="1"/>
  <c r="A1513" i="1"/>
  <c r="B1514" i="1"/>
  <c r="A1514" i="4"/>
  <c r="B1515" i="4"/>
  <c r="E1516" i="4"/>
  <c r="C1517" i="4"/>
  <c r="B1515" i="1" l="1"/>
  <c r="A1514" i="1"/>
  <c r="C1514" i="1"/>
  <c r="E1514" i="1" s="1"/>
  <c r="E1517" i="4"/>
  <c r="C1518" i="4"/>
  <c r="A1515" i="4"/>
  <c r="B1516" i="4"/>
  <c r="C1515" i="1" l="1"/>
  <c r="E1515" i="1" s="1"/>
  <c r="A1515" i="1"/>
  <c r="B1516" i="1"/>
  <c r="A1516" i="4"/>
  <c r="B1517" i="4"/>
  <c r="E1518" i="4"/>
  <c r="C1519" i="4"/>
  <c r="B1517" i="1" l="1"/>
  <c r="A1516" i="1"/>
  <c r="C1516" i="1"/>
  <c r="E1516" i="1" s="1"/>
  <c r="E1519" i="4"/>
  <c r="C1520" i="4"/>
  <c r="A1517" i="4"/>
  <c r="B1518" i="4"/>
  <c r="C1517" i="1" l="1"/>
  <c r="E1517" i="1" s="1"/>
  <c r="A1517" i="1"/>
  <c r="B1518" i="1"/>
  <c r="A1518" i="4"/>
  <c r="B1519" i="4"/>
  <c r="E1520" i="4"/>
  <c r="C1521" i="4"/>
  <c r="C1518" i="1" l="1"/>
  <c r="E1518" i="1" s="1"/>
  <c r="A1518" i="1"/>
  <c r="B1519" i="1"/>
  <c r="E1521" i="4"/>
  <c r="C1522" i="4"/>
  <c r="A1519" i="4"/>
  <c r="B1520" i="4"/>
  <c r="C1519" i="1" l="1"/>
  <c r="E1519" i="1" s="1"/>
  <c r="A1519" i="1"/>
  <c r="B1520" i="1"/>
  <c r="A1520" i="4"/>
  <c r="B1521" i="4"/>
  <c r="E1522" i="4"/>
  <c r="C1523" i="4"/>
  <c r="B1521" i="1" l="1"/>
  <c r="A1520" i="1"/>
  <c r="C1520" i="1"/>
  <c r="E1520" i="1" s="1"/>
  <c r="E1523" i="4"/>
  <c r="C1524" i="4"/>
  <c r="A1521" i="4"/>
  <c r="B1522" i="4"/>
  <c r="C1521" i="1" l="1"/>
  <c r="E1521" i="1" s="1"/>
  <c r="A1521" i="1"/>
  <c r="B1522" i="1"/>
  <c r="A1522" i="4"/>
  <c r="B1523" i="4"/>
  <c r="E1524" i="4"/>
  <c r="C1525" i="4"/>
  <c r="B1523" i="1" l="1"/>
  <c r="A1522" i="1"/>
  <c r="C1522" i="1"/>
  <c r="E1522" i="1" s="1"/>
  <c r="E1525" i="4"/>
  <c r="C1526" i="4"/>
  <c r="A1523" i="4"/>
  <c r="B1524" i="4"/>
  <c r="C1523" i="1" l="1"/>
  <c r="E1523" i="1" s="1"/>
  <c r="A1523" i="1"/>
  <c r="B1524" i="1"/>
  <c r="A1524" i="4"/>
  <c r="B1525" i="4"/>
  <c r="E1526" i="4"/>
  <c r="C1527" i="4"/>
  <c r="B1525" i="1" l="1"/>
  <c r="A1524" i="1"/>
  <c r="C1524" i="1"/>
  <c r="E1524" i="1" s="1"/>
  <c r="E1527" i="4"/>
  <c r="C1528" i="4"/>
  <c r="A1525" i="4"/>
  <c r="B1526" i="4"/>
  <c r="C1525" i="1" l="1"/>
  <c r="E1525" i="1" s="1"/>
  <c r="A1525" i="1"/>
  <c r="B1526" i="1"/>
  <c r="A1526" i="4"/>
  <c r="B1527" i="4"/>
  <c r="E1528" i="4"/>
  <c r="C1529" i="4"/>
  <c r="B1527" i="1" l="1"/>
  <c r="A1526" i="1"/>
  <c r="C1526" i="1"/>
  <c r="E1526" i="1" s="1"/>
  <c r="E1529" i="4"/>
  <c r="C1530" i="4"/>
  <c r="A1527" i="4"/>
  <c r="B1528" i="4"/>
  <c r="C1527" i="1" l="1"/>
  <c r="E1527" i="1" s="1"/>
  <c r="A1527" i="1"/>
  <c r="B1528" i="1"/>
  <c r="A1528" i="4"/>
  <c r="B1529" i="4"/>
  <c r="E1530" i="4"/>
  <c r="C1531" i="4"/>
  <c r="B1529" i="1" l="1"/>
  <c r="A1528" i="1"/>
  <c r="C1528" i="1"/>
  <c r="E1528" i="1" s="1"/>
  <c r="E1531" i="4"/>
  <c r="C1532" i="4"/>
  <c r="A1529" i="4"/>
  <c r="B1530" i="4"/>
  <c r="C1529" i="1" l="1"/>
  <c r="E1529" i="1" s="1"/>
  <c r="A1529" i="1"/>
  <c r="B1530" i="1"/>
  <c r="A1530" i="4"/>
  <c r="B1531" i="4"/>
  <c r="E1532" i="4"/>
  <c r="C1533" i="4"/>
  <c r="B1531" i="1" l="1"/>
  <c r="A1530" i="1"/>
  <c r="C1530" i="1"/>
  <c r="E1530" i="1" s="1"/>
  <c r="E1533" i="4"/>
  <c r="C1534" i="4"/>
  <c r="A1531" i="4"/>
  <c r="B1532" i="4"/>
  <c r="C1531" i="1" l="1"/>
  <c r="E1531" i="1" s="1"/>
  <c r="A1531" i="1"/>
  <c r="B1532" i="1"/>
  <c r="A1532" i="4"/>
  <c r="B1533" i="4"/>
  <c r="E1534" i="4"/>
  <c r="C1535" i="4"/>
  <c r="B1533" i="1" l="1"/>
  <c r="A1532" i="1"/>
  <c r="C1532" i="1"/>
  <c r="E1532" i="1" s="1"/>
  <c r="E1535" i="4"/>
  <c r="C1536" i="4"/>
  <c r="A1533" i="4"/>
  <c r="B1534" i="4"/>
  <c r="C1533" i="1" l="1"/>
  <c r="E1533" i="1" s="1"/>
  <c r="A1533" i="1"/>
  <c r="B1534" i="1"/>
  <c r="A1534" i="4"/>
  <c r="B1535" i="4"/>
  <c r="E1536" i="4"/>
  <c r="C1537" i="4"/>
  <c r="B1535" i="1" l="1"/>
  <c r="A1534" i="1"/>
  <c r="C1534" i="1"/>
  <c r="E1534" i="1" s="1"/>
  <c r="E1537" i="4"/>
  <c r="C1538" i="4"/>
  <c r="A1535" i="4"/>
  <c r="B1536" i="4"/>
  <c r="C1535" i="1" l="1"/>
  <c r="E1535" i="1" s="1"/>
  <c r="A1535" i="1"/>
  <c r="B1536" i="1"/>
  <c r="A1536" i="4"/>
  <c r="B1537" i="4"/>
  <c r="E1538" i="4"/>
  <c r="C1539" i="4"/>
  <c r="B1537" i="1" l="1"/>
  <c r="A1536" i="1"/>
  <c r="C1536" i="1"/>
  <c r="E1536" i="1" s="1"/>
  <c r="E1539" i="4"/>
  <c r="C1540" i="4"/>
  <c r="A1537" i="4"/>
  <c r="B1538" i="4"/>
  <c r="A1537" i="1" l="1"/>
  <c r="B1538" i="1"/>
  <c r="C1537" i="1"/>
  <c r="E1537" i="1" s="1"/>
  <c r="A1538" i="4"/>
  <c r="B1539" i="4"/>
  <c r="E1540" i="4"/>
  <c r="C1541" i="4"/>
  <c r="B1539" i="1" l="1"/>
  <c r="A1538" i="1"/>
  <c r="C1538" i="1"/>
  <c r="E1538" i="1" s="1"/>
  <c r="E1541" i="4"/>
  <c r="C1542" i="4"/>
  <c r="A1539" i="4"/>
  <c r="B1540" i="4"/>
  <c r="C1539" i="1" l="1"/>
  <c r="E1539" i="1" s="1"/>
  <c r="A1539" i="1"/>
  <c r="B1540" i="1"/>
  <c r="A1540" i="4"/>
  <c r="B1541" i="4"/>
  <c r="E1542" i="4"/>
  <c r="C1543" i="4"/>
  <c r="B1541" i="1" l="1"/>
  <c r="A1540" i="1"/>
  <c r="C1540" i="1"/>
  <c r="E1540" i="1" s="1"/>
  <c r="E1543" i="4"/>
  <c r="C1544" i="4"/>
  <c r="A1541" i="4"/>
  <c r="B1542" i="4"/>
  <c r="C1541" i="1" l="1"/>
  <c r="E1541" i="1" s="1"/>
  <c r="A1541" i="1"/>
  <c r="B1542" i="1"/>
  <c r="A1542" i="4"/>
  <c r="B1543" i="4"/>
  <c r="E1544" i="4"/>
  <c r="C1545" i="4"/>
  <c r="B1543" i="1" l="1"/>
  <c r="A1542" i="1"/>
  <c r="C1542" i="1"/>
  <c r="E1542" i="1" s="1"/>
  <c r="E1545" i="4"/>
  <c r="C1546" i="4"/>
  <c r="A1543" i="4"/>
  <c r="B1544" i="4"/>
  <c r="C1543" i="1" l="1"/>
  <c r="E1543" i="1" s="1"/>
  <c r="A1543" i="1"/>
  <c r="B1544" i="1"/>
  <c r="A1544" i="4"/>
  <c r="B1545" i="4"/>
  <c r="E1546" i="4"/>
  <c r="C1547" i="4"/>
  <c r="B1545" i="1" l="1"/>
  <c r="A1544" i="1"/>
  <c r="C1544" i="1"/>
  <c r="E1544" i="1" s="1"/>
  <c r="E1547" i="4"/>
  <c r="C1548" i="4"/>
  <c r="A1545" i="4"/>
  <c r="B1546" i="4"/>
  <c r="C1545" i="1" l="1"/>
  <c r="E1545" i="1" s="1"/>
  <c r="A1545" i="1"/>
  <c r="B1546" i="1"/>
  <c r="A1546" i="4"/>
  <c r="B1547" i="4"/>
  <c r="E1548" i="4"/>
  <c r="C1549" i="4"/>
  <c r="B1547" i="1" l="1"/>
  <c r="A1546" i="1"/>
  <c r="C1546" i="1"/>
  <c r="E1546" i="1" s="1"/>
  <c r="E1549" i="4"/>
  <c r="C1550" i="4"/>
  <c r="A1547" i="4"/>
  <c r="B1548" i="4"/>
  <c r="C1547" i="1" l="1"/>
  <c r="E1547" i="1" s="1"/>
  <c r="A1547" i="1"/>
  <c r="B1548" i="1"/>
  <c r="A1548" i="4"/>
  <c r="B1549" i="4"/>
  <c r="E1550" i="4"/>
  <c r="C1551" i="4"/>
  <c r="B1549" i="1" l="1"/>
  <c r="A1548" i="1"/>
  <c r="C1548" i="1"/>
  <c r="E1548" i="1" s="1"/>
  <c r="E1551" i="4"/>
  <c r="C1552" i="4"/>
  <c r="A1549" i="4"/>
  <c r="B1550" i="4"/>
  <c r="C1549" i="1" l="1"/>
  <c r="E1549" i="1" s="1"/>
  <c r="A1549" i="1"/>
  <c r="B1550" i="1"/>
  <c r="A1550" i="4"/>
  <c r="B1551" i="4"/>
  <c r="E1552" i="4"/>
  <c r="C1553" i="4"/>
  <c r="B1551" i="1" l="1"/>
  <c r="A1550" i="1"/>
  <c r="C1550" i="1"/>
  <c r="E1550" i="1" s="1"/>
  <c r="E1553" i="4"/>
  <c r="C1554" i="4"/>
  <c r="A1551" i="4"/>
  <c r="B1552" i="4"/>
  <c r="C1551" i="1" l="1"/>
  <c r="E1551" i="1" s="1"/>
  <c r="A1551" i="1"/>
  <c r="B1552" i="1"/>
  <c r="A1552" i="4"/>
  <c r="B1553" i="4"/>
  <c r="E1554" i="4"/>
  <c r="C1555" i="4"/>
  <c r="B1553" i="1" l="1"/>
  <c r="A1552" i="1"/>
  <c r="C1552" i="1"/>
  <c r="E1552" i="1" s="1"/>
  <c r="E1555" i="4"/>
  <c r="C1556" i="4"/>
  <c r="A1553" i="4"/>
  <c r="B1554" i="4"/>
  <c r="C1553" i="1" l="1"/>
  <c r="E1553" i="1" s="1"/>
  <c r="A1553" i="1"/>
  <c r="B1554" i="1"/>
  <c r="A1554" i="4"/>
  <c r="B1555" i="4"/>
  <c r="E1556" i="4"/>
  <c r="C1557" i="4"/>
  <c r="B1555" i="1" l="1"/>
  <c r="A1554" i="1"/>
  <c r="C1554" i="1"/>
  <c r="E1554" i="1" s="1"/>
  <c r="E1557" i="4"/>
  <c r="C1558" i="4"/>
  <c r="A1555" i="4"/>
  <c r="B1556" i="4"/>
  <c r="C1555" i="1" l="1"/>
  <c r="E1555" i="1" s="1"/>
  <c r="A1555" i="1"/>
  <c r="B1556" i="1"/>
  <c r="A1556" i="4"/>
  <c r="B1557" i="4"/>
  <c r="E1558" i="4"/>
  <c r="C1559" i="4"/>
  <c r="B1557" i="1" l="1"/>
  <c r="A1556" i="1"/>
  <c r="C1556" i="1"/>
  <c r="E1556" i="1" s="1"/>
  <c r="E1559" i="4"/>
  <c r="C1560" i="4"/>
  <c r="A1557" i="4"/>
  <c r="B1558" i="4"/>
  <c r="C1557" i="1" l="1"/>
  <c r="E1557" i="1" s="1"/>
  <c r="A1557" i="1"/>
  <c r="B1558" i="1"/>
  <c r="A1558" i="4"/>
  <c r="B1559" i="4"/>
  <c r="E1560" i="4"/>
  <c r="C1561" i="4"/>
  <c r="B1559" i="1" l="1"/>
  <c r="A1558" i="1"/>
  <c r="C1558" i="1"/>
  <c r="E1558" i="1" s="1"/>
  <c r="E1561" i="4"/>
  <c r="C1562" i="4"/>
  <c r="A1559" i="4"/>
  <c r="B1560" i="4"/>
  <c r="C1559" i="1" l="1"/>
  <c r="E1559" i="1" s="1"/>
  <c r="A1559" i="1"/>
  <c r="B1560" i="1"/>
  <c r="A1560" i="4"/>
  <c r="B1561" i="4"/>
  <c r="E1562" i="4"/>
  <c r="C1563" i="4"/>
  <c r="B1561" i="1" l="1"/>
  <c r="A1560" i="1"/>
  <c r="C1560" i="1"/>
  <c r="E1560" i="1" s="1"/>
  <c r="E1563" i="4"/>
  <c r="C1564" i="4"/>
  <c r="A1561" i="4"/>
  <c r="B1562" i="4"/>
  <c r="C1561" i="1" l="1"/>
  <c r="E1561" i="1" s="1"/>
  <c r="A1561" i="1"/>
  <c r="B1562" i="1"/>
  <c r="A1562" i="4"/>
  <c r="B1563" i="4"/>
  <c r="E1564" i="4"/>
  <c r="C1565" i="4"/>
  <c r="B1563" i="1" l="1"/>
  <c r="A1562" i="1"/>
  <c r="C1562" i="1"/>
  <c r="E1562" i="1" s="1"/>
  <c r="E1565" i="4"/>
  <c r="C1566" i="4"/>
  <c r="A1563" i="4"/>
  <c r="B1564" i="4"/>
  <c r="A1563" i="1" l="1"/>
  <c r="B1564" i="1"/>
  <c r="C1563" i="1"/>
  <c r="E1563" i="1" s="1"/>
  <c r="A1564" i="4"/>
  <c r="B1565" i="4"/>
  <c r="E1566" i="4"/>
  <c r="C1567" i="4"/>
  <c r="C1564" i="1" l="1"/>
  <c r="E1564" i="1" s="1"/>
  <c r="A1564" i="1"/>
  <c r="B1565" i="1"/>
  <c r="E1567" i="4"/>
  <c r="C1568" i="4"/>
  <c r="A1565" i="4"/>
  <c r="B1566" i="4"/>
  <c r="A1565" i="1" l="1"/>
  <c r="B1566" i="1"/>
  <c r="C1565" i="1"/>
  <c r="E1565" i="1" s="1"/>
  <c r="A1566" i="4"/>
  <c r="B1567" i="4"/>
  <c r="E1568" i="4"/>
  <c r="C1569" i="4"/>
  <c r="C1566" i="1" l="1"/>
  <c r="E1566" i="1" s="1"/>
  <c r="B1567" i="1"/>
  <c r="A1566" i="1"/>
  <c r="E1569" i="4"/>
  <c r="C1570" i="4"/>
  <c r="A1567" i="4"/>
  <c r="B1568" i="4"/>
  <c r="A1567" i="1" l="1"/>
  <c r="B1568" i="1"/>
  <c r="C1567" i="1"/>
  <c r="E1567" i="1" s="1"/>
  <c r="A1568" i="4"/>
  <c r="B1569" i="4"/>
  <c r="E1570" i="4"/>
  <c r="C1571" i="4"/>
  <c r="C1568" i="1" l="1"/>
  <c r="E1568" i="1" s="1"/>
  <c r="A1568" i="1"/>
  <c r="B1569" i="1"/>
  <c r="E1571" i="4"/>
  <c r="C1572" i="4"/>
  <c r="A1569" i="4"/>
  <c r="B1570" i="4"/>
  <c r="A1569" i="1" l="1"/>
  <c r="B1570" i="1"/>
  <c r="C1569" i="1"/>
  <c r="E1569" i="1" s="1"/>
  <c r="A1570" i="4"/>
  <c r="B1571" i="4"/>
  <c r="E1572" i="4"/>
  <c r="C1573" i="4"/>
  <c r="C1570" i="1" l="1"/>
  <c r="E1570" i="1" s="1"/>
  <c r="A1570" i="1"/>
  <c r="B1571" i="1"/>
  <c r="E1573" i="4"/>
  <c r="C1574" i="4"/>
  <c r="A1571" i="4"/>
  <c r="B1572" i="4"/>
  <c r="B1572" i="1" l="1"/>
  <c r="A1571" i="1"/>
  <c r="C1571" i="1"/>
  <c r="E1571" i="1" s="1"/>
  <c r="A1572" i="4"/>
  <c r="B1573" i="4"/>
  <c r="E1574" i="4"/>
  <c r="C1575" i="4"/>
  <c r="C1572" i="1" l="1"/>
  <c r="E1572" i="1" s="1"/>
  <c r="A1572" i="1"/>
  <c r="B1573" i="1"/>
  <c r="E1575" i="4"/>
  <c r="C1576" i="4"/>
  <c r="A1573" i="4"/>
  <c r="B1574" i="4"/>
  <c r="A1573" i="1" l="1"/>
  <c r="B1574" i="1"/>
  <c r="C1573" i="1"/>
  <c r="E1573" i="1" s="1"/>
  <c r="A1574" i="4"/>
  <c r="B1575" i="4"/>
  <c r="E1576" i="4"/>
  <c r="C1577" i="4"/>
  <c r="C1574" i="1" l="1"/>
  <c r="E1574" i="1" s="1"/>
  <c r="A1574" i="1"/>
  <c r="B1575" i="1"/>
  <c r="E1577" i="4"/>
  <c r="C1578" i="4"/>
  <c r="A1575" i="4"/>
  <c r="B1576" i="4"/>
  <c r="A1575" i="1" l="1"/>
  <c r="B1576" i="1"/>
  <c r="C1575" i="1"/>
  <c r="E1575" i="1" s="1"/>
  <c r="A1576" i="4"/>
  <c r="B1577" i="4"/>
  <c r="E1578" i="4"/>
  <c r="C1579" i="4"/>
  <c r="C1576" i="1" l="1"/>
  <c r="E1576" i="1" s="1"/>
  <c r="A1576" i="1"/>
  <c r="B1577" i="1"/>
  <c r="E1579" i="4"/>
  <c r="C1580" i="4"/>
  <c r="A1577" i="4"/>
  <c r="B1578" i="4"/>
  <c r="B1578" i="1" l="1"/>
  <c r="A1577" i="1"/>
  <c r="C1577" i="1"/>
  <c r="E1577" i="1" s="1"/>
  <c r="A1578" i="4"/>
  <c r="B1579" i="4"/>
  <c r="E1580" i="4"/>
  <c r="C1581" i="4"/>
  <c r="C1578" i="1" l="1"/>
  <c r="E1578" i="1" s="1"/>
  <c r="A1578" i="1"/>
  <c r="B1579" i="1"/>
  <c r="E1581" i="4"/>
  <c r="C1582" i="4"/>
  <c r="A1579" i="4"/>
  <c r="B1580" i="4"/>
  <c r="A1579" i="1" l="1"/>
  <c r="B1580" i="1"/>
  <c r="C1579" i="1"/>
  <c r="E1579" i="1" s="1"/>
  <c r="A1580" i="4"/>
  <c r="B1581" i="4"/>
  <c r="E1582" i="4"/>
  <c r="C1583" i="4"/>
  <c r="C1580" i="1" l="1"/>
  <c r="E1580" i="1" s="1"/>
  <c r="A1580" i="1"/>
  <c r="B1581" i="1"/>
  <c r="E1583" i="4"/>
  <c r="C1584" i="4"/>
  <c r="A1581" i="4"/>
  <c r="B1582" i="4"/>
  <c r="B1582" i="1" l="1"/>
  <c r="A1581" i="1"/>
  <c r="C1581" i="1"/>
  <c r="E1581" i="1" s="1"/>
  <c r="A1582" i="4"/>
  <c r="B1583" i="4"/>
  <c r="E1584" i="4"/>
  <c r="C1585" i="4"/>
  <c r="C1582" i="1" l="1"/>
  <c r="E1582" i="1" s="1"/>
  <c r="A1582" i="1"/>
  <c r="B1583" i="1"/>
  <c r="E1585" i="4"/>
  <c r="C1586" i="4"/>
  <c r="A1583" i="4"/>
  <c r="B1584" i="4"/>
  <c r="A1583" i="1" l="1"/>
  <c r="B1584" i="1"/>
  <c r="C1583" i="1"/>
  <c r="E1583" i="1" s="1"/>
  <c r="A1584" i="4"/>
  <c r="B1585" i="4"/>
  <c r="E1586" i="4"/>
  <c r="C1587" i="4"/>
  <c r="C1584" i="1" l="1"/>
  <c r="E1584" i="1" s="1"/>
  <c r="A1584" i="1"/>
  <c r="B1585" i="1"/>
  <c r="E1587" i="4"/>
  <c r="C1588" i="4"/>
  <c r="A1585" i="4"/>
  <c r="B1586" i="4"/>
  <c r="A1585" i="1" l="1"/>
  <c r="B1586" i="1"/>
  <c r="C1585" i="1"/>
  <c r="E1585" i="1" s="1"/>
  <c r="A1586" i="4"/>
  <c r="B1587" i="4"/>
  <c r="E1588" i="4"/>
  <c r="C1589" i="4"/>
  <c r="C1586" i="1" l="1"/>
  <c r="E1586" i="1" s="1"/>
  <c r="A1586" i="1"/>
  <c r="B1587" i="1"/>
  <c r="E1589" i="4"/>
  <c r="C1590" i="4"/>
  <c r="A1587" i="4"/>
  <c r="B1588" i="4"/>
  <c r="A1587" i="1" l="1"/>
  <c r="B1588" i="1"/>
  <c r="C1587" i="1"/>
  <c r="E1587" i="1" s="1"/>
  <c r="A1588" i="4"/>
  <c r="B1589" i="4"/>
  <c r="E1590" i="4"/>
  <c r="C1591" i="4"/>
  <c r="C1588" i="1" l="1"/>
  <c r="E1588" i="1" s="1"/>
  <c r="A1588" i="1"/>
  <c r="B1589" i="1"/>
  <c r="E1591" i="4"/>
  <c r="C1592" i="4"/>
  <c r="A1589" i="4"/>
  <c r="B1590" i="4"/>
  <c r="A1589" i="1" l="1"/>
  <c r="B1590" i="1"/>
  <c r="C1589" i="1"/>
  <c r="E1589" i="1" s="1"/>
  <c r="A1590" i="4"/>
  <c r="B1591" i="4"/>
  <c r="E1592" i="4"/>
  <c r="C1593" i="4"/>
  <c r="C1590" i="1" l="1"/>
  <c r="E1590" i="1" s="1"/>
  <c r="A1590" i="1"/>
  <c r="B1591" i="1"/>
  <c r="E1593" i="4"/>
  <c r="C1594" i="4"/>
  <c r="A1591" i="4"/>
  <c r="B1592" i="4"/>
  <c r="A1591" i="1" l="1"/>
  <c r="B1592" i="1"/>
  <c r="C1591" i="1"/>
  <c r="E1591" i="1" s="1"/>
  <c r="A1592" i="4"/>
  <c r="B1593" i="4"/>
  <c r="E1594" i="4"/>
  <c r="C1595" i="4"/>
  <c r="B1593" i="1" l="1"/>
  <c r="A1592" i="1"/>
  <c r="C1592" i="1"/>
  <c r="E1592" i="1" s="1"/>
  <c r="E1595" i="4"/>
  <c r="C1596" i="4"/>
  <c r="A1593" i="4"/>
  <c r="B1594" i="4"/>
  <c r="C1593" i="1" l="1"/>
  <c r="E1593" i="1" s="1"/>
  <c r="A1593" i="1"/>
  <c r="B1594" i="1"/>
  <c r="A1594" i="4"/>
  <c r="B1595" i="4"/>
  <c r="E1596" i="4"/>
  <c r="C1597" i="4"/>
  <c r="A1594" i="1" l="1"/>
  <c r="C1594" i="1"/>
  <c r="E1594" i="1" s="1"/>
  <c r="B1595" i="1"/>
  <c r="E1597" i="4"/>
  <c r="C1598" i="4"/>
  <c r="A1595" i="4"/>
  <c r="B1596" i="4"/>
  <c r="A1595" i="1" l="1"/>
  <c r="C1595" i="1"/>
  <c r="E1595" i="1" s="1"/>
  <c r="B1596" i="1"/>
  <c r="A1596" i="4"/>
  <c r="B1597" i="4"/>
  <c r="E1598" i="4"/>
  <c r="C1599" i="4"/>
  <c r="A1596" i="1" l="1"/>
  <c r="C1596" i="1"/>
  <c r="E1596" i="1" s="1"/>
  <c r="B1597" i="1"/>
  <c r="E1599" i="4"/>
  <c r="C1600" i="4"/>
  <c r="A1597" i="4"/>
  <c r="B1598" i="4"/>
  <c r="B1598" i="1" l="1"/>
  <c r="C1597" i="1"/>
  <c r="E1597" i="1" s="1"/>
  <c r="A1597" i="1"/>
  <c r="A1598" i="4"/>
  <c r="B1599" i="4"/>
  <c r="E1600" i="4"/>
  <c r="C1601" i="4"/>
  <c r="C1598" i="1" l="1"/>
  <c r="E1598" i="1" s="1"/>
  <c r="A1598" i="1"/>
  <c r="B1599" i="1"/>
  <c r="E1601" i="4"/>
  <c r="C1602" i="4"/>
  <c r="A1599" i="4"/>
  <c r="B1600" i="4"/>
  <c r="B1600" i="1" l="1"/>
  <c r="C1599" i="1"/>
  <c r="E1599" i="1" s="1"/>
  <c r="A1599" i="1"/>
  <c r="A1600" i="4"/>
  <c r="B1601" i="4"/>
  <c r="E1602" i="4"/>
  <c r="C1603" i="4"/>
  <c r="A1600" i="1" l="1"/>
  <c r="C1600" i="1"/>
  <c r="E1600" i="1" s="1"/>
  <c r="B1601" i="1"/>
  <c r="E1603" i="4"/>
  <c r="C1604" i="4"/>
  <c r="A1601" i="4"/>
  <c r="B1602" i="4"/>
  <c r="A1601" i="1" l="1"/>
  <c r="C1601" i="1"/>
  <c r="E1601" i="1" s="1"/>
  <c r="B1602" i="1"/>
  <c r="A1602" i="4"/>
  <c r="B1603" i="4"/>
  <c r="E1604" i="4"/>
  <c r="C1605" i="4"/>
  <c r="A1602" i="1" l="1"/>
  <c r="C1602" i="1"/>
  <c r="E1602" i="1" s="1"/>
  <c r="B1603" i="1"/>
  <c r="E1605" i="4"/>
  <c r="C1606" i="4"/>
  <c r="A1603" i="4"/>
  <c r="B1604" i="4"/>
  <c r="B1604" i="1" l="1"/>
  <c r="C1603" i="1"/>
  <c r="E1603" i="1" s="1"/>
  <c r="A1603" i="1"/>
  <c r="A1604" i="4"/>
  <c r="B1605" i="4"/>
  <c r="E1606" i="4"/>
  <c r="C1607" i="4"/>
  <c r="A1604" i="1" l="1"/>
  <c r="C1604" i="1"/>
  <c r="E1604" i="1" s="1"/>
  <c r="B1605" i="1"/>
  <c r="E1607" i="4"/>
  <c r="C1608" i="4"/>
  <c r="A1605" i="4"/>
  <c r="B1606" i="4"/>
  <c r="A1605" i="1" l="1"/>
  <c r="C1605" i="1"/>
  <c r="E1605" i="1" s="1"/>
  <c r="B1606" i="1"/>
  <c r="A1606" i="4"/>
  <c r="B1607" i="4"/>
  <c r="E1608" i="4"/>
  <c r="C1609" i="4"/>
  <c r="B1607" i="1" l="1"/>
  <c r="C1606" i="1"/>
  <c r="E1606" i="1" s="1"/>
  <c r="A1606" i="1"/>
  <c r="E1609" i="4"/>
  <c r="C1610" i="4"/>
  <c r="A1607" i="4"/>
  <c r="B1608" i="4"/>
  <c r="B1608" i="1" l="1"/>
  <c r="C1607" i="1"/>
  <c r="E1607" i="1" s="1"/>
  <c r="A1607" i="1"/>
  <c r="A1608" i="4"/>
  <c r="B1609" i="4"/>
  <c r="E1610" i="4"/>
  <c r="C1611" i="4"/>
  <c r="B1609" i="1" l="1"/>
  <c r="C1608" i="1"/>
  <c r="E1608" i="1" s="1"/>
  <c r="A1608" i="1"/>
  <c r="E1611" i="4"/>
  <c r="C1612" i="4"/>
  <c r="A1609" i="4"/>
  <c r="B1610" i="4"/>
  <c r="A1609" i="1" l="1"/>
  <c r="C1609" i="1"/>
  <c r="E1609" i="1" s="1"/>
  <c r="B1610" i="1"/>
  <c r="A1610" i="4"/>
  <c r="B1611" i="4"/>
  <c r="E1612" i="4"/>
  <c r="C1613" i="4"/>
  <c r="A1610" i="1" l="1"/>
  <c r="C1610" i="1"/>
  <c r="E1610" i="1" s="1"/>
  <c r="B1611" i="1"/>
  <c r="E1613" i="4"/>
  <c r="C1614" i="4"/>
  <c r="A1611" i="4"/>
  <c r="B1612" i="4"/>
  <c r="B1612" i="1" l="1"/>
  <c r="C1611" i="1"/>
  <c r="E1611" i="1" s="1"/>
  <c r="A1611" i="1"/>
  <c r="A1612" i="4"/>
  <c r="B1613" i="4"/>
  <c r="E1614" i="4"/>
  <c r="C1615" i="4"/>
  <c r="A1612" i="1" l="1"/>
  <c r="C1612" i="1"/>
  <c r="E1612" i="1" s="1"/>
  <c r="B1613" i="1"/>
  <c r="E1615" i="4"/>
  <c r="C1616" i="4"/>
  <c r="A1613" i="4"/>
  <c r="B1614" i="4"/>
  <c r="A1613" i="1" l="1"/>
  <c r="C1613" i="1"/>
  <c r="E1613" i="1" s="1"/>
  <c r="B1614" i="1"/>
  <c r="A1614" i="4"/>
  <c r="B1615" i="4"/>
  <c r="E1616" i="4"/>
  <c r="C1617" i="4"/>
  <c r="A1614" i="1" l="1"/>
  <c r="C1614" i="1"/>
  <c r="E1614" i="1" s="1"/>
  <c r="B1615" i="1"/>
  <c r="E1617" i="4"/>
  <c r="C1618" i="4"/>
  <c r="A1615" i="4"/>
  <c r="B1616" i="4"/>
  <c r="B1616" i="1" l="1"/>
  <c r="C1615" i="1"/>
  <c r="E1615" i="1" s="1"/>
  <c r="A1615" i="1"/>
  <c r="A1616" i="4"/>
  <c r="B1617" i="4"/>
  <c r="E1618" i="4"/>
  <c r="C1619" i="4"/>
  <c r="A1616" i="1" l="1"/>
  <c r="C1616" i="1"/>
  <c r="E1616" i="1" s="1"/>
  <c r="B1617" i="1"/>
  <c r="E1619" i="4"/>
  <c r="C1620" i="4"/>
  <c r="A1617" i="4"/>
  <c r="B1618" i="4"/>
  <c r="A1617" i="1" l="1"/>
  <c r="C1617" i="1"/>
  <c r="E1617" i="1" s="1"/>
  <c r="B1618" i="1"/>
  <c r="A1618" i="4"/>
  <c r="B1619" i="4"/>
  <c r="E1620" i="4"/>
  <c r="C1621" i="4"/>
  <c r="A1618" i="1" l="1"/>
  <c r="C1618" i="1"/>
  <c r="E1618" i="1" s="1"/>
  <c r="B1619" i="1"/>
  <c r="C1622" i="4"/>
  <c r="E1621" i="4"/>
  <c r="A1619" i="4"/>
  <c r="B1620" i="4"/>
  <c r="B1620" i="1" l="1"/>
  <c r="C1619" i="1"/>
  <c r="E1619" i="1" s="1"/>
  <c r="A1619" i="1"/>
  <c r="E1622" i="4"/>
  <c r="C1623" i="4"/>
  <c r="A1620" i="4"/>
  <c r="B1621" i="4"/>
  <c r="B1621" i="1" l="1"/>
  <c r="C1620" i="1"/>
  <c r="E1620" i="1" s="1"/>
  <c r="A1620" i="1"/>
  <c r="A1621" i="4"/>
  <c r="B1622" i="4"/>
  <c r="E1623" i="4"/>
  <c r="C1624" i="4"/>
  <c r="A1621" i="1" l="1"/>
  <c r="C1621" i="1"/>
  <c r="E1621" i="1" s="1"/>
  <c r="B1622" i="1"/>
  <c r="E1624" i="4"/>
  <c r="C1625" i="4"/>
  <c r="A1622" i="4"/>
  <c r="B1623" i="4"/>
  <c r="B1623" i="1" l="1"/>
  <c r="C1622" i="1"/>
  <c r="E1622" i="1" s="1"/>
  <c r="A1622" i="1"/>
  <c r="A1623" i="4"/>
  <c r="B1624" i="4"/>
  <c r="E1625" i="4"/>
  <c r="C1626" i="4"/>
  <c r="B1624" i="1" l="1"/>
  <c r="C1623" i="1"/>
  <c r="E1623" i="1" s="1"/>
  <c r="A1623" i="1"/>
  <c r="E1626" i="4"/>
  <c r="C1627" i="4"/>
  <c r="A1624" i="4"/>
  <c r="B1625" i="4"/>
  <c r="A1624" i="1" l="1"/>
  <c r="C1624" i="1"/>
  <c r="E1624" i="1" s="1"/>
  <c r="B1625" i="1"/>
  <c r="A1625" i="4"/>
  <c r="B1626" i="4"/>
  <c r="E1627" i="4"/>
  <c r="C1628" i="4"/>
  <c r="A1625" i="1" l="1"/>
  <c r="C1625" i="1"/>
  <c r="E1625" i="1" s="1"/>
  <c r="B1626" i="1"/>
  <c r="E1628" i="4"/>
  <c r="C1629" i="4"/>
  <c r="A1626" i="4"/>
  <c r="B1627" i="4"/>
  <c r="A1626" i="1" l="1"/>
  <c r="C1626" i="1"/>
  <c r="E1626" i="1" s="1"/>
  <c r="B1627" i="1"/>
  <c r="A1627" i="4"/>
  <c r="B1628" i="4"/>
  <c r="E1629" i="4"/>
  <c r="C1630" i="4"/>
  <c r="B1628" i="1" l="1"/>
  <c r="C1627" i="1"/>
  <c r="E1627" i="1" s="1"/>
  <c r="A1627" i="1"/>
  <c r="E1630" i="4"/>
  <c r="C1631" i="4"/>
  <c r="A1628" i="4"/>
  <c r="B1629" i="4"/>
  <c r="C1628" i="1" l="1"/>
  <c r="E1628" i="1" s="1"/>
  <c r="B1629" i="1"/>
  <c r="A1628" i="1"/>
  <c r="A1629" i="4"/>
  <c r="B1630" i="4"/>
  <c r="E1631" i="4"/>
  <c r="C1632" i="4"/>
  <c r="C1629" i="1" l="1"/>
  <c r="E1629" i="1" s="1"/>
  <c r="B1630" i="1"/>
  <c r="A1629" i="1"/>
  <c r="E1632" i="4"/>
  <c r="C1633" i="4"/>
  <c r="A1630" i="4"/>
  <c r="B1631" i="4"/>
  <c r="A1630" i="1" l="1"/>
  <c r="C1630" i="1"/>
  <c r="E1630" i="1" s="1"/>
  <c r="B1631" i="1"/>
  <c r="A1631" i="4"/>
  <c r="B1632" i="4"/>
  <c r="E1633" i="4"/>
  <c r="C1634" i="4"/>
  <c r="B1632" i="1" l="1"/>
  <c r="C1631" i="1"/>
  <c r="E1631" i="1" s="1"/>
  <c r="A1631" i="1"/>
  <c r="E1634" i="4"/>
  <c r="C1635" i="4"/>
  <c r="A1632" i="4"/>
  <c r="B1633" i="4"/>
  <c r="A1632" i="1" l="1"/>
  <c r="C1632" i="1"/>
  <c r="E1632" i="1" s="1"/>
  <c r="B1633" i="1"/>
  <c r="A1633" i="4"/>
  <c r="B1634" i="4"/>
  <c r="E1635" i="4"/>
  <c r="C1636" i="4"/>
  <c r="A1633" i="1" l="1"/>
  <c r="C1633" i="1"/>
  <c r="E1633" i="1" s="1"/>
  <c r="B1634" i="1"/>
  <c r="E1636" i="4"/>
  <c r="C1637" i="4"/>
  <c r="A1634" i="4"/>
  <c r="B1635" i="4"/>
  <c r="A1634" i="1" l="1"/>
  <c r="C1634" i="1"/>
  <c r="E1634" i="1" s="1"/>
  <c r="B1635" i="1"/>
  <c r="A1635" i="4"/>
  <c r="B1636" i="4"/>
  <c r="E1637" i="4"/>
  <c r="C1638" i="4"/>
  <c r="B1636" i="1" l="1"/>
  <c r="C1635" i="1"/>
  <c r="E1635" i="1" s="1"/>
  <c r="A1635" i="1"/>
  <c r="E1638" i="4"/>
  <c r="C1639" i="4"/>
  <c r="A1636" i="4"/>
  <c r="B1637" i="4"/>
  <c r="A1636" i="1" l="1"/>
  <c r="C1636" i="1"/>
  <c r="E1636" i="1" s="1"/>
  <c r="B1637" i="1"/>
  <c r="A1637" i="4"/>
  <c r="B1638" i="4"/>
  <c r="E1639" i="4"/>
  <c r="C1640" i="4"/>
  <c r="A1637" i="1" l="1"/>
  <c r="C1637" i="1"/>
  <c r="E1637" i="1" s="1"/>
  <c r="B1638" i="1"/>
  <c r="E1640" i="4"/>
  <c r="C1641" i="4"/>
  <c r="A1638" i="4"/>
  <c r="B1639" i="4"/>
  <c r="A1638" i="1" l="1"/>
  <c r="C1638" i="1"/>
  <c r="E1638" i="1" s="1"/>
  <c r="B1639" i="1"/>
  <c r="A1639" i="4"/>
  <c r="B1640" i="4"/>
  <c r="E1641" i="4"/>
  <c r="C1642" i="4"/>
  <c r="C1639" i="1" l="1"/>
  <c r="E1639" i="1" s="1"/>
  <c r="A1639" i="1"/>
  <c r="B1640" i="1"/>
  <c r="E1642" i="4"/>
  <c r="C1643" i="4"/>
  <c r="A1640" i="4"/>
  <c r="B1641" i="4"/>
  <c r="A1640" i="1" l="1"/>
  <c r="C1640" i="1"/>
  <c r="E1640" i="1" s="1"/>
  <c r="B1641" i="1"/>
  <c r="A1641" i="4"/>
  <c r="B1642" i="4"/>
  <c r="E1643" i="4"/>
  <c r="C1644" i="4"/>
  <c r="C1641" i="1" l="1"/>
  <c r="E1641" i="1" s="1"/>
  <c r="B1642" i="1"/>
  <c r="A1641" i="1"/>
  <c r="E1644" i="4"/>
  <c r="C1645" i="4"/>
  <c r="A1642" i="4"/>
  <c r="B1643" i="4"/>
  <c r="A1642" i="1" l="1"/>
  <c r="C1642" i="1"/>
  <c r="E1642" i="1" s="1"/>
  <c r="B1643" i="1"/>
  <c r="A1643" i="4"/>
  <c r="B1644" i="4"/>
  <c r="E1645" i="4"/>
  <c r="C1646" i="4"/>
  <c r="C1643" i="1" l="1"/>
  <c r="E1643" i="1" s="1"/>
  <c r="A1643" i="1"/>
  <c r="B1644" i="1"/>
  <c r="E1646" i="4"/>
  <c r="C1647" i="4"/>
  <c r="A1644" i="4"/>
  <c r="B1645" i="4"/>
  <c r="A1644" i="1" l="1"/>
  <c r="C1644" i="1"/>
  <c r="E1644" i="1" s="1"/>
  <c r="B1645" i="1"/>
  <c r="A1645" i="4"/>
  <c r="B1646" i="4"/>
  <c r="E1647" i="4"/>
  <c r="C1648" i="4"/>
  <c r="A1645" i="1" l="1"/>
  <c r="C1645" i="1"/>
  <c r="E1645" i="1" s="1"/>
  <c r="B1646" i="1"/>
  <c r="E1648" i="4"/>
  <c r="C1649" i="4"/>
  <c r="A1646" i="4"/>
  <c r="B1647" i="4"/>
  <c r="A1646" i="1" l="1"/>
  <c r="C1646" i="1"/>
  <c r="E1646" i="1" s="1"/>
  <c r="B1647" i="1"/>
  <c r="A1647" i="4"/>
  <c r="B1648" i="4"/>
  <c r="E1649" i="4"/>
  <c r="C1650" i="4"/>
  <c r="C1647" i="1" l="1"/>
  <c r="E1647" i="1" s="1"/>
  <c r="A1647" i="1"/>
  <c r="B1648" i="1"/>
  <c r="E1650" i="4"/>
  <c r="C1651" i="4"/>
  <c r="A1648" i="4"/>
  <c r="B1649" i="4"/>
  <c r="A1648" i="1" l="1"/>
  <c r="C1648" i="1"/>
  <c r="E1648" i="1" s="1"/>
  <c r="B1649" i="1"/>
  <c r="A1649" i="4"/>
  <c r="B1650" i="4"/>
  <c r="E1651" i="4"/>
  <c r="C1652" i="4"/>
  <c r="C1649" i="1" l="1"/>
  <c r="E1649" i="1" s="1"/>
  <c r="B1650" i="1"/>
  <c r="A1649" i="1"/>
  <c r="E1652" i="4"/>
  <c r="C1653" i="4"/>
  <c r="A1650" i="4"/>
  <c r="B1651" i="4"/>
  <c r="A1650" i="1" l="1"/>
  <c r="C1650" i="1"/>
  <c r="E1650" i="1" s="1"/>
  <c r="B1651" i="1"/>
  <c r="A1651" i="4"/>
  <c r="B1652" i="4"/>
  <c r="C1654" i="4"/>
  <c r="E1653" i="4"/>
  <c r="B1652" i="1" l="1"/>
  <c r="C1651" i="1"/>
  <c r="E1651" i="1" s="1"/>
  <c r="A1651" i="1"/>
  <c r="C1655" i="4"/>
  <c r="E1654" i="4"/>
  <c r="A1652" i="4"/>
  <c r="B1653" i="4"/>
  <c r="A1652" i="1" l="1"/>
  <c r="C1652" i="1"/>
  <c r="E1652" i="1" s="1"/>
  <c r="B1653" i="1"/>
  <c r="C1656" i="4"/>
  <c r="E1655" i="4"/>
  <c r="A1653" i="4"/>
  <c r="B1654" i="4"/>
  <c r="B1654" i="1" l="1"/>
  <c r="C1653" i="1"/>
  <c r="E1653" i="1" s="1"/>
  <c r="A1653" i="1"/>
  <c r="C1657" i="4"/>
  <c r="E1656" i="4"/>
  <c r="A1654" i="4"/>
  <c r="B1655" i="4"/>
  <c r="C1654" i="1" l="1"/>
  <c r="E1654" i="1" s="1"/>
  <c r="B1655" i="1"/>
  <c r="A1654" i="1"/>
  <c r="C1658" i="4"/>
  <c r="E1657" i="4"/>
  <c r="A1655" i="4"/>
  <c r="B1656" i="4"/>
  <c r="A1655" i="1" l="1"/>
  <c r="C1655" i="1"/>
  <c r="E1655" i="1" s="1"/>
  <c r="B1656" i="1"/>
  <c r="C1659" i="4"/>
  <c r="E1658" i="4"/>
  <c r="A1656" i="4"/>
  <c r="B1657" i="4"/>
  <c r="A1656" i="1" l="1"/>
  <c r="B1657" i="1"/>
  <c r="C1656" i="1"/>
  <c r="E1656" i="1" s="1"/>
  <c r="C1660" i="4"/>
  <c r="E1659" i="4"/>
  <c r="A1657" i="4"/>
  <c r="B1658" i="4"/>
  <c r="C1657" i="1" l="1"/>
  <c r="E1657" i="1" s="1"/>
  <c r="B1658" i="1"/>
  <c r="A1657" i="1"/>
  <c r="C1661" i="4"/>
  <c r="E1660" i="4"/>
  <c r="A1658" i="4"/>
  <c r="B1659" i="4"/>
  <c r="B1659" i="1" l="1"/>
  <c r="A1658" i="1"/>
  <c r="C1658" i="1"/>
  <c r="E1658" i="1" s="1"/>
  <c r="C1662" i="4"/>
  <c r="E1661" i="4"/>
  <c r="A1659" i="4"/>
  <c r="B1660" i="4"/>
  <c r="B1660" i="1" l="1"/>
  <c r="A1659" i="1"/>
  <c r="C1659" i="1"/>
  <c r="E1659" i="1" s="1"/>
  <c r="C1663" i="4"/>
  <c r="E1662" i="4"/>
  <c r="A1660" i="4"/>
  <c r="B1661" i="4"/>
  <c r="A1660" i="1" l="1"/>
  <c r="B1661" i="1"/>
  <c r="C1660" i="1"/>
  <c r="E1660" i="1" s="1"/>
  <c r="C1664" i="4"/>
  <c r="E1663" i="4"/>
  <c r="A1661" i="4"/>
  <c r="B1662" i="4"/>
  <c r="A1661" i="1" l="1"/>
  <c r="C1661" i="1"/>
  <c r="E1661" i="1" s="1"/>
  <c r="B1662" i="1"/>
  <c r="C1665" i="4"/>
  <c r="E1664" i="4"/>
  <c r="A1662" i="4"/>
  <c r="B1663" i="4"/>
  <c r="B1663" i="1" l="1"/>
  <c r="A1662" i="1"/>
  <c r="C1662" i="1"/>
  <c r="E1662" i="1" s="1"/>
  <c r="C1666" i="4"/>
  <c r="E1665" i="4"/>
  <c r="A1663" i="4"/>
  <c r="B1664" i="4"/>
  <c r="B1664" i="1" l="1"/>
  <c r="A1663" i="1"/>
  <c r="C1663" i="1"/>
  <c r="E1663" i="1" s="1"/>
  <c r="C1667" i="4"/>
  <c r="E1666" i="4"/>
  <c r="A1664" i="4"/>
  <c r="B1665" i="4"/>
  <c r="A1664" i="1" l="1"/>
  <c r="B1665" i="1"/>
  <c r="C1664" i="1"/>
  <c r="E1664" i="1" s="1"/>
  <c r="C1668" i="4"/>
  <c r="E1667" i="4"/>
  <c r="A1665" i="4"/>
  <c r="B1666" i="4"/>
  <c r="B1666" i="1" l="1"/>
  <c r="A1665" i="1"/>
  <c r="C1665" i="1"/>
  <c r="E1665" i="1" s="1"/>
  <c r="C1669" i="4"/>
  <c r="E1668" i="4"/>
  <c r="A1666" i="4"/>
  <c r="B1667" i="4"/>
  <c r="B1667" i="1" l="1"/>
  <c r="A1666" i="1"/>
  <c r="C1666" i="1"/>
  <c r="E1666" i="1" s="1"/>
  <c r="C1670" i="4"/>
  <c r="E1669" i="4"/>
  <c r="A1667" i="4"/>
  <c r="B1668" i="4"/>
  <c r="B1668" i="1" l="1"/>
  <c r="A1667" i="1"/>
  <c r="C1667" i="1"/>
  <c r="E1667" i="1" s="1"/>
  <c r="C1671" i="4"/>
  <c r="E1670" i="4"/>
  <c r="A1668" i="4"/>
  <c r="B1669" i="4"/>
  <c r="A1668" i="1" l="1"/>
  <c r="B1669" i="1"/>
  <c r="C1668" i="1"/>
  <c r="E1668" i="1" s="1"/>
  <c r="C1672" i="4"/>
  <c r="E1671" i="4"/>
  <c r="A1669" i="4"/>
  <c r="B1670" i="4"/>
  <c r="B1670" i="1" l="1"/>
  <c r="A1669" i="1"/>
  <c r="C1669" i="1"/>
  <c r="E1669" i="1" s="1"/>
  <c r="C1673" i="4"/>
  <c r="E1672" i="4"/>
  <c r="A1670" i="4"/>
  <c r="B1671" i="4"/>
  <c r="B1671" i="1" l="1"/>
  <c r="A1670" i="1"/>
  <c r="C1670" i="1"/>
  <c r="E1670" i="1" s="1"/>
  <c r="C1674" i="4"/>
  <c r="E1673" i="4"/>
  <c r="A1671" i="4"/>
  <c r="B1672" i="4"/>
  <c r="A1671" i="1" l="1"/>
  <c r="C1671" i="1"/>
  <c r="E1671" i="1" s="1"/>
  <c r="B1672" i="1"/>
  <c r="C1675" i="4"/>
  <c r="E1674" i="4"/>
  <c r="A1672" i="4"/>
  <c r="B1673" i="4"/>
  <c r="A1672" i="1" l="1"/>
  <c r="B1673" i="1"/>
  <c r="C1672" i="1"/>
  <c r="E1672" i="1" s="1"/>
  <c r="C1676" i="4"/>
  <c r="E1675" i="4"/>
  <c r="A1673" i="4"/>
  <c r="B1674" i="4"/>
  <c r="B1674" i="1" l="1"/>
  <c r="A1673" i="1"/>
  <c r="C1673" i="1"/>
  <c r="E1673" i="1" s="1"/>
  <c r="C1677" i="4"/>
  <c r="E1676" i="4"/>
  <c r="A1674" i="4"/>
  <c r="B1675" i="4"/>
  <c r="B1675" i="1" l="1"/>
  <c r="A1674" i="1"/>
  <c r="C1674" i="1"/>
  <c r="E1674" i="1" s="1"/>
  <c r="C1678" i="4"/>
  <c r="E1677" i="4"/>
  <c r="A1675" i="4"/>
  <c r="B1676" i="4"/>
  <c r="A1675" i="1" l="1"/>
  <c r="C1675" i="1"/>
  <c r="E1675" i="1" s="1"/>
  <c r="B1676" i="1"/>
  <c r="C1679" i="4"/>
  <c r="E1678" i="4"/>
  <c r="A1676" i="4"/>
  <c r="B1677" i="4"/>
  <c r="A1676" i="1" l="1"/>
  <c r="B1677" i="1"/>
  <c r="C1676" i="1"/>
  <c r="E1676" i="1" s="1"/>
  <c r="C1680" i="4"/>
  <c r="E1679" i="4"/>
  <c r="A1677" i="4"/>
  <c r="B1678" i="4"/>
  <c r="A1677" i="1" l="1"/>
  <c r="B1678" i="1"/>
  <c r="C1677" i="1"/>
  <c r="E1677" i="1" s="1"/>
  <c r="C1681" i="4"/>
  <c r="E1680" i="4"/>
  <c r="A1678" i="4"/>
  <c r="B1679" i="4"/>
  <c r="B1679" i="1" l="1"/>
  <c r="A1678" i="1"/>
  <c r="C1678" i="1"/>
  <c r="E1678" i="1" s="1"/>
  <c r="C1682" i="4"/>
  <c r="E1681" i="4"/>
  <c r="A1679" i="4"/>
  <c r="B1680" i="4"/>
  <c r="A1679" i="1" l="1"/>
  <c r="C1679" i="1"/>
  <c r="E1679" i="1" s="1"/>
  <c r="B1680" i="1"/>
  <c r="E1682" i="4"/>
  <c r="C1683" i="4"/>
  <c r="A1680" i="4"/>
  <c r="B1681" i="4"/>
  <c r="A1680" i="1" l="1"/>
  <c r="B1681" i="1"/>
  <c r="C1680" i="1"/>
  <c r="E1680" i="1" s="1"/>
  <c r="A1681" i="4"/>
  <c r="B1682" i="4"/>
  <c r="E1683" i="4"/>
  <c r="C1684" i="4"/>
  <c r="B1682" i="1" l="1"/>
  <c r="A1681" i="1"/>
  <c r="C1681" i="1"/>
  <c r="E1681" i="1" s="1"/>
  <c r="C1685" i="4"/>
  <c r="E1684" i="4"/>
  <c r="A1682" i="4"/>
  <c r="B1683" i="4"/>
  <c r="B1683" i="1" l="1"/>
  <c r="A1682" i="1"/>
  <c r="C1682" i="1"/>
  <c r="E1682" i="1" s="1"/>
  <c r="E1685" i="4"/>
  <c r="C1686" i="4"/>
  <c r="A1683" i="4"/>
  <c r="B1684" i="4"/>
  <c r="B1684" i="1" l="1"/>
  <c r="A1683" i="1"/>
  <c r="C1683" i="1"/>
  <c r="E1683" i="1" s="1"/>
  <c r="A1684" i="4"/>
  <c r="B1685" i="4"/>
  <c r="C1687" i="4"/>
  <c r="E1686" i="4"/>
  <c r="B1685" i="1" l="1"/>
  <c r="C1684" i="1"/>
  <c r="E1684" i="1" s="1"/>
  <c r="A1684" i="1"/>
  <c r="E1687" i="4"/>
  <c r="C1688" i="4"/>
  <c r="A1685" i="4"/>
  <c r="B1686" i="4"/>
  <c r="A1685" i="1" l="1"/>
  <c r="C1685" i="1"/>
  <c r="E1685" i="1" s="1"/>
  <c r="B1686" i="1"/>
  <c r="A1686" i="4"/>
  <c r="B1687" i="4"/>
  <c r="C1689" i="4"/>
  <c r="E1688" i="4"/>
  <c r="C1686" i="1" l="1"/>
  <c r="E1686" i="1" s="1"/>
  <c r="B1687" i="1"/>
  <c r="A1686" i="1"/>
  <c r="E1689" i="4"/>
  <c r="C1690" i="4"/>
  <c r="A1687" i="4"/>
  <c r="B1688" i="4"/>
  <c r="B1688" i="1" l="1"/>
  <c r="A1687" i="1"/>
  <c r="C1687" i="1"/>
  <c r="E1687" i="1" s="1"/>
  <c r="A1688" i="4"/>
  <c r="B1689" i="4"/>
  <c r="C1691" i="4"/>
  <c r="E1690" i="4"/>
  <c r="A1688" i="1" l="1"/>
  <c r="B1689" i="1"/>
  <c r="C1688" i="1"/>
  <c r="E1688" i="1" s="1"/>
  <c r="E1691" i="4"/>
  <c r="C1692" i="4"/>
  <c r="A1689" i="4"/>
  <c r="B1690" i="4"/>
  <c r="B1690" i="1" l="1"/>
  <c r="A1689" i="1"/>
  <c r="C1689" i="1"/>
  <c r="E1689" i="1" s="1"/>
  <c r="A1690" i="4"/>
  <c r="B1691" i="4"/>
  <c r="C1693" i="4"/>
  <c r="E1692" i="4"/>
  <c r="B1691" i="1" l="1"/>
  <c r="A1690" i="1"/>
  <c r="C1690" i="1"/>
  <c r="E1690" i="1" s="1"/>
  <c r="E1693" i="4"/>
  <c r="C1694" i="4"/>
  <c r="A1691" i="4"/>
  <c r="B1692" i="4"/>
  <c r="A1691" i="1" l="1"/>
  <c r="C1691" i="1"/>
  <c r="E1691" i="1" s="1"/>
  <c r="B1692" i="1"/>
  <c r="A1692" i="4"/>
  <c r="B1693" i="4"/>
  <c r="E1694" i="4"/>
  <c r="C1695" i="4"/>
  <c r="A1692" i="1" l="1"/>
  <c r="B1693" i="1"/>
  <c r="C1692" i="1"/>
  <c r="E1692" i="1" s="1"/>
  <c r="E1695" i="4"/>
  <c r="C1696" i="4"/>
  <c r="A1693" i="4"/>
  <c r="B1694" i="4"/>
  <c r="B1694" i="1" l="1"/>
  <c r="A1693" i="1"/>
  <c r="C1693" i="1"/>
  <c r="E1693" i="1" s="1"/>
  <c r="A1694" i="4"/>
  <c r="B1695" i="4"/>
  <c r="E1696" i="4"/>
  <c r="C1697" i="4"/>
  <c r="B1695" i="1" l="1"/>
  <c r="A1694" i="1"/>
  <c r="C1694" i="1"/>
  <c r="E1694" i="1" s="1"/>
  <c r="E1697" i="4"/>
  <c r="C1698" i="4"/>
  <c r="A1695" i="4"/>
  <c r="B1696" i="4"/>
  <c r="C1695" i="1" l="1"/>
  <c r="E1695" i="1" s="1"/>
  <c r="B1696" i="1"/>
  <c r="A1695" i="1"/>
  <c r="A1696" i="4"/>
  <c r="B1697" i="4"/>
  <c r="E1698" i="4"/>
  <c r="C1699" i="4"/>
  <c r="A1696" i="1" l="1"/>
  <c r="B1697" i="1"/>
  <c r="C1696" i="1"/>
  <c r="E1696" i="1" s="1"/>
  <c r="E1699" i="4"/>
  <c r="C1700" i="4"/>
  <c r="A1697" i="4"/>
  <c r="B1698" i="4"/>
  <c r="B1698" i="1" l="1"/>
  <c r="A1697" i="1"/>
  <c r="C1697" i="1"/>
  <c r="E1697" i="1" s="1"/>
  <c r="A1698" i="4"/>
  <c r="B1699" i="4"/>
  <c r="E1700" i="4"/>
  <c r="C1701" i="4"/>
  <c r="B1699" i="1" l="1"/>
  <c r="A1698" i="1"/>
  <c r="C1698" i="1"/>
  <c r="E1698" i="1" s="1"/>
  <c r="E1701" i="4"/>
  <c r="C1702" i="4"/>
  <c r="A1699" i="4"/>
  <c r="B1700" i="4"/>
  <c r="A1699" i="1" l="1"/>
  <c r="C1699" i="1"/>
  <c r="E1699" i="1" s="1"/>
  <c r="B1700" i="1"/>
  <c r="A1700" i="4"/>
  <c r="B1701" i="4"/>
  <c r="E1702" i="4"/>
  <c r="C1703" i="4"/>
  <c r="A1700" i="1" l="1"/>
  <c r="B1701" i="1"/>
  <c r="C1700" i="1"/>
  <c r="E1700" i="1" s="1"/>
  <c r="E1703" i="4"/>
  <c r="C1704" i="4"/>
  <c r="A1701" i="4"/>
  <c r="B1702" i="4"/>
  <c r="A1701" i="1" l="1"/>
  <c r="C1701" i="1"/>
  <c r="E1701" i="1" s="1"/>
  <c r="B1702" i="1"/>
  <c r="A1702" i="4"/>
  <c r="B1703" i="4"/>
  <c r="E1704" i="4"/>
  <c r="C1705" i="4"/>
  <c r="B1703" i="1" l="1"/>
  <c r="A1702" i="1"/>
  <c r="C1702" i="1"/>
  <c r="E1702" i="1" s="1"/>
  <c r="E1705" i="4"/>
  <c r="C1706" i="4"/>
  <c r="A1703" i="4"/>
  <c r="B1704" i="4"/>
  <c r="B1704" i="1" l="1"/>
  <c r="A1703" i="1"/>
  <c r="C1703" i="1"/>
  <c r="E1703" i="1" s="1"/>
  <c r="A1704" i="4"/>
  <c r="B1705" i="4"/>
  <c r="E1706" i="4"/>
  <c r="C1707" i="4"/>
  <c r="A1704" i="1" l="1"/>
  <c r="B1705" i="1"/>
  <c r="C1704" i="1"/>
  <c r="E1704" i="1" s="1"/>
  <c r="E1707" i="4"/>
  <c r="C1708" i="4"/>
  <c r="A1705" i="4"/>
  <c r="B1706" i="4"/>
  <c r="A1705" i="1" l="1"/>
  <c r="C1705" i="1"/>
  <c r="E1705" i="1" s="1"/>
  <c r="B1706" i="1"/>
  <c r="A1706" i="4"/>
  <c r="B1707" i="4"/>
  <c r="E1708" i="4"/>
  <c r="C1709" i="4"/>
  <c r="B1707" i="1" l="1"/>
  <c r="A1706" i="1"/>
  <c r="C1706" i="1"/>
  <c r="E1706" i="1" s="1"/>
  <c r="E1709" i="4"/>
  <c r="C1710" i="4"/>
  <c r="A1707" i="4"/>
  <c r="B1708" i="4"/>
  <c r="A1707" i="1" l="1"/>
  <c r="B1708" i="1"/>
  <c r="C1707" i="1"/>
  <c r="E1707" i="1" s="1"/>
  <c r="A1708" i="4"/>
  <c r="B1709" i="4"/>
  <c r="E1710" i="4"/>
  <c r="C1711" i="4"/>
  <c r="A1708" i="1" l="1"/>
  <c r="B1709" i="1"/>
  <c r="C1708" i="1"/>
  <c r="E1708" i="1" s="1"/>
  <c r="E1711" i="4"/>
  <c r="C1712" i="4"/>
  <c r="A1709" i="4"/>
  <c r="B1710" i="4"/>
  <c r="A1709" i="1" l="1"/>
  <c r="B1710" i="1"/>
  <c r="C1709" i="1"/>
  <c r="E1709" i="1" s="1"/>
  <c r="A1710" i="4"/>
  <c r="B1711" i="4"/>
  <c r="E1712" i="4"/>
  <c r="C1713" i="4"/>
  <c r="B1711" i="1" l="1"/>
  <c r="A1710" i="1"/>
  <c r="C1710" i="1"/>
  <c r="E1710" i="1" s="1"/>
  <c r="E1713" i="4"/>
  <c r="C1714" i="4"/>
  <c r="A1711" i="4"/>
  <c r="B1712" i="4"/>
  <c r="A1711" i="1" l="1"/>
  <c r="B1712" i="1"/>
  <c r="C1711" i="1"/>
  <c r="E1711" i="1" s="1"/>
  <c r="A1712" i="4"/>
  <c r="B1713" i="4"/>
  <c r="C1715" i="4"/>
  <c r="E1714" i="4"/>
  <c r="B1713" i="1" l="1"/>
  <c r="C1712" i="1"/>
  <c r="E1712" i="1" s="1"/>
  <c r="A1712" i="1"/>
  <c r="E1715" i="4"/>
  <c r="C1716" i="4"/>
  <c r="A1713" i="4"/>
  <c r="B1714" i="4"/>
  <c r="C1713" i="1" l="1"/>
  <c r="E1713" i="1" s="1"/>
  <c r="A1713" i="1"/>
  <c r="B1714" i="1"/>
  <c r="A1714" i="4"/>
  <c r="B1715" i="4"/>
  <c r="C1717" i="4"/>
  <c r="E1716" i="4"/>
  <c r="B1715" i="1" l="1"/>
  <c r="A1714" i="1"/>
  <c r="C1714" i="1"/>
  <c r="E1714" i="1" s="1"/>
  <c r="E1717" i="4"/>
  <c r="C1718" i="4"/>
  <c r="A1715" i="4"/>
  <c r="B1716" i="4"/>
  <c r="C1715" i="1" l="1"/>
  <c r="E1715" i="1" s="1"/>
  <c r="A1715" i="1"/>
  <c r="B1716" i="1"/>
  <c r="A1716" i="4"/>
  <c r="B1717" i="4"/>
  <c r="C1719" i="4"/>
  <c r="E1718" i="4"/>
  <c r="A1716" i="1" l="1"/>
  <c r="B1717" i="1"/>
  <c r="C1716" i="1"/>
  <c r="E1716" i="1" s="1"/>
  <c r="E1719" i="4"/>
  <c r="C1720" i="4"/>
  <c r="A1717" i="4"/>
  <c r="B1718" i="4"/>
  <c r="C1717" i="1" l="1"/>
  <c r="E1717" i="1" s="1"/>
  <c r="A1717" i="1"/>
  <c r="B1718" i="1"/>
  <c r="A1718" i="4"/>
  <c r="B1719" i="4"/>
  <c r="C1721" i="4"/>
  <c r="E1720" i="4"/>
  <c r="A1718" i="1" l="1"/>
  <c r="C1718" i="1"/>
  <c r="E1718" i="1" s="1"/>
  <c r="B1719" i="1"/>
  <c r="E1721" i="4"/>
  <c r="C1722" i="4"/>
  <c r="A1719" i="4"/>
  <c r="B1720" i="4"/>
  <c r="C1719" i="1" l="1"/>
  <c r="E1719" i="1" s="1"/>
  <c r="A1719" i="1"/>
  <c r="B1720" i="1"/>
  <c r="A1720" i="4"/>
  <c r="B1721" i="4"/>
  <c r="C1723" i="4"/>
  <c r="E1722" i="4"/>
  <c r="A1720" i="1" l="1"/>
  <c r="B1721" i="1"/>
  <c r="C1720" i="1"/>
  <c r="E1720" i="1" s="1"/>
  <c r="E1723" i="4"/>
  <c r="C1724" i="4"/>
  <c r="A1721" i="4"/>
  <c r="B1722" i="4"/>
  <c r="A1721" i="1" l="1"/>
  <c r="B1722" i="1"/>
  <c r="C1721" i="1"/>
  <c r="E1721" i="1" s="1"/>
  <c r="A1722" i="4"/>
  <c r="B1723" i="4"/>
  <c r="E1724" i="4"/>
  <c r="C1725" i="4"/>
  <c r="B1723" i="1" l="1"/>
  <c r="A1722" i="1"/>
  <c r="C1722" i="1"/>
  <c r="E1722" i="1" s="1"/>
  <c r="E1725" i="4"/>
  <c r="C1726" i="4"/>
  <c r="A1723" i="4"/>
  <c r="B1724" i="4"/>
  <c r="C1723" i="1" l="1"/>
  <c r="E1723" i="1" s="1"/>
  <c r="A1723" i="1"/>
  <c r="B1724" i="1"/>
  <c r="A1724" i="4"/>
  <c r="B1725" i="4"/>
  <c r="E1726" i="4"/>
  <c r="C1727" i="4"/>
  <c r="B1725" i="1" l="1"/>
  <c r="C1724" i="1"/>
  <c r="E1724" i="1" s="1"/>
  <c r="A1724" i="1"/>
  <c r="E1727" i="4"/>
  <c r="C1728" i="4"/>
  <c r="A1725" i="4"/>
  <c r="B1726" i="4"/>
  <c r="C1725" i="1" l="1"/>
  <c r="E1725" i="1" s="1"/>
  <c r="A1725" i="1"/>
  <c r="B1726" i="1"/>
  <c r="A1726" i="4"/>
  <c r="B1727" i="4"/>
  <c r="E1728" i="4"/>
  <c r="C1729" i="4"/>
  <c r="B1727" i="1" l="1"/>
  <c r="A1726" i="1"/>
  <c r="C1726" i="1"/>
  <c r="E1726" i="1" s="1"/>
  <c r="E1729" i="4"/>
  <c r="C1730" i="4"/>
  <c r="A1727" i="4"/>
  <c r="B1728" i="4"/>
  <c r="C1727" i="1" l="1"/>
  <c r="E1727" i="1" s="1"/>
  <c r="A1727" i="1"/>
  <c r="B1728" i="1"/>
  <c r="A1728" i="4"/>
  <c r="B1729" i="4"/>
  <c r="E1730" i="4"/>
  <c r="C1731" i="4"/>
  <c r="B1729" i="1" l="1"/>
  <c r="C1728" i="1"/>
  <c r="E1728" i="1" s="1"/>
  <c r="A1728" i="1"/>
  <c r="E1731" i="4"/>
  <c r="C1732" i="4"/>
  <c r="A1729" i="4"/>
  <c r="B1730" i="4"/>
  <c r="C1729" i="1" l="1"/>
  <c r="E1729" i="1" s="1"/>
  <c r="A1729" i="1"/>
  <c r="B1730" i="1"/>
  <c r="A1730" i="4"/>
  <c r="B1731" i="4"/>
  <c r="E1732" i="4"/>
  <c r="C1733" i="4"/>
  <c r="C1730" i="1" l="1"/>
  <c r="E1730" i="1" s="1"/>
  <c r="B1731" i="1"/>
  <c r="A1730" i="1"/>
  <c r="E1733" i="4"/>
  <c r="C1734" i="4"/>
  <c r="A1731" i="4"/>
  <c r="B1732" i="4"/>
  <c r="C1731" i="1" l="1"/>
  <c r="E1731" i="1" s="1"/>
  <c r="A1731" i="1"/>
  <c r="B1732" i="1"/>
  <c r="A1732" i="4"/>
  <c r="B1733" i="4"/>
  <c r="E1734" i="4"/>
  <c r="C1735" i="4"/>
  <c r="A1732" i="1" l="1"/>
  <c r="B1733" i="1"/>
  <c r="C1732" i="1"/>
  <c r="E1732" i="1" s="1"/>
  <c r="E1735" i="4"/>
  <c r="C1736" i="4"/>
  <c r="A1733" i="4"/>
  <c r="B1734" i="4"/>
  <c r="C1733" i="1" l="1"/>
  <c r="E1733" i="1" s="1"/>
  <c r="A1733" i="1"/>
  <c r="B1734" i="1"/>
  <c r="A1734" i="4"/>
  <c r="B1735" i="4"/>
  <c r="E1736" i="4"/>
  <c r="C1737" i="4"/>
  <c r="B1735" i="1" l="1"/>
  <c r="A1734" i="1"/>
  <c r="C1734" i="1"/>
  <c r="E1734" i="1" s="1"/>
  <c r="E1737" i="4"/>
  <c r="C1738" i="4"/>
  <c r="A1735" i="4"/>
  <c r="B1736" i="4"/>
  <c r="C1735" i="1" l="1"/>
  <c r="E1735" i="1" s="1"/>
  <c r="A1735" i="1"/>
  <c r="B1736" i="1"/>
  <c r="A1736" i="4"/>
  <c r="B1737" i="4"/>
  <c r="E1738" i="4"/>
  <c r="C1739" i="4"/>
  <c r="A1736" i="1" l="1"/>
  <c r="B1737" i="1"/>
  <c r="C1736" i="1"/>
  <c r="E1736" i="1" s="1"/>
  <c r="E1739" i="4"/>
  <c r="C1740" i="4"/>
  <c r="A1737" i="4"/>
  <c r="B1738" i="4"/>
  <c r="C1737" i="1" l="1"/>
  <c r="E1737" i="1" s="1"/>
  <c r="A1737" i="1"/>
  <c r="B1738" i="1"/>
  <c r="A1738" i="4"/>
  <c r="B1739" i="4"/>
  <c r="E1740" i="4"/>
  <c r="C1741" i="4"/>
  <c r="C1738" i="1" l="1"/>
  <c r="E1738" i="1" s="1"/>
  <c r="B1739" i="1"/>
  <c r="A1738" i="1"/>
  <c r="E1741" i="4"/>
  <c r="C1742" i="4"/>
  <c r="A1739" i="4"/>
  <c r="B1740" i="4"/>
  <c r="C1739" i="1" l="1"/>
  <c r="E1739" i="1" s="1"/>
  <c r="A1739" i="1"/>
  <c r="B1740" i="1"/>
  <c r="A1740" i="4"/>
  <c r="B1741" i="4"/>
  <c r="E1742" i="4"/>
  <c r="C1743" i="4"/>
  <c r="A1740" i="1" l="1"/>
  <c r="B1741" i="1"/>
  <c r="C1740" i="1"/>
  <c r="E1740" i="1" s="1"/>
  <c r="E1743" i="4"/>
  <c r="C1744" i="4"/>
  <c r="A1741" i="4"/>
  <c r="B1742" i="4"/>
  <c r="C1741" i="1" l="1"/>
  <c r="E1741" i="1" s="1"/>
  <c r="A1741" i="1"/>
  <c r="B1742" i="1"/>
  <c r="A1742" i="4"/>
  <c r="B1743" i="4"/>
  <c r="C1745" i="4"/>
  <c r="E1744" i="4"/>
  <c r="A1742" i="1" l="1"/>
  <c r="B1743" i="1"/>
  <c r="C1742" i="1"/>
  <c r="E1742" i="1" s="1"/>
  <c r="E1745" i="4"/>
  <c r="C1746" i="4"/>
  <c r="A1743" i="4"/>
  <c r="B1744" i="4"/>
  <c r="C1743" i="1" l="1"/>
  <c r="E1743" i="1" s="1"/>
  <c r="A1743" i="1"/>
  <c r="B1744" i="1"/>
  <c r="A1744" i="4"/>
  <c r="B1745" i="4"/>
  <c r="C1747" i="4"/>
  <c r="E1746" i="4"/>
  <c r="A1744" i="1" l="1"/>
  <c r="B1745" i="1"/>
  <c r="C1744" i="1"/>
  <c r="E1744" i="1" s="1"/>
  <c r="E1747" i="4"/>
  <c r="C1748" i="4"/>
  <c r="A1745" i="4"/>
  <c r="B1746" i="4"/>
  <c r="A1745" i="1" l="1"/>
  <c r="B1746" i="1"/>
  <c r="C1745" i="1"/>
  <c r="E1745" i="1" s="1"/>
  <c r="A1746" i="4"/>
  <c r="B1747" i="4"/>
  <c r="C1749" i="4"/>
  <c r="E1748" i="4"/>
  <c r="C1746" i="1" l="1"/>
  <c r="E1746" i="1" s="1"/>
  <c r="A1746" i="1"/>
  <c r="B1747" i="1"/>
  <c r="E1749" i="4"/>
  <c r="C1750" i="4"/>
  <c r="A1747" i="4"/>
  <c r="B1748" i="4"/>
  <c r="C1747" i="1" l="1"/>
  <c r="E1747" i="1" s="1"/>
  <c r="A1747" i="1"/>
  <c r="B1748" i="1"/>
  <c r="A1748" i="4"/>
  <c r="B1749" i="4"/>
  <c r="C1751" i="4"/>
  <c r="E1750" i="4"/>
  <c r="B1749" i="1" l="1"/>
  <c r="C1748" i="1"/>
  <c r="E1748" i="1" s="1"/>
  <c r="A1748" i="1"/>
  <c r="E1751" i="4"/>
  <c r="C1752" i="4"/>
  <c r="A1749" i="4"/>
  <c r="B1750" i="4"/>
  <c r="C1749" i="1" l="1"/>
  <c r="E1749" i="1" s="1"/>
  <c r="A1749" i="1"/>
  <c r="B1750" i="1"/>
  <c r="A1750" i="4"/>
  <c r="B1751" i="4"/>
  <c r="C1753" i="4"/>
  <c r="E1752" i="4"/>
  <c r="C1750" i="1" l="1"/>
  <c r="E1750" i="1" s="1"/>
  <c r="B1751" i="1"/>
  <c r="A1750" i="1"/>
  <c r="E1753" i="4"/>
  <c r="C1754" i="4"/>
  <c r="A1751" i="4"/>
  <c r="B1752" i="4"/>
  <c r="C1751" i="1" l="1"/>
  <c r="E1751" i="1" s="1"/>
  <c r="A1751" i="1"/>
  <c r="B1752" i="1"/>
  <c r="A1752" i="4"/>
  <c r="B1753" i="4"/>
  <c r="E1754" i="4"/>
  <c r="C1755" i="4"/>
  <c r="A1752" i="1" l="1"/>
  <c r="B1753" i="1"/>
  <c r="C1752" i="1"/>
  <c r="E1752" i="1" s="1"/>
  <c r="E1755" i="4"/>
  <c r="C1756" i="4"/>
  <c r="A1753" i="4"/>
  <c r="B1754" i="4"/>
  <c r="C1753" i="1" l="1"/>
  <c r="E1753" i="1" s="1"/>
  <c r="A1753" i="1"/>
  <c r="B1754" i="1"/>
  <c r="A1754" i="4"/>
  <c r="B1755" i="4"/>
  <c r="E1756" i="4"/>
  <c r="C1757" i="4"/>
  <c r="C1754" i="1" l="1"/>
  <c r="E1754" i="1" s="1"/>
  <c r="B1755" i="1"/>
  <c r="A1754" i="1"/>
  <c r="E1757" i="4"/>
  <c r="C1758" i="4"/>
  <c r="A1755" i="4"/>
  <c r="B1756" i="4"/>
  <c r="C1755" i="1" l="1"/>
  <c r="E1755" i="1" s="1"/>
  <c r="A1755" i="1"/>
  <c r="B1756" i="1"/>
  <c r="A1756" i="4"/>
  <c r="B1757" i="4"/>
  <c r="E1758" i="4"/>
  <c r="C1759" i="4"/>
  <c r="A1756" i="1" l="1"/>
  <c r="C1756" i="1"/>
  <c r="E1756" i="1" s="1"/>
  <c r="B1757" i="1"/>
  <c r="E1759" i="4"/>
  <c r="C1760" i="4"/>
  <c r="A1757" i="4"/>
  <c r="B1758" i="4"/>
  <c r="C1757" i="1" l="1"/>
  <c r="E1757" i="1" s="1"/>
  <c r="A1757" i="1"/>
  <c r="B1758" i="1"/>
  <c r="A1758" i="4"/>
  <c r="B1759" i="4"/>
  <c r="E1760" i="4"/>
  <c r="C1761" i="4"/>
  <c r="C1758" i="1" l="1"/>
  <c r="E1758" i="1" s="1"/>
  <c r="B1759" i="1"/>
  <c r="A1758" i="1"/>
  <c r="E1761" i="4"/>
  <c r="C1762" i="4"/>
  <c r="A1759" i="4"/>
  <c r="B1760" i="4"/>
  <c r="C1759" i="1" l="1"/>
  <c r="E1759" i="1" s="1"/>
  <c r="A1759" i="1"/>
  <c r="B1760" i="1"/>
  <c r="A1760" i="4"/>
  <c r="B1761" i="4"/>
  <c r="E1762" i="4"/>
  <c r="C1763" i="4"/>
  <c r="B1761" i="1" l="1"/>
  <c r="C1760" i="1"/>
  <c r="E1760" i="1" s="1"/>
  <c r="A1760" i="1"/>
  <c r="E1763" i="4"/>
  <c r="C1764" i="4"/>
  <c r="A1761" i="4"/>
  <c r="B1762" i="4"/>
  <c r="C1761" i="1" l="1"/>
  <c r="E1761" i="1" s="1"/>
  <c r="B1762" i="1"/>
  <c r="A1761" i="1"/>
  <c r="A1762" i="4"/>
  <c r="B1763" i="4"/>
  <c r="E1764" i="4"/>
  <c r="C1765" i="4"/>
  <c r="C1762" i="1" l="1"/>
  <c r="E1762" i="1" s="1"/>
  <c r="B1763" i="1"/>
  <c r="A1762" i="1"/>
  <c r="E1765" i="4"/>
  <c r="C1766" i="4"/>
  <c r="A1763" i="4"/>
  <c r="B1764" i="4"/>
  <c r="C1763" i="1" l="1"/>
  <c r="E1763" i="1" s="1"/>
  <c r="A1763" i="1"/>
  <c r="B1764" i="1"/>
  <c r="A1764" i="4"/>
  <c r="B1765" i="4"/>
  <c r="E1766" i="4"/>
  <c r="C1767" i="4"/>
  <c r="B1765" i="1" l="1"/>
  <c r="C1764" i="1"/>
  <c r="E1764" i="1" s="1"/>
  <c r="A1764" i="1"/>
  <c r="E1767" i="4"/>
  <c r="C1768" i="4"/>
  <c r="A1765" i="4"/>
  <c r="B1766" i="4"/>
  <c r="C1765" i="1" l="1"/>
  <c r="E1765" i="1" s="1"/>
  <c r="A1765" i="1"/>
  <c r="B1766" i="1"/>
  <c r="A1766" i="4"/>
  <c r="B1767" i="4"/>
  <c r="E1768" i="4"/>
  <c r="C1769" i="4"/>
  <c r="B1767" i="1" l="1"/>
  <c r="A1766" i="1"/>
  <c r="C1766" i="1"/>
  <c r="E1766" i="1" s="1"/>
  <c r="E1769" i="4"/>
  <c r="C1770" i="4"/>
  <c r="A1767" i="4"/>
  <c r="B1768" i="4"/>
  <c r="C1767" i="1" l="1"/>
  <c r="E1767" i="1" s="1"/>
  <c r="A1767" i="1"/>
  <c r="B1768" i="1"/>
  <c r="A1768" i="4"/>
  <c r="B1769" i="4"/>
  <c r="E1770" i="4"/>
  <c r="C1771" i="4"/>
  <c r="C1768" i="1" l="1"/>
  <c r="E1768" i="1" s="1"/>
  <c r="A1768" i="1"/>
  <c r="B1769" i="1"/>
  <c r="E1771" i="4"/>
  <c r="C1772" i="4"/>
  <c r="A1769" i="4"/>
  <c r="B1770" i="4"/>
  <c r="C1769" i="1" l="1"/>
  <c r="E1769" i="1" s="1"/>
  <c r="A1769" i="1"/>
  <c r="B1770" i="1"/>
  <c r="A1770" i="4"/>
  <c r="B1771" i="4"/>
  <c r="E1772" i="4"/>
  <c r="C1773" i="4"/>
  <c r="C1770" i="1" l="1"/>
  <c r="E1770" i="1" s="1"/>
  <c r="B1771" i="1"/>
  <c r="A1770" i="1"/>
  <c r="C1774" i="4"/>
  <c r="E1774" i="4" s="1"/>
  <c r="E1773" i="4"/>
  <c r="A1771" i="4"/>
  <c r="B1772" i="4"/>
  <c r="C1771" i="1" l="1"/>
  <c r="E1771" i="1" s="1"/>
  <c r="A1771" i="1"/>
  <c r="B1772" i="1"/>
  <c r="A1772" i="4"/>
  <c r="B1773" i="4"/>
  <c r="B1773" i="1" l="1"/>
  <c r="C1772" i="1"/>
  <c r="E1772" i="1" s="1"/>
  <c r="A1772" i="1"/>
  <c r="A1773" i="4"/>
  <c r="B1774" i="4"/>
  <c r="C1773" i="1" l="1"/>
  <c r="E1773" i="1" s="1"/>
  <c r="A1773" i="1"/>
  <c r="B1774" i="1"/>
  <c r="A1774" i="4"/>
  <c r="B1775" i="4"/>
  <c r="C1774" i="1" l="1"/>
  <c r="E1774" i="1" s="1"/>
  <c r="B1775" i="1"/>
  <c r="A1774" i="1"/>
  <c r="A1775" i="4"/>
  <c r="B1776" i="4"/>
  <c r="C1775" i="1" l="1"/>
  <c r="E1775" i="1" s="1"/>
  <c r="A1775" i="1"/>
  <c r="B1776" i="1"/>
  <c r="A1776" i="4"/>
  <c r="B1777" i="4"/>
  <c r="A1776" i="1" l="1"/>
  <c r="B1777" i="1"/>
  <c r="C1776" i="1"/>
  <c r="E1776" i="1" s="1"/>
  <c r="A1777" i="4"/>
  <c r="B1778" i="4"/>
  <c r="C1777" i="1" l="1"/>
  <c r="E1777" i="1" s="1"/>
  <c r="A1777" i="1"/>
  <c r="B1778" i="1"/>
  <c r="A1778" i="4"/>
  <c r="B1779" i="4"/>
  <c r="C1778" i="1" l="1"/>
  <c r="E1778" i="1" s="1"/>
  <c r="B1779" i="1"/>
  <c r="A1778" i="1"/>
  <c r="A1779" i="4"/>
  <c r="B1780" i="4"/>
  <c r="C1779" i="1" l="1"/>
  <c r="E1779" i="1" s="1"/>
  <c r="A1779" i="1"/>
  <c r="B1780" i="1"/>
  <c r="A1780" i="4"/>
  <c r="B1781" i="4"/>
  <c r="B1781" i="1" l="1"/>
  <c r="C1780" i="1"/>
  <c r="E1780" i="1" s="1"/>
  <c r="A1780" i="1"/>
  <c r="A1781" i="4"/>
  <c r="B1782" i="4"/>
  <c r="C1781" i="1" l="1"/>
  <c r="E1781" i="1" s="1"/>
  <c r="A1781" i="1"/>
  <c r="B1782" i="1"/>
  <c r="A1782" i="4"/>
  <c r="B1783" i="4"/>
  <c r="C1782" i="1" l="1"/>
  <c r="E1782" i="1" s="1"/>
  <c r="B1783" i="1"/>
  <c r="A1782" i="1"/>
  <c r="A1783" i="4"/>
  <c r="B1784" i="4"/>
  <c r="C1783" i="1" l="1"/>
  <c r="E1783" i="1" s="1"/>
  <c r="A1783" i="1"/>
  <c r="B1784" i="1"/>
  <c r="A1784" i="4"/>
  <c r="B1785" i="4"/>
  <c r="A1784" i="1" l="1"/>
  <c r="B1785" i="1"/>
  <c r="C1784" i="1"/>
  <c r="E1784" i="1" s="1"/>
  <c r="A1785" i="4"/>
  <c r="B1786" i="4"/>
  <c r="C1785" i="1" l="1"/>
  <c r="E1785" i="1" s="1"/>
  <c r="A1785" i="1"/>
  <c r="B1786" i="1"/>
  <c r="A1786" i="4"/>
  <c r="B1787" i="4"/>
  <c r="B1787" i="1" l="1"/>
  <c r="A1786" i="1"/>
  <c r="C1786" i="1"/>
  <c r="E1786" i="1" s="1"/>
  <c r="A1787" i="4"/>
  <c r="B1788" i="4"/>
  <c r="C1787" i="1" l="1"/>
  <c r="E1787" i="1" s="1"/>
  <c r="A1787" i="1"/>
  <c r="B1788" i="1"/>
  <c r="A1788" i="4"/>
  <c r="B1789" i="4"/>
  <c r="A1788" i="1" l="1"/>
  <c r="B1789" i="1"/>
  <c r="C1788" i="1"/>
  <c r="E1788" i="1" s="1"/>
  <c r="A1789" i="4"/>
  <c r="B1790" i="4"/>
  <c r="C1789" i="1" l="1"/>
  <c r="E1789" i="1" s="1"/>
  <c r="A1789" i="1"/>
  <c r="B1790" i="1"/>
  <c r="A1790" i="4"/>
  <c r="B1791" i="4"/>
  <c r="B1791" i="1" l="1"/>
  <c r="A1790" i="1"/>
  <c r="C1790" i="1"/>
  <c r="E1790" i="1" s="1"/>
  <c r="A1791" i="4"/>
  <c r="B1792" i="4"/>
  <c r="C1791" i="1" l="1"/>
  <c r="E1791" i="1" s="1"/>
  <c r="A1791" i="1"/>
  <c r="B1792" i="1"/>
  <c r="A1792" i="4"/>
  <c r="B1793" i="4"/>
  <c r="B1793" i="1" l="1"/>
  <c r="C1792" i="1"/>
  <c r="E1792" i="1" s="1"/>
  <c r="A1792" i="1"/>
  <c r="A1793" i="4"/>
  <c r="B1794" i="4"/>
  <c r="C1793" i="1" l="1"/>
  <c r="E1793" i="1" s="1"/>
  <c r="A1793" i="1"/>
  <c r="B1794" i="1"/>
  <c r="A1794" i="4"/>
  <c r="B1795" i="4"/>
  <c r="B1795" i="1" l="1"/>
  <c r="A1794" i="1"/>
  <c r="C1794" i="1"/>
  <c r="E1794" i="1" s="1"/>
  <c r="A1795" i="4"/>
  <c r="B1796" i="4"/>
  <c r="C1795" i="1" l="1"/>
  <c r="E1795" i="1" s="1"/>
  <c r="A1795" i="1"/>
  <c r="B1796" i="1"/>
  <c r="A1796" i="4"/>
  <c r="B1797" i="4"/>
  <c r="B1797" i="1" l="1"/>
  <c r="C1796" i="1"/>
  <c r="E1796" i="1" s="1"/>
  <c r="A1796" i="1"/>
  <c r="A1797" i="4"/>
  <c r="B1798" i="4"/>
  <c r="C1797" i="1" l="1"/>
  <c r="E1797" i="1" s="1"/>
  <c r="A1797" i="1"/>
  <c r="B1798" i="1"/>
  <c r="A1798" i="4"/>
  <c r="B1799" i="4"/>
  <c r="B1799" i="1" l="1"/>
  <c r="A1798" i="1"/>
  <c r="C1798" i="1"/>
  <c r="E1798" i="1" s="1"/>
  <c r="A1799" i="4"/>
  <c r="B1800" i="4"/>
  <c r="C1799" i="1" l="1"/>
  <c r="E1799" i="1" s="1"/>
  <c r="A1799" i="1"/>
  <c r="B1800" i="1"/>
  <c r="A1800" i="4"/>
  <c r="B1801" i="4"/>
  <c r="B1801" i="1" l="1"/>
  <c r="C1800" i="1"/>
  <c r="E1800" i="1" s="1"/>
  <c r="A1800" i="1"/>
  <c r="A1801" i="4"/>
  <c r="B1802" i="4"/>
  <c r="C1801" i="1" l="1"/>
  <c r="E1801" i="1" s="1"/>
  <c r="A1801" i="1"/>
  <c r="B1802" i="1"/>
  <c r="A1802" i="4"/>
  <c r="B1803" i="4"/>
  <c r="C1802" i="1" l="1"/>
  <c r="E1802" i="1" s="1"/>
  <c r="B1803" i="1"/>
  <c r="A1802" i="1"/>
  <c r="A1803" i="4"/>
  <c r="B1804" i="4"/>
  <c r="C1803" i="1" l="1"/>
  <c r="E1803" i="1" s="1"/>
  <c r="A1803" i="1"/>
  <c r="B1804" i="1"/>
  <c r="A1804" i="4"/>
  <c r="B1805" i="4"/>
  <c r="A1804" i="1" l="1"/>
  <c r="B1805" i="1"/>
  <c r="C1804" i="1"/>
  <c r="E1804" i="1" s="1"/>
  <c r="A1805" i="4"/>
  <c r="B1806" i="4"/>
  <c r="C1805" i="1" l="1"/>
  <c r="E1805" i="1" s="1"/>
  <c r="A1805" i="1"/>
  <c r="B1806" i="1"/>
  <c r="A1806" i="4"/>
  <c r="B1807" i="4"/>
  <c r="C1806" i="1" l="1"/>
  <c r="E1806" i="1" s="1"/>
  <c r="B1807" i="1"/>
  <c r="A1806" i="1"/>
  <c r="A1807" i="4"/>
  <c r="B1808" i="4"/>
  <c r="C1807" i="1" l="1"/>
  <c r="E1807" i="1" s="1"/>
  <c r="A1807" i="1"/>
  <c r="B1808" i="1"/>
  <c r="A1808" i="4"/>
  <c r="B1809" i="4"/>
  <c r="B1809" i="1" l="1"/>
  <c r="C1808" i="1"/>
  <c r="E1808" i="1" s="1"/>
  <c r="A1808" i="1"/>
  <c r="A1809" i="4"/>
  <c r="B1810" i="4"/>
  <c r="C1809" i="1" l="1"/>
  <c r="E1809" i="1" s="1"/>
  <c r="A1809" i="1"/>
  <c r="B1810" i="1"/>
  <c r="A1810" i="4"/>
  <c r="B1811" i="4"/>
  <c r="B1811" i="1" l="1"/>
  <c r="A1810" i="1"/>
  <c r="C1810" i="1"/>
  <c r="E1810" i="1" s="1"/>
  <c r="A1811" i="4"/>
  <c r="B1812" i="4"/>
  <c r="A1811" i="1" l="1"/>
  <c r="B1812" i="1"/>
  <c r="C1811" i="1"/>
  <c r="E1811" i="1" s="1"/>
  <c r="A1812" i="4"/>
  <c r="B1813" i="4"/>
  <c r="B1813" i="1" l="1"/>
  <c r="C1812" i="1"/>
  <c r="E1812" i="1" s="1"/>
  <c r="A1812" i="1"/>
  <c r="A1813" i="4"/>
  <c r="B1814" i="4"/>
  <c r="A1813" i="1" l="1"/>
  <c r="B1814" i="1"/>
  <c r="C1813" i="1"/>
  <c r="E1813" i="1" s="1"/>
  <c r="A1814" i="4"/>
  <c r="B1815" i="4"/>
  <c r="C1814" i="1" l="1"/>
  <c r="E1814" i="1" s="1"/>
  <c r="B1815" i="1"/>
  <c r="A1814" i="1"/>
  <c r="A1815" i="4"/>
  <c r="B1816" i="4"/>
  <c r="C1815" i="1" l="1"/>
  <c r="E1815" i="1" s="1"/>
  <c r="A1815" i="1"/>
  <c r="B1816" i="1"/>
  <c r="A1816" i="4"/>
  <c r="B1817" i="4"/>
  <c r="B1817" i="1" l="1"/>
  <c r="C1816" i="1"/>
  <c r="E1816" i="1" s="1"/>
  <c r="A1816" i="1"/>
  <c r="A1817" i="4"/>
  <c r="B1818" i="4"/>
  <c r="C1817" i="1" l="1"/>
  <c r="E1817" i="1" s="1"/>
  <c r="A1817" i="1"/>
  <c r="B1818" i="1"/>
  <c r="A1818" i="4"/>
  <c r="B1819" i="4"/>
  <c r="C1818" i="1" l="1"/>
  <c r="E1818" i="1" s="1"/>
  <c r="B1819" i="1"/>
  <c r="A1818" i="1"/>
  <c r="A1819" i="4"/>
  <c r="B1820" i="4"/>
  <c r="C1819" i="1" l="1"/>
  <c r="E1819" i="1" s="1"/>
  <c r="A1819" i="1"/>
  <c r="B1820" i="1"/>
  <c r="A1820" i="4"/>
  <c r="B1821" i="4"/>
  <c r="A1820" i="1" l="1"/>
  <c r="B1821" i="1"/>
  <c r="C1820" i="1"/>
  <c r="E1820" i="1" s="1"/>
  <c r="A1821" i="4"/>
  <c r="B1822" i="4"/>
  <c r="C1821" i="1" l="1"/>
  <c r="E1821" i="1" s="1"/>
  <c r="A1821" i="1"/>
  <c r="B1822" i="1"/>
  <c r="A1822" i="4"/>
  <c r="B1823" i="4"/>
  <c r="B1823" i="1" l="1"/>
  <c r="A1822" i="1"/>
  <c r="C1822" i="1"/>
  <c r="E1822" i="1" s="1"/>
  <c r="A1823" i="4"/>
  <c r="B1824" i="4"/>
  <c r="C1823" i="1" l="1"/>
  <c r="E1823" i="1" s="1"/>
  <c r="A1823" i="1"/>
  <c r="B1824" i="1"/>
  <c r="A1824" i="4"/>
  <c r="B1825" i="4"/>
  <c r="A1824" i="1" l="1"/>
  <c r="B1825" i="1"/>
  <c r="C1824" i="1"/>
  <c r="E1824" i="1" s="1"/>
  <c r="A1825" i="4"/>
  <c r="B1826" i="4"/>
  <c r="C1825" i="1" l="1"/>
  <c r="E1825" i="1" s="1"/>
  <c r="A1825" i="1"/>
  <c r="B1826" i="1"/>
  <c r="A1826" i="4"/>
  <c r="B1827" i="4"/>
  <c r="B1827" i="1" l="1"/>
  <c r="A1826" i="1"/>
  <c r="C1826" i="1"/>
  <c r="E1826" i="1" s="1"/>
  <c r="A1827" i="4"/>
  <c r="B1828" i="4"/>
  <c r="C1827" i="1" l="1"/>
  <c r="E1827" i="1" s="1"/>
  <c r="A1827" i="1"/>
  <c r="B1828" i="1"/>
  <c r="A1828" i="4"/>
  <c r="B1829" i="4"/>
  <c r="A1828" i="1" l="1"/>
  <c r="B1829" i="1"/>
  <c r="C1828" i="1"/>
  <c r="E1828" i="1" s="1"/>
  <c r="A1829" i="4"/>
  <c r="B1830" i="4"/>
  <c r="C1829" i="1" l="1"/>
  <c r="E1829" i="1" s="1"/>
  <c r="A1829" i="1"/>
  <c r="B1830" i="1"/>
  <c r="A1830" i="4"/>
  <c r="B1831" i="4"/>
  <c r="A1830" i="1" l="1"/>
  <c r="B1831" i="1"/>
  <c r="C1830" i="1"/>
  <c r="E1830" i="1" s="1"/>
  <c r="A1831" i="4"/>
  <c r="B1832" i="4"/>
  <c r="C1831" i="1" l="1"/>
  <c r="E1831" i="1" s="1"/>
  <c r="A1831" i="1"/>
  <c r="B1832" i="1"/>
  <c r="A1832" i="4"/>
  <c r="B1833" i="4"/>
  <c r="B1833" i="1" l="1"/>
  <c r="A1832" i="1"/>
  <c r="C1832" i="1"/>
  <c r="E1832" i="1" s="1"/>
  <c r="A1833" i="4"/>
  <c r="B1834" i="4"/>
  <c r="C1833" i="1" l="1"/>
  <c r="E1833" i="1" s="1"/>
  <c r="A1833" i="1"/>
  <c r="B1834" i="1"/>
  <c r="A1834" i="4"/>
  <c r="B1835" i="4"/>
  <c r="A1834" i="1" l="1"/>
  <c r="B1835" i="1"/>
  <c r="C1834" i="1"/>
  <c r="E1834" i="1" s="1"/>
  <c r="A1835" i="4"/>
  <c r="B1836" i="4"/>
  <c r="C1835" i="1" l="1"/>
  <c r="E1835" i="1" s="1"/>
  <c r="A1835" i="1"/>
  <c r="B1836" i="1"/>
  <c r="A1836" i="4"/>
  <c r="B1837" i="4"/>
  <c r="A1836" i="1" l="1"/>
  <c r="B1837" i="1"/>
  <c r="C1836" i="1"/>
  <c r="E1836" i="1" s="1"/>
  <c r="A1837" i="4"/>
  <c r="B1838" i="4"/>
  <c r="A1837" i="1" l="1"/>
  <c r="B1838" i="1"/>
  <c r="C1837" i="1"/>
  <c r="E1837" i="1" s="1"/>
  <c r="A1838" i="4"/>
  <c r="B1839" i="4"/>
  <c r="B1839" i="1" l="1"/>
  <c r="A1838" i="1"/>
  <c r="C1838" i="1"/>
  <c r="E1838" i="1" s="1"/>
  <c r="A1839" i="4"/>
  <c r="B1840" i="4"/>
  <c r="C1839" i="1" l="1"/>
  <c r="E1839" i="1" s="1"/>
  <c r="A1839" i="1"/>
  <c r="B1840" i="1"/>
  <c r="A1840" i="4"/>
  <c r="B1841" i="4"/>
  <c r="A1840" i="1" l="1"/>
  <c r="B1841" i="1"/>
  <c r="C1840" i="1"/>
  <c r="E1840" i="1" s="1"/>
  <c r="A1841" i="4"/>
  <c r="B1842" i="4"/>
  <c r="C1841" i="1" l="1"/>
  <c r="E1841" i="1" s="1"/>
  <c r="A1841" i="1"/>
  <c r="B1842" i="1"/>
  <c r="A1842" i="4"/>
  <c r="B1843" i="4"/>
  <c r="C1842" i="1" l="1"/>
  <c r="E1842" i="1" s="1"/>
  <c r="B1843" i="1"/>
  <c r="A1842" i="1"/>
  <c r="A1843" i="4"/>
  <c r="B1844" i="4"/>
  <c r="C1843" i="1" l="1"/>
  <c r="E1843" i="1" s="1"/>
  <c r="A1843" i="1"/>
  <c r="B1844" i="1"/>
  <c r="A1844" i="4"/>
  <c r="B1845" i="4"/>
  <c r="A1844" i="1" l="1"/>
  <c r="B1845" i="1"/>
  <c r="C1844" i="1"/>
  <c r="E1844" i="1" s="1"/>
  <c r="A1845" i="4"/>
  <c r="B1846" i="4"/>
  <c r="C1845" i="1" l="1"/>
  <c r="E1845" i="1" s="1"/>
  <c r="A1845" i="1"/>
  <c r="B1846" i="1"/>
  <c r="A1846" i="4"/>
  <c r="B1847" i="4"/>
  <c r="B1847" i="1" l="1"/>
  <c r="A1846" i="1"/>
  <c r="C1846" i="1"/>
  <c r="E1846" i="1" s="1"/>
  <c r="A1847" i="4"/>
  <c r="B1848" i="4"/>
  <c r="C1847" i="1" l="1"/>
  <c r="E1847" i="1" s="1"/>
  <c r="A1847" i="1"/>
  <c r="B1848" i="1"/>
  <c r="A1848" i="4"/>
  <c r="B1849" i="4"/>
  <c r="A1848" i="1" l="1"/>
  <c r="B1849" i="1"/>
  <c r="C1848" i="1"/>
  <c r="E1848" i="1" s="1"/>
  <c r="A1849" i="4"/>
  <c r="B1850" i="4"/>
  <c r="C1849" i="1" l="1"/>
  <c r="E1849" i="1" s="1"/>
  <c r="A1849" i="1"/>
  <c r="B1850" i="1"/>
  <c r="A1850" i="4"/>
  <c r="B1851" i="4"/>
  <c r="C1850" i="1" l="1"/>
  <c r="E1850" i="1" s="1"/>
  <c r="B1851" i="1"/>
  <c r="A1850" i="1"/>
  <c r="A1851" i="4"/>
  <c r="B1852" i="4"/>
  <c r="C1851" i="1" l="1"/>
  <c r="E1851" i="1" s="1"/>
  <c r="A1851" i="1"/>
  <c r="B1852" i="1"/>
  <c r="A1852" i="4"/>
  <c r="B1853" i="4"/>
  <c r="A1852" i="1" l="1"/>
  <c r="B1853" i="1"/>
  <c r="C1852" i="1"/>
  <c r="E1852" i="1" s="1"/>
  <c r="A1853" i="4"/>
  <c r="B1854" i="4"/>
  <c r="C1853" i="1" l="1"/>
  <c r="E1853" i="1" s="1"/>
  <c r="A1853" i="1"/>
  <c r="B1854" i="1"/>
  <c r="A1854" i="4"/>
  <c r="B1855" i="4"/>
  <c r="B1855" i="1" l="1"/>
  <c r="A1854" i="1"/>
  <c r="C1854" i="1"/>
  <c r="E1854" i="1" s="1"/>
  <c r="A1855" i="4"/>
  <c r="B1856" i="4"/>
  <c r="A1855" i="1" l="1"/>
  <c r="B1856" i="1"/>
  <c r="C1855" i="1"/>
  <c r="E1855" i="1" s="1"/>
  <c r="A1856" i="4"/>
  <c r="B1857" i="4"/>
  <c r="B1857" i="1" l="1"/>
  <c r="C1856" i="1"/>
  <c r="E1856" i="1" s="1"/>
  <c r="A1856" i="1"/>
  <c r="A1857" i="4"/>
  <c r="B1858" i="4"/>
  <c r="A1857" i="1" l="1"/>
  <c r="B1858" i="1"/>
  <c r="C1857" i="1"/>
  <c r="E1857" i="1" s="1"/>
  <c r="A1858" i="4"/>
  <c r="B1859" i="4"/>
  <c r="B1859" i="1" l="1"/>
  <c r="A1858" i="1"/>
  <c r="C1858" i="1"/>
  <c r="E1858" i="1" s="1"/>
  <c r="A1859" i="4"/>
  <c r="B1860" i="4"/>
  <c r="A1859" i="1" l="1"/>
  <c r="B1860" i="1"/>
  <c r="C1859" i="1"/>
  <c r="E1859" i="1" s="1"/>
  <c r="A1860" i="4"/>
  <c r="B1861" i="4"/>
  <c r="B1861" i="1" l="1"/>
  <c r="C1860" i="1"/>
  <c r="E1860" i="1" s="1"/>
  <c r="A1860" i="1"/>
  <c r="A1861" i="4"/>
  <c r="B1862" i="4"/>
  <c r="A1861" i="1" l="1"/>
  <c r="B1862" i="1"/>
  <c r="C1861" i="1"/>
  <c r="E1861" i="1" s="1"/>
  <c r="A1862" i="4"/>
  <c r="B1863" i="4"/>
  <c r="B1863" i="1" l="1"/>
  <c r="A1862" i="1"/>
  <c r="C1862" i="1"/>
  <c r="E1862" i="1" s="1"/>
  <c r="A1863" i="4"/>
  <c r="B1864" i="4"/>
  <c r="A1863" i="1" l="1"/>
  <c r="B1864" i="1"/>
  <c r="C1863" i="1"/>
  <c r="E1863" i="1" s="1"/>
  <c r="A1864" i="4"/>
  <c r="B1865" i="4"/>
  <c r="B1865" i="1" l="1"/>
  <c r="C1864" i="1"/>
  <c r="E1864" i="1" s="1"/>
  <c r="A1864" i="1"/>
  <c r="A1865" i="4"/>
  <c r="B1866" i="4"/>
  <c r="C1865" i="1" l="1"/>
  <c r="E1865" i="1" s="1"/>
  <c r="A1865" i="1"/>
  <c r="B1866" i="1"/>
  <c r="A1866" i="4"/>
  <c r="B1867" i="4"/>
  <c r="C1866" i="1" l="1"/>
  <c r="E1866" i="1" s="1"/>
  <c r="B1867" i="1"/>
  <c r="A1866" i="1"/>
  <c r="A1867" i="4"/>
  <c r="B1868" i="4"/>
  <c r="C1867" i="1" l="1"/>
  <c r="E1867" i="1" s="1"/>
  <c r="A1867" i="1"/>
  <c r="B1868" i="1"/>
  <c r="A1868" i="4"/>
  <c r="B1869" i="4"/>
  <c r="C1868" i="1" l="1"/>
  <c r="E1868" i="1" s="1"/>
  <c r="A1868" i="1"/>
  <c r="B1869" i="1"/>
  <c r="A1869" i="4"/>
  <c r="B1870" i="4"/>
  <c r="A1869" i="1" l="1"/>
  <c r="B1870" i="1"/>
  <c r="C1869" i="1"/>
  <c r="E1869" i="1" s="1"/>
  <c r="A1870" i="4"/>
  <c r="B1871" i="4"/>
  <c r="C1870" i="1" l="1"/>
  <c r="E1870" i="1" s="1"/>
  <c r="A1870" i="1"/>
  <c r="B1871" i="1"/>
  <c r="A1871" i="4"/>
  <c r="B1872" i="4"/>
  <c r="A1871" i="1" l="1"/>
  <c r="B1872" i="1"/>
  <c r="C1871" i="1"/>
  <c r="E1871" i="1" s="1"/>
  <c r="A1872" i="4"/>
  <c r="B1873" i="4"/>
  <c r="C1872" i="1" l="1"/>
  <c r="E1872" i="1" s="1"/>
  <c r="A1872" i="1"/>
  <c r="B1873" i="1"/>
  <c r="A1873" i="4"/>
  <c r="B1874" i="4"/>
  <c r="B1874" i="1" l="1"/>
  <c r="C1873" i="1"/>
  <c r="E1873" i="1" s="1"/>
  <c r="A1873" i="1"/>
  <c r="A1874" i="4"/>
  <c r="B1875" i="4"/>
  <c r="B1875" i="1" l="1"/>
  <c r="A1874" i="1"/>
  <c r="C1874" i="1"/>
  <c r="E1874" i="1" s="1"/>
  <c r="A1875" i="4"/>
  <c r="B1876" i="4"/>
  <c r="C1875" i="1" l="1"/>
  <c r="E1875" i="1" s="1"/>
  <c r="A1875" i="1"/>
  <c r="B1876" i="1"/>
  <c r="A1876" i="4"/>
  <c r="B1877" i="4"/>
  <c r="C1876" i="1" l="1"/>
  <c r="E1876" i="1" s="1"/>
  <c r="B1877" i="1"/>
  <c r="A1876" i="1"/>
  <c r="A1877" i="4"/>
  <c r="B1878" i="4"/>
  <c r="A1877" i="1" l="1"/>
  <c r="B1878" i="1"/>
  <c r="C1877" i="1"/>
  <c r="E1877" i="1" s="1"/>
  <c r="A1878" i="4"/>
  <c r="B1879" i="4"/>
  <c r="B1879" i="1" l="1"/>
  <c r="A1878" i="1"/>
  <c r="C1878" i="1"/>
  <c r="E1878" i="1" s="1"/>
  <c r="A1879" i="4"/>
  <c r="B1880" i="4"/>
  <c r="B1880" i="1" l="1"/>
  <c r="C1879" i="1"/>
  <c r="E1879" i="1" s="1"/>
  <c r="A1879" i="1"/>
  <c r="A1880" i="4"/>
  <c r="B1881" i="4"/>
  <c r="A1880" i="1" l="1"/>
  <c r="B1881" i="1"/>
  <c r="C1880" i="1"/>
  <c r="E1880" i="1" s="1"/>
  <c r="A1881" i="4"/>
  <c r="B1882" i="4"/>
  <c r="A1881" i="1" l="1"/>
  <c r="B1882" i="1"/>
  <c r="C1881" i="1"/>
  <c r="E1881" i="1" s="1"/>
  <c r="A1882" i="4"/>
  <c r="B1883" i="4"/>
  <c r="B1883" i="1" l="1"/>
  <c r="A1882" i="1"/>
  <c r="C1882" i="1"/>
  <c r="E1882" i="1" s="1"/>
  <c r="A1883" i="4"/>
  <c r="B1884" i="4"/>
  <c r="B1884" i="1" l="1"/>
  <c r="C1883" i="1"/>
  <c r="E1883" i="1" s="1"/>
  <c r="A1883" i="1"/>
  <c r="A1884" i="4"/>
  <c r="B1885" i="4"/>
  <c r="C1884" i="1" l="1"/>
  <c r="E1884" i="1" s="1"/>
  <c r="B1885" i="1"/>
  <c r="A1884" i="1"/>
  <c r="A1885" i="4"/>
  <c r="B1886" i="4"/>
  <c r="A1885" i="1" l="1"/>
  <c r="B1886" i="1"/>
  <c r="C1885" i="1"/>
  <c r="E1885" i="1" s="1"/>
  <c r="A1886" i="4"/>
  <c r="B1887" i="4"/>
  <c r="B1887" i="1" l="1"/>
  <c r="A1886" i="1"/>
  <c r="C1886" i="1"/>
  <c r="E1886" i="1" s="1"/>
  <c r="A1887" i="4"/>
  <c r="B1888" i="4"/>
  <c r="B1888" i="1" l="1"/>
  <c r="C1887" i="1"/>
  <c r="E1887" i="1" s="1"/>
  <c r="A1887" i="1"/>
  <c r="A1888" i="4"/>
  <c r="B1889" i="4"/>
  <c r="A1888" i="1" l="1"/>
  <c r="B1889" i="1"/>
  <c r="C1888" i="1"/>
  <c r="E1888" i="1" s="1"/>
  <c r="A1889" i="4"/>
  <c r="B1890" i="4"/>
  <c r="A1889" i="1" l="1"/>
  <c r="B1890" i="1"/>
  <c r="C1889" i="1"/>
  <c r="E1889" i="1" s="1"/>
  <c r="A1890" i="4"/>
  <c r="B1891" i="4"/>
  <c r="B1891" i="1" l="1"/>
  <c r="A1890" i="1"/>
  <c r="C1890" i="1"/>
  <c r="E1890" i="1" s="1"/>
  <c r="A1891" i="4"/>
  <c r="B1892" i="4"/>
  <c r="B1892" i="1" l="1"/>
  <c r="C1891" i="1"/>
  <c r="E1891" i="1" s="1"/>
  <c r="A1891" i="1"/>
  <c r="A1892" i="4"/>
  <c r="B1893" i="4"/>
  <c r="A1892" i="1" l="1"/>
  <c r="B1893" i="1"/>
  <c r="C1892" i="1"/>
  <c r="E1892" i="1" s="1"/>
  <c r="A1893" i="4"/>
  <c r="B1894" i="4"/>
  <c r="A1893" i="1" l="1"/>
  <c r="B1894" i="1"/>
  <c r="C1893" i="1"/>
  <c r="E1893" i="1" s="1"/>
  <c r="A1894" i="4"/>
  <c r="B1895" i="4"/>
  <c r="B1895" i="1" l="1"/>
  <c r="C1894" i="1"/>
  <c r="E1894" i="1" s="1"/>
  <c r="A1894" i="1"/>
  <c r="A1895" i="4"/>
  <c r="B1896" i="4"/>
  <c r="B1896" i="1" l="1"/>
  <c r="C1895" i="1"/>
  <c r="E1895" i="1" s="1"/>
  <c r="A1895" i="1"/>
  <c r="A1896" i="4"/>
  <c r="B1897" i="4"/>
  <c r="A1896" i="1" l="1"/>
  <c r="B1897" i="1"/>
  <c r="C1896" i="1"/>
  <c r="E1896" i="1" s="1"/>
  <c r="A1897" i="4"/>
  <c r="B1898" i="4"/>
  <c r="C1897" i="1" l="1"/>
  <c r="E1897" i="1" s="1"/>
  <c r="A1897" i="1"/>
  <c r="B1898" i="1"/>
  <c r="A1898" i="4"/>
  <c r="B1899" i="4"/>
  <c r="B1899" i="1" l="1"/>
  <c r="A1898" i="1"/>
  <c r="C1898" i="1"/>
  <c r="E1898" i="1" s="1"/>
  <c r="A1899" i="4"/>
  <c r="B1900" i="4"/>
  <c r="B1900" i="1" l="1"/>
  <c r="C1899" i="1"/>
  <c r="E1899" i="1" s="1"/>
  <c r="A1899" i="1"/>
  <c r="A1900" i="4"/>
  <c r="B1901" i="4"/>
  <c r="A1900" i="1" l="1"/>
  <c r="B1901" i="1"/>
  <c r="C1900" i="1"/>
  <c r="E1900" i="1" s="1"/>
  <c r="A1901" i="4"/>
  <c r="B1902" i="4"/>
  <c r="B1902" i="1" l="1"/>
  <c r="C1901" i="1"/>
  <c r="E1901" i="1" s="1"/>
  <c r="A1901" i="1"/>
  <c r="A1902" i="4"/>
  <c r="B1903" i="4"/>
  <c r="A1902" i="1" l="1"/>
  <c r="C1902" i="1"/>
  <c r="E1902" i="1" s="1"/>
  <c r="B1903" i="1"/>
  <c r="A1903" i="4"/>
  <c r="B1904" i="4"/>
  <c r="B1904" i="1" l="1"/>
  <c r="C1903" i="1"/>
  <c r="E1903" i="1" s="1"/>
  <c r="A1903" i="1"/>
  <c r="A1904" i="4"/>
  <c r="B1905" i="4"/>
  <c r="C1904" i="1" l="1"/>
  <c r="E1904" i="1" s="1"/>
  <c r="A1904" i="1"/>
  <c r="B1905" i="1"/>
  <c r="A1905" i="4"/>
  <c r="B1906" i="4"/>
  <c r="A1905" i="1" l="1"/>
  <c r="B1906" i="1"/>
  <c r="C1905" i="1"/>
  <c r="E1905" i="1" s="1"/>
  <c r="A1906" i="4"/>
  <c r="B1907" i="4"/>
  <c r="B1907" i="1" l="1"/>
  <c r="A1906" i="1"/>
  <c r="C1906" i="1"/>
  <c r="E1906" i="1" s="1"/>
  <c r="A1907" i="4"/>
  <c r="B1908" i="4"/>
  <c r="B1908" i="1" l="1"/>
  <c r="C1907" i="1"/>
  <c r="E1907" i="1" s="1"/>
  <c r="A1907" i="1"/>
  <c r="A1908" i="4"/>
  <c r="B1909" i="4"/>
  <c r="A1908" i="1" l="1"/>
  <c r="B1909" i="1"/>
  <c r="C1908" i="1"/>
  <c r="E1908" i="1" s="1"/>
  <c r="A1909" i="4"/>
  <c r="B1910" i="4"/>
  <c r="A1909" i="1" l="1"/>
  <c r="B1910" i="1"/>
  <c r="C1909" i="1"/>
  <c r="E1909" i="1" s="1"/>
  <c r="A1910" i="4"/>
  <c r="B1911" i="4"/>
  <c r="B1911" i="1" l="1"/>
  <c r="A1910" i="1"/>
  <c r="C1910" i="1"/>
  <c r="E1910" i="1" s="1"/>
  <c r="A1911" i="4"/>
  <c r="B1912" i="4"/>
  <c r="B1912" i="1" l="1"/>
  <c r="C1911" i="1"/>
  <c r="E1911" i="1" s="1"/>
  <c r="A1911" i="1"/>
  <c r="A1912" i="4"/>
  <c r="B1913" i="4"/>
  <c r="A1912" i="1" l="1"/>
  <c r="B1913" i="1"/>
  <c r="C1912" i="1"/>
  <c r="E1912" i="1" s="1"/>
  <c r="A1913" i="4"/>
  <c r="B1914" i="4"/>
  <c r="B1914" i="1" l="1"/>
  <c r="C1913" i="1"/>
  <c r="E1913" i="1" s="1"/>
  <c r="A1913" i="1"/>
  <c r="A1914" i="4"/>
  <c r="B1915" i="4"/>
  <c r="B1915" i="1" l="1"/>
  <c r="A1914" i="1"/>
  <c r="C1914" i="1"/>
  <c r="E1914" i="1" s="1"/>
  <c r="A1915" i="4"/>
  <c r="B1916" i="4"/>
  <c r="B1916" i="1" l="1"/>
  <c r="A1915" i="1"/>
  <c r="C1915" i="1"/>
  <c r="E1915" i="1" s="1"/>
  <c r="A1916" i="4"/>
  <c r="B1917" i="4"/>
  <c r="A1916" i="1" l="1"/>
  <c r="B1917" i="1"/>
  <c r="C1916" i="1"/>
  <c r="E1916" i="1" s="1"/>
  <c r="A1917" i="4"/>
  <c r="B1918" i="4"/>
  <c r="B1918" i="1" l="1"/>
  <c r="C1917" i="1"/>
  <c r="E1917" i="1" s="1"/>
  <c r="A1917" i="1"/>
  <c r="A1918" i="4"/>
  <c r="B1919" i="4"/>
  <c r="B1919" i="1" l="1"/>
  <c r="A1918" i="1"/>
  <c r="C1918" i="1"/>
  <c r="E1918" i="1" s="1"/>
  <c r="A1919" i="4"/>
  <c r="B1920" i="4"/>
  <c r="A1919" i="1" l="1"/>
  <c r="B1920" i="1"/>
  <c r="C1919" i="1"/>
  <c r="E1919" i="1" s="1"/>
  <c r="A1920" i="4"/>
  <c r="B1921" i="4"/>
  <c r="A1920" i="1" l="1"/>
  <c r="B1921" i="1"/>
  <c r="C1920" i="1"/>
  <c r="E1920" i="1" s="1"/>
  <c r="A1921" i="4"/>
  <c r="B1922" i="4"/>
  <c r="B1922" i="1" l="1"/>
  <c r="C1921" i="1"/>
  <c r="E1921" i="1" s="1"/>
  <c r="A1921" i="1"/>
  <c r="A1922" i="4"/>
  <c r="B1923" i="4"/>
  <c r="B1923" i="1" l="1"/>
  <c r="A1922" i="1"/>
  <c r="C1922" i="1"/>
  <c r="E1922" i="1" s="1"/>
  <c r="A1923" i="4"/>
  <c r="B1924" i="4"/>
  <c r="A1923" i="1" l="1"/>
  <c r="B1924" i="1"/>
  <c r="C1923" i="1"/>
  <c r="E1923" i="1" s="1"/>
  <c r="A1924" i="4"/>
  <c r="B1925" i="4"/>
  <c r="A1924" i="1" l="1"/>
  <c r="B1925" i="1"/>
  <c r="C1924" i="1"/>
  <c r="E1924" i="1" s="1"/>
  <c r="A1925" i="4"/>
  <c r="B1926" i="4"/>
  <c r="A1925" i="1" l="1"/>
  <c r="B1926" i="1"/>
  <c r="C1925" i="1"/>
  <c r="E1925" i="1" s="1"/>
  <c r="A1926" i="4"/>
  <c r="B1927" i="4"/>
  <c r="B1927" i="1" l="1"/>
  <c r="A1926" i="1"/>
  <c r="C1926" i="1"/>
  <c r="E1926" i="1" s="1"/>
  <c r="A1927" i="4"/>
  <c r="B1928" i="4"/>
  <c r="A1927" i="1" l="1"/>
  <c r="B1928" i="1"/>
  <c r="C1927" i="1"/>
  <c r="E1927" i="1" s="1"/>
  <c r="A1928" i="4"/>
  <c r="B1929" i="4"/>
  <c r="A1928" i="1" l="1"/>
  <c r="B1929" i="1"/>
  <c r="C1928" i="1"/>
  <c r="E1928" i="1" s="1"/>
  <c r="A1929" i="4"/>
  <c r="B1930" i="4"/>
  <c r="A1929" i="1" l="1"/>
  <c r="B1930" i="1"/>
  <c r="C1929" i="1"/>
  <c r="E1929" i="1" s="1"/>
  <c r="A1930" i="4"/>
  <c r="B1931" i="4"/>
  <c r="C1930" i="1" l="1"/>
  <c r="E1930" i="1" s="1"/>
  <c r="B1931" i="1"/>
  <c r="A1930" i="1"/>
  <c r="A1931" i="4"/>
  <c r="B1932" i="4"/>
  <c r="B1932" i="1" l="1"/>
  <c r="C1931" i="1"/>
  <c r="E1931" i="1" s="1"/>
  <c r="A1931" i="1"/>
  <c r="A1932" i="4"/>
  <c r="B1933" i="4"/>
  <c r="C1932" i="1" l="1"/>
  <c r="E1932" i="1" s="1"/>
  <c r="A1932" i="1"/>
  <c r="B1933" i="1"/>
  <c r="A1933" i="4"/>
  <c r="B1934" i="4"/>
  <c r="A1933" i="1" l="1"/>
  <c r="B1934" i="1"/>
  <c r="C1933" i="1"/>
  <c r="E1933" i="1" s="1"/>
  <c r="A1934" i="4"/>
  <c r="B1935" i="4"/>
  <c r="B1935" i="1" l="1"/>
  <c r="A1934" i="1"/>
  <c r="C1934" i="1"/>
  <c r="E1934" i="1" s="1"/>
  <c r="A1935" i="4"/>
  <c r="B1936" i="4"/>
  <c r="A1935" i="1" l="1"/>
  <c r="C1935" i="1"/>
  <c r="E1935" i="1" s="1"/>
  <c r="B1936" i="1"/>
  <c r="A1936" i="4"/>
  <c r="B1937" i="4"/>
  <c r="A1936" i="1" l="1"/>
  <c r="B1937" i="1"/>
  <c r="C1936" i="1"/>
  <c r="E1936" i="1" s="1"/>
  <c r="A1937" i="4"/>
  <c r="B1938" i="4"/>
  <c r="A1937" i="1" l="1"/>
  <c r="B1938" i="1"/>
  <c r="C1937" i="1"/>
  <c r="E1937" i="1" s="1"/>
  <c r="A1938" i="4"/>
  <c r="B1939" i="4"/>
  <c r="B1939" i="1" l="1"/>
  <c r="A1938" i="1"/>
  <c r="C1938" i="1"/>
  <c r="E1938" i="1" s="1"/>
  <c r="A1939" i="4"/>
  <c r="B1940" i="4"/>
  <c r="B1940" i="1" l="1"/>
  <c r="C1939" i="1"/>
  <c r="E1939" i="1" s="1"/>
  <c r="A1939" i="1"/>
  <c r="A1940" i="4"/>
  <c r="B1941" i="4"/>
  <c r="B1941" i="1" l="1"/>
  <c r="C1940" i="1"/>
  <c r="E1940" i="1" s="1"/>
  <c r="A1940" i="1"/>
  <c r="A1941" i="4"/>
  <c r="B1942" i="4"/>
  <c r="A1941" i="1" l="1"/>
  <c r="B1942" i="1"/>
  <c r="C1941" i="1"/>
  <c r="E1941" i="1" s="1"/>
  <c r="A1942" i="4"/>
  <c r="B1943" i="4"/>
  <c r="C1942" i="1" l="1"/>
  <c r="E1942" i="1" s="1"/>
  <c r="B1943" i="1"/>
  <c r="A1942" i="1"/>
  <c r="A1943" i="4"/>
  <c r="B1944" i="4"/>
  <c r="B1944" i="1" l="1"/>
  <c r="C1943" i="1"/>
  <c r="E1943" i="1" s="1"/>
  <c r="A1943" i="1"/>
  <c r="A1944" i="4"/>
  <c r="B1945" i="4"/>
  <c r="A1944" i="1" l="1"/>
  <c r="B1945" i="1"/>
  <c r="C1944" i="1"/>
  <c r="E1944" i="1" s="1"/>
  <c r="A1945" i="4"/>
  <c r="B1946" i="4"/>
  <c r="A1945" i="1" l="1"/>
  <c r="B1946" i="1"/>
  <c r="C1945" i="1"/>
  <c r="E1945" i="1" s="1"/>
  <c r="A1946" i="4"/>
  <c r="B1947" i="4"/>
  <c r="A1946" i="1" l="1"/>
  <c r="C1946" i="1"/>
  <c r="E1946" i="1" s="1"/>
  <c r="B1947" i="1"/>
  <c r="A1947" i="4"/>
  <c r="B1948" i="4"/>
  <c r="B1948" i="1" l="1"/>
  <c r="C1947" i="1"/>
  <c r="E1947" i="1" s="1"/>
  <c r="A1947" i="1"/>
  <c r="A1948" i="4"/>
  <c r="B1949" i="4"/>
  <c r="C1948" i="1" l="1"/>
  <c r="E1948" i="1" s="1"/>
  <c r="A1948" i="1"/>
  <c r="B1949" i="1"/>
  <c r="A1949" i="4"/>
  <c r="B1950" i="4"/>
  <c r="A1949" i="1" l="1"/>
  <c r="B1950" i="1"/>
  <c r="C1949" i="1"/>
  <c r="E1949" i="1" s="1"/>
  <c r="A1950" i="4"/>
  <c r="B1951" i="4"/>
  <c r="B1951" i="1" l="1"/>
  <c r="A1950" i="1"/>
  <c r="C1950" i="1"/>
  <c r="E1950" i="1" s="1"/>
  <c r="A1951" i="4"/>
  <c r="B1952" i="4"/>
  <c r="B1952" i="1" l="1"/>
  <c r="C1951" i="1"/>
  <c r="E1951" i="1" s="1"/>
  <c r="A1951" i="1"/>
  <c r="A1952" i="4"/>
  <c r="B1953" i="4"/>
  <c r="A1952" i="1" l="1"/>
  <c r="B1953" i="1"/>
  <c r="C1952" i="1"/>
  <c r="E1952" i="1" s="1"/>
  <c r="A1953" i="4"/>
  <c r="B1954" i="4"/>
  <c r="A1953" i="1" l="1"/>
  <c r="B1954" i="1"/>
  <c r="C1953" i="1"/>
  <c r="E1953" i="1" s="1"/>
  <c r="A1954" i="4"/>
  <c r="B1955" i="4"/>
  <c r="B1955" i="1" l="1"/>
  <c r="C1954" i="1"/>
  <c r="E1954" i="1" s="1"/>
  <c r="A1954" i="1"/>
  <c r="A1955" i="4"/>
  <c r="B1956" i="4"/>
  <c r="B1956" i="1" l="1"/>
  <c r="C1955" i="1"/>
  <c r="E1955" i="1" s="1"/>
  <c r="A1955" i="1"/>
  <c r="A1956" i="4"/>
  <c r="B1957" i="4"/>
  <c r="A1956" i="1" l="1"/>
  <c r="B1957" i="1"/>
  <c r="C1956" i="1"/>
  <c r="E1956" i="1" s="1"/>
  <c r="A1957" i="4"/>
  <c r="B1958" i="4"/>
  <c r="A1957" i="1" l="1"/>
  <c r="B1958" i="1"/>
  <c r="C1957" i="1"/>
  <c r="E1957" i="1" s="1"/>
  <c r="A1958" i="4"/>
  <c r="B1959" i="4"/>
  <c r="B1959" i="1" l="1"/>
  <c r="A1958" i="1"/>
  <c r="C1958" i="1"/>
  <c r="E1958" i="1" s="1"/>
  <c r="A1959" i="4"/>
  <c r="B1960" i="4"/>
  <c r="A1959" i="1" l="1"/>
  <c r="B1960" i="1"/>
  <c r="C1959" i="1"/>
  <c r="E1959" i="1" s="1"/>
  <c r="A1960" i="4"/>
  <c r="B1961" i="4"/>
  <c r="B1961" i="1" l="1"/>
  <c r="C1960" i="1"/>
  <c r="E1960" i="1" s="1"/>
  <c r="A1960" i="1"/>
  <c r="A1961" i="4"/>
  <c r="B1962" i="4"/>
  <c r="B1962" i="1" l="1"/>
  <c r="C1961" i="1"/>
  <c r="E1961" i="1" s="1"/>
  <c r="A1961" i="1"/>
  <c r="A1962" i="4"/>
  <c r="B1963" i="4"/>
  <c r="A1962" i="1" l="1"/>
  <c r="C1962" i="1"/>
  <c r="E1962" i="1" s="1"/>
  <c r="B1963" i="1"/>
  <c r="A1963" i="4"/>
  <c r="B1964" i="4"/>
  <c r="A1963" i="1" l="1"/>
  <c r="B1964" i="1"/>
  <c r="C1963" i="1"/>
  <c r="E1963" i="1" s="1"/>
  <c r="A1964" i="4"/>
  <c r="B1965" i="4"/>
  <c r="B1965" i="1" l="1"/>
  <c r="C1964" i="1"/>
  <c r="E1964" i="1" s="1"/>
  <c r="A1964" i="1"/>
  <c r="A1965" i="4"/>
  <c r="B1966" i="4"/>
  <c r="A1965" i="1" l="1"/>
  <c r="B1966" i="1"/>
  <c r="C1965" i="1"/>
  <c r="E1965" i="1" s="1"/>
  <c r="A1966" i="4"/>
  <c r="B1967" i="4"/>
  <c r="B1967" i="1" l="1"/>
  <c r="C1966" i="1"/>
  <c r="E1966" i="1" s="1"/>
  <c r="A1966" i="1"/>
  <c r="A1967" i="4"/>
  <c r="B1968" i="4"/>
  <c r="A1967" i="1" l="1"/>
  <c r="B1968" i="1"/>
  <c r="C1967" i="1"/>
  <c r="E1967" i="1" s="1"/>
  <c r="A1968" i="4"/>
  <c r="B1969" i="4"/>
  <c r="B1969" i="1" l="1"/>
  <c r="C1968" i="1"/>
  <c r="E1968" i="1" s="1"/>
  <c r="A1968" i="1"/>
  <c r="A1969" i="4"/>
  <c r="B1970" i="4"/>
  <c r="A1969" i="1" l="1"/>
  <c r="B1970" i="1"/>
  <c r="C1969" i="1"/>
  <c r="E1969" i="1" s="1"/>
  <c r="A1970" i="4"/>
  <c r="B1971" i="4"/>
  <c r="B1971" i="1" l="1"/>
  <c r="A1970" i="1"/>
  <c r="C1970" i="1"/>
  <c r="E1970" i="1" s="1"/>
  <c r="A1971" i="4"/>
  <c r="B1972" i="4"/>
  <c r="A1971" i="1" l="1"/>
  <c r="B1972" i="1"/>
  <c r="C1971" i="1"/>
  <c r="E1971" i="1" s="1"/>
  <c r="A1972" i="4"/>
  <c r="B1973" i="4"/>
  <c r="B1973" i="1" l="1"/>
  <c r="C1972" i="1"/>
  <c r="E1972" i="1" s="1"/>
  <c r="A1972" i="1"/>
  <c r="A1973" i="4"/>
  <c r="B1974" i="4"/>
  <c r="A1973" i="1" l="1"/>
  <c r="B1974" i="1"/>
  <c r="C1973" i="1"/>
  <c r="E1973" i="1" s="1"/>
  <c r="A1974" i="4"/>
  <c r="B1975" i="4"/>
  <c r="B1975" i="1" l="1"/>
  <c r="A1974" i="1"/>
  <c r="C1974" i="1"/>
  <c r="E1974" i="1" s="1"/>
  <c r="A1975" i="4"/>
  <c r="B1976" i="4"/>
  <c r="A1975" i="1" l="1"/>
  <c r="B1976" i="1"/>
  <c r="C1975" i="1"/>
  <c r="E1975" i="1" s="1"/>
  <c r="A1976" i="4"/>
  <c r="B1977" i="4"/>
  <c r="B1977" i="1" l="1"/>
  <c r="C1976" i="1"/>
  <c r="E1976" i="1" s="1"/>
  <c r="A1976" i="1"/>
  <c r="A1977" i="4"/>
  <c r="B1978" i="4"/>
  <c r="A1977" i="1" l="1"/>
  <c r="B1978" i="1"/>
  <c r="C1977" i="1"/>
  <c r="E1977" i="1" s="1"/>
  <c r="A1978" i="4"/>
  <c r="B1979" i="4"/>
  <c r="B1979" i="1" l="1"/>
  <c r="C1978" i="1"/>
  <c r="E1978" i="1" s="1"/>
  <c r="A1978" i="1"/>
  <c r="A1979" i="4"/>
  <c r="B1980" i="4"/>
  <c r="A1979" i="1" l="1"/>
  <c r="B1980" i="1"/>
  <c r="C1979" i="1"/>
  <c r="E1979" i="1" s="1"/>
  <c r="A1980" i="4"/>
  <c r="B1981" i="4"/>
  <c r="B1981" i="1" l="1"/>
  <c r="C1980" i="1"/>
  <c r="E1980" i="1" s="1"/>
  <c r="A1980" i="1"/>
  <c r="A1981" i="4"/>
  <c r="B1982" i="4"/>
  <c r="A1981" i="1" l="1"/>
  <c r="B1982" i="1"/>
  <c r="C1981" i="1"/>
  <c r="E1981" i="1" s="1"/>
  <c r="A1982" i="4"/>
  <c r="B1983" i="4"/>
  <c r="B1983" i="1" l="1"/>
  <c r="A1982" i="1"/>
  <c r="C1982" i="1"/>
  <c r="E1982" i="1" s="1"/>
  <c r="A1983" i="4"/>
  <c r="B1984" i="4"/>
  <c r="A1983" i="1" l="1"/>
  <c r="B1984" i="1"/>
  <c r="C1983" i="1"/>
  <c r="E1983" i="1" s="1"/>
  <c r="A1984" i="4"/>
  <c r="B1985" i="4"/>
  <c r="B1985" i="1" l="1"/>
  <c r="C1984" i="1"/>
  <c r="E1984" i="1" s="1"/>
  <c r="A1984" i="1"/>
  <c r="A1985" i="4"/>
  <c r="B1986" i="4"/>
  <c r="A1985" i="1" l="1"/>
  <c r="B1986" i="1"/>
  <c r="C1985" i="1"/>
  <c r="E1985" i="1" s="1"/>
  <c r="A1986" i="4"/>
  <c r="B1987" i="4"/>
  <c r="B1987" i="1" l="1"/>
  <c r="A1986" i="1"/>
  <c r="C1986" i="1"/>
  <c r="E1986" i="1" s="1"/>
  <c r="A1987" i="4"/>
  <c r="B1988" i="4"/>
  <c r="A1987" i="1" l="1"/>
  <c r="B1988" i="1"/>
  <c r="C1987" i="1"/>
  <c r="E1987" i="1" s="1"/>
  <c r="A1988" i="4"/>
  <c r="B1989" i="4"/>
  <c r="B1989" i="1" l="1"/>
  <c r="C1988" i="1"/>
  <c r="E1988" i="1" s="1"/>
  <c r="A1988" i="1"/>
  <c r="A1989" i="4"/>
  <c r="B1990" i="4"/>
  <c r="A1989" i="1" l="1"/>
  <c r="B1990" i="1"/>
  <c r="C1989" i="1"/>
  <c r="E1989" i="1" s="1"/>
  <c r="A1990" i="4"/>
  <c r="B1991" i="4"/>
  <c r="B1991" i="1" l="1"/>
  <c r="A1990" i="1"/>
  <c r="C1990" i="1"/>
  <c r="E1990" i="1" s="1"/>
  <c r="A1991" i="4"/>
  <c r="B1992" i="4"/>
  <c r="A1991" i="1" l="1"/>
  <c r="B1992" i="1"/>
  <c r="C1991" i="1"/>
  <c r="E1991" i="1" s="1"/>
  <c r="A1992" i="4"/>
  <c r="B1993" i="4"/>
  <c r="B1993" i="1" l="1"/>
  <c r="C1992" i="1"/>
  <c r="E1992" i="1" s="1"/>
  <c r="A1992" i="1"/>
  <c r="A1993" i="4"/>
  <c r="B1994" i="4"/>
  <c r="A1993" i="1" l="1"/>
  <c r="B1994" i="1"/>
  <c r="C1993" i="1"/>
  <c r="E1993" i="1" s="1"/>
  <c r="A1994" i="4"/>
  <c r="B1995" i="4"/>
  <c r="B1995" i="1" l="1"/>
  <c r="A1994" i="1"/>
  <c r="C1994" i="1"/>
  <c r="E1994" i="1" s="1"/>
  <c r="A1995" i="4"/>
  <c r="B1996" i="4"/>
  <c r="A1995" i="1" l="1"/>
  <c r="B1996" i="1"/>
  <c r="C1995" i="1"/>
  <c r="E1995" i="1" s="1"/>
  <c r="A1996" i="4"/>
  <c r="B1997" i="4"/>
  <c r="B1997" i="1" l="1"/>
  <c r="C1996" i="1"/>
  <c r="E1996" i="1" s="1"/>
  <c r="A1996" i="1"/>
  <c r="A1997" i="4"/>
  <c r="B1998" i="4"/>
  <c r="A1997" i="1" l="1"/>
  <c r="B1998" i="1"/>
  <c r="C1997" i="1"/>
  <c r="E1997" i="1" s="1"/>
  <c r="A1998" i="4"/>
  <c r="B1999" i="4"/>
  <c r="B1999" i="1" l="1"/>
  <c r="A1998" i="1"/>
  <c r="C1998" i="1"/>
  <c r="E1998" i="1" s="1"/>
  <c r="A1999" i="4"/>
  <c r="B2000" i="4"/>
  <c r="A1999" i="1" l="1"/>
  <c r="B2000" i="1"/>
  <c r="C1999" i="1"/>
  <c r="E1999" i="1" s="1"/>
  <c r="A2000" i="4"/>
  <c r="B2001" i="4"/>
  <c r="B2001" i="1" l="1"/>
  <c r="C2000" i="1"/>
  <c r="E2000" i="1" s="1"/>
  <c r="A2000" i="1"/>
  <c r="A2001" i="4"/>
  <c r="B2002" i="4"/>
  <c r="A2001" i="1" l="1"/>
  <c r="B2002" i="1"/>
  <c r="C2001" i="1"/>
  <c r="E2001" i="1" s="1"/>
  <c r="A2002" i="4"/>
  <c r="B2003" i="4"/>
  <c r="B2003" i="1" l="1"/>
  <c r="A2002" i="1"/>
  <c r="C2002" i="1"/>
  <c r="E2002" i="1" s="1"/>
  <c r="A2003" i="4"/>
  <c r="B2004" i="4"/>
  <c r="A2003" i="1" l="1"/>
  <c r="B2004" i="1"/>
  <c r="C2003" i="1"/>
  <c r="E2003" i="1" s="1"/>
  <c r="A2004" i="4"/>
  <c r="B2005" i="4"/>
  <c r="B2005" i="1" l="1"/>
  <c r="C2004" i="1"/>
  <c r="E2004" i="1" s="1"/>
  <c r="A2004" i="1"/>
  <c r="A2005" i="4"/>
  <c r="B2006" i="4"/>
  <c r="A2005" i="1" l="1"/>
  <c r="B2006" i="1"/>
  <c r="C2005" i="1"/>
  <c r="E2005" i="1" s="1"/>
  <c r="A2006" i="4"/>
  <c r="B2007" i="4"/>
  <c r="B2007" i="1" l="1"/>
  <c r="A2006" i="1"/>
  <c r="C2006" i="1"/>
  <c r="E2006" i="1" s="1"/>
  <c r="A2007" i="4"/>
  <c r="B2008" i="4"/>
  <c r="A2007" i="1" l="1"/>
  <c r="B2008" i="1"/>
  <c r="C2007" i="1"/>
  <c r="E2007" i="1" s="1"/>
  <c r="A2008" i="4"/>
  <c r="B2009" i="4"/>
  <c r="B2009" i="1" l="1"/>
  <c r="C2008" i="1"/>
  <c r="E2008" i="1" s="1"/>
  <c r="A2008" i="1"/>
  <c r="A2009" i="4"/>
  <c r="B2010" i="4"/>
  <c r="A2009" i="1" l="1"/>
  <c r="B2010" i="1"/>
  <c r="C2009" i="1"/>
  <c r="E2009" i="1" s="1"/>
  <c r="A2010" i="4"/>
  <c r="B2011" i="4"/>
  <c r="B2011" i="1" l="1"/>
  <c r="A2010" i="1"/>
  <c r="C2010" i="1"/>
  <c r="E2010" i="1" s="1"/>
  <c r="A2011" i="4"/>
  <c r="B2012" i="4"/>
  <c r="A2011" i="1" l="1"/>
  <c r="B2012" i="1"/>
  <c r="C2011" i="1"/>
  <c r="E2011" i="1" s="1"/>
  <c r="A2012" i="4"/>
  <c r="B2013" i="4"/>
  <c r="B2013" i="1" l="1"/>
  <c r="C2012" i="1"/>
  <c r="E2012" i="1" s="1"/>
  <c r="A2012" i="1"/>
  <c r="A2013" i="4"/>
  <c r="B2014" i="4"/>
  <c r="A2013" i="1" l="1"/>
  <c r="B2014" i="1"/>
  <c r="C2013" i="1"/>
  <c r="E2013" i="1" s="1"/>
  <c r="A2014" i="4"/>
  <c r="B2015" i="4"/>
  <c r="B2015" i="1" l="1"/>
  <c r="A2014" i="1"/>
  <c r="C2014" i="1"/>
  <c r="E2014" i="1" s="1"/>
  <c r="A2015" i="4"/>
  <c r="B2016" i="4"/>
  <c r="A2015" i="1" l="1"/>
  <c r="B2016" i="1"/>
  <c r="C2015" i="1"/>
  <c r="E2015" i="1" s="1"/>
  <c r="A2016" i="4"/>
  <c r="B2017" i="4"/>
  <c r="B2017" i="1" l="1"/>
  <c r="C2016" i="1"/>
  <c r="E2016" i="1" s="1"/>
  <c r="A2016" i="1"/>
  <c r="A2017" i="4"/>
  <c r="B2018" i="4"/>
  <c r="A2017" i="1" l="1"/>
  <c r="B2018" i="1"/>
  <c r="C2017" i="1"/>
  <c r="E2017" i="1" s="1"/>
  <c r="A2018" i="4"/>
  <c r="B2019" i="4"/>
  <c r="C2018" i="1" l="1"/>
  <c r="E2018" i="1" s="1"/>
  <c r="B2019" i="1"/>
  <c r="A2018" i="1"/>
  <c r="A2019" i="4"/>
  <c r="B2020" i="4"/>
  <c r="B2020" i="1" l="1"/>
  <c r="C2019" i="1"/>
  <c r="E2019" i="1" s="1"/>
  <c r="A2019" i="1"/>
  <c r="A2020" i="4"/>
  <c r="B2021" i="4"/>
  <c r="B2021" i="1" l="1"/>
  <c r="C2020" i="1"/>
  <c r="E2020" i="1" s="1"/>
  <c r="A2020" i="1"/>
  <c r="A2021" i="4"/>
  <c r="B2022" i="4"/>
  <c r="A2021" i="1" l="1"/>
  <c r="B2022" i="1"/>
  <c r="C2021" i="1"/>
  <c r="E2021" i="1" s="1"/>
  <c r="A2022" i="4"/>
  <c r="B2023" i="4"/>
  <c r="C2022" i="1" l="1"/>
  <c r="E2022" i="1" s="1"/>
  <c r="B2023" i="1"/>
  <c r="A2022" i="1"/>
  <c r="A2023" i="4"/>
  <c r="B2024" i="4"/>
  <c r="B2024" i="1" l="1"/>
  <c r="C2023" i="1"/>
  <c r="E2023" i="1" s="1"/>
  <c r="A2023" i="1"/>
  <c r="A2024" i="4"/>
  <c r="B2025" i="4"/>
  <c r="B2025" i="1" l="1"/>
  <c r="C2024" i="1"/>
  <c r="E2024" i="1" s="1"/>
  <c r="A2024" i="1"/>
  <c r="A2025" i="4"/>
  <c r="B2026" i="4"/>
  <c r="A2025" i="1" l="1"/>
  <c r="B2026" i="1"/>
  <c r="C2025" i="1"/>
  <c r="E2025" i="1" s="1"/>
  <c r="A2026" i="4"/>
  <c r="B2027" i="4"/>
  <c r="C2026" i="1" l="1"/>
  <c r="E2026" i="1" s="1"/>
  <c r="B2027" i="1"/>
  <c r="A2026" i="1"/>
  <c r="A2027" i="4"/>
  <c r="B2028" i="4"/>
  <c r="B2028" i="1" l="1"/>
  <c r="C2027" i="1"/>
  <c r="E2027" i="1" s="1"/>
  <c r="A2027" i="1"/>
  <c r="A2028" i="4"/>
  <c r="B2029" i="4"/>
  <c r="B2029" i="1" l="1"/>
  <c r="C2028" i="1"/>
  <c r="E2028" i="1" s="1"/>
  <c r="A2028" i="1"/>
  <c r="A2029" i="4"/>
  <c r="B2030" i="4"/>
  <c r="A2029" i="1" l="1"/>
  <c r="B2030" i="1"/>
  <c r="C2029" i="1"/>
  <c r="E2029" i="1" s="1"/>
  <c r="A2030" i="4"/>
  <c r="B2031" i="4"/>
  <c r="C2030" i="1" l="1"/>
  <c r="E2030" i="1" s="1"/>
  <c r="B2031" i="1"/>
  <c r="A2030" i="1"/>
  <c r="A2031" i="4"/>
  <c r="B2032" i="4"/>
  <c r="B2032" i="1" l="1"/>
  <c r="C2031" i="1"/>
  <c r="E2031" i="1" s="1"/>
  <c r="A2031" i="1"/>
  <c r="A2032" i="4"/>
  <c r="B2033" i="4"/>
  <c r="B2033" i="1" l="1"/>
  <c r="C2032" i="1"/>
  <c r="E2032" i="1" s="1"/>
  <c r="A2032" i="1"/>
  <c r="A2033" i="4"/>
  <c r="B2034" i="4"/>
  <c r="A2033" i="1" l="1"/>
  <c r="B2034" i="1"/>
  <c r="C2033" i="1"/>
  <c r="E2033" i="1" s="1"/>
  <c r="A2034" i="4"/>
  <c r="B2035" i="4"/>
  <c r="C2034" i="1" l="1"/>
  <c r="E2034" i="1" s="1"/>
  <c r="B2035" i="1"/>
  <c r="A2034" i="1"/>
  <c r="A2035" i="4"/>
  <c r="B2036" i="4"/>
  <c r="B2036" i="1" l="1"/>
  <c r="C2035" i="1"/>
  <c r="E2035" i="1" s="1"/>
  <c r="A2035" i="1"/>
  <c r="A2036" i="4"/>
  <c r="B2037" i="4"/>
  <c r="B2037" i="1" l="1"/>
  <c r="C2036" i="1"/>
  <c r="E2036" i="1" s="1"/>
  <c r="A2036" i="1"/>
  <c r="A2037" i="4"/>
  <c r="B2038" i="4"/>
  <c r="A2037" i="1" l="1"/>
  <c r="B2038" i="1"/>
  <c r="C2037" i="1"/>
  <c r="E2037" i="1" s="1"/>
  <c r="A2038" i="4"/>
  <c r="B2039" i="4"/>
  <c r="C2038" i="1" l="1"/>
  <c r="E2038" i="1" s="1"/>
  <c r="B2039" i="1"/>
  <c r="A2038" i="1"/>
  <c r="A2039" i="4"/>
  <c r="B2040" i="4"/>
  <c r="B2040" i="1" l="1"/>
  <c r="C2039" i="1"/>
  <c r="E2039" i="1" s="1"/>
  <c r="A2039" i="1"/>
  <c r="A2040" i="4"/>
  <c r="B2041" i="4"/>
  <c r="B2041" i="1" l="1"/>
  <c r="C2040" i="1"/>
  <c r="E2040" i="1" s="1"/>
  <c r="A2040" i="1"/>
  <c r="A2041" i="4"/>
  <c r="B2042" i="4"/>
  <c r="A2041" i="1" l="1"/>
  <c r="B2042" i="1"/>
  <c r="C2041" i="1"/>
  <c r="E2041" i="1" s="1"/>
  <c r="A2042" i="4"/>
  <c r="B2043" i="4"/>
  <c r="C2042" i="1" l="1"/>
  <c r="E2042" i="1" s="1"/>
  <c r="B2043" i="1"/>
  <c r="A2042" i="1"/>
  <c r="A2043" i="4"/>
  <c r="B2044" i="4"/>
  <c r="B2044" i="1" l="1"/>
  <c r="C2043" i="1"/>
  <c r="E2043" i="1" s="1"/>
  <c r="A2043" i="1"/>
  <c r="A2044" i="4"/>
  <c r="B2045" i="4"/>
  <c r="B2045" i="1" l="1"/>
  <c r="C2044" i="1"/>
  <c r="E2044" i="1" s="1"/>
  <c r="A2044" i="1"/>
  <c r="A2045" i="4"/>
  <c r="B2046" i="4"/>
  <c r="A2045" i="1" l="1"/>
  <c r="B2046" i="1"/>
  <c r="C2045" i="1"/>
  <c r="E2045" i="1" s="1"/>
  <c r="A2046" i="4"/>
  <c r="B2047" i="4"/>
  <c r="C2046" i="1" l="1"/>
  <c r="E2046" i="1" s="1"/>
  <c r="B2047" i="1"/>
  <c r="A2046" i="1"/>
  <c r="A2047" i="4"/>
  <c r="B2048" i="4"/>
  <c r="B2048" i="1" l="1"/>
  <c r="C2047" i="1"/>
  <c r="E2047" i="1" s="1"/>
  <c r="A2047" i="1"/>
  <c r="A2048" i="4"/>
  <c r="B2049" i="4"/>
  <c r="B2049" i="1" l="1"/>
  <c r="C2048" i="1"/>
  <c r="E2048" i="1" s="1"/>
  <c r="A2048" i="1"/>
  <c r="A2049" i="4"/>
  <c r="B2050" i="4"/>
  <c r="C2049" i="1" l="1"/>
  <c r="E2049" i="1" s="1"/>
  <c r="A2049" i="1"/>
  <c r="B2050" i="1"/>
  <c r="A2050" i="4"/>
  <c r="B2051" i="4"/>
  <c r="C2050" i="1" l="1"/>
  <c r="E2050" i="1" s="1"/>
  <c r="B2051" i="1"/>
  <c r="A2050" i="1"/>
  <c r="A2051" i="4"/>
  <c r="B2052" i="4"/>
  <c r="B2052" i="1" l="1"/>
  <c r="C2051" i="1"/>
  <c r="E2051" i="1" s="1"/>
  <c r="A2051" i="1"/>
  <c r="A2052" i="4"/>
  <c r="B2053" i="4"/>
  <c r="A2052" i="1" l="1"/>
  <c r="B2053" i="1"/>
  <c r="C2052" i="1"/>
  <c r="E2052" i="1" s="1"/>
  <c r="A2053" i="4"/>
  <c r="B2054" i="4"/>
  <c r="C2053" i="1" l="1"/>
  <c r="E2053" i="1" s="1"/>
  <c r="A2053" i="1"/>
  <c r="B2054" i="1"/>
  <c r="A2054" i="4"/>
  <c r="B2055" i="4"/>
  <c r="A2054" i="1" l="1"/>
  <c r="C2054" i="1"/>
  <c r="E2054" i="1" s="1"/>
  <c r="B2055" i="1"/>
  <c r="A2055" i="4"/>
  <c r="B2056" i="4"/>
  <c r="A2055" i="1" l="1"/>
  <c r="B2056" i="1"/>
  <c r="C2055" i="1"/>
  <c r="E2055" i="1" s="1"/>
  <c r="A2056" i="4"/>
  <c r="B2057" i="4"/>
  <c r="A2056" i="1" l="1"/>
  <c r="B2057" i="1"/>
  <c r="C2056" i="1"/>
  <c r="E2056" i="1" s="1"/>
  <c r="A2057" i="4"/>
  <c r="B2058" i="4"/>
  <c r="C2057" i="1" l="1"/>
  <c r="E2057" i="1" s="1"/>
  <c r="A2057" i="1"/>
  <c r="B2058" i="1"/>
  <c r="A2058" i="4"/>
  <c r="B2059" i="4"/>
  <c r="A2058" i="1" l="1"/>
  <c r="C2058" i="1"/>
  <c r="E2058" i="1" s="1"/>
  <c r="B2059" i="1"/>
  <c r="A2059" i="4"/>
  <c r="B2060" i="4"/>
  <c r="A2059" i="1" l="1"/>
  <c r="B2060" i="1"/>
  <c r="C2059" i="1"/>
  <c r="E2059" i="1" s="1"/>
  <c r="A2060" i="4"/>
  <c r="B2061" i="4"/>
  <c r="A2060" i="1" l="1"/>
  <c r="B2061" i="1"/>
  <c r="C2060" i="1"/>
  <c r="E2060" i="1" s="1"/>
  <c r="A2061" i="4"/>
  <c r="B2062" i="4"/>
  <c r="C2061" i="1" l="1"/>
  <c r="E2061" i="1" s="1"/>
  <c r="A2061" i="1"/>
  <c r="B2062" i="1"/>
  <c r="A2062" i="4"/>
  <c r="B2063" i="4"/>
  <c r="A2062" i="1" l="1"/>
  <c r="C2062" i="1"/>
  <c r="E2062" i="1" s="1"/>
  <c r="B2063" i="1"/>
  <c r="A2063" i="4"/>
  <c r="B2064" i="4"/>
  <c r="A2063" i="1" l="1"/>
  <c r="B2064" i="1"/>
  <c r="C2063" i="1"/>
  <c r="E2063" i="1" s="1"/>
  <c r="A2064" i="4"/>
  <c r="B2065" i="4"/>
  <c r="A2064" i="1" l="1"/>
  <c r="B2065" i="1"/>
  <c r="C2064" i="1"/>
  <c r="E2064" i="1" s="1"/>
  <c r="A2065" i="4"/>
  <c r="B2066" i="4"/>
  <c r="C2065" i="1" l="1"/>
  <c r="E2065" i="1" s="1"/>
  <c r="A2065" i="1"/>
  <c r="B2066" i="1"/>
  <c r="A2066" i="4"/>
  <c r="B2067" i="4"/>
  <c r="A2066" i="1" l="1"/>
  <c r="C2066" i="1"/>
  <c r="E2066" i="1" s="1"/>
  <c r="B2067" i="1"/>
  <c r="A2067" i="4"/>
  <c r="B2068" i="4"/>
  <c r="A2067" i="1" l="1"/>
  <c r="B2068" i="1"/>
  <c r="C2067" i="1"/>
  <c r="E2067" i="1" s="1"/>
  <c r="A2068" i="4"/>
  <c r="B2069" i="4"/>
  <c r="A2068" i="1" l="1"/>
  <c r="B2069" i="1"/>
  <c r="C2068" i="1"/>
  <c r="E2068" i="1" s="1"/>
  <c r="A2069" i="4"/>
  <c r="B2070" i="4"/>
  <c r="C2069" i="1" l="1"/>
  <c r="E2069" i="1" s="1"/>
  <c r="A2069" i="1"/>
  <c r="B2070" i="1"/>
  <c r="A2070" i="4"/>
  <c r="B2071" i="4"/>
  <c r="A2070" i="1" l="1"/>
  <c r="C2070" i="1"/>
  <c r="E2070" i="1" s="1"/>
  <c r="B2071" i="1"/>
  <c r="A2071" i="4"/>
  <c r="B2072" i="4"/>
  <c r="A2071" i="1" l="1"/>
  <c r="B2072" i="1"/>
  <c r="C2071" i="1"/>
  <c r="E2071" i="1" s="1"/>
  <c r="A2072" i="4"/>
  <c r="B2073" i="4"/>
  <c r="A2072" i="1" l="1"/>
  <c r="B2073" i="1"/>
  <c r="C2072" i="1"/>
  <c r="E2072" i="1" s="1"/>
  <c r="A2073" i="4"/>
  <c r="B2074" i="4"/>
  <c r="C2073" i="1" l="1"/>
  <c r="E2073" i="1" s="1"/>
  <c r="A2073" i="1"/>
  <c r="B2074" i="1"/>
  <c r="A2074" i="4"/>
  <c r="B2075" i="4"/>
  <c r="A2074" i="1" l="1"/>
  <c r="C2074" i="1"/>
  <c r="E2074" i="1" s="1"/>
  <c r="B2075" i="1"/>
  <c r="A2075" i="4"/>
  <c r="B2076" i="4"/>
  <c r="A2075" i="1" l="1"/>
  <c r="B2076" i="1"/>
  <c r="C2075" i="1"/>
  <c r="E2075" i="1" s="1"/>
  <c r="A2076" i="4"/>
  <c r="B2077" i="4"/>
  <c r="A2076" i="1" l="1"/>
  <c r="B2077" i="1"/>
  <c r="C2076" i="1"/>
  <c r="E2076" i="1" s="1"/>
  <c r="A2077" i="4"/>
  <c r="B2078" i="4"/>
  <c r="C2077" i="1" l="1"/>
  <c r="E2077" i="1" s="1"/>
  <c r="A2077" i="1"/>
  <c r="B2078" i="1"/>
  <c r="A2078" i="4"/>
  <c r="B2079" i="4"/>
  <c r="A2078" i="1" l="1"/>
  <c r="C2078" i="1"/>
  <c r="E2078" i="1" s="1"/>
  <c r="B2079" i="1"/>
  <c r="A2079" i="4"/>
  <c r="B2080" i="4"/>
  <c r="A2079" i="1" l="1"/>
  <c r="B2080" i="1"/>
  <c r="C2079" i="1"/>
  <c r="E2079" i="1" s="1"/>
  <c r="A2080" i="4"/>
  <c r="B2081" i="4"/>
  <c r="B2081" i="1" l="1"/>
  <c r="C2080" i="1"/>
  <c r="E2080" i="1" s="1"/>
  <c r="A2080" i="1"/>
  <c r="A2081" i="4"/>
  <c r="B2082" i="4"/>
  <c r="A2081" i="1" l="1"/>
  <c r="B2082" i="1"/>
  <c r="C2081" i="1"/>
  <c r="E2081" i="1" s="1"/>
  <c r="A2082" i="4"/>
  <c r="B2083" i="4"/>
  <c r="A2082" i="1" l="1"/>
  <c r="C2082" i="1"/>
  <c r="E2082" i="1" s="1"/>
  <c r="B2083" i="1"/>
  <c r="A2083" i="4"/>
  <c r="B2084" i="4"/>
  <c r="B2084" i="1" l="1"/>
  <c r="C2083" i="1"/>
  <c r="E2083" i="1" s="1"/>
  <c r="A2083" i="1"/>
  <c r="A2084" i="4"/>
  <c r="B2085" i="4"/>
  <c r="B2085" i="1" l="1"/>
  <c r="C2084" i="1"/>
  <c r="E2084" i="1" s="1"/>
  <c r="A2084" i="1"/>
  <c r="A2085" i="4"/>
  <c r="B2086" i="4"/>
  <c r="A2085" i="1" l="1"/>
  <c r="B2086" i="1"/>
  <c r="C2085" i="1"/>
  <c r="E2085" i="1" s="1"/>
  <c r="A2086" i="4"/>
  <c r="B2087" i="4"/>
  <c r="C2086" i="1" l="1"/>
  <c r="E2086" i="1" s="1"/>
  <c r="B2087" i="1"/>
  <c r="A2086" i="1"/>
  <c r="A2087" i="4"/>
  <c r="B2088" i="4"/>
  <c r="B2088" i="1" l="1"/>
  <c r="C2087" i="1"/>
  <c r="E2087" i="1" s="1"/>
  <c r="A2087" i="1"/>
  <c r="A2088" i="4"/>
  <c r="B2089" i="4"/>
  <c r="B2089" i="1" l="1"/>
  <c r="C2088" i="1"/>
  <c r="E2088" i="1" s="1"/>
  <c r="A2088" i="1"/>
  <c r="A2089" i="4"/>
  <c r="B2090" i="4"/>
  <c r="A2089" i="1" l="1"/>
  <c r="B2090" i="1"/>
  <c r="C2089" i="1"/>
  <c r="E2089" i="1" s="1"/>
  <c r="A2090" i="4"/>
  <c r="B2091" i="4"/>
  <c r="A2090" i="1" l="1"/>
  <c r="B2091" i="1"/>
  <c r="C2090" i="1"/>
  <c r="E2090" i="1" s="1"/>
  <c r="A2091" i="4"/>
  <c r="B2092" i="4"/>
  <c r="A2091" i="1" l="1"/>
  <c r="B2092" i="1"/>
  <c r="C2091" i="1"/>
  <c r="E2091" i="1" s="1"/>
  <c r="A2092" i="4"/>
  <c r="B2093" i="4"/>
  <c r="A2092" i="1" l="1"/>
  <c r="C2092" i="1"/>
  <c r="E2092" i="1" s="1"/>
  <c r="B2093" i="1"/>
  <c r="A2093" i="4"/>
  <c r="B2094" i="4"/>
  <c r="A2093" i="1" l="1"/>
  <c r="C2093" i="1"/>
  <c r="E2093" i="1" s="1"/>
  <c r="B2094" i="1"/>
  <c r="A2094" i="4"/>
  <c r="B2095" i="4"/>
  <c r="B2095" i="1" l="1"/>
  <c r="C2094" i="1"/>
  <c r="E2094" i="1" s="1"/>
  <c r="A2094" i="1"/>
  <c r="A2095" i="4"/>
  <c r="B2096" i="4"/>
  <c r="C2095" i="1" l="1"/>
  <c r="E2095" i="1" s="1"/>
  <c r="B2096" i="1"/>
  <c r="A2095" i="1"/>
  <c r="A2096" i="4"/>
  <c r="B2097" i="4"/>
  <c r="C2096" i="1" l="1"/>
  <c r="E2096" i="1" s="1"/>
  <c r="B2097" i="1"/>
  <c r="A2096" i="1"/>
  <c r="A2097" i="4"/>
  <c r="B2098" i="4"/>
  <c r="C2097" i="1" l="1"/>
  <c r="E2097" i="1" s="1"/>
  <c r="B2098" i="1"/>
  <c r="A2097" i="1"/>
  <c r="A2098" i="4"/>
  <c r="B2099" i="4"/>
  <c r="C2098" i="1" l="1"/>
  <c r="E2098" i="1" s="1"/>
  <c r="A2098" i="1"/>
  <c r="B2099" i="1"/>
  <c r="A2099" i="4"/>
  <c r="B2100" i="4"/>
  <c r="C2099" i="1" l="1"/>
  <c r="E2099" i="1" s="1"/>
  <c r="B2100" i="1"/>
  <c r="A2099" i="1"/>
  <c r="A2100" i="4"/>
  <c r="B2101" i="4"/>
  <c r="C2100" i="1" l="1"/>
  <c r="E2100" i="1" s="1"/>
  <c r="B2101" i="1"/>
  <c r="A2100" i="1"/>
  <c r="A2101" i="4"/>
  <c r="B2102" i="4"/>
  <c r="C2101" i="1" l="1"/>
  <c r="E2101" i="1" s="1"/>
  <c r="B2102" i="1"/>
  <c r="A2101" i="1"/>
  <c r="A2102" i="4"/>
  <c r="B2103" i="4"/>
  <c r="C2102" i="1" l="1"/>
  <c r="E2102" i="1" s="1"/>
  <c r="A2102" i="1"/>
  <c r="B2103" i="1"/>
  <c r="A2103" i="4"/>
  <c r="B2104" i="4"/>
  <c r="C2103" i="1" l="1"/>
  <c r="E2103" i="1" s="1"/>
  <c r="B2104" i="1"/>
  <c r="A2103" i="1"/>
  <c r="A2104" i="4"/>
  <c r="B2105" i="4"/>
  <c r="C2104" i="1" l="1"/>
  <c r="E2104" i="1" s="1"/>
  <c r="B2105" i="1"/>
  <c r="A2104" i="1"/>
  <c r="A2105" i="4"/>
  <c r="B2106" i="4"/>
  <c r="C2105" i="1" l="1"/>
  <c r="E2105" i="1" s="1"/>
  <c r="B2106" i="1"/>
  <c r="A2105" i="1"/>
  <c r="A2106" i="4"/>
  <c r="B2107" i="4"/>
  <c r="C2106" i="1" l="1"/>
  <c r="E2106" i="1" s="1"/>
  <c r="A2106" i="1"/>
  <c r="B2107" i="1"/>
  <c r="A2107" i="4"/>
  <c r="B2108" i="4"/>
  <c r="C2107" i="1" l="1"/>
  <c r="E2107" i="1" s="1"/>
  <c r="B2108" i="1"/>
  <c r="A2107" i="1"/>
  <c r="A2108" i="4"/>
  <c r="B2109" i="4"/>
  <c r="C2108" i="1" l="1"/>
  <c r="E2108" i="1" s="1"/>
  <c r="B2109" i="1"/>
  <c r="A2108" i="1"/>
  <c r="A2109" i="4"/>
  <c r="B2110" i="4"/>
  <c r="B2110" i="1" l="1"/>
  <c r="C2109" i="1"/>
  <c r="E2109" i="1" s="1"/>
  <c r="A2109" i="1"/>
  <c r="A2110" i="4"/>
  <c r="B2111" i="4"/>
  <c r="B2111" i="1" l="1"/>
  <c r="A2110" i="1"/>
  <c r="C2110" i="1"/>
  <c r="E2110" i="1" s="1"/>
  <c r="A2111" i="4"/>
  <c r="B2112" i="4"/>
  <c r="A2111" i="1" l="1"/>
  <c r="C2111" i="1"/>
  <c r="E2111" i="1" s="1"/>
  <c r="B2112" i="1"/>
  <c r="A2112" i="4"/>
  <c r="B2113" i="4"/>
  <c r="C2112" i="1" l="1"/>
  <c r="E2112" i="1" s="1"/>
  <c r="B2113" i="1"/>
  <c r="A2112" i="1"/>
  <c r="A2113" i="4"/>
  <c r="B2114" i="4"/>
  <c r="C2113" i="1" l="1"/>
  <c r="E2113" i="1" s="1"/>
  <c r="A2113" i="1"/>
  <c r="B2114" i="1"/>
  <c r="A2114" i="4"/>
  <c r="B2115" i="4"/>
  <c r="C2114" i="1" l="1"/>
  <c r="E2114" i="1" s="1"/>
  <c r="A2114" i="1"/>
  <c r="B2115" i="1"/>
  <c r="A2115" i="4"/>
  <c r="B2116" i="4"/>
  <c r="A2115" i="1" l="1"/>
  <c r="C2115" i="1"/>
  <c r="E2115" i="1" s="1"/>
  <c r="B2116" i="1"/>
  <c r="A2116" i="4"/>
  <c r="B2117" i="4"/>
  <c r="A2116" i="1" l="1"/>
  <c r="C2116" i="1"/>
  <c r="E2116" i="1" s="1"/>
  <c r="B2117" i="1"/>
  <c r="A2117" i="4"/>
  <c r="B2118" i="4"/>
  <c r="A2117" i="1" l="1"/>
  <c r="B2118" i="1"/>
  <c r="C2117" i="1"/>
  <c r="E2117" i="1" s="1"/>
  <c r="A2118" i="4"/>
  <c r="B2119" i="4"/>
  <c r="A2118" i="1" l="1"/>
  <c r="B2119" i="1"/>
  <c r="C2118" i="1"/>
  <c r="E2118" i="1" s="1"/>
  <c r="A2119" i="4"/>
  <c r="B2120" i="4"/>
  <c r="A2119" i="1" l="1"/>
  <c r="B2120" i="1"/>
  <c r="C2119" i="1"/>
  <c r="E2119" i="1" s="1"/>
  <c r="A2120" i="4"/>
  <c r="B2121" i="4"/>
  <c r="A2120" i="1" l="1"/>
  <c r="C2120" i="1"/>
  <c r="E2120" i="1" s="1"/>
  <c r="B2121" i="1"/>
  <c r="A2121" i="4"/>
  <c r="B2122" i="4"/>
  <c r="A2121" i="1" l="1"/>
  <c r="C2121" i="1"/>
  <c r="E2121" i="1" s="1"/>
  <c r="B2122" i="1"/>
  <c r="A2122" i="4"/>
  <c r="B2123" i="4"/>
  <c r="A2122" i="1" l="1"/>
  <c r="B2123" i="1"/>
  <c r="C2122" i="1"/>
  <c r="E2122" i="1" s="1"/>
  <c r="A2123" i="4"/>
  <c r="B2124" i="4"/>
  <c r="A2123" i="1" l="1"/>
  <c r="C2123" i="1"/>
  <c r="E2123" i="1" s="1"/>
  <c r="B2124" i="1"/>
  <c r="A2124" i="4"/>
  <c r="B2125" i="4"/>
  <c r="C2124" i="1" l="1"/>
  <c r="E2124" i="1" s="1"/>
  <c r="A2124" i="1"/>
  <c r="B2125" i="1"/>
  <c r="A2125" i="4"/>
  <c r="B2126" i="4"/>
  <c r="C2125" i="1" l="1"/>
  <c r="E2125" i="1" s="1"/>
  <c r="B2126" i="1"/>
  <c r="A2125" i="1"/>
  <c r="A2126" i="4"/>
  <c r="B2127" i="4"/>
  <c r="C2126" i="1" l="1"/>
  <c r="E2126" i="1" s="1"/>
  <c r="A2126" i="1"/>
  <c r="B2127" i="1"/>
  <c r="A2127" i="4"/>
  <c r="B2128" i="4"/>
  <c r="C2127" i="1" l="1"/>
  <c r="E2127" i="1" s="1"/>
  <c r="A2127" i="1"/>
  <c r="B2128" i="1"/>
  <c r="A2128" i="4"/>
  <c r="B2129" i="4"/>
  <c r="C2128" i="1" l="1"/>
  <c r="E2128" i="1" s="1"/>
  <c r="B2129" i="1"/>
  <c r="A2128" i="1"/>
  <c r="A2129" i="4"/>
  <c r="B2130" i="4"/>
  <c r="A2129" i="1" l="1"/>
  <c r="B2130" i="1"/>
  <c r="C2129" i="1"/>
  <c r="E2129" i="1" s="1"/>
  <c r="A2130" i="4"/>
  <c r="B2131" i="4"/>
  <c r="A2130" i="1" l="1"/>
  <c r="B2131" i="1"/>
  <c r="C2130" i="1"/>
  <c r="E2130" i="1" s="1"/>
  <c r="A2131" i="4"/>
  <c r="B2132" i="4"/>
  <c r="A2131" i="1" l="1"/>
  <c r="B2132" i="1"/>
  <c r="C2131" i="1"/>
  <c r="E2131" i="1" s="1"/>
  <c r="A2132" i="4"/>
  <c r="B2133" i="4"/>
  <c r="A2132" i="1" l="1"/>
  <c r="C2132" i="1"/>
  <c r="E2132" i="1" s="1"/>
  <c r="B2133" i="1"/>
  <c r="A2133" i="4"/>
  <c r="B2134" i="4"/>
  <c r="A2133" i="1" l="1"/>
  <c r="C2133" i="1"/>
  <c r="E2133" i="1" s="1"/>
  <c r="B2134" i="1"/>
  <c r="A2134" i="4"/>
  <c r="B2135" i="4"/>
  <c r="C2134" i="1" l="1"/>
  <c r="E2134" i="1" s="1"/>
  <c r="B2135" i="1"/>
  <c r="A2134" i="1"/>
  <c r="A2135" i="4"/>
  <c r="B2136" i="4"/>
  <c r="B2136" i="1" l="1"/>
  <c r="C2135" i="1"/>
  <c r="E2135" i="1" s="1"/>
  <c r="A2135" i="1"/>
  <c r="A2136" i="4"/>
  <c r="B2137" i="4"/>
  <c r="C2136" i="1" l="1"/>
  <c r="E2136" i="1" s="1"/>
  <c r="B2137" i="1"/>
  <c r="A2136" i="1"/>
  <c r="A2137" i="4"/>
  <c r="B2138" i="4"/>
  <c r="C2137" i="1" l="1"/>
  <c r="E2137" i="1" s="1"/>
  <c r="B2138" i="1"/>
  <c r="A2137" i="1"/>
  <c r="A2138" i="4"/>
  <c r="B2139" i="4"/>
  <c r="B2139" i="1" l="1"/>
  <c r="A2138" i="1"/>
  <c r="C2138" i="1"/>
  <c r="E2138" i="1" s="1"/>
  <c r="A2139" i="4"/>
  <c r="B2140" i="4"/>
  <c r="A2139" i="1" l="1"/>
  <c r="C2139" i="1"/>
  <c r="E2139" i="1" s="1"/>
  <c r="B2140" i="1"/>
  <c r="A2140" i="4"/>
  <c r="B2141" i="4"/>
  <c r="C2140" i="1" l="1"/>
  <c r="E2140" i="1" s="1"/>
  <c r="A2140" i="1"/>
  <c r="B2141" i="1"/>
  <c r="A2141" i="4"/>
  <c r="B2142" i="4"/>
  <c r="C2141" i="1" l="1"/>
  <c r="E2141" i="1" s="1"/>
  <c r="B2142" i="1"/>
  <c r="A2141" i="1"/>
  <c r="A2142" i="4"/>
  <c r="B2143" i="4"/>
  <c r="C2142" i="1" l="1"/>
  <c r="E2142" i="1" s="1"/>
  <c r="A2142" i="1"/>
  <c r="B2143" i="1"/>
  <c r="A2143" i="4"/>
  <c r="B2144" i="4"/>
  <c r="C2143" i="1" l="1"/>
  <c r="E2143" i="1" s="1"/>
  <c r="B2144" i="1"/>
  <c r="A2143" i="1"/>
  <c r="A2144" i="4"/>
  <c r="B2145" i="4"/>
  <c r="C2144" i="1" l="1"/>
  <c r="E2144" i="1" s="1"/>
  <c r="B2145" i="1"/>
  <c r="A2144" i="1"/>
  <c r="A2145" i="4"/>
  <c r="B2146" i="4"/>
  <c r="C2145" i="1" l="1"/>
  <c r="E2145" i="1" s="1"/>
  <c r="B2146" i="1"/>
  <c r="A2145" i="1"/>
  <c r="A2146" i="4"/>
  <c r="B2147" i="4"/>
  <c r="C2146" i="1" l="1"/>
  <c r="E2146" i="1" s="1"/>
  <c r="B2147" i="1"/>
  <c r="A2146" i="1"/>
  <c r="A2147" i="4"/>
  <c r="B2148" i="4"/>
  <c r="A2147" i="1" l="1"/>
  <c r="C2147" i="1"/>
  <c r="E2147" i="1" s="1"/>
  <c r="B2148" i="1"/>
  <c r="A2148" i="4"/>
  <c r="B2149" i="4"/>
  <c r="C2148" i="1" l="1"/>
  <c r="E2148" i="1" s="1"/>
  <c r="B2149" i="1"/>
  <c r="A2148" i="1"/>
  <c r="A2149" i="4"/>
  <c r="B2150" i="4"/>
  <c r="C2149" i="1" l="1"/>
  <c r="E2149" i="1" s="1"/>
  <c r="B2150" i="1"/>
  <c r="A2149" i="1"/>
  <c r="A2150" i="4"/>
  <c r="B2151" i="4"/>
  <c r="B2151" i="1" l="1"/>
  <c r="A2150" i="1"/>
  <c r="C2150" i="1"/>
  <c r="E2150" i="1" s="1"/>
  <c r="A2151" i="4"/>
  <c r="B2152" i="4"/>
  <c r="C2151" i="1" l="1"/>
  <c r="E2151" i="1" s="1"/>
  <c r="B2152" i="1"/>
  <c r="A2151" i="1"/>
  <c r="A2152" i="4"/>
  <c r="B2153" i="4"/>
  <c r="B2153" i="1" l="1"/>
  <c r="A2152" i="1"/>
  <c r="C2152" i="1"/>
  <c r="E2152" i="1" s="1"/>
  <c r="A2153" i="4"/>
  <c r="B2154" i="4"/>
  <c r="A2153" i="1" l="1"/>
  <c r="C2153" i="1"/>
  <c r="E2153" i="1" s="1"/>
  <c r="B2154" i="1"/>
  <c r="A2154" i="4"/>
  <c r="B2155" i="4"/>
  <c r="C2154" i="1" l="1"/>
  <c r="E2154" i="1" s="1"/>
  <c r="A2154" i="1"/>
  <c r="B2155" i="1"/>
  <c r="A2155" i="4"/>
  <c r="B2156" i="4"/>
  <c r="A2155" i="1" l="1"/>
  <c r="C2155" i="1"/>
  <c r="E2155" i="1" s="1"/>
  <c r="B2156" i="1"/>
  <c r="A2156" i="4"/>
  <c r="B2157" i="4"/>
  <c r="C2156" i="1" l="1"/>
  <c r="E2156" i="1" s="1"/>
  <c r="B2157" i="1"/>
  <c r="A2156" i="1"/>
  <c r="A2157" i="4"/>
  <c r="B2158" i="4"/>
  <c r="C2157" i="1" l="1"/>
  <c r="E2157" i="1" s="1"/>
  <c r="B2158" i="1"/>
  <c r="A2157" i="1"/>
  <c r="A2158" i="4"/>
  <c r="B2159" i="4"/>
  <c r="B2159" i="1" l="1"/>
  <c r="C2158" i="1"/>
  <c r="E2158" i="1" s="1"/>
  <c r="A2158" i="1"/>
  <c r="A2159" i="4"/>
  <c r="B2160" i="4"/>
  <c r="C2159" i="1" l="1"/>
  <c r="E2159" i="1" s="1"/>
  <c r="B2160" i="1"/>
  <c r="A2159" i="1"/>
  <c r="A2160" i="4"/>
  <c r="B2161" i="4"/>
  <c r="C2160" i="1" l="1"/>
  <c r="E2160" i="1" s="1"/>
  <c r="B2161" i="1"/>
  <c r="A2160" i="1"/>
  <c r="A2161" i="4"/>
  <c r="B2162" i="4"/>
  <c r="A2161" i="1" l="1"/>
  <c r="C2161" i="1"/>
  <c r="E2161" i="1" s="1"/>
  <c r="B2162" i="1"/>
  <c r="A2162" i="4"/>
  <c r="B2163" i="4"/>
  <c r="B2163" i="1" l="1"/>
  <c r="C2162" i="1"/>
  <c r="E2162" i="1" s="1"/>
  <c r="A2162" i="1"/>
  <c r="A2163" i="4"/>
  <c r="B2164" i="4"/>
  <c r="A2163" i="1" l="1"/>
  <c r="C2163" i="1"/>
  <c r="E2163" i="1" s="1"/>
  <c r="B2164" i="1"/>
  <c r="A2164" i="4"/>
  <c r="B2165" i="4"/>
  <c r="C2164" i="1" l="1"/>
  <c r="E2164" i="1" s="1"/>
  <c r="B2165" i="1"/>
  <c r="A2164" i="1"/>
  <c r="A2165" i="4"/>
  <c r="B2166" i="4"/>
  <c r="B2166" i="1" l="1"/>
  <c r="A2165" i="1"/>
  <c r="C2165" i="1"/>
  <c r="E2165" i="1" s="1"/>
  <c r="A2166" i="4"/>
  <c r="B2167" i="4"/>
  <c r="B2167" i="1" l="1"/>
  <c r="C2166" i="1"/>
  <c r="E2166" i="1" s="1"/>
  <c r="A2166" i="1"/>
  <c r="A2167" i="4"/>
  <c r="B2168" i="4"/>
  <c r="A2167" i="1" l="1"/>
  <c r="C2167" i="1"/>
  <c r="E2167" i="1" s="1"/>
  <c r="B2168" i="1"/>
  <c r="A2168" i="4"/>
  <c r="B2169" i="4"/>
  <c r="C2168" i="1" l="1"/>
  <c r="E2168" i="1" s="1"/>
  <c r="B2169" i="1"/>
  <c r="A2168" i="1"/>
  <c r="A2169" i="4"/>
  <c r="B2170" i="4"/>
  <c r="C2169" i="1" l="1"/>
  <c r="E2169" i="1" s="1"/>
  <c r="B2170" i="1"/>
  <c r="A2169" i="1"/>
  <c r="A2170" i="4"/>
  <c r="B2171" i="4"/>
  <c r="B2171" i="1" l="1"/>
  <c r="A2170" i="1"/>
  <c r="C2170" i="1"/>
  <c r="E2170" i="1" s="1"/>
  <c r="A2171" i="4"/>
  <c r="B2172" i="4"/>
  <c r="C2171" i="1" l="1"/>
  <c r="E2171" i="1" s="1"/>
  <c r="B2172" i="1"/>
  <c r="A2171" i="1"/>
  <c r="A2172" i="4"/>
  <c r="B2173" i="4"/>
  <c r="A2172" i="1" l="1"/>
  <c r="C2172" i="1"/>
  <c r="E2172" i="1" s="1"/>
  <c r="B2173" i="1"/>
  <c r="A2173" i="4"/>
  <c r="B2174" i="4"/>
  <c r="A2173" i="1" l="1"/>
  <c r="C2173" i="1"/>
  <c r="E2173" i="1" s="1"/>
  <c r="B2174" i="1"/>
  <c r="A2174" i="4"/>
  <c r="B2175" i="4"/>
  <c r="B2175" i="1" l="1"/>
  <c r="C2174" i="1"/>
  <c r="E2174" i="1" s="1"/>
  <c r="A2174" i="1"/>
  <c r="A2175" i="4"/>
  <c r="B2176" i="4"/>
  <c r="C2175" i="1" l="1"/>
  <c r="E2175" i="1" s="1"/>
  <c r="B2176" i="1"/>
  <c r="A2175" i="1"/>
  <c r="A2176" i="4"/>
  <c r="B2177" i="4"/>
  <c r="C2176" i="1" l="1"/>
  <c r="E2176" i="1" s="1"/>
  <c r="B2177" i="1"/>
  <c r="A2176" i="1"/>
  <c r="A2177" i="4"/>
  <c r="B2178" i="4"/>
  <c r="A2177" i="1" l="1"/>
  <c r="C2177" i="1"/>
  <c r="E2177" i="1" s="1"/>
  <c r="B2178" i="1"/>
  <c r="A2178" i="4"/>
  <c r="B2179" i="4"/>
  <c r="A2178" i="1" l="1"/>
  <c r="B2179" i="1"/>
  <c r="C2178" i="1"/>
  <c r="E2178" i="1" s="1"/>
  <c r="A2179" i="4"/>
  <c r="B2180" i="4"/>
  <c r="C2179" i="1" l="1"/>
  <c r="E2179" i="1" s="1"/>
  <c r="B2180" i="1"/>
  <c r="A2179" i="1"/>
  <c r="A2180" i="4"/>
  <c r="B2181" i="4"/>
  <c r="B2181" i="1" l="1"/>
  <c r="A2180" i="1"/>
  <c r="C2180" i="1"/>
  <c r="E2180" i="1" s="1"/>
  <c r="A2181" i="4"/>
  <c r="B2182" i="4"/>
  <c r="A2181" i="1" l="1"/>
  <c r="C2181" i="1"/>
  <c r="E2181" i="1" s="1"/>
  <c r="B2182" i="1"/>
  <c r="A2182" i="4"/>
  <c r="B2183" i="4"/>
  <c r="C2182" i="1" l="1"/>
  <c r="E2182" i="1" s="1"/>
  <c r="B2183" i="1"/>
  <c r="A2182" i="1"/>
  <c r="A2183" i="4"/>
  <c r="B2184" i="4"/>
  <c r="C2183" i="1" l="1"/>
  <c r="E2183" i="1" s="1"/>
  <c r="B2184" i="1"/>
  <c r="A2183" i="1"/>
  <c r="A2184" i="4"/>
  <c r="B2185" i="4"/>
  <c r="C2184" i="1" l="1"/>
  <c r="E2184" i="1" s="1"/>
  <c r="B2185" i="1"/>
  <c r="A2184" i="1"/>
  <c r="A2185" i="4"/>
  <c r="B2186" i="4"/>
  <c r="A2185" i="1" l="1"/>
  <c r="C2185" i="1"/>
  <c r="E2185" i="1" s="1"/>
  <c r="B2186" i="1"/>
  <c r="A2186" i="4"/>
  <c r="B2187" i="4"/>
  <c r="A2186" i="1" l="1"/>
  <c r="B2187" i="1"/>
  <c r="C2186" i="1"/>
  <c r="E2186" i="1" s="1"/>
  <c r="A2187" i="4"/>
  <c r="B2188" i="4"/>
  <c r="C2187" i="1" l="1"/>
  <c r="E2187" i="1" s="1"/>
  <c r="B2188" i="1"/>
  <c r="A2187" i="1"/>
  <c r="A2188" i="4"/>
  <c r="B2189" i="4"/>
  <c r="B2189" i="1" l="1"/>
  <c r="A2188" i="1"/>
  <c r="C2188" i="1"/>
  <c r="E2188" i="1" s="1"/>
  <c r="A2189" i="4"/>
  <c r="B2190" i="4"/>
  <c r="A2189" i="1" l="1"/>
  <c r="C2189" i="1"/>
  <c r="E2189" i="1" s="1"/>
  <c r="B2190" i="1"/>
  <c r="A2190" i="4"/>
  <c r="B2191" i="4"/>
  <c r="C2190" i="1" l="1"/>
  <c r="E2190" i="1" s="1"/>
  <c r="A2190" i="1"/>
  <c r="B2191" i="1"/>
  <c r="A2191" i="4"/>
  <c r="B2192" i="4"/>
  <c r="A2191" i="1" l="1"/>
  <c r="C2191" i="1"/>
  <c r="E2191" i="1" s="1"/>
  <c r="B2192" i="1"/>
  <c r="A2192" i="4"/>
  <c r="B2193" i="4"/>
  <c r="B2193" i="1" l="1"/>
  <c r="A2192" i="1"/>
  <c r="C2192" i="1"/>
  <c r="E2192" i="1" s="1"/>
  <c r="A2193" i="4"/>
  <c r="B2194" i="4"/>
  <c r="C2193" i="1" l="1"/>
  <c r="E2193" i="1" s="1"/>
  <c r="B2194" i="1"/>
  <c r="A2193" i="1"/>
  <c r="A2194" i="4"/>
  <c r="B2195" i="4"/>
  <c r="C2194" i="1" l="1"/>
  <c r="E2194" i="1" s="1"/>
  <c r="A2194" i="1"/>
  <c r="B2195" i="1"/>
  <c r="A2195" i="4"/>
  <c r="B2196" i="4"/>
  <c r="C2195" i="1" l="1"/>
  <c r="E2195" i="1" s="1"/>
  <c r="B2196" i="1"/>
  <c r="A2195" i="1"/>
  <c r="A2196" i="4"/>
  <c r="B2197" i="4"/>
  <c r="B2197" i="1" l="1"/>
  <c r="A2196" i="1"/>
  <c r="C2196" i="1"/>
  <c r="E2196" i="1" s="1"/>
  <c r="A2197" i="4"/>
  <c r="B2198" i="4"/>
  <c r="A2197" i="1" l="1"/>
  <c r="C2197" i="1"/>
  <c r="E2197" i="1" s="1"/>
  <c r="B2198" i="1"/>
  <c r="A2198" i="4"/>
  <c r="B2199" i="4"/>
  <c r="C2198" i="1" l="1"/>
  <c r="E2198" i="1" s="1"/>
  <c r="A2198" i="1"/>
  <c r="B2199" i="1"/>
  <c r="A2199" i="4"/>
  <c r="B2200" i="4"/>
  <c r="A2199" i="1" l="1"/>
  <c r="C2199" i="1"/>
  <c r="E2199" i="1" s="1"/>
  <c r="B2200" i="1"/>
  <c r="A2200" i="4"/>
  <c r="B2201" i="4"/>
  <c r="B2201" i="1" l="1"/>
  <c r="A2200" i="1"/>
  <c r="C2200" i="1"/>
  <c r="E2200" i="1" s="1"/>
  <c r="A2201" i="4"/>
  <c r="B2202" i="4"/>
  <c r="A2201" i="1" l="1"/>
  <c r="C2201" i="1"/>
  <c r="E2201" i="1" s="1"/>
  <c r="B2202" i="1"/>
  <c r="A2202" i="4"/>
  <c r="B2203" i="4"/>
  <c r="C2202" i="1" l="1"/>
  <c r="E2202" i="1" s="1"/>
  <c r="A2202" i="1"/>
  <c r="B2203" i="1"/>
  <c r="A2203" i="4"/>
  <c r="B2204" i="4"/>
  <c r="A2203" i="1" l="1"/>
  <c r="C2203" i="1"/>
  <c r="E2203" i="1" s="1"/>
  <c r="B2204" i="1"/>
  <c r="A2204" i="4"/>
  <c r="B2205" i="4"/>
  <c r="B2205" i="1" l="1"/>
  <c r="A2204" i="1"/>
  <c r="C2204" i="1"/>
  <c r="E2204" i="1" s="1"/>
  <c r="A2205" i="4"/>
  <c r="B2206" i="4"/>
  <c r="A2205" i="1" l="1"/>
  <c r="C2205" i="1"/>
  <c r="E2205" i="1" s="1"/>
  <c r="B2206" i="1"/>
  <c r="A2206" i="4"/>
  <c r="B2207" i="4"/>
  <c r="C2206" i="1" l="1"/>
  <c r="E2206" i="1" s="1"/>
  <c r="A2206" i="1"/>
  <c r="B2207" i="1"/>
  <c r="A2207" i="4"/>
  <c r="B2208" i="4"/>
  <c r="C2207" i="1" l="1"/>
  <c r="E2207" i="1" s="1"/>
  <c r="B2208" i="1"/>
  <c r="A2207" i="1"/>
  <c r="A2208" i="4"/>
  <c r="B2209" i="4"/>
  <c r="A2208" i="1" l="1"/>
  <c r="C2208" i="1"/>
  <c r="E2208" i="1" s="1"/>
  <c r="B2209" i="1"/>
  <c r="A2209" i="4"/>
  <c r="B2210" i="4"/>
  <c r="B2210" i="1" l="1"/>
  <c r="A2209" i="1"/>
  <c r="C2209" i="1"/>
  <c r="E2209" i="1" s="1"/>
  <c r="A2210" i="4"/>
  <c r="B2211" i="4"/>
  <c r="A2210" i="1" l="1"/>
  <c r="B2211" i="1"/>
  <c r="C2210" i="1"/>
  <c r="E2210" i="1" s="1"/>
  <c r="A2211" i="4"/>
  <c r="B2212" i="4"/>
  <c r="B2212" i="1" l="1"/>
  <c r="A2211" i="1"/>
  <c r="C2211" i="1"/>
  <c r="E2211" i="1" s="1"/>
  <c r="A2212" i="4"/>
  <c r="B2213" i="4"/>
  <c r="A2212" i="1" l="1"/>
  <c r="C2212" i="1"/>
  <c r="E2212" i="1" s="1"/>
  <c r="B2213" i="1"/>
  <c r="A2213" i="4"/>
  <c r="B2214" i="4"/>
  <c r="C2213" i="1" l="1"/>
  <c r="E2213" i="1" s="1"/>
  <c r="B2214" i="1"/>
  <c r="A2213" i="1"/>
  <c r="A2214" i="4"/>
  <c r="B2215" i="4"/>
  <c r="B2215" i="1" l="1"/>
  <c r="C2214" i="1"/>
  <c r="E2214" i="1" s="1"/>
  <c r="A2214" i="1"/>
  <c r="A2215" i="4"/>
  <c r="B2216" i="4"/>
  <c r="A2215" i="1" l="1"/>
  <c r="C2215" i="1"/>
  <c r="E2215" i="1" s="1"/>
  <c r="B2216" i="1"/>
  <c r="A2216" i="4"/>
  <c r="B2217" i="4"/>
  <c r="C2216" i="1" l="1"/>
  <c r="E2216" i="1" s="1"/>
  <c r="B2217" i="1"/>
  <c r="A2216" i="1"/>
  <c r="A2217" i="4"/>
  <c r="B2218" i="4"/>
  <c r="B2218" i="1" l="1"/>
  <c r="A2217" i="1"/>
  <c r="C2217" i="1"/>
  <c r="E2217" i="1" s="1"/>
  <c r="A2218" i="4"/>
  <c r="B2219" i="4"/>
  <c r="B2219" i="1" l="1"/>
  <c r="C2218" i="1"/>
  <c r="E2218" i="1" s="1"/>
  <c r="A2218" i="1"/>
  <c r="A2219" i="4"/>
  <c r="B2220" i="4"/>
  <c r="A2219" i="1" l="1"/>
  <c r="C2219" i="1"/>
  <c r="E2219" i="1" s="1"/>
  <c r="B2220" i="1"/>
  <c r="A2220" i="4"/>
  <c r="B2221" i="4"/>
  <c r="C2220" i="1" l="1"/>
  <c r="E2220" i="1" s="1"/>
  <c r="B2221" i="1"/>
  <c r="A2220" i="1"/>
  <c r="A2221" i="4"/>
  <c r="B2222" i="4"/>
  <c r="B2222" i="1" l="1"/>
  <c r="A2221" i="1"/>
  <c r="C2221" i="1"/>
  <c r="E2221" i="1" s="1"/>
  <c r="A2222" i="4"/>
  <c r="B2223" i="4"/>
  <c r="B2223" i="1" l="1"/>
  <c r="C2222" i="1"/>
  <c r="E2222" i="1" s="1"/>
  <c r="A2222" i="1"/>
  <c r="A2223" i="4"/>
  <c r="B2224" i="4"/>
  <c r="A2223" i="1" l="1"/>
  <c r="C2223" i="1"/>
  <c r="E2223" i="1" s="1"/>
  <c r="B2224" i="1"/>
  <c r="A2224" i="4"/>
  <c r="B2225" i="4"/>
  <c r="C2224" i="1" l="1"/>
  <c r="E2224" i="1" s="1"/>
  <c r="B2225" i="1"/>
  <c r="A2224" i="1"/>
  <c r="A2225" i="4"/>
  <c r="B2226" i="4"/>
  <c r="C2225" i="1" l="1"/>
  <c r="E2225" i="1" s="1"/>
  <c r="B2226" i="1"/>
  <c r="A2225" i="1"/>
  <c r="A2226" i="4"/>
  <c r="B2227" i="4"/>
  <c r="B2227" i="1" l="1"/>
  <c r="C2226" i="1"/>
  <c r="E2226" i="1" s="1"/>
  <c r="A2226" i="1"/>
  <c r="A2227" i="4"/>
  <c r="B2228" i="4"/>
  <c r="A2227" i="1" l="1"/>
  <c r="C2227" i="1"/>
  <c r="E2227" i="1" s="1"/>
  <c r="B2228" i="1"/>
  <c r="A2228" i="4"/>
  <c r="B2229" i="4"/>
  <c r="C2228" i="1" l="1"/>
  <c r="E2228" i="1" s="1"/>
  <c r="B2229" i="1"/>
  <c r="A2228" i="1"/>
  <c r="A2229" i="4"/>
  <c r="B2230" i="4"/>
  <c r="C2229" i="1" l="1"/>
  <c r="E2229" i="1" s="1"/>
  <c r="B2230" i="1"/>
  <c r="A2229" i="1"/>
  <c r="A2230" i="4"/>
  <c r="B2231" i="4"/>
  <c r="B2231" i="1" l="1"/>
  <c r="A2230" i="1"/>
  <c r="C2230" i="1"/>
  <c r="E2230" i="1" s="1"/>
  <c r="A2231" i="4"/>
  <c r="B2232" i="4"/>
  <c r="C2231" i="1" l="1"/>
  <c r="E2231" i="1" s="1"/>
  <c r="B2232" i="1"/>
  <c r="A2231" i="1"/>
  <c r="A2232" i="4"/>
  <c r="B2233" i="4"/>
  <c r="B2233" i="1" l="1"/>
  <c r="A2232" i="1"/>
  <c r="C2232" i="1"/>
  <c r="E2232" i="1" s="1"/>
  <c r="A2233" i="4"/>
  <c r="B2234" i="4"/>
  <c r="C2233" i="1" l="1"/>
  <c r="E2233" i="1" s="1"/>
  <c r="B2234" i="1"/>
  <c r="A2233" i="1"/>
  <c r="A2234" i="4"/>
  <c r="B2235" i="4"/>
  <c r="C2234" i="1" l="1"/>
  <c r="E2234" i="1" s="1"/>
  <c r="B2235" i="1"/>
  <c r="A2234" i="1"/>
  <c r="A2235" i="4"/>
  <c r="B2236" i="4"/>
  <c r="C2235" i="1" l="1"/>
  <c r="E2235" i="1" s="1"/>
  <c r="B2236" i="1"/>
  <c r="A2235" i="1"/>
  <c r="A2236" i="4"/>
  <c r="B2237" i="4"/>
  <c r="C2236" i="1" l="1"/>
  <c r="E2236" i="1" s="1"/>
  <c r="A2236" i="1"/>
  <c r="B2237" i="1"/>
  <c r="A2237" i="4"/>
  <c r="B2238" i="4"/>
  <c r="C2237" i="1" l="1"/>
  <c r="E2237" i="1" s="1"/>
  <c r="B2238" i="1"/>
  <c r="A2237" i="1"/>
  <c r="A2238" i="4"/>
  <c r="B2239" i="4"/>
  <c r="C2238" i="1" l="1"/>
  <c r="E2238" i="1" s="1"/>
  <c r="B2239" i="1"/>
  <c r="A2238" i="1"/>
  <c r="A2239" i="4"/>
  <c r="B2240" i="4"/>
  <c r="B2240" i="1" l="1"/>
  <c r="C2239" i="1"/>
  <c r="E2239" i="1" s="1"/>
  <c r="A2239" i="1"/>
  <c r="A2240" i="4"/>
  <c r="B2241" i="4"/>
  <c r="C2240" i="1" l="1"/>
  <c r="E2240" i="1" s="1"/>
  <c r="A2240" i="1"/>
  <c r="B2241" i="1"/>
  <c r="A2241" i="4"/>
  <c r="B2242" i="4"/>
  <c r="C2241" i="1" l="1"/>
  <c r="E2241" i="1" s="1"/>
  <c r="B2242" i="1"/>
  <c r="A2241" i="1"/>
  <c r="A2242" i="4"/>
  <c r="B2243" i="4"/>
  <c r="C2242" i="1" l="1"/>
  <c r="E2242" i="1" s="1"/>
  <c r="B2243" i="1"/>
  <c r="A2242" i="1"/>
  <c r="A2243" i="4"/>
  <c r="B2244" i="4"/>
  <c r="C2243" i="1" l="1"/>
  <c r="E2243" i="1" s="1"/>
  <c r="B2244" i="1"/>
  <c r="A2243" i="1"/>
  <c r="A2244" i="4"/>
  <c r="B2245" i="4"/>
  <c r="C2244" i="1" l="1"/>
  <c r="E2244" i="1" s="1"/>
  <c r="A2244" i="1"/>
  <c r="B2245" i="1"/>
  <c r="A2245" i="4"/>
  <c r="B2246" i="4"/>
  <c r="C2245" i="1" l="1"/>
  <c r="E2245" i="1" s="1"/>
  <c r="B2246" i="1"/>
  <c r="A2245" i="1"/>
  <c r="A2246" i="4"/>
  <c r="B2247" i="4"/>
  <c r="C2246" i="1" l="1"/>
  <c r="E2246" i="1" s="1"/>
  <c r="B2247" i="1"/>
  <c r="A2246" i="1"/>
  <c r="A2247" i="4"/>
  <c r="B2248" i="4"/>
  <c r="C2247" i="1" l="1"/>
  <c r="E2247" i="1" s="1"/>
  <c r="B2248" i="1"/>
  <c r="A2247" i="1"/>
  <c r="A2248" i="4"/>
  <c r="B2249" i="4"/>
  <c r="C2248" i="1" l="1"/>
  <c r="E2248" i="1" s="1"/>
  <c r="A2248" i="1"/>
  <c r="B2249" i="1"/>
  <c r="A2249" i="4"/>
  <c r="B2250" i="4"/>
  <c r="C2249" i="1" l="1"/>
  <c r="E2249" i="1" s="1"/>
  <c r="B2250" i="1"/>
  <c r="A2249" i="1"/>
  <c r="A2250" i="4"/>
  <c r="B2251" i="4"/>
  <c r="C2250" i="1" l="1"/>
  <c r="E2250" i="1" s="1"/>
  <c r="B2251" i="1"/>
  <c r="A2250" i="1"/>
  <c r="A2251" i="4"/>
  <c r="B2252" i="4"/>
  <c r="C2251" i="1" l="1"/>
  <c r="E2251" i="1" s="1"/>
  <c r="B2252" i="1"/>
  <c r="A2251" i="1"/>
  <c r="A2252" i="4"/>
  <c r="B2253" i="4"/>
  <c r="C2252" i="1" l="1"/>
  <c r="E2252" i="1" s="1"/>
  <c r="A2252" i="1"/>
  <c r="B2253" i="1"/>
  <c r="A2253" i="4"/>
  <c r="B2254" i="4"/>
  <c r="C2253" i="1" l="1"/>
  <c r="E2253" i="1" s="1"/>
  <c r="B2254" i="1"/>
  <c r="A2253" i="1"/>
  <c r="A2254" i="4"/>
  <c r="B2255" i="4"/>
  <c r="C2254" i="1" l="1"/>
  <c r="E2254" i="1" s="1"/>
  <c r="B2255" i="1"/>
  <c r="A2254" i="1"/>
  <c r="A2255" i="4"/>
  <c r="B2256" i="4"/>
  <c r="A2255" i="1" l="1"/>
  <c r="C2255" i="1"/>
  <c r="E2255" i="1" s="1"/>
  <c r="B2256" i="1"/>
  <c r="A2256" i="4"/>
  <c r="B2257" i="4"/>
  <c r="C2256" i="1" l="1"/>
  <c r="E2256" i="1" s="1"/>
  <c r="A2256" i="1"/>
  <c r="B2257" i="1"/>
  <c r="A2257" i="4"/>
  <c r="B2258" i="4"/>
  <c r="A2257" i="1" l="1"/>
  <c r="C2257" i="1"/>
  <c r="E2257" i="1" s="1"/>
  <c r="B2258" i="1"/>
  <c r="A2258" i="4"/>
  <c r="B2259" i="4"/>
  <c r="C2258" i="1" l="1"/>
  <c r="E2258" i="1" s="1"/>
  <c r="B2259" i="1"/>
  <c r="A2258" i="1"/>
  <c r="A2259" i="4"/>
  <c r="B2260" i="4"/>
  <c r="C2259" i="1" l="1"/>
  <c r="E2259" i="1" s="1"/>
  <c r="B2260" i="1"/>
  <c r="A2259" i="1"/>
  <c r="A2260" i="4"/>
  <c r="B2261" i="4"/>
  <c r="C2260" i="1" l="1"/>
  <c r="E2260" i="1" s="1"/>
  <c r="A2260" i="1"/>
  <c r="B2261" i="1"/>
  <c r="A2261" i="4"/>
  <c r="B2262" i="4"/>
  <c r="C2261" i="1" l="1"/>
  <c r="E2261" i="1" s="1"/>
  <c r="B2262" i="1"/>
  <c r="A2261" i="1"/>
  <c r="A2262" i="4"/>
  <c r="B2263" i="4"/>
  <c r="C2262" i="1" l="1"/>
  <c r="E2262" i="1" s="1"/>
  <c r="B2263" i="1"/>
  <c r="A2262" i="1"/>
  <c r="A2263" i="4"/>
  <c r="B2264" i="4"/>
  <c r="C2263" i="1" l="1"/>
  <c r="E2263" i="1" s="1"/>
  <c r="B2264" i="1"/>
  <c r="A2263" i="1"/>
  <c r="A2264" i="4"/>
  <c r="B2265" i="4"/>
  <c r="C2264" i="1" l="1"/>
  <c r="E2264" i="1" s="1"/>
  <c r="A2264" i="1"/>
  <c r="B2265" i="1"/>
  <c r="A2265" i="4"/>
  <c r="B2266" i="4"/>
  <c r="C2265" i="1" l="1"/>
  <c r="E2265" i="1" s="1"/>
  <c r="B2266" i="1"/>
  <c r="A2265" i="1"/>
  <c r="A2266" i="4"/>
  <c r="B2267" i="4"/>
  <c r="C2266" i="1" l="1"/>
  <c r="E2266" i="1" s="1"/>
  <c r="B2267" i="1"/>
  <c r="A2266" i="1"/>
  <c r="A2267" i="4"/>
  <c r="B2268" i="4"/>
  <c r="C2267" i="1" l="1"/>
  <c r="E2267" i="1" s="1"/>
  <c r="B2268" i="1"/>
  <c r="A2267" i="1"/>
  <c r="A2268" i="4"/>
  <c r="B2269" i="4"/>
  <c r="C2268" i="1" l="1"/>
  <c r="E2268" i="1" s="1"/>
  <c r="B2269" i="1"/>
  <c r="A2268" i="1"/>
  <c r="A2269" i="4"/>
  <c r="B2270" i="4"/>
  <c r="C2269" i="1" l="1"/>
  <c r="E2269" i="1" s="1"/>
  <c r="B2270" i="1"/>
  <c r="A2269" i="1"/>
  <c r="A2270" i="4"/>
  <c r="B2271" i="4"/>
  <c r="B2271" i="1" l="1"/>
  <c r="A2270" i="1"/>
  <c r="C2270" i="1"/>
  <c r="E2270" i="1" s="1"/>
  <c r="A2271" i="4"/>
  <c r="B2272" i="4"/>
  <c r="A2271" i="1" l="1"/>
  <c r="C2271" i="1"/>
  <c r="E2271" i="1" s="1"/>
  <c r="B2272" i="1"/>
  <c r="A2272" i="4"/>
  <c r="B2273" i="4"/>
  <c r="B2273" i="1" l="1"/>
  <c r="C2272" i="1"/>
  <c r="E2272" i="1" s="1"/>
  <c r="A2272" i="1"/>
  <c r="A2273" i="4"/>
  <c r="B2274" i="4"/>
  <c r="A2273" i="1" l="1"/>
  <c r="C2273" i="1"/>
  <c r="E2273" i="1" s="1"/>
  <c r="B2274" i="1"/>
  <c r="A2274" i="4"/>
  <c r="B2275" i="4"/>
  <c r="B2275" i="1" l="1"/>
  <c r="A2274" i="1"/>
  <c r="C2274" i="1"/>
  <c r="E2274" i="1" s="1"/>
  <c r="A2275" i="4"/>
  <c r="B2276" i="4"/>
  <c r="A2275" i="1" l="1"/>
  <c r="C2275" i="1"/>
  <c r="E2275" i="1" s="1"/>
  <c r="B2276" i="1"/>
  <c r="A2276" i="4"/>
  <c r="B2277" i="4"/>
  <c r="B2277" i="1" l="1"/>
  <c r="C2276" i="1"/>
  <c r="E2276" i="1" s="1"/>
  <c r="A2276" i="1"/>
  <c r="A2277" i="4"/>
  <c r="B2278" i="4"/>
  <c r="A2277" i="1" l="1"/>
  <c r="C2277" i="1"/>
  <c r="E2277" i="1" s="1"/>
  <c r="B2278" i="1"/>
  <c r="A2278" i="4"/>
  <c r="B2279" i="4"/>
  <c r="B2279" i="1" l="1"/>
  <c r="A2278" i="1"/>
  <c r="C2278" i="1"/>
  <c r="E2278" i="1" s="1"/>
  <c r="A2279" i="4"/>
  <c r="B2280" i="4"/>
  <c r="A2279" i="1" l="1"/>
  <c r="C2279" i="1"/>
  <c r="E2279" i="1" s="1"/>
  <c r="B2280" i="1"/>
  <c r="A2280" i="4"/>
  <c r="B2281" i="4"/>
  <c r="B2281" i="1" l="1"/>
  <c r="C2280" i="1"/>
  <c r="E2280" i="1" s="1"/>
  <c r="A2280" i="1"/>
  <c r="A2281" i="4"/>
  <c r="B2282" i="4"/>
  <c r="A2281" i="1" l="1"/>
  <c r="C2281" i="1"/>
  <c r="E2281" i="1" s="1"/>
  <c r="B2282" i="1"/>
  <c r="A2282" i="4"/>
  <c r="B2283" i="4"/>
  <c r="B2283" i="1" l="1"/>
  <c r="A2282" i="1"/>
  <c r="C2282" i="1"/>
  <c r="E2282" i="1" s="1"/>
  <c r="A2283" i="4"/>
  <c r="B2284" i="4"/>
  <c r="C2283" i="1" l="1"/>
  <c r="E2283" i="1" s="1"/>
  <c r="B2284" i="1"/>
  <c r="A2283" i="1"/>
  <c r="A2284" i="4"/>
  <c r="B2285" i="4"/>
  <c r="B2285" i="1" l="1"/>
  <c r="C2284" i="1"/>
  <c r="E2284" i="1" s="1"/>
  <c r="A2284" i="1"/>
  <c r="A2285" i="4"/>
  <c r="B2286" i="4"/>
  <c r="A2285" i="1" l="1"/>
  <c r="C2285" i="1"/>
  <c r="E2285" i="1" s="1"/>
  <c r="B2286" i="1"/>
  <c r="A2286" i="4"/>
  <c r="B2287" i="4"/>
  <c r="B2287" i="1" l="1"/>
  <c r="A2286" i="1"/>
  <c r="C2286" i="1"/>
  <c r="E2286" i="1" s="1"/>
  <c r="A2287" i="4"/>
  <c r="B2288" i="4"/>
  <c r="C2287" i="1" l="1"/>
  <c r="E2287" i="1" s="1"/>
  <c r="B2288" i="1"/>
  <c r="A2287" i="1"/>
  <c r="A2288" i="4"/>
  <c r="B2289" i="4"/>
  <c r="A2288" i="1" l="1"/>
  <c r="B2289" i="1"/>
  <c r="C2288" i="1"/>
  <c r="E2288" i="1" s="1"/>
  <c r="A2289" i="4"/>
  <c r="B2290" i="4"/>
  <c r="C2289" i="1" l="1"/>
  <c r="E2289" i="1" s="1"/>
  <c r="A2289" i="1"/>
  <c r="B2290" i="1"/>
  <c r="A2290" i="4"/>
  <c r="B2291" i="4"/>
  <c r="C2290" i="1" l="1"/>
  <c r="E2290" i="1" s="1"/>
  <c r="A2290" i="1"/>
  <c r="B2291" i="1"/>
  <c r="A2291" i="4"/>
  <c r="B2292" i="4"/>
  <c r="A2291" i="1" l="1"/>
  <c r="C2291" i="1"/>
  <c r="E2291" i="1" s="1"/>
  <c r="B2292" i="1"/>
  <c r="A2292" i="4"/>
  <c r="B2293" i="4"/>
  <c r="B2293" i="1" l="1"/>
  <c r="C2292" i="1"/>
  <c r="E2292" i="1" s="1"/>
  <c r="A2292" i="1"/>
  <c r="A2293" i="4"/>
  <c r="B2294" i="4"/>
  <c r="B2294" i="1" l="1"/>
  <c r="C2293" i="1"/>
  <c r="E2293" i="1" s="1"/>
  <c r="A2293" i="1"/>
  <c r="A2294" i="4"/>
  <c r="B2295" i="4"/>
  <c r="B2295" i="1" l="1"/>
  <c r="A2294" i="1"/>
  <c r="C2294" i="1"/>
  <c r="E2294" i="1" s="1"/>
  <c r="A2295" i="4"/>
  <c r="B2296" i="4"/>
  <c r="A2295" i="1" l="1"/>
  <c r="C2295" i="1"/>
  <c r="E2295" i="1" s="1"/>
  <c r="B2296" i="1"/>
  <c r="A2296" i="4"/>
  <c r="B2297" i="4"/>
  <c r="B2297" i="1" l="1"/>
  <c r="C2296" i="1"/>
  <c r="E2296" i="1" s="1"/>
  <c r="A2296" i="1"/>
  <c r="A2297" i="4"/>
  <c r="B2298" i="4"/>
  <c r="A2297" i="1" l="1"/>
  <c r="C2297" i="1"/>
  <c r="E2297" i="1" s="1"/>
  <c r="B2298" i="1"/>
  <c r="A2298" i="4"/>
  <c r="B2299" i="4"/>
  <c r="B2299" i="1" l="1"/>
  <c r="A2298" i="1"/>
  <c r="C2298" i="1"/>
  <c r="E2298" i="1" s="1"/>
  <c r="A2299" i="4"/>
  <c r="B2300" i="4"/>
  <c r="A2299" i="1" l="1"/>
  <c r="C2299" i="1"/>
  <c r="E2299" i="1" s="1"/>
  <c r="B2300" i="1"/>
  <c r="A2300" i="4"/>
  <c r="B2301" i="4"/>
  <c r="B2301" i="1" l="1"/>
  <c r="C2300" i="1"/>
  <c r="E2300" i="1" s="1"/>
  <c r="A2300" i="1"/>
  <c r="A2301" i="4"/>
  <c r="B2302" i="4"/>
  <c r="A2301" i="1" l="1"/>
  <c r="C2301" i="1"/>
  <c r="E2301" i="1" s="1"/>
  <c r="B2302" i="1"/>
  <c r="A2302" i="4"/>
  <c r="B2303" i="4"/>
  <c r="B2303" i="1" l="1"/>
  <c r="A2302" i="1"/>
  <c r="C2302" i="1"/>
  <c r="E2302" i="1" s="1"/>
  <c r="A2303" i="4"/>
  <c r="B2304" i="4"/>
  <c r="C2303" i="1" l="1"/>
  <c r="E2303" i="1" s="1"/>
  <c r="B2304" i="1"/>
  <c r="A2303" i="1"/>
  <c r="A2304" i="4"/>
  <c r="B2305" i="4"/>
  <c r="B2305" i="1" l="1"/>
  <c r="C2304" i="1"/>
  <c r="E2304" i="1" s="1"/>
  <c r="A2304" i="1"/>
  <c r="A2305" i="4"/>
  <c r="B2306" i="4"/>
  <c r="A2305" i="1" l="1"/>
  <c r="C2305" i="1"/>
  <c r="E2305" i="1" s="1"/>
  <c r="B2306" i="1"/>
  <c r="A2306" i="4"/>
  <c r="B2307" i="4"/>
  <c r="B2307" i="1" l="1"/>
  <c r="A2306" i="1"/>
  <c r="C2306" i="1"/>
  <c r="E2306" i="1" s="1"/>
  <c r="A2307" i="4"/>
  <c r="B2308" i="4"/>
  <c r="C2307" i="1" l="1"/>
  <c r="E2307" i="1" s="1"/>
  <c r="B2308" i="1"/>
  <c r="A2307" i="1"/>
  <c r="A2308" i="4"/>
  <c r="B2309" i="4"/>
  <c r="B2309" i="1" l="1"/>
  <c r="C2308" i="1"/>
  <c r="E2308" i="1" s="1"/>
  <c r="A2308" i="1"/>
  <c r="A2309" i="4"/>
  <c r="B2310" i="4"/>
  <c r="A2309" i="1" l="1"/>
  <c r="C2309" i="1"/>
  <c r="E2309" i="1" s="1"/>
  <c r="B2310" i="1"/>
  <c r="A2310" i="4"/>
  <c r="B2311" i="4"/>
  <c r="B2311" i="1" l="1"/>
  <c r="A2310" i="1"/>
  <c r="C2310" i="1"/>
  <c r="E2310" i="1" s="1"/>
  <c r="A2311" i="4"/>
  <c r="B2312" i="4"/>
  <c r="A2311" i="1" l="1"/>
  <c r="C2311" i="1"/>
  <c r="E2311" i="1" s="1"/>
  <c r="B2312" i="1"/>
  <c r="A2312" i="4"/>
  <c r="B2313" i="4"/>
  <c r="B2313" i="1" l="1"/>
  <c r="A2312" i="1"/>
  <c r="C2312" i="1"/>
  <c r="E2312" i="1" s="1"/>
  <c r="A2313" i="4"/>
  <c r="B2314" i="4"/>
  <c r="C2313" i="1" l="1"/>
  <c r="E2313" i="1" s="1"/>
  <c r="B2314" i="1"/>
  <c r="A2313" i="1"/>
  <c r="A2314" i="4"/>
  <c r="B2315" i="4"/>
  <c r="C2314" i="1" l="1"/>
  <c r="E2314" i="1" s="1"/>
  <c r="A2314" i="1"/>
  <c r="B2315" i="1"/>
  <c r="A2315" i="4"/>
  <c r="B2316" i="4"/>
  <c r="A2315" i="1" l="1"/>
  <c r="C2315" i="1"/>
  <c r="E2315" i="1" s="1"/>
  <c r="B2316" i="1"/>
  <c r="A2316" i="4"/>
  <c r="B2317" i="4"/>
  <c r="B2317" i="1" l="1"/>
  <c r="C2316" i="1"/>
  <c r="E2316" i="1" s="1"/>
  <c r="A2316" i="1"/>
  <c r="A2317" i="4"/>
  <c r="B2318" i="4"/>
  <c r="A2317" i="1" l="1"/>
  <c r="C2317" i="1"/>
  <c r="E2317" i="1" s="1"/>
  <c r="B2318" i="1"/>
  <c r="A2318" i="4"/>
  <c r="B2319" i="4"/>
  <c r="B2319" i="1" l="1"/>
  <c r="A2318" i="1"/>
  <c r="C2318" i="1"/>
  <c r="E2318" i="1" s="1"/>
  <c r="A2319" i="4"/>
  <c r="B2320" i="4"/>
  <c r="A2319" i="1" l="1"/>
  <c r="C2319" i="1"/>
  <c r="E2319" i="1" s="1"/>
  <c r="B2320" i="1"/>
  <c r="A2320" i="4"/>
  <c r="B2321" i="4"/>
  <c r="B2321" i="1" l="1"/>
  <c r="C2320" i="1"/>
  <c r="E2320" i="1" s="1"/>
  <c r="A2320" i="1"/>
  <c r="A2321" i="4"/>
  <c r="B2322" i="4"/>
  <c r="A2321" i="1" l="1"/>
  <c r="C2321" i="1"/>
  <c r="E2321" i="1" s="1"/>
  <c r="B2322" i="1"/>
  <c r="A2322" i="4"/>
  <c r="B2323" i="4"/>
  <c r="B2323" i="1" l="1"/>
  <c r="C2322" i="1"/>
  <c r="E2322" i="1" s="1"/>
  <c r="A2322" i="1"/>
  <c r="A2323" i="4"/>
  <c r="B2324" i="4"/>
  <c r="A2323" i="1" l="1"/>
  <c r="C2323" i="1"/>
  <c r="E2323" i="1" s="1"/>
  <c r="B2324" i="1"/>
  <c r="A2324" i="4"/>
  <c r="B2325" i="4"/>
  <c r="C2324" i="1" l="1"/>
  <c r="E2324" i="1" s="1"/>
  <c r="A2324" i="1"/>
  <c r="B2325" i="1"/>
  <c r="A2325" i="4"/>
  <c r="B2326" i="4"/>
  <c r="A2325" i="1" l="1"/>
  <c r="B2326" i="1"/>
  <c r="C2325" i="1"/>
  <c r="E2325" i="1" s="1"/>
  <c r="A2326" i="4"/>
  <c r="B2327" i="4"/>
  <c r="B2327" i="1" l="1"/>
  <c r="A2326" i="1"/>
  <c r="C2326" i="1"/>
  <c r="E2326" i="1" s="1"/>
  <c r="A2327" i="4"/>
  <c r="B2328" i="4"/>
  <c r="A2327" i="1" l="1"/>
  <c r="C2327" i="1"/>
  <c r="E2327" i="1" s="1"/>
  <c r="B2328" i="1"/>
  <c r="A2328" i="4"/>
  <c r="B2329" i="4"/>
  <c r="B2329" i="1" l="1"/>
  <c r="C2328" i="1"/>
  <c r="E2328" i="1" s="1"/>
  <c r="A2328" i="1"/>
  <c r="A2329" i="4"/>
  <c r="B2330" i="4"/>
  <c r="A2329" i="1" l="1"/>
  <c r="C2329" i="1"/>
  <c r="E2329" i="1" s="1"/>
  <c r="B2330" i="1"/>
  <c r="A2330" i="4"/>
  <c r="B2331" i="4"/>
  <c r="B2331" i="1" l="1"/>
  <c r="A2330" i="1"/>
  <c r="C2330" i="1"/>
  <c r="E2330" i="1" s="1"/>
  <c r="A2331" i="4"/>
  <c r="B2332" i="4"/>
  <c r="A2331" i="1" l="1"/>
  <c r="C2331" i="1"/>
  <c r="E2331" i="1" s="1"/>
  <c r="B2332" i="1"/>
  <c r="A2332" i="4"/>
  <c r="B2333" i="4"/>
  <c r="B2333" i="1" l="1"/>
  <c r="C2332" i="1"/>
  <c r="E2332" i="1" s="1"/>
  <c r="A2332" i="1"/>
  <c r="A2333" i="4"/>
  <c r="B2334" i="4"/>
  <c r="C2333" i="1" l="1"/>
  <c r="E2333" i="1" s="1"/>
  <c r="B2334" i="1"/>
  <c r="A2333" i="1"/>
  <c r="A2334" i="4"/>
  <c r="B2335" i="4"/>
  <c r="B2335" i="1" l="1"/>
  <c r="A2334" i="1"/>
  <c r="C2334" i="1"/>
  <c r="E2334" i="1" s="1"/>
  <c r="A2335" i="4"/>
  <c r="B2336" i="4"/>
  <c r="A2335" i="1" l="1"/>
  <c r="C2335" i="1"/>
  <c r="E2335" i="1" s="1"/>
  <c r="B2336" i="1"/>
  <c r="A2336" i="4"/>
  <c r="B2337" i="4"/>
  <c r="A2336" i="1" l="1"/>
  <c r="B2337" i="1"/>
  <c r="C2336" i="1"/>
  <c r="E2336" i="1" s="1"/>
  <c r="A2337" i="4"/>
  <c r="B2338" i="4"/>
  <c r="C2337" i="1" l="1"/>
  <c r="E2337" i="1" s="1"/>
  <c r="B2338" i="1"/>
  <c r="A2337" i="1"/>
  <c r="A2338" i="4"/>
  <c r="B2339" i="4"/>
  <c r="C2338" i="1" l="1"/>
  <c r="E2338" i="1" s="1"/>
  <c r="B2339" i="1"/>
  <c r="A2338" i="1"/>
  <c r="A2339" i="4"/>
  <c r="B2340" i="4"/>
  <c r="C2339" i="1" l="1"/>
  <c r="E2339" i="1" s="1"/>
  <c r="B2340" i="1"/>
  <c r="A2339" i="1"/>
  <c r="A2340" i="4"/>
  <c r="B2341" i="4"/>
  <c r="C2340" i="1" l="1"/>
  <c r="E2340" i="1" s="1"/>
  <c r="A2340" i="1"/>
  <c r="B2341" i="1"/>
  <c r="A2341" i="4"/>
  <c r="B2342" i="4"/>
  <c r="C2341" i="1" l="1"/>
  <c r="E2341" i="1" s="1"/>
  <c r="B2342" i="1"/>
  <c r="A2341" i="1"/>
  <c r="A2342" i="4"/>
  <c r="B2343" i="4"/>
  <c r="C2342" i="1" l="1"/>
  <c r="E2342" i="1" s="1"/>
  <c r="A2342" i="1"/>
  <c r="B2343" i="1"/>
  <c r="A2343" i="4"/>
  <c r="B2344" i="4"/>
  <c r="A2343" i="1" l="1"/>
  <c r="C2343" i="1"/>
  <c r="E2343" i="1" s="1"/>
  <c r="B2344" i="1"/>
  <c r="A2344" i="4"/>
  <c r="B2345" i="4"/>
  <c r="B2345" i="1" l="1"/>
  <c r="A2344" i="1"/>
  <c r="C2344" i="1"/>
  <c r="E2344" i="1" s="1"/>
  <c r="A2345" i="4"/>
  <c r="B2346" i="4"/>
  <c r="C2345" i="1" l="1"/>
  <c r="E2345" i="1" s="1"/>
  <c r="B2346" i="1"/>
  <c r="A2345" i="1"/>
  <c r="A2346" i="4"/>
  <c r="B2347" i="4"/>
  <c r="C2346" i="1" l="1"/>
  <c r="E2346" i="1" s="1"/>
  <c r="B2347" i="1"/>
  <c r="A2346" i="1"/>
  <c r="A2347" i="4"/>
  <c r="B2348" i="4"/>
  <c r="C2347" i="1" l="1"/>
  <c r="E2347" i="1" s="1"/>
  <c r="B2348" i="1"/>
  <c r="A2347" i="1"/>
  <c r="A2348" i="4"/>
  <c r="B2349" i="4"/>
  <c r="C2348" i="1" l="1"/>
  <c r="E2348" i="1" s="1"/>
  <c r="A2348" i="1"/>
  <c r="B2349" i="1"/>
  <c r="A2349" i="4"/>
  <c r="B2350" i="4"/>
  <c r="C2349" i="1" l="1"/>
  <c r="E2349" i="1" s="1"/>
  <c r="B2350" i="1"/>
  <c r="A2349" i="1"/>
  <c r="A2350" i="4"/>
  <c r="B2351" i="4"/>
  <c r="C2350" i="1" l="1"/>
  <c r="E2350" i="1" s="1"/>
  <c r="B2351" i="1"/>
  <c r="A2350" i="1"/>
  <c r="A2351" i="4"/>
  <c r="B2352" i="4"/>
  <c r="A2351" i="1" l="1"/>
  <c r="C2351" i="1"/>
  <c r="E2351" i="1" s="1"/>
  <c r="B2352" i="1"/>
  <c r="A2352" i="4"/>
  <c r="B2353" i="4"/>
  <c r="C2352" i="1" l="1"/>
  <c r="E2352" i="1" s="1"/>
  <c r="A2352" i="1"/>
  <c r="B2353" i="1"/>
  <c r="A2353" i="4"/>
  <c r="B2354" i="4"/>
  <c r="C2353" i="1" l="1"/>
  <c r="E2353" i="1" s="1"/>
  <c r="B2354" i="1"/>
  <c r="A2353" i="1"/>
  <c r="A2354" i="4"/>
  <c r="B2355" i="4"/>
  <c r="C2354" i="1" l="1"/>
  <c r="E2354" i="1" s="1"/>
  <c r="B2355" i="1"/>
  <c r="A2354" i="1"/>
  <c r="A2355" i="4"/>
  <c r="B2356" i="4"/>
  <c r="C2355" i="1" l="1"/>
  <c r="E2355" i="1" s="1"/>
  <c r="A2355" i="1"/>
  <c r="B2356" i="1"/>
  <c r="A2356" i="4"/>
  <c r="B2357" i="4"/>
  <c r="C2356" i="1" l="1"/>
  <c r="E2356" i="1" s="1"/>
  <c r="A2356" i="1"/>
  <c r="B2357" i="1"/>
  <c r="A2357" i="4"/>
  <c r="B2358" i="4"/>
  <c r="C2357" i="1" l="1"/>
  <c r="E2357" i="1" s="1"/>
  <c r="B2358" i="1"/>
  <c r="A2357" i="1"/>
  <c r="A2358" i="4"/>
  <c r="B2359" i="4"/>
  <c r="C2358" i="1" l="1"/>
  <c r="E2358" i="1" s="1"/>
  <c r="B2359" i="1"/>
  <c r="A2358" i="1"/>
  <c r="A2359" i="4"/>
  <c r="B2360" i="4"/>
  <c r="C2359" i="1" l="1"/>
  <c r="E2359" i="1" s="1"/>
  <c r="B2360" i="1"/>
  <c r="A2359" i="1"/>
  <c r="A2360" i="4"/>
  <c r="B2361" i="4"/>
  <c r="C2360" i="1" l="1"/>
  <c r="E2360" i="1" s="1"/>
  <c r="A2360" i="1"/>
  <c r="B2361" i="1"/>
  <c r="A2361" i="4"/>
  <c r="B2362" i="4"/>
  <c r="C2361" i="1" l="1"/>
  <c r="E2361" i="1" s="1"/>
  <c r="B2362" i="1"/>
  <c r="A2361" i="1"/>
  <c r="A2362" i="4"/>
  <c r="B2363" i="4"/>
  <c r="C2362" i="1" l="1"/>
  <c r="E2362" i="1" s="1"/>
  <c r="B2363" i="1"/>
  <c r="A2362" i="1"/>
  <c r="A2363" i="4"/>
  <c r="B2364" i="4"/>
  <c r="C2363" i="1" l="1"/>
  <c r="E2363" i="1" s="1"/>
  <c r="B2364" i="1"/>
  <c r="A2363" i="1"/>
  <c r="A2364" i="4"/>
  <c r="B2365" i="4"/>
  <c r="C2364" i="1" l="1"/>
  <c r="E2364" i="1" s="1"/>
  <c r="A2364" i="1"/>
  <c r="B2365" i="1"/>
  <c r="A2365" i="4"/>
  <c r="B2366" i="4"/>
  <c r="C2365" i="1" l="1"/>
  <c r="E2365" i="1" s="1"/>
  <c r="B2366" i="1"/>
  <c r="A2365" i="1"/>
  <c r="A2366" i="4"/>
  <c r="B2367" i="4"/>
  <c r="C2366" i="1" l="1"/>
  <c r="E2366" i="1" s="1"/>
  <c r="B2367" i="1"/>
  <c r="A2366" i="1"/>
  <c r="A2367" i="4"/>
  <c r="B2368" i="4"/>
  <c r="C2367" i="1" l="1"/>
  <c r="E2367" i="1" s="1"/>
  <c r="B2368" i="1"/>
  <c r="A2367" i="1"/>
  <c r="A2368" i="4"/>
  <c r="B2369" i="4"/>
  <c r="C2368" i="1" l="1"/>
  <c r="E2368" i="1" s="1"/>
  <c r="A2368" i="1"/>
  <c r="B2369" i="1"/>
  <c r="A2369" i="4"/>
  <c r="B2370" i="4"/>
  <c r="C2369" i="1" l="1"/>
  <c r="E2369" i="1" s="1"/>
  <c r="B2370" i="1"/>
  <c r="A2369" i="1"/>
  <c r="A2370" i="4"/>
  <c r="B2371" i="4"/>
  <c r="C2370" i="1" l="1"/>
  <c r="E2370" i="1" s="1"/>
  <c r="B2371" i="1"/>
  <c r="A2370" i="1"/>
  <c r="A2371" i="4"/>
  <c r="B2372" i="4"/>
  <c r="C2371" i="1" l="1"/>
  <c r="E2371" i="1" s="1"/>
  <c r="B2372" i="1"/>
  <c r="A2371" i="1"/>
  <c r="A2372" i="4"/>
  <c r="B2373" i="4"/>
  <c r="C2372" i="1" l="1"/>
  <c r="E2372" i="1" s="1"/>
  <c r="A2372" i="1"/>
  <c r="B2373" i="1"/>
  <c r="A2373" i="4"/>
  <c r="B2374" i="4"/>
  <c r="C2373" i="1" l="1"/>
  <c r="E2373" i="1" s="1"/>
  <c r="B2374" i="1"/>
  <c r="A2373" i="1"/>
  <c r="A2374" i="4"/>
  <c r="B2375" i="4"/>
  <c r="C2374" i="1" l="1"/>
  <c r="E2374" i="1" s="1"/>
  <c r="B2375" i="1"/>
  <c r="A2374" i="1"/>
  <c r="A2375" i="4"/>
  <c r="B2376" i="4"/>
  <c r="C2375" i="1" l="1"/>
  <c r="E2375" i="1" s="1"/>
  <c r="B2376" i="1"/>
  <c r="A2375" i="1"/>
  <c r="A2376" i="4"/>
  <c r="B2377" i="4"/>
  <c r="C2376" i="1" l="1"/>
  <c r="E2376" i="1" s="1"/>
  <c r="A2376" i="1"/>
  <c r="B2377" i="1"/>
  <c r="A2377" i="4"/>
  <c r="B2378" i="4"/>
  <c r="C2377" i="1" l="1"/>
  <c r="E2377" i="1" s="1"/>
  <c r="B2378" i="1"/>
  <c r="A2377" i="1"/>
  <c r="A2378" i="4"/>
  <c r="B2379" i="4"/>
  <c r="C2378" i="1" l="1"/>
  <c r="E2378" i="1" s="1"/>
  <c r="B2379" i="1"/>
  <c r="A2378" i="1"/>
  <c r="A2379" i="4"/>
  <c r="B2380" i="4"/>
  <c r="C2379" i="1" l="1"/>
  <c r="E2379" i="1" s="1"/>
  <c r="B2380" i="1"/>
  <c r="A2379" i="1"/>
  <c r="A2380" i="4"/>
  <c r="B2381" i="4"/>
  <c r="C2380" i="1" l="1"/>
  <c r="E2380" i="1" s="1"/>
  <c r="A2380" i="1"/>
  <c r="B2381" i="1"/>
  <c r="A2381" i="4"/>
  <c r="B2382" i="4"/>
  <c r="C2381" i="1" l="1"/>
  <c r="E2381" i="1" s="1"/>
  <c r="B2382" i="1"/>
  <c r="A2381" i="1"/>
  <c r="A2382" i="4"/>
  <c r="B2383" i="4"/>
  <c r="C2382" i="1" l="1"/>
  <c r="E2382" i="1" s="1"/>
  <c r="B2383" i="1"/>
  <c r="A2382" i="1"/>
  <c r="A2383" i="4"/>
  <c r="B2384" i="4"/>
  <c r="A2383" i="1" l="1"/>
  <c r="B2384" i="1"/>
  <c r="C2383" i="1"/>
  <c r="E2383" i="1" s="1"/>
  <c r="A2384" i="4"/>
  <c r="B2385" i="4"/>
  <c r="C2384" i="1" l="1"/>
  <c r="E2384" i="1" s="1"/>
  <c r="B2385" i="1"/>
  <c r="A2384" i="1"/>
  <c r="A2385" i="4"/>
  <c r="B2386" i="4"/>
  <c r="C2385" i="1" l="1"/>
  <c r="E2385" i="1" s="1"/>
  <c r="A2385" i="1"/>
  <c r="B2386" i="1"/>
  <c r="A2386" i="4"/>
  <c r="B2387" i="4"/>
  <c r="A2386" i="1" l="1"/>
  <c r="B2387" i="1"/>
  <c r="C2386" i="1"/>
  <c r="E2386" i="1" s="1"/>
  <c r="A2387" i="4"/>
  <c r="B2388" i="4"/>
  <c r="A2387" i="1" l="1"/>
  <c r="B2388" i="1"/>
  <c r="C2387" i="1"/>
  <c r="E2387" i="1" s="1"/>
  <c r="A2388" i="4"/>
  <c r="B2389" i="4"/>
  <c r="C2388" i="1" l="1"/>
  <c r="E2388" i="1" s="1"/>
  <c r="B2389" i="1"/>
  <c r="A2388" i="1"/>
  <c r="A2389" i="4"/>
  <c r="B2390" i="4"/>
  <c r="C2389" i="1" l="1"/>
  <c r="E2389" i="1" s="1"/>
  <c r="A2389" i="1"/>
  <c r="B2390" i="1"/>
  <c r="A2390" i="4"/>
  <c r="B2391" i="4"/>
  <c r="A2390" i="1" l="1"/>
  <c r="B2391" i="1"/>
  <c r="C2390" i="1"/>
  <c r="E2390" i="1" s="1"/>
  <c r="A2391" i="4"/>
  <c r="B2392" i="4"/>
  <c r="C2391" i="1" l="1"/>
  <c r="E2391" i="1" s="1"/>
  <c r="B2392" i="1"/>
  <c r="A2391" i="1"/>
  <c r="A2392" i="4"/>
  <c r="B2393" i="4"/>
  <c r="A2392" i="1" l="1"/>
  <c r="B2393" i="1"/>
  <c r="C2392" i="1"/>
  <c r="E2392" i="1" s="1"/>
  <c r="A2393" i="4"/>
  <c r="B2394" i="4"/>
  <c r="A2393" i="1" l="1"/>
  <c r="B2394" i="1"/>
  <c r="C2393" i="1"/>
  <c r="E2393" i="1" s="1"/>
  <c r="A2394" i="4"/>
  <c r="B2395" i="4"/>
  <c r="C2394" i="1" l="1"/>
  <c r="E2394" i="1" s="1"/>
  <c r="B2395" i="1"/>
  <c r="A2394" i="1"/>
  <c r="A2395" i="4"/>
  <c r="B2396" i="4"/>
  <c r="C2395" i="1" l="1"/>
  <c r="E2395" i="1" s="1"/>
  <c r="A2395" i="1"/>
  <c r="B2396" i="1"/>
  <c r="A2396" i="4"/>
  <c r="B2397" i="4"/>
  <c r="A2396" i="1" l="1"/>
  <c r="B2397" i="1"/>
  <c r="C2396" i="1"/>
  <c r="E2396" i="1" s="1"/>
  <c r="A2397" i="4"/>
  <c r="B2398" i="4"/>
  <c r="C2397" i="1" l="1"/>
  <c r="E2397" i="1" s="1"/>
  <c r="A2397" i="1"/>
  <c r="B2398" i="1"/>
  <c r="A2398" i="4"/>
  <c r="B2399" i="4"/>
  <c r="B2399" i="1" l="1"/>
  <c r="A2398" i="1"/>
  <c r="C2398" i="1"/>
  <c r="E2398" i="1" s="1"/>
  <c r="A2399" i="4"/>
  <c r="B2400" i="4"/>
  <c r="C2399" i="1" l="1"/>
  <c r="E2399" i="1" s="1"/>
  <c r="A2399" i="1"/>
  <c r="B2400" i="1"/>
  <c r="A2400" i="4"/>
  <c r="B2401" i="4"/>
  <c r="A2400" i="1" l="1"/>
  <c r="B2401" i="1"/>
  <c r="C2400" i="1"/>
  <c r="E2400" i="1" s="1"/>
  <c r="A2401" i="4"/>
  <c r="B2402" i="4"/>
  <c r="B2402" i="1" l="1"/>
  <c r="A2401" i="1"/>
  <c r="C2401" i="1"/>
  <c r="E2401" i="1" s="1"/>
  <c r="A2402" i="4"/>
  <c r="B2403" i="4"/>
  <c r="A2402" i="1" l="1"/>
  <c r="B2403" i="1"/>
  <c r="C2402" i="1"/>
  <c r="E2402" i="1" s="1"/>
  <c r="A2403" i="4"/>
  <c r="B2404" i="4"/>
  <c r="B2404" i="1" l="1"/>
  <c r="A2403" i="1"/>
  <c r="C2403" i="1"/>
  <c r="E2403" i="1" s="1"/>
  <c r="A2404" i="4"/>
  <c r="B2405" i="4"/>
  <c r="C2404" i="1" l="1"/>
  <c r="E2404" i="1" s="1"/>
  <c r="B2405" i="1"/>
  <c r="A2404" i="1"/>
  <c r="A2405" i="4"/>
  <c r="B2406" i="4"/>
  <c r="C2405" i="1" l="1"/>
  <c r="E2405" i="1" s="1"/>
  <c r="B2406" i="1"/>
  <c r="A2405" i="1"/>
  <c r="A2406" i="4"/>
  <c r="B2407" i="4"/>
  <c r="A2406" i="1" l="1"/>
  <c r="B2407" i="1"/>
  <c r="C2406" i="1"/>
  <c r="E2406" i="1" s="1"/>
  <c r="A2407" i="4"/>
  <c r="B2408" i="4"/>
  <c r="C2407" i="1" l="1"/>
  <c r="E2407" i="1" s="1"/>
  <c r="A2407" i="1"/>
  <c r="B2408" i="1"/>
  <c r="A2408" i="4"/>
  <c r="B2409" i="4"/>
  <c r="A2408" i="1" l="1"/>
  <c r="B2409" i="1"/>
  <c r="C2408" i="1"/>
  <c r="E2408" i="1" s="1"/>
  <c r="A2409" i="4"/>
  <c r="B2410" i="4"/>
  <c r="A2409" i="1" l="1"/>
  <c r="B2410" i="1"/>
  <c r="C2409" i="1"/>
  <c r="E2409" i="1" s="1"/>
  <c r="A2410" i="4"/>
  <c r="B2411" i="4"/>
  <c r="C2410" i="1" l="1"/>
  <c r="E2410" i="1" s="1"/>
  <c r="B2411" i="1"/>
  <c r="A2410" i="1"/>
  <c r="A2411" i="4"/>
  <c r="B2412" i="4"/>
  <c r="C2411" i="1" l="1"/>
  <c r="E2411" i="1" s="1"/>
  <c r="A2411" i="1"/>
  <c r="B2412" i="1"/>
  <c r="A2412" i="4"/>
  <c r="B2413" i="4"/>
  <c r="B2413" i="1" l="1"/>
  <c r="A2412" i="1"/>
  <c r="C2412" i="1"/>
  <c r="E2412" i="1" s="1"/>
  <c r="A2413" i="4"/>
  <c r="B2414" i="4"/>
  <c r="C2413" i="1" l="1"/>
  <c r="E2413" i="1" s="1"/>
  <c r="A2413" i="1"/>
  <c r="B2414" i="1"/>
  <c r="A2414" i="4"/>
  <c r="B2415" i="4"/>
  <c r="A2414" i="1" l="1"/>
  <c r="B2415" i="1"/>
  <c r="C2414" i="1"/>
  <c r="E2414" i="1" s="1"/>
  <c r="A2415" i="4"/>
  <c r="B2416" i="4"/>
  <c r="A2415" i="1" l="1"/>
  <c r="B2416" i="1"/>
  <c r="C2415" i="1"/>
  <c r="E2415" i="1" s="1"/>
  <c r="A2416" i="4"/>
  <c r="B2417" i="4"/>
  <c r="C2416" i="1" l="1"/>
  <c r="E2416" i="1" s="1"/>
  <c r="B2417" i="1"/>
  <c r="A2416" i="1"/>
  <c r="A2417" i="4"/>
  <c r="B2418" i="4"/>
  <c r="A2417" i="1" l="1"/>
  <c r="B2418" i="1"/>
  <c r="C2417" i="1"/>
  <c r="E2417" i="1" s="1"/>
  <c r="A2418" i="4"/>
  <c r="B2419" i="4"/>
  <c r="C2418" i="1" l="1"/>
  <c r="E2418" i="1" s="1"/>
  <c r="B2419" i="1"/>
  <c r="A2418" i="1"/>
  <c r="A2419" i="4"/>
  <c r="B2420" i="4"/>
  <c r="C2419" i="1" l="1"/>
  <c r="E2419" i="1" s="1"/>
  <c r="A2419" i="1"/>
  <c r="B2420" i="1"/>
  <c r="A2420" i="4"/>
  <c r="B2421" i="4"/>
  <c r="A2420" i="1" l="1"/>
  <c r="B2421" i="1"/>
  <c r="C2420" i="1"/>
  <c r="E2420" i="1" s="1"/>
  <c r="A2421" i="4"/>
  <c r="B2422" i="4"/>
  <c r="A2421" i="1" l="1"/>
  <c r="B2422" i="1"/>
  <c r="C2421" i="1"/>
  <c r="E2421" i="1" s="1"/>
  <c r="A2422" i="4"/>
  <c r="B2423" i="4"/>
  <c r="C2422" i="1" l="1"/>
  <c r="E2422" i="1" s="1"/>
  <c r="B2423" i="1"/>
  <c r="A2422" i="1"/>
  <c r="A2423" i="4"/>
  <c r="B2424" i="4"/>
  <c r="C2423" i="1" l="1"/>
  <c r="E2423" i="1" s="1"/>
  <c r="A2423" i="1"/>
  <c r="B2424" i="1"/>
  <c r="A2424" i="4"/>
  <c r="B2425" i="4"/>
  <c r="A2424" i="1" l="1"/>
  <c r="B2425" i="1"/>
  <c r="C2424" i="1"/>
  <c r="E2424" i="1" s="1"/>
  <c r="A2425" i="4"/>
  <c r="B2426" i="4"/>
  <c r="C2425" i="1" l="1"/>
  <c r="E2425" i="1" s="1"/>
  <c r="B2426" i="1"/>
  <c r="A2425" i="1"/>
  <c r="A2426" i="4"/>
  <c r="B2427" i="4"/>
  <c r="A2426" i="1" l="1"/>
  <c r="B2427" i="1"/>
  <c r="C2426" i="1"/>
  <c r="E2426" i="1" s="1"/>
  <c r="A2427" i="4"/>
  <c r="B2428" i="4"/>
  <c r="A2427" i="1" l="1"/>
  <c r="B2428" i="1"/>
  <c r="C2427" i="1"/>
  <c r="E2427" i="1" s="1"/>
  <c r="A2428" i="4"/>
  <c r="B2429" i="4"/>
  <c r="C2428" i="1" l="1"/>
  <c r="E2428" i="1" s="1"/>
  <c r="B2429" i="1"/>
  <c r="A2428" i="1"/>
  <c r="A2429" i="4"/>
  <c r="B2430" i="4"/>
  <c r="C2429" i="1" l="1"/>
  <c r="E2429" i="1" s="1"/>
  <c r="A2429" i="1"/>
  <c r="B2430" i="1"/>
  <c r="A2430" i="4"/>
  <c r="B2431" i="4"/>
  <c r="A2430" i="1" l="1"/>
  <c r="B2431" i="1"/>
  <c r="C2430" i="1"/>
  <c r="E2430" i="1" s="1"/>
  <c r="A2431" i="4"/>
  <c r="B2432" i="4"/>
  <c r="A2431" i="1" l="1"/>
  <c r="B2432" i="1"/>
  <c r="C2431" i="1"/>
  <c r="E2431" i="1" s="1"/>
  <c r="A2432" i="4"/>
  <c r="B2433" i="4"/>
  <c r="C2432" i="1" l="1"/>
  <c r="E2432" i="1" s="1"/>
  <c r="B2433" i="1"/>
  <c r="A2432" i="1"/>
  <c r="A2433" i="4"/>
  <c r="B2434" i="4"/>
  <c r="C2433" i="1" l="1"/>
  <c r="E2433" i="1" s="1"/>
  <c r="A2433" i="1"/>
  <c r="B2434" i="1"/>
  <c r="A2434" i="4"/>
  <c r="B2435" i="4"/>
  <c r="A2434" i="1" l="1"/>
  <c r="B2435" i="1"/>
  <c r="C2434" i="1"/>
  <c r="E2434" i="1" s="1"/>
  <c r="A2435" i="4"/>
  <c r="B2436" i="4"/>
  <c r="B2436" i="1" l="1"/>
  <c r="C2435" i="1"/>
  <c r="E2435" i="1" s="1"/>
  <c r="A2435" i="1"/>
  <c r="A2436" i="4"/>
  <c r="B2437" i="4"/>
  <c r="C2436" i="1" l="1"/>
  <c r="E2436" i="1" s="1"/>
  <c r="B2437" i="1"/>
  <c r="A2436" i="1"/>
  <c r="A2437" i="4"/>
  <c r="B2438" i="4"/>
  <c r="C2437" i="1" l="1"/>
  <c r="E2437" i="1" s="1"/>
  <c r="B2438" i="1"/>
  <c r="A2437" i="1"/>
  <c r="A2438" i="4"/>
  <c r="B2439" i="4"/>
  <c r="A2438" i="1" l="1"/>
  <c r="B2439" i="1"/>
  <c r="C2438" i="1"/>
  <c r="E2438" i="1" s="1"/>
  <c r="A2439" i="4"/>
  <c r="B2440" i="4"/>
  <c r="A2439" i="1" l="1"/>
  <c r="B2440" i="1"/>
  <c r="C2439" i="1"/>
  <c r="E2439" i="1" s="1"/>
  <c r="A2440" i="4"/>
  <c r="B2441" i="4"/>
  <c r="C2440" i="1" l="1"/>
  <c r="E2440" i="1" s="1"/>
  <c r="B2441" i="1"/>
  <c r="A2440" i="1"/>
  <c r="A2441" i="4"/>
  <c r="B2442" i="4"/>
  <c r="C2441" i="1" l="1"/>
  <c r="E2441" i="1" s="1"/>
  <c r="A2441" i="1"/>
  <c r="B2442" i="1"/>
  <c r="A2442" i="4"/>
  <c r="B2443" i="4"/>
  <c r="A2442" i="1" l="1"/>
  <c r="B2443" i="1"/>
  <c r="C2442" i="1"/>
  <c r="E2442" i="1" s="1"/>
  <c r="A2443" i="4"/>
  <c r="B2444" i="4"/>
  <c r="A2443" i="1" l="1"/>
  <c r="B2444" i="1"/>
  <c r="C2443" i="1"/>
  <c r="E2443" i="1" s="1"/>
  <c r="A2444" i="4"/>
  <c r="B2445" i="4"/>
  <c r="A2444" i="1" l="1"/>
  <c r="B2445" i="1"/>
  <c r="C2444" i="1"/>
  <c r="E2444" i="1" s="1"/>
  <c r="A2445" i="4"/>
  <c r="B2446" i="4"/>
  <c r="A2445" i="1" l="1"/>
  <c r="B2446" i="1"/>
  <c r="C2445" i="1"/>
  <c r="E2445" i="1" s="1"/>
  <c r="A2446" i="4"/>
  <c r="B2447" i="4"/>
  <c r="A2446" i="1" l="1"/>
  <c r="B2447" i="1"/>
  <c r="C2446" i="1"/>
  <c r="E2446" i="1" s="1"/>
  <c r="A2447" i="4"/>
  <c r="B2448" i="4"/>
  <c r="A2447" i="1" l="1"/>
  <c r="B2448" i="1"/>
  <c r="C2447" i="1"/>
  <c r="E2447" i="1" s="1"/>
  <c r="A2448" i="4"/>
  <c r="B2449" i="4"/>
  <c r="A2448" i="1" l="1"/>
  <c r="B2449" i="1"/>
  <c r="C2448" i="1"/>
  <c r="E2448" i="1" s="1"/>
  <c r="A2449" i="4"/>
  <c r="B2450" i="4"/>
  <c r="A2449" i="1" l="1"/>
  <c r="B2450" i="1"/>
  <c r="C2449" i="1"/>
  <c r="E2449" i="1" s="1"/>
  <c r="A2450" i="4"/>
  <c r="B2451" i="4"/>
  <c r="C2450" i="1" l="1"/>
  <c r="E2450" i="1" s="1"/>
  <c r="B2451" i="1"/>
  <c r="A2450" i="1"/>
  <c r="A2451" i="4"/>
  <c r="B2452" i="4"/>
  <c r="C2451" i="1" l="1"/>
  <c r="E2451" i="1" s="1"/>
  <c r="A2451" i="1"/>
  <c r="B2452" i="1"/>
  <c r="A2452" i="4"/>
  <c r="B2453" i="4"/>
  <c r="A2452" i="1" l="1"/>
  <c r="B2453" i="1"/>
  <c r="C2452" i="1"/>
  <c r="E2452" i="1" s="1"/>
  <c r="A2453" i="4"/>
  <c r="B2454" i="4"/>
  <c r="A2453" i="1" l="1"/>
  <c r="B2454" i="1"/>
  <c r="C2453" i="1"/>
  <c r="E2453" i="1" s="1"/>
  <c r="A2454" i="4"/>
  <c r="B2455" i="4"/>
  <c r="C2454" i="1" l="1"/>
  <c r="E2454" i="1" s="1"/>
  <c r="B2455" i="1"/>
  <c r="A2454" i="1"/>
  <c r="A2455" i="4"/>
  <c r="B2456" i="4"/>
  <c r="C2455" i="1" l="1"/>
  <c r="E2455" i="1" s="1"/>
  <c r="B2456" i="1"/>
  <c r="A2455" i="1"/>
  <c r="A2456" i="4"/>
  <c r="B2457" i="4"/>
  <c r="B2457" i="1" l="1"/>
  <c r="C2456" i="1"/>
  <c r="E2456" i="1" s="1"/>
  <c r="A2456" i="1"/>
  <c r="A2457" i="4"/>
  <c r="B2458" i="4"/>
  <c r="C2457" i="1" l="1"/>
  <c r="E2457" i="1" s="1"/>
  <c r="A2457" i="1"/>
  <c r="B2458" i="1"/>
  <c r="A2458" i="4"/>
  <c r="B2459" i="4"/>
  <c r="B2459" i="1" l="1"/>
  <c r="A2458" i="1"/>
  <c r="C2458" i="1"/>
  <c r="E2458" i="1" s="1"/>
  <c r="A2459" i="4"/>
  <c r="B2460" i="4"/>
  <c r="A2459" i="1" l="1"/>
  <c r="B2460" i="1"/>
  <c r="C2459" i="1"/>
  <c r="E2459" i="1" s="1"/>
  <c r="A2460" i="4"/>
  <c r="B2461" i="4"/>
  <c r="B2461" i="1" l="1"/>
  <c r="C2460" i="1"/>
  <c r="E2460" i="1" s="1"/>
  <c r="A2460" i="1"/>
  <c r="A2461" i="4"/>
  <c r="B2462" i="4"/>
  <c r="B2462" i="1" l="1"/>
  <c r="A2461" i="1"/>
  <c r="C2461" i="1"/>
  <c r="E2461" i="1" s="1"/>
  <c r="A2462" i="4"/>
  <c r="B2463" i="4"/>
  <c r="B2463" i="1" l="1"/>
  <c r="C2462" i="1"/>
  <c r="E2462" i="1" s="1"/>
  <c r="A2462" i="1"/>
  <c r="A2463" i="4"/>
  <c r="B2464" i="4"/>
  <c r="C2463" i="1" l="1"/>
  <c r="E2463" i="1" s="1"/>
  <c r="A2463" i="1"/>
  <c r="B2464" i="1"/>
  <c r="A2464" i="4"/>
  <c r="B2465" i="4"/>
  <c r="B2465" i="1" l="1"/>
  <c r="A2464" i="1"/>
  <c r="C2464" i="1"/>
  <c r="E2464" i="1" s="1"/>
  <c r="A2465" i="4"/>
  <c r="B2466" i="4"/>
  <c r="A2465" i="1" l="1"/>
  <c r="B2466" i="1"/>
  <c r="C2465" i="1"/>
  <c r="E2465" i="1" s="1"/>
  <c r="A2466" i="4"/>
  <c r="B2467" i="4"/>
  <c r="B2467" i="1" l="1"/>
  <c r="C2466" i="1"/>
  <c r="E2466" i="1" s="1"/>
  <c r="A2466" i="1"/>
  <c r="A2467" i="4"/>
  <c r="B2468" i="4"/>
  <c r="C2467" i="1" l="1"/>
  <c r="E2467" i="1" s="1"/>
  <c r="A2467" i="1"/>
  <c r="B2468" i="1"/>
  <c r="A2468" i="4"/>
  <c r="B2469" i="4"/>
  <c r="B2469" i="1" l="1"/>
  <c r="A2468" i="1"/>
  <c r="C2468" i="1"/>
  <c r="E2468" i="1" s="1"/>
  <c r="A2469" i="4"/>
  <c r="B2470" i="4"/>
  <c r="C2469" i="1" l="1"/>
  <c r="E2469" i="1" s="1"/>
  <c r="B2470" i="1"/>
  <c r="A2469" i="1"/>
  <c r="A2470" i="4"/>
  <c r="B2471" i="4"/>
  <c r="B2471" i="1" l="1"/>
  <c r="C2470" i="1"/>
  <c r="E2470" i="1" s="1"/>
  <c r="A2470" i="1"/>
  <c r="A2471" i="4"/>
  <c r="B2472" i="4"/>
  <c r="C2471" i="1" l="1"/>
  <c r="E2471" i="1" s="1"/>
  <c r="A2471" i="1"/>
  <c r="B2472" i="1"/>
  <c r="A2472" i="4"/>
  <c r="B2473" i="4"/>
  <c r="B2473" i="1" l="1"/>
  <c r="C2472" i="1"/>
  <c r="E2472" i="1" s="1"/>
  <c r="A2472" i="1"/>
  <c r="A2473" i="4"/>
  <c r="B2474" i="4"/>
  <c r="B2474" i="1" l="1"/>
  <c r="A2473" i="1"/>
  <c r="C2473" i="1"/>
  <c r="E2473" i="1" s="1"/>
  <c r="A2474" i="4"/>
  <c r="B2475" i="4"/>
  <c r="C2474" i="1" l="1"/>
  <c r="E2474" i="1" s="1"/>
  <c r="B2475" i="1"/>
  <c r="A2474" i="1"/>
  <c r="A2475" i="4"/>
  <c r="B2476" i="4"/>
  <c r="B2476" i="1" l="1"/>
  <c r="C2475" i="1"/>
  <c r="E2475" i="1" s="1"/>
  <c r="A2475" i="1"/>
  <c r="A2476" i="4"/>
  <c r="B2477" i="4"/>
  <c r="B2477" i="1" l="1"/>
  <c r="C2476" i="1"/>
  <c r="E2476" i="1" s="1"/>
  <c r="A2476" i="1"/>
  <c r="A2477" i="4"/>
  <c r="B2478" i="4"/>
  <c r="B2478" i="1" l="1"/>
  <c r="A2477" i="1"/>
  <c r="C2477" i="1"/>
  <c r="E2477" i="1" s="1"/>
  <c r="A2478" i="4"/>
  <c r="B2479" i="4"/>
  <c r="C2478" i="1" l="1"/>
  <c r="E2478" i="1" s="1"/>
  <c r="B2479" i="1"/>
  <c r="A2478" i="1"/>
  <c r="A2479" i="4"/>
  <c r="B2480" i="4"/>
  <c r="B2480" i="1" l="1"/>
  <c r="A2479" i="1"/>
  <c r="C2479" i="1"/>
  <c r="E2479" i="1" s="1"/>
  <c r="A2480" i="4"/>
  <c r="B2481" i="4"/>
  <c r="B2481" i="1" l="1"/>
  <c r="C2480" i="1"/>
  <c r="E2480" i="1" s="1"/>
  <c r="A2480" i="1"/>
  <c r="A2481" i="4"/>
  <c r="B2482" i="4"/>
  <c r="B2482" i="1" l="1"/>
  <c r="A2481" i="1"/>
  <c r="C2481" i="1"/>
  <c r="E2481" i="1" s="1"/>
  <c r="A2482" i="4"/>
  <c r="B2483" i="4"/>
  <c r="C2482" i="1" l="1"/>
  <c r="E2482" i="1" s="1"/>
  <c r="B2483" i="1"/>
  <c r="A2482" i="1"/>
  <c r="A2483" i="4"/>
  <c r="B2484" i="4"/>
  <c r="B2484" i="1" l="1"/>
  <c r="C2483" i="1"/>
  <c r="E2483" i="1" s="1"/>
  <c r="A2483" i="1"/>
  <c r="A2484" i="4"/>
  <c r="B2485" i="4"/>
  <c r="B2485" i="1" l="1"/>
  <c r="C2484" i="1"/>
  <c r="E2484" i="1" s="1"/>
  <c r="A2484" i="1"/>
  <c r="A2485" i="4"/>
  <c r="B2486" i="4"/>
  <c r="B2486" i="1" l="1"/>
  <c r="A2485" i="1"/>
  <c r="C2485" i="1"/>
  <c r="E2485" i="1" s="1"/>
  <c r="A2486" i="4"/>
  <c r="B2487" i="4"/>
  <c r="C2486" i="1" l="1"/>
  <c r="E2486" i="1" s="1"/>
  <c r="B2487" i="1"/>
  <c r="A2486" i="1"/>
  <c r="A2487" i="4"/>
  <c r="B2488" i="4"/>
  <c r="B2488" i="1" l="1"/>
  <c r="C2487" i="1"/>
  <c r="E2487" i="1" s="1"/>
  <c r="A2487" i="1"/>
  <c r="A2488" i="4"/>
  <c r="B2489" i="4"/>
  <c r="B2489" i="1" l="1"/>
  <c r="C2488" i="1"/>
  <c r="E2488" i="1" s="1"/>
  <c r="A2488" i="1"/>
  <c r="A2489" i="4"/>
  <c r="B2490" i="4"/>
  <c r="B2490" i="1" l="1"/>
  <c r="A2489" i="1"/>
  <c r="C2489" i="1"/>
  <c r="E2489" i="1" s="1"/>
  <c r="A2490" i="4"/>
  <c r="B2491" i="4"/>
  <c r="C2490" i="1" l="1"/>
  <c r="E2490" i="1" s="1"/>
  <c r="B2491" i="1"/>
  <c r="A2490" i="1"/>
  <c r="A2491" i="4"/>
  <c r="B2492" i="4"/>
  <c r="A2491" i="1" l="1"/>
  <c r="B2492" i="1"/>
  <c r="C2491" i="1"/>
  <c r="E2491" i="1" s="1"/>
  <c r="A2492" i="4"/>
  <c r="B2493" i="4"/>
  <c r="B2493" i="1" l="1"/>
  <c r="C2492" i="1"/>
  <c r="E2492" i="1" s="1"/>
  <c r="A2492" i="1"/>
  <c r="A2493" i="4"/>
  <c r="B2494" i="4"/>
  <c r="C2493" i="1" l="1"/>
  <c r="E2493" i="1" s="1"/>
  <c r="A2493" i="1"/>
  <c r="B2494" i="1"/>
  <c r="A2494" i="4"/>
  <c r="B2495" i="4"/>
  <c r="B2495" i="1" l="1"/>
  <c r="A2494" i="1"/>
  <c r="C2494" i="1"/>
  <c r="E2494" i="1" s="1"/>
  <c r="A2495" i="4"/>
  <c r="B2496" i="4"/>
  <c r="A2495" i="1" l="1"/>
  <c r="B2496" i="1"/>
  <c r="C2495" i="1"/>
  <c r="E2495" i="1" s="1"/>
  <c r="A2496" i="4"/>
  <c r="B2497" i="4"/>
  <c r="B2497" i="1" l="1"/>
  <c r="C2496" i="1"/>
  <c r="E2496" i="1" s="1"/>
  <c r="A2496" i="1"/>
  <c r="A2497" i="4"/>
  <c r="B2498" i="4"/>
  <c r="C2497" i="1" l="1"/>
  <c r="E2497" i="1" s="1"/>
  <c r="A2497" i="1"/>
  <c r="B2498" i="1"/>
  <c r="A2498" i="4"/>
  <c r="B2499" i="4"/>
  <c r="B2499" i="1" l="1"/>
  <c r="A2498" i="1"/>
  <c r="C2498" i="1"/>
  <c r="E2498" i="1" s="1"/>
  <c r="A2499" i="4"/>
  <c r="B2500" i="4"/>
  <c r="A2499" i="1" l="1"/>
  <c r="B2500" i="1"/>
  <c r="C2499" i="1"/>
  <c r="E2499" i="1" s="1"/>
  <c r="A2500" i="4"/>
  <c r="B2501" i="4"/>
  <c r="A2500" i="1" l="1"/>
  <c r="B2501" i="1"/>
  <c r="C2500" i="1"/>
  <c r="E2500" i="1" s="1"/>
  <c r="A2501" i="4"/>
  <c r="B2502" i="4"/>
  <c r="A2501" i="1" l="1"/>
  <c r="B2502" i="1"/>
  <c r="C2501" i="1"/>
  <c r="E2501" i="1" s="1"/>
  <c r="A2502" i="4"/>
  <c r="B2503" i="4"/>
  <c r="B2503" i="1" l="1"/>
  <c r="C2502" i="1"/>
  <c r="E2502" i="1" s="1"/>
  <c r="A2502" i="1"/>
  <c r="A2503" i="4"/>
  <c r="B2504" i="4"/>
  <c r="A2503" i="1" l="1"/>
  <c r="C2503" i="1"/>
  <c r="E2503" i="1" s="1"/>
  <c r="B2504" i="1"/>
  <c r="A2504" i="4"/>
  <c r="B2505" i="4"/>
  <c r="A2504" i="1" l="1"/>
  <c r="B2505" i="1"/>
  <c r="C2504" i="1"/>
  <c r="E2504" i="1" s="1"/>
  <c r="A2505" i="4"/>
  <c r="B2506" i="4"/>
  <c r="B2506" i="1" l="1"/>
  <c r="C2505" i="1"/>
  <c r="E2505" i="1" s="1"/>
  <c r="A2505" i="1"/>
  <c r="A2506" i="4"/>
  <c r="B2507" i="4"/>
  <c r="C2506" i="1" l="1"/>
  <c r="E2506" i="1" s="1"/>
  <c r="A2506" i="1"/>
  <c r="B2507" i="1"/>
  <c r="A2507" i="4"/>
  <c r="B2508" i="4"/>
  <c r="C2507" i="1" l="1"/>
  <c r="E2507" i="1" s="1"/>
  <c r="B2508" i="1"/>
  <c r="A2507" i="1"/>
  <c r="A2508" i="4"/>
  <c r="B2509" i="4"/>
  <c r="B2509" i="1" l="1"/>
  <c r="C2508" i="1"/>
  <c r="E2508" i="1" s="1"/>
  <c r="A2508" i="1"/>
  <c r="A2509" i="4"/>
  <c r="B2510" i="4"/>
  <c r="A2509" i="1" l="1"/>
  <c r="C2509" i="1"/>
  <c r="E2509" i="1" s="1"/>
  <c r="B2510" i="1"/>
  <c r="A2510" i="4"/>
  <c r="B2511" i="4"/>
  <c r="A2510" i="1" l="1"/>
  <c r="B2511" i="1"/>
  <c r="C2510" i="1"/>
  <c r="E2510" i="1" s="1"/>
  <c r="A2511" i="4"/>
  <c r="B2512" i="4"/>
  <c r="A2511" i="1" l="1"/>
  <c r="B2512" i="1"/>
  <c r="C2511" i="1"/>
  <c r="E2511" i="1" s="1"/>
  <c r="A2512" i="4"/>
  <c r="B2513" i="4"/>
  <c r="A2512" i="1" l="1"/>
  <c r="B2513" i="1"/>
  <c r="C2512" i="1"/>
  <c r="E2512" i="1" s="1"/>
  <c r="A2513" i="4"/>
  <c r="B2514" i="4"/>
  <c r="A2513" i="1" l="1"/>
  <c r="B2514" i="1"/>
  <c r="C2513" i="1"/>
  <c r="E2513" i="1" s="1"/>
  <c r="A2514" i="4"/>
  <c r="B2515" i="4"/>
  <c r="B2515" i="1" l="1"/>
  <c r="C2514" i="1"/>
  <c r="E2514" i="1" s="1"/>
  <c r="A2514" i="1"/>
  <c r="A2515" i="4"/>
  <c r="B2516" i="4"/>
  <c r="C2515" i="1" l="1"/>
  <c r="E2515" i="1" s="1"/>
  <c r="A2515" i="1"/>
  <c r="B2516" i="1"/>
  <c r="A2516" i="4"/>
  <c r="B2517" i="4"/>
  <c r="C2516" i="1" l="1"/>
  <c r="E2516" i="1" s="1"/>
  <c r="A2516" i="1"/>
  <c r="B2517" i="1"/>
  <c r="A2517" i="4"/>
  <c r="B2518" i="4"/>
  <c r="A2517" i="1" l="1"/>
  <c r="B2518" i="1"/>
  <c r="C2517" i="1"/>
  <c r="E2517" i="1" s="1"/>
  <c r="A2518" i="4"/>
  <c r="B2519" i="4"/>
  <c r="B2519" i="1" l="1"/>
  <c r="A2518" i="1"/>
  <c r="C2518" i="1"/>
  <c r="E2518" i="1" s="1"/>
  <c r="A2519" i="4"/>
  <c r="B2520" i="4"/>
  <c r="A2519" i="1" l="1"/>
  <c r="C2519" i="1"/>
  <c r="E2519" i="1" s="1"/>
  <c r="B2520" i="1"/>
  <c r="A2520" i="4"/>
  <c r="B2521" i="4"/>
  <c r="A2520" i="1" l="1"/>
  <c r="C2520" i="1"/>
  <c r="E2520" i="1" s="1"/>
  <c r="B2521" i="1"/>
  <c r="A2521" i="4"/>
  <c r="B2522" i="4"/>
  <c r="A2521" i="1" l="1"/>
  <c r="B2522" i="1"/>
  <c r="C2521" i="1"/>
  <c r="E2521" i="1" s="1"/>
  <c r="A2522" i="4"/>
  <c r="B2523" i="4"/>
  <c r="A2522" i="1" l="1"/>
  <c r="B2523" i="1"/>
  <c r="C2522" i="1"/>
  <c r="E2522" i="1" s="1"/>
  <c r="A2523" i="4"/>
  <c r="B2524" i="4"/>
  <c r="C2523" i="1" l="1"/>
  <c r="E2523" i="1" s="1"/>
  <c r="B2524" i="1"/>
  <c r="A2523" i="1"/>
  <c r="A2524" i="4"/>
  <c r="B2525" i="4"/>
  <c r="B2525" i="1" l="1"/>
  <c r="C2524" i="1"/>
  <c r="E2524" i="1" s="1"/>
  <c r="A2524" i="1"/>
  <c r="A2525" i="4"/>
  <c r="B2526" i="4"/>
  <c r="A2525" i="1" l="1"/>
  <c r="C2525" i="1"/>
  <c r="E2525" i="1" s="1"/>
  <c r="B2526" i="1"/>
  <c r="A2526" i="4"/>
  <c r="B2527" i="4"/>
  <c r="B2527" i="1" l="1"/>
  <c r="C2526" i="1"/>
  <c r="E2526" i="1" s="1"/>
  <c r="A2526" i="1"/>
  <c r="A2527" i="4"/>
  <c r="B2528" i="4"/>
  <c r="A2527" i="1" l="1"/>
  <c r="C2527" i="1"/>
  <c r="E2527" i="1" s="1"/>
  <c r="B2528" i="1"/>
  <c r="A2528" i="4"/>
  <c r="B2529" i="4"/>
  <c r="A2528" i="1" l="1"/>
  <c r="B2529" i="1"/>
  <c r="C2528" i="1"/>
  <c r="E2528" i="1" s="1"/>
  <c r="A2529" i="4"/>
  <c r="B2530" i="4"/>
  <c r="C2529" i="1" l="1"/>
  <c r="E2529" i="1" s="1"/>
  <c r="B2530" i="1"/>
  <c r="A2529" i="1"/>
  <c r="A2530" i="4"/>
  <c r="B2531" i="4"/>
  <c r="B2531" i="1" l="1"/>
  <c r="C2530" i="1"/>
  <c r="E2530" i="1" s="1"/>
  <c r="A2530" i="1"/>
  <c r="A2531" i="4"/>
  <c r="B2532" i="4"/>
  <c r="A2531" i="1" l="1"/>
  <c r="C2531" i="1"/>
  <c r="E2531" i="1" s="1"/>
  <c r="B2532" i="1"/>
  <c r="A2532" i="4"/>
  <c r="B2533" i="4"/>
  <c r="A2532" i="1" l="1"/>
  <c r="B2533" i="1"/>
  <c r="C2532" i="1"/>
  <c r="E2532" i="1" s="1"/>
  <c r="A2533" i="4"/>
  <c r="B2534" i="4"/>
  <c r="C2533" i="1" l="1"/>
  <c r="E2533" i="1" s="1"/>
  <c r="B2534" i="1"/>
  <c r="A2533" i="1"/>
  <c r="A2534" i="4"/>
  <c r="B2535" i="4"/>
  <c r="B2535" i="1" l="1"/>
  <c r="C2534" i="1"/>
  <c r="E2534" i="1" s="1"/>
  <c r="A2534" i="1"/>
  <c r="A2535" i="4"/>
  <c r="B2536" i="4"/>
  <c r="A2535" i="1" l="1"/>
  <c r="C2535" i="1"/>
  <c r="E2535" i="1" s="1"/>
  <c r="B2536" i="1"/>
  <c r="A2536" i="4"/>
  <c r="B2537" i="4"/>
  <c r="B2537" i="1" l="1"/>
  <c r="C2536" i="1"/>
  <c r="E2536" i="1" s="1"/>
  <c r="A2536" i="1"/>
  <c r="A2537" i="4"/>
  <c r="B2538" i="4"/>
  <c r="A2537" i="1" l="1"/>
  <c r="B2538" i="1"/>
  <c r="C2537" i="1"/>
  <c r="E2537" i="1" s="1"/>
  <c r="A2538" i="4"/>
  <c r="B2539" i="4"/>
  <c r="A2538" i="1" l="1"/>
  <c r="C2538" i="1"/>
  <c r="E2538" i="1" s="1"/>
  <c r="B2539" i="1"/>
  <c r="A2539" i="4"/>
  <c r="B2540" i="4"/>
  <c r="B2540" i="1" l="1"/>
  <c r="C2539" i="1"/>
  <c r="E2539" i="1" s="1"/>
  <c r="A2539" i="1"/>
  <c r="A2540" i="4"/>
  <c r="B2541" i="4"/>
  <c r="A2540" i="1" l="1"/>
  <c r="B2541" i="1"/>
  <c r="C2540" i="1"/>
  <c r="E2540" i="1" s="1"/>
  <c r="A2541" i="4"/>
  <c r="B2542" i="4"/>
  <c r="C2541" i="1" l="1"/>
  <c r="E2541" i="1" s="1"/>
  <c r="B2542" i="1"/>
  <c r="A2541" i="1"/>
  <c r="A2542" i="4"/>
  <c r="B2543" i="4"/>
  <c r="B2543" i="1" l="1"/>
  <c r="C2542" i="1"/>
  <c r="E2542" i="1" s="1"/>
  <c r="A2542" i="1"/>
  <c r="A2543" i="4"/>
  <c r="B2544" i="4"/>
  <c r="A2543" i="1" l="1"/>
  <c r="C2543" i="1"/>
  <c r="E2543" i="1" s="1"/>
  <c r="B2544" i="1"/>
  <c r="A2544" i="4"/>
  <c r="B2545" i="4"/>
  <c r="A2544" i="1" l="1"/>
  <c r="C2544" i="1"/>
  <c r="E2544" i="1" s="1"/>
  <c r="B2545" i="1"/>
  <c r="A2545" i="4"/>
  <c r="B2546" i="4"/>
  <c r="A2545" i="1" l="1"/>
  <c r="C2545" i="1"/>
  <c r="E2545" i="1" s="1"/>
  <c r="B2546" i="1"/>
  <c r="A2546" i="4"/>
  <c r="B2547" i="4"/>
  <c r="A2546" i="1" l="1"/>
  <c r="C2546" i="1"/>
  <c r="E2546" i="1" s="1"/>
  <c r="B2547" i="1"/>
  <c r="A2547" i="4"/>
  <c r="B2548" i="4"/>
  <c r="A2547" i="1" l="1"/>
  <c r="B2548" i="1"/>
  <c r="C2547" i="1"/>
  <c r="E2547" i="1" s="1"/>
  <c r="A2548" i="4"/>
  <c r="B2549" i="4"/>
  <c r="B2549" i="1" l="1"/>
  <c r="A2548" i="1"/>
  <c r="C2548" i="1"/>
  <c r="E2548" i="1" s="1"/>
  <c r="A2549" i="4"/>
  <c r="B2550" i="4"/>
  <c r="A2549" i="1" l="1"/>
  <c r="C2549" i="1"/>
  <c r="E2549" i="1" s="1"/>
  <c r="B2550" i="1"/>
  <c r="A2550" i="4"/>
  <c r="B2551" i="4"/>
  <c r="B2551" i="1" l="1"/>
  <c r="A2550" i="1"/>
  <c r="C2550" i="1"/>
  <c r="E2550" i="1" s="1"/>
  <c r="A2551" i="4"/>
  <c r="B2552" i="4"/>
  <c r="A2551" i="1" l="1"/>
  <c r="C2551" i="1"/>
  <c r="E2551" i="1" s="1"/>
  <c r="B2552" i="1"/>
  <c r="A2552" i="4"/>
  <c r="B2553" i="4"/>
  <c r="C2552" i="1" l="1"/>
  <c r="E2552" i="1" s="1"/>
  <c r="B2553" i="1"/>
  <c r="A2552" i="1"/>
  <c r="A2553" i="4"/>
  <c r="B2554" i="4"/>
  <c r="B2554" i="1" l="1"/>
  <c r="C2553" i="1"/>
  <c r="E2553" i="1" s="1"/>
  <c r="A2553" i="1"/>
  <c r="A2554" i="4"/>
  <c r="B2555" i="4"/>
  <c r="A2554" i="1" l="1"/>
  <c r="C2554" i="1"/>
  <c r="E2554" i="1" s="1"/>
  <c r="B2555" i="1"/>
  <c r="A2555" i="4"/>
  <c r="B2556" i="4"/>
  <c r="A2555" i="1" l="1"/>
  <c r="C2555" i="1"/>
  <c r="E2555" i="1" s="1"/>
  <c r="B2556" i="1"/>
  <c r="A2556" i="4"/>
  <c r="B2557" i="4"/>
  <c r="B2557" i="1" l="1"/>
  <c r="A2556" i="1"/>
  <c r="C2556" i="1"/>
  <c r="E2556" i="1" s="1"/>
  <c r="A2557" i="4"/>
  <c r="B2558" i="4"/>
  <c r="A2557" i="1" l="1"/>
  <c r="C2557" i="1"/>
  <c r="E2557" i="1" s="1"/>
  <c r="B2558" i="1"/>
  <c r="A2558" i="4"/>
  <c r="B2559" i="4"/>
  <c r="B2559" i="1" l="1"/>
  <c r="C2558" i="1"/>
  <c r="E2558" i="1" s="1"/>
  <c r="A2558" i="1"/>
  <c r="A2559" i="4"/>
  <c r="B2560" i="4"/>
  <c r="A2559" i="1" l="1"/>
  <c r="C2559" i="1"/>
  <c r="E2559" i="1" s="1"/>
  <c r="B2560" i="1"/>
  <c r="A2560" i="4"/>
  <c r="B2561" i="4"/>
  <c r="B2561" i="1" l="1"/>
  <c r="A2560" i="1"/>
  <c r="C2560" i="1"/>
  <c r="E2560" i="1" s="1"/>
  <c r="A2561" i="4"/>
  <c r="B2562" i="4"/>
  <c r="A2561" i="1" l="1"/>
  <c r="C2561" i="1"/>
  <c r="E2561" i="1" s="1"/>
  <c r="B2562" i="1"/>
  <c r="A2562" i="4"/>
  <c r="B2563" i="4"/>
  <c r="B2563" i="1" l="1"/>
  <c r="C2562" i="1"/>
  <c r="E2562" i="1" s="1"/>
  <c r="A2562" i="1"/>
  <c r="A2563" i="4"/>
  <c r="B2564" i="4"/>
  <c r="A2563" i="1" l="1"/>
  <c r="C2563" i="1"/>
  <c r="E2563" i="1" s="1"/>
  <c r="B2564" i="1"/>
  <c r="A2564" i="4"/>
  <c r="B2565" i="4"/>
  <c r="B2565" i="1" l="1"/>
  <c r="A2564" i="1"/>
  <c r="C2564" i="1"/>
  <c r="E2564" i="1" s="1"/>
  <c r="A2565" i="4"/>
  <c r="B2566" i="4"/>
  <c r="A2565" i="1" l="1"/>
  <c r="B2566" i="1"/>
  <c r="C2565" i="1"/>
  <c r="E2565" i="1" s="1"/>
  <c r="A2566" i="4"/>
  <c r="B2567" i="4"/>
  <c r="C2566" i="1" l="1"/>
  <c r="E2566" i="1" s="1"/>
  <c r="A2566" i="1"/>
  <c r="B2567" i="1"/>
  <c r="A2567" i="4"/>
  <c r="B2568" i="4"/>
  <c r="A2567" i="1" l="1"/>
  <c r="B2568" i="1"/>
  <c r="C2567" i="1"/>
  <c r="E2567" i="1" s="1"/>
  <c r="A2568" i="4"/>
  <c r="B2569" i="4"/>
  <c r="C2568" i="1" l="1"/>
  <c r="E2568" i="1" s="1"/>
  <c r="A2568" i="1"/>
  <c r="B2569" i="1"/>
  <c r="A2569" i="4"/>
  <c r="B2570" i="4"/>
  <c r="A2569" i="1" l="1"/>
  <c r="B2570" i="1"/>
  <c r="C2569" i="1"/>
  <c r="E2569" i="1" s="1"/>
  <c r="A2570" i="4"/>
  <c r="B2571" i="4"/>
  <c r="C2570" i="1" l="1"/>
  <c r="E2570" i="1" s="1"/>
  <c r="B2571" i="1"/>
  <c r="A2570" i="1"/>
  <c r="A2571" i="4"/>
  <c r="B2572" i="4"/>
  <c r="A2571" i="1" l="1"/>
  <c r="B2572" i="1"/>
  <c r="C2571" i="1"/>
  <c r="E2571" i="1" s="1"/>
  <c r="A2572" i="4"/>
  <c r="B2573" i="4"/>
  <c r="C2572" i="1" l="1"/>
  <c r="E2572" i="1" s="1"/>
  <c r="A2572" i="1"/>
  <c r="B2573" i="1"/>
  <c r="A2573" i="4"/>
  <c r="B2574" i="4"/>
  <c r="A2573" i="1" l="1"/>
  <c r="B2574" i="1"/>
  <c r="C2573" i="1"/>
  <c r="E2573" i="1" s="1"/>
  <c r="A2574" i="4"/>
  <c r="B2575" i="4"/>
  <c r="C2574" i="1" l="1"/>
  <c r="E2574" i="1" s="1"/>
  <c r="A2574" i="1"/>
  <c r="B2575" i="1"/>
  <c r="A2575" i="4"/>
  <c r="B2576" i="4"/>
  <c r="A2575" i="1" l="1"/>
  <c r="B2576" i="1"/>
  <c r="C2575" i="1"/>
  <c r="E2575" i="1" s="1"/>
  <c r="A2576" i="4"/>
  <c r="B2577" i="4"/>
  <c r="C2576" i="1" l="1"/>
  <c r="E2576" i="1" s="1"/>
  <c r="A2576" i="1"/>
  <c r="B2577" i="1"/>
  <c r="A2577" i="4"/>
  <c r="B2578" i="4"/>
  <c r="A2577" i="1" l="1"/>
  <c r="B2578" i="1"/>
  <c r="C2577" i="1"/>
  <c r="E2577" i="1" s="1"/>
  <c r="A2578" i="4"/>
  <c r="B2579" i="4"/>
  <c r="C2578" i="1" l="1"/>
  <c r="E2578" i="1" s="1"/>
  <c r="A2578" i="1"/>
  <c r="B2579" i="1"/>
  <c r="A2579" i="4"/>
  <c r="B2580" i="4"/>
  <c r="A2579" i="1" l="1"/>
  <c r="B2580" i="1"/>
  <c r="C2579" i="1"/>
  <c r="E2579" i="1" s="1"/>
  <c r="A2580" i="4"/>
  <c r="B2581" i="4"/>
  <c r="C2580" i="1" l="1"/>
  <c r="E2580" i="1" s="1"/>
  <c r="A2580" i="1"/>
  <c r="B2581" i="1"/>
  <c r="A2581" i="4"/>
  <c r="B2582" i="4"/>
  <c r="A2581" i="1" l="1"/>
  <c r="B2582" i="1"/>
  <c r="C2581" i="1"/>
  <c r="E2581" i="1" s="1"/>
  <c r="A2582" i="4"/>
  <c r="B2583" i="4"/>
  <c r="C2582" i="1" l="1"/>
  <c r="E2582" i="1" s="1"/>
  <c r="A2582" i="1"/>
  <c r="B2583" i="1"/>
  <c r="A2583" i="4"/>
  <c r="B2584" i="4"/>
  <c r="A2583" i="1" l="1"/>
  <c r="B2584" i="1"/>
  <c r="C2583" i="1"/>
  <c r="E2583" i="1" s="1"/>
  <c r="A2584" i="4"/>
  <c r="B2585" i="4"/>
  <c r="C2584" i="1" l="1"/>
  <c r="E2584" i="1" s="1"/>
  <c r="A2584" i="1"/>
  <c r="B2585" i="1"/>
  <c r="A2585" i="4"/>
  <c r="B2586" i="4"/>
  <c r="A2585" i="1" l="1"/>
  <c r="B2586" i="1"/>
  <c r="C2585" i="1"/>
  <c r="E2585" i="1" s="1"/>
  <c r="A2586" i="4"/>
  <c r="B2587" i="4"/>
  <c r="C2586" i="1" l="1"/>
  <c r="E2586" i="1" s="1"/>
  <c r="A2586" i="1"/>
  <c r="B2587" i="1"/>
  <c r="A2587" i="4"/>
  <c r="B2588" i="4"/>
  <c r="A2587" i="1" l="1"/>
  <c r="B2588" i="1"/>
  <c r="C2587" i="1"/>
  <c r="E2587" i="1" s="1"/>
  <c r="A2588" i="4"/>
  <c r="B2589" i="4"/>
  <c r="C2588" i="1" l="1"/>
  <c r="E2588" i="1" s="1"/>
  <c r="A2588" i="1"/>
  <c r="B2589" i="1"/>
  <c r="A2589" i="4"/>
  <c r="B2590" i="4"/>
  <c r="A2589" i="1" l="1"/>
  <c r="B2590" i="1"/>
  <c r="C2589" i="1"/>
  <c r="E2589" i="1" s="1"/>
  <c r="A2590" i="4"/>
  <c r="B2591" i="4"/>
  <c r="C2590" i="1" l="1"/>
  <c r="E2590" i="1" s="1"/>
  <c r="A2590" i="1"/>
  <c r="B2591" i="1"/>
  <c r="A2591" i="4"/>
  <c r="B2592" i="4"/>
  <c r="A2591" i="1" l="1"/>
  <c r="B2592" i="1"/>
  <c r="C2591" i="1"/>
  <c r="E2591" i="1" s="1"/>
  <c r="A2592" i="4"/>
  <c r="B2593" i="4"/>
  <c r="C2592" i="1" l="1"/>
  <c r="E2592" i="1" s="1"/>
  <c r="A2592" i="1"/>
  <c r="B2593" i="1"/>
  <c r="A2593" i="4"/>
  <c r="B2594" i="4"/>
  <c r="A2593" i="1" l="1"/>
  <c r="B2594" i="1"/>
  <c r="C2593" i="1"/>
  <c r="E2593" i="1" s="1"/>
  <c r="A2594" i="4"/>
  <c r="B2595" i="4"/>
  <c r="C2594" i="1" l="1"/>
  <c r="E2594" i="1" s="1"/>
  <c r="A2594" i="1"/>
  <c r="B2595" i="1"/>
  <c r="A2595" i="4"/>
  <c r="B2596" i="4"/>
  <c r="A2595" i="1" l="1"/>
  <c r="B2596" i="1"/>
  <c r="C2595" i="1"/>
  <c r="E2595" i="1" s="1"/>
  <c r="A2596" i="4"/>
  <c r="B2597" i="4"/>
  <c r="C2596" i="1" l="1"/>
  <c r="E2596" i="1" s="1"/>
  <c r="A2596" i="1"/>
  <c r="B2597" i="1"/>
  <c r="A2597" i="4"/>
  <c r="B2598" i="4"/>
  <c r="A2597" i="1" l="1"/>
  <c r="B2598" i="1"/>
  <c r="C2597" i="1"/>
  <c r="E2597" i="1" s="1"/>
  <c r="A2598" i="4"/>
  <c r="B2599" i="4"/>
  <c r="C2598" i="1" l="1"/>
  <c r="E2598" i="1" s="1"/>
  <c r="A2598" i="1"/>
  <c r="B2599" i="1"/>
  <c r="A2599" i="4"/>
  <c r="B2600" i="4"/>
  <c r="A2599" i="1" l="1"/>
  <c r="B2600" i="1"/>
  <c r="C2599" i="1"/>
  <c r="E2599" i="1" s="1"/>
  <c r="A2600" i="4"/>
  <c r="B2601" i="4"/>
  <c r="C2600" i="1" l="1"/>
  <c r="E2600" i="1" s="1"/>
  <c r="A2600" i="1"/>
  <c r="B2601" i="1"/>
  <c r="A2601" i="4"/>
  <c r="B2602" i="4"/>
  <c r="A2601" i="1" l="1"/>
  <c r="B2602" i="1"/>
  <c r="C2601" i="1"/>
  <c r="E2601" i="1" s="1"/>
  <c r="A2602" i="4"/>
  <c r="B2603" i="4"/>
  <c r="C2602" i="1" l="1"/>
  <c r="E2602" i="1" s="1"/>
  <c r="A2602" i="1"/>
  <c r="B2603" i="1"/>
  <c r="A2603" i="4"/>
  <c r="B2604" i="4"/>
  <c r="A2603" i="1" l="1"/>
  <c r="B2604" i="1"/>
  <c r="C2603" i="1"/>
  <c r="E2603" i="1" s="1"/>
  <c r="A2604" i="4"/>
  <c r="B2605" i="4"/>
  <c r="C2604" i="1" l="1"/>
  <c r="E2604" i="1" s="1"/>
  <c r="A2604" i="1"/>
  <c r="B2605" i="1"/>
  <c r="A2605" i="4"/>
  <c r="B2606" i="4"/>
  <c r="A2605" i="1" l="1"/>
  <c r="B2606" i="1"/>
  <c r="C2605" i="1"/>
  <c r="E2605" i="1" s="1"/>
  <c r="A2606" i="4"/>
  <c r="B2607" i="4"/>
  <c r="C2606" i="1" l="1"/>
  <c r="E2606" i="1" s="1"/>
  <c r="A2606" i="1"/>
  <c r="B2607" i="1"/>
  <c r="A2607" i="4"/>
  <c r="B2608" i="4"/>
  <c r="A2607" i="1" l="1"/>
  <c r="B2608" i="1"/>
  <c r="C2607" i="1"/>
  <c r="E2607" i="1" s="1"/>
  <c r="A2608" i="4"/>
  <c r="B2609" i="4"/>
  <c r="C2608" i="1" l="1"/>
  <c r="E2608" i="1" s="1"/>
  <c r="A2608" i="1"/>
  <c r="B2609" i="1"/>
  <c r="A2609" i="4"/>
  <c r="B2610" i="4"/>
  <c r="A2609" i="1" l="1"/>
  <c r="B2610" i="1"/>
  <c r="C2609" i="1"/>
  <c r="E2609" i="1" s="1"/>
  <c r="A2610" i="4"/>
  <c r="B2611" i="4"/>
  <c r="C2610" i="1" l="1"/>
  <c r="E2610" i="1" s="1"/>
  <c r="A2610" i="1"/>
  <c r="B2611" i="1"/>
  <c r="A2611" i="4"/>
  <c r="B2612" i="4"/>
  <c r="A2611" i="1" l="1"/>
  <c r="B2612" i="1"/>
  <c r="C2611" i="1"/>
  <c r="E2611" i="1" s="1"/>
  <c r="A2612" i="4"/>
  <c r="B2613" i="4"/>
  <c r="C2612" i="1" l="1"/>
  <c r="E2612" i="1" s="1"/>
  <c r="A2612" i="1"/>
  <c r="B2613" i="1"/>
  <c r="A2613" i="4"/>
  <c r="B2614" i="4"/>
  <c r="A2613" i="1" l="1"/>
  <c r="B2614" i="1"/>
  <c r="C2613" i="1"/>
  <c r="E2613" i="1" s="1"/>
  <c r="A2614" i="4"/>
  <c r="B2615" i="4"/>
  <c r="C2614" i="1" l="1"/>
  <c r="E2614" i="1" s="1"/>
  <c r="A2614" i="1"/>
  <c r="B2615" i="1"/>
  <c r="A2615" i="4"/>
  <c r="B2616" i="4"/>
  <c r="A2615" i="1" l="1"/>
  <c r="B2616" i="1"/>
  <c r="C2615" i="1"/>
  <c r="E2615" i="1" s="1"/>
  <c r="A2616" i="4"/>
  <c r="B2617" i="4"/>
  <c r="C2616" i="1" l="1"/>
  <c r="E2616" i="1" s="1"/>
  <c r="A2616" i="1"/>
  <c r="B2617" i="1"/>
  <c r="A2617" i="4"/>
  <c r="B2618" i="4"/>
  <c r="A2617" i="1" l="1"/>
  <c r="B2618" i="1"/>
  <c r="C2617" i="1"/>
  <c r="E2617" i="1" s="1"/>
  <c r="A2618" i="4"/>
  <c r="B2619" i="4"/>
  <c r="C2618" i="1" l="1"/>
  <c r="E2618" i="1" s="1"/>
  <c r="A2618" i="1"/>
  <c r="B2619" i="1"/>
  <c r="A2619" i="4"/>
  <c r="B2620" i="4"/>
  <c r="A2619" i="1" l="1"/>
  <c r="B2620" i="1"/>
  <c r="C2619" i="1"/>
  <c r="E2619" i="1" s="1"/>
  <c r="A2620" i="4"/>
  <c r="B2621" i="4"/>
  <c r="C2620" i="1" l="1"/>
  <c r="E2620" i="1" s="1"/>
  <c r="A2620" i="1"/>
  <c r="B2621" i="1"/>
  <c r="A2621" i="4"/>
  <c r="B2622" i="4"/>
  <c r="A2621" i="1" l="1"/>
  <c r="B2622" i="1"/>
  <c r="C2621" i="1"/>
  <c r="E2621" i="1" s="1"/>
  <c r="A2622" i="4"/>
  <c r="B2623" i="4"/>
  <c r="C2622" i="1" l="1"/>
  <c r="E2622" i="1" s="1"/>
  <c r="A2622" i="1"/>
  <c r="B2623" i="1"/>
  <c r="A2623" i="4"/>
  <c r="B2624" i="4"/>
  <c r="A2623" i="1" l="1"/>
  <c r="B2624" i="1"/>
  <c r="C2623" i="1"/>
  <c r="E2623" i="1" s="1"/>
  <c r="A2624" i="4"/>
  <c r="B2625" i="4"/>
  <c r="C2624" i="1" l="1"/>
  <c r="E2624" i="1" s="1"/>
  <c r="A2624" i="1"/>
  <c r="B2625" i="1"/>
  <c r="A2625" i="4"/>
  <c r="B2626" i="4"/>
  <c r="A2625" i="1" l="1"/>
  <c r="B2626" i="1"/>
  <c r="C2625" i="1"/>
  <c r="E2625" i="1" s="1"/>
  <c r="A2626" i="4"/>
  <c r="B2627" i="4"/>
  <c r="C2626" i="1" l="1"/>
  <c r="E2626" i="1" s="1"/>
  <c r="A2626" i="1"/>
  <c r="B2627" i="1"/>
  <c r="A2627" i="4"/>
  <c r="B2628" i="4"/>
  <c r="A2627" i="1" l="1"/>
  <c r="B2628" i="1"/>
  <c r="C2627" i="1"/>
  <c r="E2627" i="1" s="1"/>
  <c r="A2628" i="4"/>
  <c r="B2629" i="4"/>
  <c r="C2628" i="1" l="1"/>
  <c r="E2628" i="1" s="1"/>
  <c r="A2628" i="1"/>
  <c r="B2629" i="1"/>
  <c r="A2629" i="4"/>
  <c r="B2630" i="4"/>
  <c r="A2629" i="1" l="1"/>
  <c r="B2630" i="1"/>
  <c r="C2629" i="1"/>
  <c r="E2629" i="1" s="1"/>
  <c r="A2630" i="4"/>
  <c r="B2631" i="4"/>
  <c r="C2630" i="1" l="1"/>
  <c r="E2630" i="1" s="1"/>
  <c r="A2630" i="1"/>
  <c r="B2631" i="1"/>
  <c r="A2631" i="4"/>
  <c r="B2632" i="4"/>
  <c r="A2631" i="1" l="1"/>
  <c r="B2632" i="1"/>
  <c r="C2631" i="1"/>
  <c r="E2631" i="1" s="1"/>
  <c r="A2632" i="4"/>
  <c r="B2633" i="4"/>
  <c r="C2632" i="1" l="1"/>
  <c r="E2632" i="1" s="1"/>
  <c r="A2632" i="1"/>
  <c r="B2633" i="1"/>
  <c r="A2633" i="4"/>
  <c r="B2634" i="4"/>
  <c r="A2633" i="1" l="1"/>
  <c r="B2634" i="1"/>
  <c r="C2633" i="1"/>
  <c r="E2633" i="1" s="1"/>
  <c r="A2634" i="4"/>
  <c r="B2635" i="4"/>
  <c r="C2634" i="1" l="1"/>
  <c r="E2634" i="1" s="1"/>
  <c r="A2634" i="1"/>
  <c r="B2635" i="1"/>
  <c r="A2635" i="4"/>
  <c r="B2636" i="4"/>
  <c r="A2635" i="1" l="1"/>
  <c r="B2636" i="1"/>
  <c r="C2635" i="1"/>
  <c r="E2635" i="1" s="1"/>
  <c r="A2636" i="4"/>
  <c r="B2637" i="4"/>
  <c r="C2636" i="1" l="1"/>
  <c r="E2636" i="1" s="1"/>
  <c r="A2636" i="1"/>
  <c r="B2637" i="1"/>
  <c r="A2637" i="4"/>
  <c r="B2638" i="4"/>
  <c r="A2637" i="1" l="1"/>
  <c r="B2638" i="1"/>
  <c r="C2637" i="1"/>
  <c r="E2637" i="1" s="1"/>
  <c r="A2638" i="4"/>
  <c r="B2639" i="4"/>
  <c r="C2638" i="1" l="1"/>
  <c r="E2638" i="1" s="1"/>
  <c r="A2638" i="1"/>
  <c r="B2639" i="1"/>
  <c r="A2639" i="4"/>
  <c r="B2640" i="4"/>
  <c r="A2639" i="1" l="1"/>
  <c r="B2640" i="1"/>
  <c r="C2639" i="1"/>
  <c r="E2639" i="1" s="1"/>
  <c r="A2640" i="4"/>
  <c r="B2641" i="4"/>
  <c r="C2640" i="1" l="1"/>
  <c r="E2640" i="1" s="1"/>
  <c r="A2640" i="1"/>
  <c r="B2641" i="1"/>
  <c r="A2641" i="4"/>
  <c r="B2642" i="4"/>
  <c r="A2641" i="1" l="1"/>
  <c r="B2642" i="1"/>
  <c r="C2641" i="1"/>
  <c r="E2641" i="1" s="1"/>
  <c r="A2642" i="4"/>
  <c r="B2643" i="4"/>
  <c r="C2642" i="1" l="1"/>
  <c r="E2642" i="1" s="1"/>
  <c r="A2642" i="1"/>
  <c r="B2643" i="1"/>
  <c r="A2643" i="4"/>
  <c r="B2644" i="4"/>
  <c r="A2643" i="1" l="1"/>
  <c r="B2644" i="1"/>
  <c r="C2643" i="1"/>
  <c r="E2643" i="1" s="1"/>
  <c r="A2644" i="4"/>
  <c r="B2645" i="4"/>
  <c r="C2644" i="1" l="1"/>
  <c r="E2644" i="1" s="1"/>
  <c r="A2644" i="1"/>
  <c r="B2645" i="1"/>
  <c r="A2645" i="4"/>
  <c r="B2646" i="4"/>
  <c r="A2645" i="1" l="1"/>
  <c r="B2646" i="1"/>
  <c r="C2645" i="1"/>
  <c r="E2645" i="1" s="1"/>
  <c r="A2646" i="4"/>
  <c r="B2647" i="4"/>
  <c r="C2646" i="1" l="1"/>
  <c r="E2646" i="1" s="1"/>
  <c r="A2646" i="1"/>
  <c r="B2647" i="1"/>
  <c r="A2647" i="4"/>
  <c r="B2648" i="4"/>
  <c r="A2647" i="1" l="1"/>
  <c r="B2648" i="1"/>
  <c r="C2647" i="1"/>
  <c r="E2647" i="1" s="1"/>
  <c r="A2648" i="4"/>
  <c r="B2649" i="4"/>
  <c r="C2648" i="1" l="1"/>
  <c r="E2648" i="1" s="1"/>
  <c r="A2648" i="1"/>
  <c r="B2649" i="1"/>
  <c r="A2649" i="4"/>
  <c r="B2650" i="4"/>
  <c r="A2649" i="1" l="1"/>
  <c r="B2650" i="1"/>
  <c r="C2649" i="1"/>
  <c r="E2649" i="1" s="1"/>
  <c r="A2650" i="4"/>
  <c r="B2651" i="4"/>
  <c r="C2650" i="1" l="1"/>
  <c r="E2650" i="1" s="1"/>
  <c r="A2650" i="1"/>
  <c r="B2651" i="1"/>
  <c r="A2651" i="4"/>
  <c r="B2652" i="4"/>
  <c r="A2651" i="1" l="1"/>
  <c r="B2652" i="1"/>
  <c r="C2651" i="1"/>
  <c r="E2651" i="1" s="1"/>
  <c r="A2652" i="4"/>
  <c r="B2653" i="4"/>
  <c r="C2652" i="1" l="1"/>
  <c r="E2652" i="1" s="1"/>
  <c r="A2652" i="1"/>
  <c r="B2653" i="1"/>
  <c r="A2653" i="4"/>
  <c r="B2654" i="4"/>
  <c r="A2653" i="1" l="1"/>
  <c r="B2654" i="1"/>
  <c r="C2653" i="1"/>
  <c r="E2653" i="1" s="1"/>
  <c r="A2654" i="4"/>
  <c r="B2655" i="4"/>
  <c r="C2654" i="1" l="1"/>
  <c r="E2654" i="1" s="1"/>
  <c r="A2654" i="1"/>
  <c r="B2655" i="1"/>
  <c r="A2655" i="4"/>
  <c r="B2656" i="4"/>
  <c r="A2655" i="1" l="1"/>
  <c r="B2656" i="1"/>
  <c r="C2655" i="1"/>
  <c r="E2655" i="1" s="1"/>
  <c r="A2656" i="4"/>
  <c r="B2657" i="4"/>
  <c r="C2656" i="1" l="1"/>
  <c r="E2656" i="1" s="1"/>
  <c r="A2656" i="1"/>
  <c r="B2657" i="1"/>
  <c r="A2657" i="4"/>
  <c r="B2658" i="4"/>
  <c r="A2657" i="1" l="1"/>
  <c r="B2658" i="1"/>
  <c r="C2657" i="1"/>
  <c r="E2657" i="1" s="1"/>
  <c r="A2658" i="4"/>
  <c r="B2659" i="4"/>
  <c r="C2658" i="1" l="1"/>
  <c r="E2658" i="1" s="1"/>
  <c r="A2658" i="1"/>
  <c r="B2659" i="1"/>
  <c r="A2659" i="4"/>
  <c r="B2660" i="4"/>
  <c r="A2659" i="1" l="1"/>
  <c r="B2660" i="1"/>
  <c r="C2659" i="1"/>
  <c r="E2659" i="1" s="1"/>
  <c r="A2660" i="4"/>
  <c r="B2661" i="4"/>
  <c r="C2660" i="1" l="1"/>
  <c r="E2660" i="1" s="1"/>
  <c r="B2661" i="1"/>
  <c r="A2660" i="1"/>
  <c r="A2661" i="4"/>
  <c r="B2662" i="4"/>
  <c r="A2661" i="1" l="1"/>
  <c r="B2662" i="1"/>
  <c r="C2661" i="1"/>
  <c r="E2661" i="1" s="1"/>
  <c r="A2662" i="4"/>
  <c r="B2663" i="4"/>
  <c r="C2662" i="1" l="1"/>
  <c r="E2662" i="1" s="1"/>
  <c r="A2662" i="1"/>
  <c r="B2663" i="1"/>
  <c r="A2663" i="4"/>
  <c r="B2664" i="4"/>
  <c r="A2663" i="1" l="1"/>
  <c r="B2664" i="1"/>
  <c r="C2663" i="1"/>
  <c r="E2663" i="1" s="1"/>
  <c r="A2664" i="4"/>
  <c r="B2665" i="4"/>
  <c r="C2664" i="1" l="1"/>
  <c r="E2664" i="1" s="1"/>
  <c r="A2664" i="1"/>
  <c r="B2665" i="1"/>
  <c r="A2665" i="4"/>
  <c r="B2666" i="4"/>
  <c r="A2665" i="1" l="1"/>
  <c r="B2666" i="1"/>
  <c r="C2665" i="1"/>
  <c r="E2665" i="1" s="1"/>
  <c r="A2666" i="4"/>
  <c r="B2667" i="4"/>
  <c r="C2666" i="1" l="1"/>
  <c r="E2666" i="1" s="1"/>
  <c r="A2666" i="1"/>
  <c r="B2667" i="1"/>
  <c r="A2667" i="4"/>
  <c r="B2668" i="4"/>
  <c r="A2667" i="1" l="1"/>
  <c r="B2668" i="1"/>
  <c r="C2667" i="1"/>
  <c r="E2667" i="1" s="1"/>
  <c r="A2668" i="4"/>
  <c r="B2669" i="4"/>
  <c r="C2668" i="1" l="1"/>
  <c r="E2668" i="1" s="1"/>
  <c r="A2668" i="1"/>
  <c r="B2669" i="1"/>
  <c r="A2669" i="4"/>
  <c r="B2670" i="4"/>
  <c r="A2669" i="1" l="1"/>
  <c r="B2670" i="1"/>
  <c r="C2669" i="1"/>
  <c r="E2669" i="1" s="1"/>
  <c r="A2670" i="4"/>
  <c r="B2671" i="4"/>
  <c r="C2670" i="1" l="1"/>
  <c r="E2670" i="1" s="1"/>
  <c r="A2670" i="1"/>
  <c r="B2671" i="1"/>
  <c r="A2671" i="4"/>
  <c r="B2672" i="4"/>
  <c r="A2671" i="1" l="1"/>
  <c r="B2672" i="1"/>
  <c r="C2671" i="1"/>
  <c r="E2671" i="1" s="1"/>
  <c r="A2672" i="4"/>
  <c r="B2673" i="4"/>
  <c r="C2672" i="1" l="1"/>
  <c r="E2672" i="1" s="1"/>
  <c r="A2672" i="1"/>
  <c r="B2673" i="1"/>
  <c r="A2673" i="4"/>
  <c r="B2674" i="4"/>
  <c r="A2673" i="1" l="1"/>
  <c r="B2674" i="1"/>
  <c r="C2673" i="1"/>
  <c r="E2673" i="1" s="1"/>
  <c r="A2674" i="4"/>
  <c r="B2675" i="4"/>
  <c r="A2674" i="1" l="1"/>
  <c r="B2675" i="1"/>
  <c r="C2674" i="1"/>
  <c r="E2674" i="1" s="1"/>
  <c r="A2675" i="4"/>
  <c r="B2676" i="4"/>
  <c r="A2675" i="1" l="1"/>
  <c r="B2676" i="1"/>
  <c r="C2675" i="1"/>
  <c r="E2675" i="1" s="1"/>
  <c r="A2676" i="4"/>
  <c r="B2677" i="4"/>
  <c r="C2676" i="1" l="1"/>
  <c r="E2676" i="1" s="1"/>
  <c r="A2676" i="1"/>
  <c r="B2677" i="1"/>
  <c r="A2677" i="4"/>
  <c r="B2678" i="4"/>
  <c r="A2677" i="1" l="1"/>
  <c r="B2678" i="1"/>
  <c r="C2677" i="1"/>
  <c r="E2677" i="1" s="1"/>
  <c r="A2678" i="4"/>
  <c r="B2679" i="4"/>
  <c r="C2678" i="1" l="1"/>
  <c r="E2678" i="1" s="1"/>
  <c r="A2678" i="1"/>
  <c r="B2679" i="1"/>
  <c r="A2679" i="4"/>
  <c r="B2680" i="4"/>
  <c r="A2679" i="1" l="1"/>
  <c r="B2680" i="1"/>
  <c r="C2679" i="1"/>
  <c r="E2679" i="1" s="1"/>
  <c r="A2680" i="4"/>
  <c r="B2681" i="4"/>
  <c r="C2680" i="1" l="1"/>
  <c r="E2680" i="1" s="1"/>
  <c r="A2680" i="1"/>
  <c r="B2681" i="1"/>
  <c r="A2681" i="4"/>
  <c r="B2682" i="4"/>
  <c r="A2681" i="1" l="1"/>
  <c r="B2682" i="1"/>
  <c r="C2681" i="1"/>
  <c r="E2681" i="1" s="1"/>
  <c r="A2682" i="4"/>
  <c r="B2683" i="4"/>
  <c r="C2682" i="1" l="1"/>
  <c r="E2682" i="1" s="1"/>
  <c r="A2682" i="1"/>
  <c r="B2683" i="1"/>
  <c r="A2683" i="4"/>
  <c r="B2684" i="4"/>
  <c r="A2683" i="1" l="1"/>
  <c r="B2684" i="1"/>
  <c r="C2683" i="1"/>
  <c r="E2683" i="1" s="1"/>
  <c r="A2684" i="4"/>
  <c r="B2685" i="4"/>
  <c r="C2684" i="1" l="1"/>
  <c r="E2684" i="1" s="1"/>
  <c r="A2684" i="1"/>
  <c r="B2685" i="1"/>
  <c r="A2685" i="4"/>
  <c r="B2686" i="4"/>
  <c r="A2685" i="1" l="1"/>
  <c r="B2686" i="1"/>
  <c r="C2685" i="1"/>
  <c r="E2685" i="1" s="1"/>
  <c r="A2686" i="4"/>
  <c r="B2687" i="4"/>
  <c r="C2686" i="1" l="1"/>
  <c r="E2686" i="1" s="1"/>
  <c r="A2686" i="1"/>
  <c r="B2687" i="1"/>
  <c r="A2687" i="4"/>
  <c r="B2688" i="4"/>
  <c r="A2687" i="1" l="1"/>
  <c r="B2688" i="1"/>
  <c r="C2687" i="1"/>
  <c r="E2687" i="1" s="1"/>
  <c r="A2688" i="4"/>
  <c r="B2689" i="4"/>
  <c r="C2688" i="1" l="1"/>
  <c r="E2688" i="1" s="1"/>
  <c r="A2688" i="1"/>
  <c r="B2689" i="1"/>
  <c r="A2689" i="4"/>
  <c r="B2690" i="4"/>
  <c r="A2689" i="1" l="1"/>
  <c r="B2690" i="1"/>
  <c r="C2689" i="1"/>
  <c r="E2689" i="1" s="1"/>
  <c r="A2690" i="4"/>
  <c r="B2691" i="4"/>
  <c r="C2690" i="1" l="1"/>
  <c r="E2690" i="1" s="1"/>
  <c r="A2690" i="1"/>
  <c r="B2691" i="1"/>
  <c r="A2691" i="4"/>
  <c r="B2692" i="4"/>
  <c r="A2691" i="1" l="1"/>
  <c r="B2692" i="1"/>
  <c r="C2691" i="1"/>
  <c r="E2691" i="1" s="1"/>
  <c r="A2692" i="4"/>
  <c r="B2693" i="4"/>
  <c r="C2692" i="1" l="1"/>
  <c r="E2692" i="1" s="1"/>
  <c r="A2692" i="1"/>
  <c r="B2693" i="1"/>
  <c r="A2693" i="4"/>
  <c r="B2694" i="4"/>
  <c r="A2693" i="1" l="1"/>
  <c r="B2694" i="1"/>
  <c r="C2693" i="1"/>
  <c r="E2693" i="1" s="1"/>
  <c r="A2694" i="4"/>
  <c r="B2695" i="4"/>
  <c r="C2694" i="1" l="1"/>
  <c r="E2694" i="1" s="1"/>
  <c r="A2694" i="1"/>
  <c r="B2695" i="1"/>
  <c r="A2695" i="4"/>
  <c r="B2696" i="4"/>
  <c r="A2695" i="1" l="1"/>
  <c r="B2696" i="1"/>
  <c r="C2695" i="1"/>
  <c r="E2695" i="1" s="1"/>
  <c r="A2696" i="4"/>
  <c r="B2697" i="4"/>
  <c r="C2696" i="1" l="1"/>
  <c r="E2696" i="1" s="1"/>
  <c r="A2696" i="1"/>
  <c r="B2697" i="1"/>
  <c r="A2697" i="4"/>
  <c r="B2698" i="4"/>
  <c r="A2697" i="1" l="1"/>
  <c r="B2698" i="1"/>
  <c r="C2697" i="1"/>
  <c r="E2697" i="1" s="1"/>
  <c r="A2698" i="4"/>
  <c r="B2699" i="4"/>
  <c r="C2698" i="1" l="1"/>
  <c r="E2698" i="1" s="1"/>
  <c r="A2698" i="1"/>
  <c r="B2699" i="1"/>
  <c r="A2699" i="4"/>
  <c r="B2700" i="4"/>
  <c r="A2699" i="1" l="1"/>
  <c r="B2700" i="1"/>
  <c r="C2699" i="1"/>
  <c r="E2699" i="1" s="1"/>
  <c r="A2700" i="4"/>
  <c r="B2701" i="4"/>
  <c r="C2700" i="1" l="1"/>
  <c r="E2700" i="1" s="1"/>
  <c r="A2700" i="1"/>
  <c r="B2701" i="1"/>
  <c r="A2701" i="4"/>
  <c r="B2702" i="4"/>
  <c r="A2701" i="1" l="1"/>
  <c r="B2702" i="1"/>
  <c r="C2701" i="1"/>
  <c r="E2701" i="1" s="1"/>
  <c r="A2702" i="4"/>
  <c r="B2703" i="4"/>
  <c r="C2702" i="1" l="1"/>
  <c r="E2702" i="1" s="1"/>
  <c r="A2702" i="1"/>
  <c r="B2703" i="1"/>
  <c r="A2703" i="4"/>
  <c r="B2704" i="4"/>
  <c r="A2703" i="1" l="1"/>
  <c r="B2704" i="1"/>
  <c r="C2703" i="1"/>
  <c r="E2703" i="1" s="1"/>
  <c r="A2704" i="4"/>
  <c r="B2705" i="4"/>
  <c r="C2704" i="1" l="1"/>
  <c r="E2704" i="1" s="1"/>
  <c r="A2704" i="1"/>
  <c r="B2705" i="1"/>
  <c r="A2705" i="4"/>
  <c r="B2706" i="4"/>
  <c r="A2705" i="1" l="1"/>
  <c r="B2706" i="1"/>
  <c r="C2705" i="1"/>
  <c r="E2705" i="1" s="1"/>
  <c r="A2706" i="4"/>
  <c r="B2707" i="4"/>
  <c r="C2706" i="1" l="1"/>
  <c r="E2706" i="1" s="1"/>
  <c r="A2706" i="1"/>
  <c r="B2707" i="1"/>
  <c r="A2707" i="4"/>
  <c r="B2708" i="4"/>
  <c r="A2707" i="1" l="1"/>
  <c r="B2708" i="1"/>
  <c r="C2707" i="1"/>
  <c r="E2707" i="1" s="1"/>
  <c r="A2708" i="4"/>
  <c r="B2709" i="4"/>
  <c r="C2708" i="1" l="1"/>
  <c r="E2708" i="1" s="1"/>
  <c r="A2708" i="1"/>
  <c r="B2709" i="1"/>
  <c r="A2709" i="4"/>
  <c r="B2710" i="4"/>
  <c r="A2709" i="1" l="1"/>
  <c r="B2710" i="1"/>
  <c r="C2709" i="1"/>
  <c r="E2709" i="1" s="1"/>
  <c r="A2710" i="4"/>
  <c r="B2711" i="4"/>
  <c r="C2710" i="1" l="1"/>
  <c r="E2710" i="1" s="1"/>
  <c r="A2710" i="1"/>
  <c r="B2711" i="1"/>
  <c r="A2711" i="4"/>
  <c r="B2712" i="4"/>
  <c r="A2711" i="1" l="1"/>
  <c r="B2712" i="1"/>
  <c r="C2711" i="1"/>
  <c r="E2711" i="1" s="1"/>
  <c r="A2712" i="4"/>
  <c r="B2713" i="4"/>
  <c r="C2712" i="1" l="1"/>
  <c r="E2712" i="1" s="1"/>
  <c r="A2712" i="1"/>
  <c r="B2713" i="1"/>
  <c r="A2713" i="4"/>
  <c r="B2714" i="4"/>
  <c r="A2713" i="1" l="1"/>
  <c r="B2714" i="1"/>
  <c r="C2713" i="1"/>
  <c r="E2713" i="1" s="1"/>
  <c r="A2714" i="4"/>
  <c r="B2715" i="4"/>
  <c r="C2714" i="1" l="1"/>
  <c r="E2714" i="1" s="1"/>
  <c r="A2714" i="1"/>
  <c r="B2715" i="1"/>
  <c r="A2715" i="4"/>
  <c r="B2716" i="4"/>
  <c r="A2715" i="1" l="1"/>
  <c r="B2716" i="1"/>
  <c r="C2715" i="1"/>
  <c r="E2715" i="1" s="1"/>
  <c r="A2716" i="4"/>
  <c r="B2717" i="4"/>
  <c r="C2716" i="1" l="1"/>
  <c r="E2716" i="1" s="1"/>
  <c r="A2716" i="1"/>
  <c r="B2717" i="1"/>
  <c r="A2717" i="4"/>
  <c r="B2718" i="4"/>
  <c r="A2717" i="1" l="1"/>
  <c r="B2718" i="1"/>
  <c r="C2717" i="1"/>
  <c r="E2717" i="1" s="1"/>
  <c r="A2718" i="4"/>
  <c r="B2719" i="4"/>
  <c r="C2718" i="1" l="1"/>
  <c r="E2718" i="1" s="1"/>
  <c r="A2718" i="1"/>
  <c r="B2719" i="1"/>
  <c r="A2719" i="4"/>
  <c r="B2720" i="4"/>
  <c r="A2719" i="1" l="1"/>
  <c r="B2720" i="1"/>
  <c r="C2719" i="1"/>
  <c r="E2719" i="1" s="1"/>
  <c r="A2720" i="4"/>
  <c r="B2721" i="4"/>
  <c r="C2720" i="1" l="1"/>
  <c r="E2720" i="1" s="1"/>
  <c r="A2720" i="1"/>
  <c r="B2721" i="1"/>
  <c r="A2721" i="4"/>
  <c r="B2722" i="4"/>
  <c r="A2721" i="1" l="1"/>
  <c r="B2722" i="1"/>
  <c r="C2721" i="1"/>
  <c r="E2721" i="1" s="1"/>
  <c r="A2722" i="4"/>
  <c r="B2723" i="4"/>
  <c r="C2722" i="1" l="1"/>
  <c r="E2722" i="1" s="1"/>
  <c r="A2722" i="1"/>
  <c r="B2723" i="1"/>
  <c r="A2723" i="4"/>
  <c r="B2724" i="4"/>
  <c r="A2723" i="1" l="1"/>
  <c r="B2724" i="1"/>
  <c r="C2723" i="1"/>
  <c r="E2723" i="1" s="1"/>
  <c r="A2724" i="4"/>
  <c r="B2725" i="4"/>
  <c r="C2724" i="1" l="1"/>
  <c r="E2724" i="1" s="1"/>
  <c r="A2724" i="1"/>
  <c r="B2725" i="1"/>
  <c r="A2725" i="4"/>
  <c r="B2726" i="4"/>
  <c r="A2725" i="1" l="1"/>
  <c r="B2726" i="1"/>
  <c r="C2725" i="1"/>
  <c r="E2725" i="1" s="1"/>
  <c r="A2726" i="4"/>
  <c r="B2727" i="4"/>
  <c r="C2726" i="1" l="1"/>
  <c r="E2726" i="1" s="1"/>
  <c r="A2726" i="1"/>
  <c r="B2727" i="1"/>
  <c r="A2727" i="4"/>
  <c r="B2728" i="4"/>
  <c r="A2727" i="1" l="1"/>
  <c r="B2728" i="1"/>
  <c r="C2727" i="1"/>
  <c r="E2727" i="1" s="1"/>
  <c r="A2728" i="4"/>
  <c r="B2729" i="4"/>
  <c r="C2728" i="1" l="1"/>
  <c r="E2728" i="1" s="1"/>
  <c r="B2729" i="1"/>
  <c r="A2728" i="1"/>
  <c r="A2729" i="4"/>
  <c r="B2730" i="4"/>
  <c r="A2729" i="1" l="1"/>
  <c r="B2730" i="1"/>
  <c r="C2729" i="1"/>
  <c r="E2729" i="1" s="1"/>
  <c r="A2730" i="4"/>
  <c r="B2731" i="4"/>
  <c r="C2730" i="1" l="1"/>
  <c r="E2730" i="1" s="1"/>
  <c r="A2730" i="1"/>
  <c r="B2731" i="1"/>
  <c r="A2731" i="4"/>
  <c r="B2732" i="4"/>
  <c r="A2731" i="1" l="1"/>
  <c r="B2732" i="1"/>
  <c r="C2731" i="1"/>
  <c r="E2731" i="1" s="1"/>
  <c r="A2732" i="4"/>
  <c r="B2733" i="4"/>
  <c r="A2732" i="1" l="1"/>
  <c r="B2733" i="1"/>
  <c r="C2732" i="1"/>
  <c r="E2732" i="1" s="1"/>
  <c r="A2733" i="4"/>
  <c r="B2734" i="4"/>
  <c r="A2733" i="1" l="1"/>
  <c r="B2734" i="1"/>
  <c r="C2733" i="1"/>
  <c r="E2733" i="1" s="1"/>
  <c r="A2734" i="4"/>
  <c r="B2735" i="4"/>
  <c r="A2734" i="1" l="1"/>
  <c r="B2735" i="1"/>
  <c r="C2734" i="1"/>
  <c r="E2734" i="1" s="1"/>
  <c r="A2735" i="4"/>
  <c r="B2736" i="4"/>
  <c r="A2735" i="1" l="1"/>
  <c r="C2735" i="1"/>
  <c r="E2735" i="1" s="1"/>
  <c r="B2736" i="1"/>
  <c r="A2736" i="4"/>
  <c r="B2737" i="4"/>
  <c r="C2736" i="1" l="1"/>
  <c r="E2736" i="1" s="1"/>
  <c r="B2737" i="1"/>
  <c r="A2736" i="1"/>
  <c r="A2737" i="4"/>
  <c r="B2738" i="4"/>
  <c r="A2737" i="1" l="1"/>
  <c r="B2738" i="1"/>
  <c r="C2737" i="1"/>
  <c r="E2737" i="1" s="1"/>
  <c r="A2738" i="4"/>
  <c r="B2739" i="4"/>
  <c r="C2738" i="1" l="1"/>
  <c r="E2738" i="1" s="1"/>
  <c r="A2738" i="1"/>
  <c r="B2739" i="1"/>
  <c r="A2739" i="4"/>
  <c r="B2740" i="4"/>
  <c r="A2739" i="1" l="1"/>
  <c r="B2740" i="1"/>
  <c r="C2739" i="1"/>
  <c r="E2739" i="1" s="1"/>
  <c r="A2740" i="4"/>
  <c r="B2741" i="4"/>
  <c r="C2740" i="1" l="1"/>
  <c r="E2740" i="1" s="1"/>
  <c r="A2740" i="1"/>
  <c r="B2741" i="1"/>
  <c r="A2741" i="4"/>
  <c r="B2742" i="4"/>
  <c r="A2741" i="1" l="1"/>
  <c r="B2742" i="1"/>
  <c r="C2741" i="1"/>
  <c r="E2741" i="1" s="1"/>
  <c r="A2742" i="4"/>
  <c r="B2743" i="4"/>
  <c r="C2742" i="1" l="1"/>
  <c r="E2742" i="1" s="1"/>
  <c r="A2742" i="1"/>
  <c r="B2743" i="1"/>
  <c r="A2743" i="4"/>
  <c r="B2744" i="4"/>
  <c r="A2743" i="1" l="1"/>
  <c r="B2744" i="1"/>
  <c r="C2743" i="1"/>
  <c r="E2743" i="1" s="1"/>
  <c r="A2744" i="4"/>
  <c r="B2745" i="4"/>
  <c r="C2744" i="1" l="1"/>
  <c r="E2744" i="1" s="1"/>
  <c r="A2744" i="1"/>
  <c r="B2745" i="1"/>
  <c r="A2745" i="4"/>
  <c r="B2746" i="4"/>
  <c r="A2745" i="1" l="1"/>
  <c r="B2746" i="1"/>
  <c r="C2745" i="1"/>
  <c r="E2745" i="1" s="1"/>
  <c r="A2746" i="4"/>
  <c r="B2747" i="4"/>
  <c r="C2746" i="1" l="1"/>
  <c r="E2746" i="1" s="1"/>
  <c r="A2746" i="1"/>
  <c r="B2747" i="1"/>
  <c r="A2747" i="4"/>
  <c r="B2748" i="4"/>
  <c r="A2747" i="1" l="1"/>
  <c r="B2748" i="1"/>
  <c r="C2747" i="1"/>
  <c r="E2747" i="1" s="1"/>
  <c r="A2748" i="4"/>
  <c r="B2749" i="4"/>
  <c r="C2748" i="1" l="1"/>
  <c r="E2748" i="1" s="1"/>
  <c r="B2749" i="1"/>
  <c r="A2748" i="1"/>
  <c r="A2749" i="4"/>
  <c r="B2750" i="4"/>
  <c r="B2750" i="1" l="1"/>
  <c r="C2749" i="1"/>
  <c r="E2749" i="1" s="1"/>
  <c r="A2749" i="1"/>
  <c r="A2750" i="4"/>
  <c r="B2751" i="4"/>
  <c r="A2750" i="1" l="1"/>
  <c r="C2750" i="1"/>
  <c r="E2750" i="1" s="1"/>
  <c r="B2751" i="1"/>
  <c r="A2751" i="4"/>
  <c r="B2752" i="4"/>
  <c r="A2751" i="1" l="1"/>
  <c r="C2751" i="1"/>
  <c r="E2751" i="1" s="1"/>
  <c r="B2752" i="1"/>
  <c r="A2752" i="4"/>
  <c r="B2753" i="4"/>
  <c r="A2752" i="1" l="1"/>
  <c r="B2753" i="1"/>
  <c r="C2752" i="1"/>
  <c r="E2752" i="1" s="1"/>
  <c r="A2753" i="4"/>
  <c r="B2754" i="4"/>
  <c r="A2753" i="1" l="1"/>
  <c r="C2753" i="1"/>
  <c r="E2753" i="1" s="1"/>
  <c r="B2754" i="1"/>
  <c r="A2754" i="4"/>
  <c r="B2755" i="4"/>
  <c r="C2754" i="1" l="1"/>
  <c r="E2754" i="1" s="1"/>
  <c r="A2754" i="1"/>
  <c r="B2755" i="1"/>
  <c r="A2755" i="4"/>
  <c r="B2756" i="4"/>
  <c r="A2755" i="1" l="1"/>
  <c r="B2756" i="1"/>
  <c r="C2755" i="1"/>
  <c r="E2755" i="1" s="1"/>
  <c r="A2756" i="4"/>
  <c r="B2757" i="4"/>
  <c r="C2756" i="1" l="1"/>
  <c r="E2756" i="1" s="1"/>
  <c r="B2757" i="1"/>
  <c r="A2756" i="1"/>
  <c r="A2757" i="4"/>
  <c r="B2758" i="4"/>
  <c r="A2757" i="1" l="1"/>
  <c r="B2758" i="1"/>
  <c r="C2757" i="1"/>
  <c r="E2757" i="1" s="1"/>
  <c r="A2758" i="4"/>
  <c r="B2759" i="4"/>
  <c r="A2758" i="1" l="1"/>
  <c r="B2759" i="1"/>
  <c r="C2758" i="1"/>
  <c r="E2758" i="1" s="1"/>
  <c r="A2759" i="4"/>
  <c r="B2760" i="4"/>
  <c r="A2759" i="1" l="1"/>
  <c r="B2760" i="1"/>
  <c r="C2759" i="1"/>
  <c r="E2759" i="1" s="1"/>
  <c r="A2760" i="4"/>
  <c r="B2761" i="4"/>
  <c r="C2760" i="1" l="1"/>
  <c r="E2760" i="1" s="1"/>
  <c r="A2760" i="1"/>
  <c r="B2761" i="1"/>
  <c r="A2761" i="4"/>
  <c r="B2762" i="4"/>
  <c r="A2761" i="1" l="1"/>
  <c r="B2762" i="1"/>
  <c r="C2761" i="1"/>
  <c r="E2761" i="1" s="1"/>
  <c r="A2762" i="4"/>
  <c r="B2763" i="4"/>
  <c r="C2762" i="1" l="1"/>
  <c r="E2762" i="1" s="1"/>
  <c r="A2762" i="1"/>
  <c r="B2763" i="1"/>
  <c r="A2763" i="4"/>
  <c r="B2764" i="4"/>
  <c r="A2763" i="1" l="1"/>
  <c r="B2764" i="1"/>
  <c r="C2763" i="1"/>
  <c r="E2763" i="1" s="1"/>
  <c r="A2764" i="4"/>
  <c r="B2765" i="4"/>
  <c r="C2764" i="1" l="1"/>
  <c r="E2764" i="1" s="1"/>
  <c r="A2764" i="1"/>
  <c r="B2765" i="1"/>
  <c r="A2765" i="4"/>
  <c r="B2766" i="4"/>
  <c r="A2765" i="1" l="1"/>
  <c r="B2766" i="1"/>
  <c r="C2765" i="1"/>
  <c r="E2765" i="1" s="1"/>
  <c r="A2766" i="4"/>
  <c r="B2767" i="4"/>
  <c r="A2766" i="1" l="1"/>
  <c r="B2767" i="1"/>
  <c r="C2766" i="1"/>
  <c r="E2766" i="1" s="1"/>
  <c r="A2767" i="4"/>
  <c r="B2768" i="4"/>
  <c r="A2767" i="1" l="1"/>
  <c r="B2768" i="1"/>
  <c r="C2767" i="1"/>
  <c r="E2767" i="1" s="1"/>
  <c r="A2768" i="4"/>
  <c r="B2769" i="4"/>
  <c r="C2768" i="1" l="1"/>
  <c r="E2768" i="1" s="1"/>
  <c r="A2768" i="1"/>
  <c r="B2769" i="1"/>
  <c r="A2769" i="4"/>
  <c r="B2770" i="4"/>
  <c r="A2769" i="1" l="1"/>
  <c r="B2770" i="1"/>
  <c r="C2769" i="1"/>
  <c r="E2769" i="1" s="1"/>
  <c r="A2770" i="4"/>
  <c r="B2771" i="4"/>
  <c r="C2770" i="1" l="1"/>
  <c r="E2770" i="1" s="1"/>
  <c r="A2770" i="1"/>
  <c r="B2771" i="1"/>
  <c r="A2771" i="4"/>
  <c r="B2772" i="4"/>
  <c r="A2771" i="1" l="1"/>
  <c r="B2772" i="1"/>
  <c r="C2771" i="1"/>
  <c r="E2771" i="1" s="1"/>
  <c r="A2772" i="4"/>
  <c r="B2773" i="4"/>
  <c r="C2772" i="1" l="1"/>
  <c r="E2772" i="1" s="1"/>
  <c r="A2772" i="1"/>
  <c r="B2773" i="1"/>
  <c r="A2773" i="4"/>
  <c r="B2774" i="4"/>
  <c r="A2773" i="1" l="1"/>
  <c r="B2774" i="1"/>
  <c r="C2773" i="1"/>
  <c r="E2773" i="1" s="1"/>
  <c r="A2774" i="4"/>
  <c r="B2775" i="4"/>
  <c r="C2774" i="1" l="1"/>
  <c r="E2774" i="1" s="1"/>
  <c r="A2774" i="1"/>
  <c r="B2775" i="1"/>
  <c r="A2775" i="4"/>
  <c r="B2776" i="4"/>
  <c r="A2775" i="1" l="1"/>
  <c r="B2776" i="1"/>
  <c r="C2775" i="1"/>
  <c r="E2775" i="1" s="1"/>
  <c r="A2776" i="4"/>
  <c r="B2777" i="4"/>
  <c r="C2776" i="1" l="1"/>
  <c r="E2776" i="1" s="1"/>
  <c r="A2776" i="1"/>
  <c r="B2777" i="1"/>
  <c r="A2777" i="4"/>
  <c r="B2778" i="4"/>
  <c r="A2777" i="1" l="1"/>
  <c r="B2778" i="1"/>
  <c r="C2777" i="1"/>
  <c r="E2777" i="1" s="1"/>
  <c r="A2778" i="4"/>
  <c r="B2779" i="4"/>
  <c r="C2778" i="1" l="1"/>
  <c r="E2778" i="1" s="1"/>
  <c r="A2778" i="1"/>
  <c r="B2779" i="1"/>
  <c r="A2779" i="4"/>
  <c r="B2780" i="4"/>
  <c r="A2779" i="1" l="1"/>
  <c r="B2780" i="1"/>
  <c r="C2779" i="1"/>
  <c r="E2779" i="1" s="1"/>
  <c r="A2780" i="4"/>
  <c r="B2781" i="4"/>
  <c r="C2780" i="1" l="1"/>
  <c r="E2780" i="1" s="1"/>
  <c r="A2780" i="1"/>
  <c r="B2781" i="1"/>
  <c r="A2781" i="4"/>
  <c r="B2782" i="4"/>
  <c r="A2781" i="1" l="1"/>
  <c r="B2782" i="1"/>
  <c r="C2781" i="1"/>
  <c r="E2781" i="1" s="1"/>
  <c r="A2782" i="4"/>
  <c r="B2783" i="4"/>
  <c r="C2782" i="1" l="1"/>
  <c r="E2782" i="1" s="1"/>
  <c r="A2782" i="1"/>
  <c r="B2783" i="1"/>
  <c r="A2783" i="4"/>
  <c r="B2784" i="4"/>
  <c r="A2783" i="1" l="1"/>
  <c r="B2784" i="1"/>
  <c r="C2783" i="1"/>
  <c r="E2783" i="1" s="1"/>
  <c r="A2784" i="4"/>
  <c r="B2785" i="4"/>
  <c r="A2784" i="1" l="1"/>
  <c r="B2785" i="1"/>
  <c r="C2784" i="1"/>
  <c r="E2784" i="1" s="1"/>
  <c r="A2785" i="4"/>
  <c r="B2786" i="4"/>
  <c r="A2785" i="1" l="1"/>
  <c r="C2785" i="1"/>
  <c r="E2785" i="1" s="1"/>
  <c r="B2786" i="1"/>
  <c r="A2786" i="4"/>
  <c r="B2787" i="4"/>
  <c r="C2786" i="1" l="1"/>
  <c r="E2786" i="1" s="1"/>
  <c r="A2786" i="1"/>
  <c r="B2787" i="1"/>
  <c r="A2787" i="4"/>
  <c r="B2788" i="4"/>
  <c r="A2787" i="1" l="1"/>
  <c r="B2788" i="1"/>
  <c r="C2787" i="1"/>
  <c r="E2787" i="1" s="1"/>
  <c r="A2788" i="4"/>
  <c r="B2789" i="4"/>
  <c r="C2788" i="1" l="1"/>
  <c r="E2788" i="1" s="1"/>
  <c r="A2788" i="1"/>
  <c r="B2789" i="1"/>
  <c r="A2789" i="4"/>
  <c r="B2790" i="4"/>
  <c r="A2789" i="1" l="1"/>
  <c r="C2789" i="1"/>
  <c r="E2789" i="1" s="1"/>
  <c r="B2790" i="1"/>
  <c r="A2790" i="4"/>
  <c r="B2791" i="4"/>
  <c r="A2790" i="1" l="1"/>
  <c r="B2791" i="1"/>
  <c r="C2790" i="1"/>
  <c r="E2790" i="1" s="1"/>
  <c r="A2791" i="4"/>
  <c r="B2792" i="4"/>
  <c r="A2791" i="1" l="1"/>
  <c r="C2791" i="1"/>
  <c r="E2791" i="1" s="1"/>
  <c r="B2792" i="1"/>
  <c r="A2792" i="4"/>
  <c r="B2793" i="4"/>
  <c r="A2792" i="1" l="1"/>
  <c r="B2793" i="1"/>
  <c r="C2792" i="1"/>
  <c r="E2792" i="1" s="1"/>
  <c r="A2793" i="4"/>
  <c r="B2794" i="4"/>
  <c r="C2793" i="1" l="1"/>
  <c r="E2793" i="1" s="1"/>
  <c r="B2794" i="1"/>
  <c r="A2793" i="1"/>
  <c r="A2794" i="4"/>
  <c r="B2795" i="4"/>
  <c r="A2794" i="1" l="1"/>
  <c r="B2795" i="1"/>
  <c r="C2794" i="1"/>
  <c r="E2794" i="1" s="1"/>
  <c r="A2795" i="4"/>
  <c r="B2796" i="4"/>
  <c r="A2795" i="1" l="1"/>
  <c r="C2795" i="1"/>
  <c r="E2795" i="1" s="1"/>
  <c r="B2796" i="1"/>
  <c r="A2796" i="4"/>
  <c r="B2797" i="4"/>
  <c r="A2796" i="1" l="1"/>
  <c r="B2797" i="1"/>
  <c r="C2796" i="1"/>
  <c r="E2796" i="1" s="1"/>
  <c r="A2797" i="4"/>
  <c r="B2798" i="4"/>
  <c r="A2797" i="1" l="1"/>
  <c r="C2797" i="1"/>
  <c r="E2797" i="1" s="1"/>
  <c r="B2798" i="1"/>
  <c r="A2798" i="4"/>
  <c r="B2799" i="4"/>
  <c r="C2798" i="1" l="1"/>
  <c r="E2798" i="1" s="1"/>
  <c r="A2798" i="1"/>
  <c r="B2799" i="1"/>
  <c r="A2799" i="4"/>
  <c r="B2800" i="4"/>
  <c r="A2799" i="1" l="1"/>
  <c r="B2800" i="1"/>
  <c r="C2799" i="1"/>
  <c r="E2799" i="1" s="1"/>
  <c r="A2800" i="4"/>
  <c r="B2801" i="4"/>
  <c r="C2800" i="1" l="1"/>
  <c r="E2800" i="1" s="1"/>
  <c r="A2800" i="1"/>
  <c r="B2801" i="1"/>
  <c r="A2801" i="4"/>
  <c r="B2802" i="4"/>
  <c r="A2801" i="1" l="1"/>
  <c r="B2802" i="1"/>
  <c r="C2801" i="1"/>
  <c r="E2801" i="1" s="1"/>
  <c r="A2802" i="4"/>
  <c r="B2803" i="4"/>
  <c r="C2802" i="1" l="1"/>
  <c r="E2802" i="1" s="1"/>
  <c r="A2802" i="1"/>
  <c r="B2803" i="1"/>
  <c r="A2803" i="4"/>
  <c r="B2804" i="4"/>
  <c r="A2803" i="1" l="1"/>
  <c r="B2804" i="1"/>
  <c r="C2803" i="1"/>
  <c r="E2803" i="1" s="1"/>
  <c r="A2804" i="4"/>
  <c r="B2805" i="4"/>
  <c r="A2804" i="1" l="1"/>
  <c r="B2805" i="1"/>
  <c r="C2804" i="1"/>
  <c r="E2804" i="1" s="1"/>
  <c r="A2805" i="4"/>
  <c r="B2806" i="4"/>
  <c r="A2805" i="1" l="1"/>
  <c r="B2806" i="1"/>
  <c r="C2805" i="1"/>
  <c r="E2805" i="1" s="1"/>
  <c r="A2806" i="4"/>
  <c r="B2807" i="4"/>
  <c r="C2806" i="1" l="1"/>
  <c r="E2806" i="1" s="1"/>
  <c r="A2806" i="1"/>
  <c r="B2807" i="1"/>
  <c r="A2807" i="4"/>
  <c r="B2808" i="4"/>
  <c r="A2807" i="1" l="1"/>
  <c r="B2808" i="1"/>
  <c r="C2807" i="1"/>
  <c r="E2807" i="1" s="1"/>
  <c r="A2808" i="4"/>
  <c r="B2809" i="4"/>
  <c r="C2808" i="1" l="1"/>
  <c r="E2808" i="1" s="1"/>
  <c r="A2808" i="1"/>
  <c r="B2809" i="1"/>
  <c r="A2809" i="4"/>
  <c r="B2810" i="4"/>
  <c r="A2809" i="1" l="1"/>
  <c r="B2810" i="1"/>
  <c r="C2809" i="1"/>
  <c r="E2809" i="1" s="1"/>
  <c r="A2810" i="4"/>
  <c r="B2811" i="4"/>
  <c r="A2810" i="1" l="1"/>
  <c r="C2810" i="1"/>
  <c r="E2810" i="1" s="1"/>
  <c r="B2811" i="1"/>
  <c r="A2811" i="4"/>
  <c r="B2812" i="4"/>
  <c r="C2811" i="1" l="1"/>
  <c r="E2811" i="1" s="1"/>
  <c r="B2812" i="1"/>
  <c r="A2811" i="1"/>
  <c r="A2812" i="4"/>
  <c r="B2813" i="4"/>
  <c r="C2812" i="1" l="1"/>
  <c r="E2812" i="1" s="1"/>
  <c r="A2812" i="1"/>
  <c r="B2813" i="1"/>
  <c r="A2813" i="4"/>
  <c r="B2814" i="4"/>
  <c r="A2813" i="1" l="1"/>
  <c r="B2814" i="1"/>
  <c r="C2813" i="1"/>
  <c r="E2813" i="1" s="1"/>
  <c r="A2814" i="4"/>
  <c r="B2815" i="4"/>
  <c r="C2814" i="1" l="1"/>
  <c r="E2814" i="1" s="1"/>
  <c r="A2814" i="1"/>
  <c r="B2815" i="1"/>
  <c r="A2815" i="4"/>
  <c r="B2816" i="4"/>
  <c r="A2815" i="1" l="1"/>
  <c r="B2816" i="1"/>
  <c r="C2815" i="1"/>
  <c r="E2815" i="1" s="1"/>
  <c r="A2816" i="4"/>
  <c r="B2817" i="4"/>
  <c r="B2817" i="1" l="1"/>
  <c r="C2816" i="1"/>
  <c r="E2816" i="1" s="1"/>
  <c r="A2816" i="1"/>
  <c r="A2817" i="4"/>
  <c r="B2818" i="4"/>
  <c r="A2817" i="1" l="1"/>
  <c r="B2818" i="1"/>
  <c r="C2817" i="1"/>
  <c r="E2817" i="1" s="1"/>
  <c r="A2818" i="4"/>
  <c r="B2819" i="4"/>
  <c r="A2818" i="1" l="1"/>
  <c r="C2818" i="1"/>
  <c r="E2818" i="1" s="1"/>
  <c r="B2819" i="1"/>
  <c r="A2819" i="4"/>
  <c r="B2820" i="4"/>
  <c r="A2819" i="1" l="1"/>
  <c r="B2820" i="1"/>
  <c r="C2819" i="1"/>
  <c r="E2819" i="1" s="1"/>
  <c r="A2820" i="4"/>
  <c r="B2821" i="4"/>
  <c r="C2820" i="1" l="1"/>
  <c r="E2820" i="1" s="1"/>
  <c r="A2820" i="1"/>
  <c r="B2821" i="1"/>
  <c r="A2821" i="4"/>
  <c r="B2822" i="4"/>
  <c r="A2821" i="1" l="1"/>
  <c r="B2822" i="1"/>
  <c r="C2821" i="1"/>
  <c r="E2821" i="1" s="1"/>
  <c r="A2822" i="4"/>
  <c r="B2823" i="4"/>
  <c r="C2822" i="1" l="1"/>
  <c r="E2822" i="1" s="1"/>
  <c r="A2822" i="1"/>
  <c r="B2823" i="1"/>
  <c r="A2823" i="4"/>
  <c r="B2824" i="4"/>
  <c r="A2823" i="1" l="1"/>
  <c r="B2824" i="1"/>
  <c r="C2823" i="1"/>
  <c r="E2823" i="1" s="1"/>
  <c r="A2824" i="4"/>
  <c r="B2825" i="4"/>
  <c r="C2824" i="1" l="1"/>
  <c r="E2824" i="1" s="1"/>
  <c r="A2824" i="1"/>
  <c r="B2825" i="1"/>
  <c r="A2825" i="4"/>
  <c r="B2826" i="4"/>
  <c r="A2825" i="1" l="1"/>
  <c r="B2826" i="1"/>
  <c r="C2825" i="1"/>
  <c r="E2825" i="1" s="1"/>
  <c r="A2826" i="4"/>
  <c r="B2827" i="4"/>
  <c r="C2826" i="1" l="1"/>
  <c r="E2826" i="1" s="1"/>
  <c r="A2826" i="1"/>
  <c r="B2827" i="1"/>
  <c r="A2827" i="4"/>
  <c r="B2828" i="4"/>
  <c r="A2827" i="1" l="1"/>
  <c r="B2828" i="1"/>
  <c r="C2827" i="1"/>
  <c r="E2827" i="1" s="1"/>
  <c r="A2828" i="4"/>
  <c r="B2829" i="4"/>
  <c r="C2828" i="1" l="1"/>
  <c r="E2828" i="1" s="1"/>
  <c r="A2828" i="1"/>
  <c r="B2829" i="1"/>
  <c r="A2829" i="4"/>
  <c r="B2830" i="4"/>
  <c r="C2829" i="1" l="1"/>
  <c r="E2829" i="1" s="1"/>
  <c r="A2829" i="1"/>
  <c r="B2830" i="1"/>
  <c r="A2830" i="4"/>
  <c r="B2831" i="4"/>
  <c r="C2830" i="1" l="1"/>
  <c r="E2830" i="1" s="1"/>
  <c r="B2831" i="1"/>
  <c r="A2830" i="1"/>
  <c r="A2831" i="4"/>
  <c r="B2832" i="4"/>
  <c r="C2831" i="1" l="1"/>
  <c r="E2831" i="1" s="1"/>
  <c r="B2832" i="1"/>
  <c r="A2831" i="1"/>
  <c r="A2832" i="4"/>
  <c r="B2833" i="4"/>
  <c r="C2832" i="1" l="1"/>
  <c r="E2832" i="1" s="1"/>
  <c r="A2832" i="1"/>
  <c r="B2833" i="1"/>
  <c r="A2833" i="4"/>
  <c r="B2834" i="4"/>
  <c r="A2833" i="1" l="1"/>
  <c r="B2834" i="1"/>
  <c r="C2833" i="1"/>
  <c r="E2833" i="1" s="1"/>
  <c r="A2834" i="4"/>
  <c r="B2835" i="4"/>
  <c r="C2834" i="1" l="1"/>
  <c r="E2834" i="1" s="1"/>
  <c r="A2834" i="1"/>
  <c r="B2835" i="1"/>
  <c r="A2835" i="4"/>
  <c r="B2836" i="4"/>
  <c r="A2835" i="1" l="1"/>
  <c r="B2836" i="1"/>
  <c r="C2835" i="1"/>
  <c r="E2835" i="1" s="1"/>
  <c r="A2836" i="4"/>
  <c r="B2837" i="4"/>
  <c r="C2836" i="1" l="1"/>
  <c r="E2836" i="1" s="1"/>
  <c r="A2836" i="1"/>
  <c r="B2837" i="1"/>
  <c r="A2837" i="4"/>
  <c r="B2838" i="4"/>
  <c r="A2837" i="1" l="1"/>
  <c r="B2838" i="1"/>
  <c r="C2837" i="1"/>
  <c r="E2837" i="1" s="1"/>
  <c r="A2838" i="4"/>
  <c r="B2839" i="4"/>
  <c r="C2838" i="1" l="1"/>
  <c r="E2838" i="1" s="1"/>
  <c r="A2838" i="1"/>
  <c r="B2839" i="1"/>
  <c r="A2839" i="4"/>
  <c r="B2840" i="4"/>
  <c r="A2839" i="1" l="1"/>
  <c r="B2840" i="1"/>
  <c r="C2839" i="1"/>
  <c r="E2839" i="1" s="1"/>
  <c r="A2840" i="4"/>
  <c r="B2841" i="4"/>
  <c r="C2840" i="1" l="1"/>
  <c r="E2840" i="1" s="1"/>
  <c r="A2840" i="1"/>
  <c r="B2841" i="1"/>
  <c r="A2841" i="4"/>
  <c r="B2842" i="4"/>
  <c r="A2841" i="1" l="1"/>
  <c r="B2842" i="1"/>
  <c r="C2841" i="1"/>
  <c r="E2841" i="1" s="1"/>
  <c r="A2842" i="4"/>
  <c r="B2843" i="4"/>
  <c r="C2842" i="1" l="1"/>
  <c r="E2842" i="1" s="1"/>
  <c r="A2842" i="1"/>
  <c r="B2843" i="1"/>
  <c r="A2843" i="4"/>
  <c r="B2844" i="4"/>
  <c r="A2843" i="1" l="1"/>
  <c r="B2844" i="1"/>
  <c r="C2843" i="1"/>
  <c r="E2843" i="1" s="1"/>
  <c r="A2844" i="4"/>
  <c r="B2845" i="4"/>
  <c r="C2844" i="1" l="1"/>
  <c r="E2844" i="1" s="1"/>
  <c r="B2845" i="1"/>
  <c r="A2844" i="1"/>
  <c r="A2845" i="4"/>
  <c r="B2846" i="4"/>
  <c r="C2845" i="1" l="1"/>
  <c r="E2845" i="1" s="1"/>
  <c r="A2845" i="1"/>
  <c r="B2846" i="1"/>
  <c r="A2846" i="4"/>
  <c r="B2847" i="4"/>
  <c r="C2846" i="1" l="1"/>
  <c r="E2846" i="1" s="1"/>
  <c r="A2846" i="1"/>
  <c r="B2847" i="1"/>
  <c r="A2847" i="4"/>
  <c r="B2848" i="4"/>
  <c r="A2847" i="1" l="1"/>
  <c r="B2848" i="1"/>
  <c r="C2847" i="1"/>
  <c r="E2847" i="1" s="1"/>
  <c r="A2848" i="4"/>
  <c r="B2849" i="4"/>
  <c r="C2848" i="1" l="1"/>
  <c r="E2848" i="1" s="1"/>
  <c r="B2849" i="1"/>
  <c r="A2848" i="1"/>
  <c r="A2849" i="4"/>
  <c r="B2850" i="4"/>
  <c r="A2849" i="1" l="1"/>
  <c r="B2850" i="1"/>
  <c r="C2849" i="1"/>
  <c r="E2849" i="1" s="1"/>
  <c r="A2850" i="4"/>
  <c r="B2851" i="4"/>
  <c r="A2850" i="1" l="1"/>
  <c r="C2850" i="1"/>
  <c r="E2850" i="1" s="1"/>
  <c r="B2851" i="1"/>
  <c r="A2851" i="4"/>
  <c r="B2852" i="4"/>
  <c r="C2851" i="1" l="1"/>
  <c r="E2851" i="1" s="1"/>
  <c r="A2851" i="1"/>
  <c r="B2852" i="1"/>
  <c r="A2852" i="4"/>
  <c r="B2853" i="4"/>
  <c r="C2852" i="1" l="1"/>
  <c r="E2852" i="1" s="1"/>
  <c r="A2852" i="1"/>
  <c r="B2853" i="1"/>
  <c r="A2853" i="4"/>
  <c r="B2854" i="4"/>
  <c r="A2853" i="1" l="1"/>
  <c r="C2853" i="1"/>
  <c r="E2853" i="1" s="1"/>
  <c r="B2854" i="1"/>
  <c r="A2854" i="4"/>
  <c r="B2855" i="4"/>
  <c r="C2854" i="1" l="1"/>
  <c r="E2854" i="1" s="1"/>
  <c r="A2854" i="1"/>
  <c r="B2855" i="1"/>
  <c r="A2855" i="4"/>
  <c r="B2856" i="4"/>
  <c r="A2855" i="1" l="1"/>
  <c r="B2856" i="1"/>
  <c r="C2855" i="1"/>
  <c r="E2855" i="1" s="1"/>
  <c r="A2856" i="4"/>
  <c r="B2857" i="4"/>
  <c r="C2856" i="1" l="1"/>
  <c r="E2856" i="1" s="1"/>
  <c r="A2856" i="1"/>
  <c r="B2857" i="1"/>
  <c r="A2857" i="4"/>
  <c r="B2858" i="4"/>
  <c r="A2857" i="1" l="1"/>
  <c r="B2858" i="1"/>
  <c r="C2857" i="1"/>
  <c r="E2857" i="1" s="1"/>
  <c r="A2858" i="4"/>
  <c r="B2859" i="4"/>
  <c r="C2858" i="1" l="1"/>
  <c r="E2858" i="1" s="1"/>
  <c r="B2859" i="1"/>
  <c r="A2858" i="1"/>
  <c r="A2859" i="4"/>
  <c r="B2860" i="4"/>
  <c r="A2859" i="1" l="1"/>
  <c r="B2860" i="1"/>
  <c r="C2859" i="1"/>
  <c r="E2859" i="1" s="1"/>
  <c r="A2860" i="4"/>
  <c r="B2861" i="4"/>
  <c r="C2860" i="1" l="1"/>
  <c r="E2860" i="1" s="1"/>
  <c r="A2860" i="1"/>
  <c r="B2861" i="1"/>
  <c r="A2861" i="4"/>
  <c r="B2862" i="4"/>
  <c r="A2861" i="1" l="1"/>
  <c r="B2862" i="1"/>
  <c r="C2861" i="1"/>
  <c r="E2861" i="1" s="1"/>
  <c r="A2862" i="4"/>
  <c r="B2863" i="4"/>
  <c r="C2862" i="1" l="1"/>
  <c r="E2862" i="1" s="1"/>
  <c r="A2862" i="1"/>
  <c r="B2863" i="1"/>
  <c r="A2863" i="4"/>
  <c r="B2864" i="4"/>
  <c r="C2863" i="1" l="1"/>
  <c r="E2863" i="1" s="1"/>
  <c r="A2863" i="1"/>
  <c r="B2864" i="1"/>
  <c r="A2864" i="4"/>
  <c r="B2865" i="4"/>
  <c r="C2864" i="1" l="1"/>
  <c r="E2864" i="1" s="1"/>
  <c r="A2864" i="1"/>
  <c r="B2865" i="1"/>
  <c r="A2865" i="4"/>
  <c r="B2866" i="4"/>
  <c r="A2865" i="1" l="1"/>
  <c r="B2866" i="1"/>
  <c r="C2865" i="1"/>
  <c r="E2865" i="1" s="1"/>
  <c r="A2866" i="4"/>
  <c r="B2867" i="4"/>
  <c r="C2866" i="1" l="1"/>
  <c r="E2866" i="1" s="1"/>
  <c r="A2866" i="1"/>
  <c r="B2867" i="1"/>
  <c r="A2867" i="4"/>
  <c r="B2868" i="4"/>
  <c r="A2867" i="1" l="1"/>
  <c r="B2868" i="1"/>
  <c r="C2867" i="1"/>
  <c r="E2867" i="1" s="1"/>
  <c r="A2868" i="4"/>
  <c r="B2869" i="4"/>
  <c r="C2868" i="1" l="1"/>
  <c r="E2868" i="1" s="1"/>
  <c r="B2869" i="1"/>
  <c r="A2868" i="1"/>
  <c r="A2869" i="4"/>
  <c r="B2870" i="4"/>
  <c r="A2869" i="1" l="1"/>
  <c r="B2870" i="1"/>
  <c r="C2869" i="1"/>
  <c r="E2869" i="1" s="1"/>
  <c r="A2870" i="4"/>
  <c r="B2871" i="4"/>
  <c r="C2870" i="1" l="1"/>
  <c r="E2870" i="1" s="1"/>
  <c r="A2870" i="1"/>
  <c r="B2871" i="1"/>
  <c r="A2871" i="4"/>
  <c r="B2872" i="4"/>
  <c r="C2871" i="1" l="1"/>
  <c r="E2871" i="1" s="1"/>
  <c r="B2872" i="1"/>
  <c r="A2871" i="1"/>
  <c r="A2872" i="4"/>
  <c r="B2873" i="4"/>
  <c r="C2872" i="1" l="1"/>
  <c r="E2872" i="1" s="1"/>
  <c r="B2873" i="1"/>
  <c r="A2872" i="1"/>
  <c r="A2873" i="4"/>
  <c r="B2874" i="4"/>
  <c r="A2873" i="1" l="1"/>
  <c r="B2874" i="1"/>
  <c r="C2873" i="1"/>
  <c r="E2873" i="1" s="1"/>
  <c r="A2874" i="4"/>
  <c r="B2875" i="4"/>
  <c r="C2874" i="1" l="1"/>
  <c r="E2874" i="1" s="1"/>
  <c r="A2874" i="1"/>
  <c r="B2875" i="1"/>
  <c r="A2875" i="4"/>
  <c r="B2876" i="4"/>
  <c r="C2875" i="1" l="1"/>
  <c r="E2875" i="1" s="1"/>
  <c r="B2876" i="1"/>
  <c r="A2875" i="1"/>
  <c r="A2876" i="4"/>
  <c r="B2877" i="4"/>
  <c r="B2877" i="1" l="1"/>
  <c r="C2876" i="1"/>
  <c r="E2876" i="1" s="1"/>
  <c r="A2876" i="1"/>
  <c r="A2877" i="4"/>
  <c r="B2878" i="4"/>
  <c r="A2877" i="1" l="1"/>
  <c r="B2878" i="1"/>
  <c r="C2877" i="1"/>
  <c r="E2877" i="1" s="1"/>
  <c r="A2878" i="4"/>
  <c r="B2879" i="4"/>
  <c r="C2878" i="1" l="1"/>
  <c r="E2878" i="1" s="1"/>
  <c r="A2878" i="1"/>
  <c r="B2879" i="1"/>
  <c r="A2879" i="4"/>
  <c r="B2880" i="4"/>
  <c r="A2879" i="1" l="1"/>
  <c r="C2879" i="1"/>
  <c r="E2879" i="1" s="1"/>
  <c r="B2880" i="1"/>
  <c r="A2880" i="4"/>
  <c r="B2881" i="4"/>
  <c r="C2880" i="1" l="1"/>
  <c r="E2880" i="1" s="1"/>
  <c r="A2880" i="1"/>
  <c r="B2881" i="1"/>
  <c r="A2881" i="4"/>
  <c r="B2882" i="4"/>
  <c r="A2881" i="1" l="1"/>
  <c r="C2881" i="1"/>
  <c r="E2881" i="1" s="1"/>
  <c r="B2882" i="1"/>
  <c r="A2882" i="4"/>
  <c r="B2883" i="4"/>
  <c r="C2882" i="1" l="1"/>
  <c r="E2882" i="1" s="1"/>
  <c r="A2882" i="1"/>
  <c r="B2883" i="1"/>
  <c r="A2883" i="4"/>
  <c r="B2884" i="4"/>
  <c r="A2883" i="1" l="1"/>
  <c r="B2884" i="1"/>
  <c r="C2883" i="1"/>
  <c r="E2883" i="1" s="1"/>
  <c r="A2884" i="4"/>
  <c r="B2885" i="4"/>
  <c r="C2884" i="1" l="1"/>
  <c r="E2884" i="1" s="1"/>
  <c r="B2885" i="1"/>
  <c r="A2884" i="1"/>
  <c r="A2885" i="4"/>
  <c r="B2886" i="4"/>
  <c r="A2885" i="1" l="1"/>
  <c r="B2886" i="1"/>
  <c r="C2885" i="1"/>
  <c r="E2885" i="1" s="1"/>
  <c r="A2886" i="4"/>
  <c r="B2887" i="4"/>
  <c r="C2886" i="1" l="1"/>
  <c r="E2886" i="1" s="1"/>
  <c r="A2886" i="1"/>
  <c r="B2887" i="1"/>
  <c r="A2887" i="4"/>
  <c r="B2888" i="4"/>
  <c r="A2887" i="1" l="1"/>
  <c r="B2888" i="1"/>
  <c r="C2887" i="1"/>
  <c r="E2887" i="1" s="1"/>
  <c r="A2888" i="4"/>
  <c r="B2889" i="4"/>
  <c r="C2888" i="1" l="1"/>
  <c r="E2888" i="1" s="1"/>
  <c r="A2888" i="1"/>
  <c r="B2889" i="1"/>
  <c r="A2889" i="4"/>
  <c r="B2890" i="4"/>
  <c r="A2889" i="1" l="1"/>
  <c r="B2890" i="1"/>
  <c r="C2889" i="1"/>
  <c r="E2889" i="1" s="1"/>
  <c r="A2890" i="4"/>
  <c r="B2891" i="4"/>
  <c r="C2890" i="1" l="1"/>
  <c r="E2890" i="1" s="1"/>
  <c r="B2891" i="1"/>
  <c r="A2890" i="1"/>
  <c r="A2891" i="4"/>
  <c r="B2892" i="4"/>
  <c r="A2891" i="1" l="1"/>
  <c r="C2891" i="1"/>
  <c r="E2891" i="1" s="1"/>
  <c r="B2892" i="1"/>
  <c r="A2892" i="4"/>
  <c r="B2893" i="4"/>
  <c r="C2892" i="1" l="1"/>
  <c r="E2892" i="1" s="1"/>
  <c r="A2892" i="1"/>
  <c r="B2893" i="1"/>
  <c r="A2893" i="4"/>
  <c r="B2894" i="4"/>
  <c r="A2893" i="1" l="1"/>
  <c r="B2894" i="1"/>
  <c r="C2893" i="1"/>
  <c r="E2893" i="1" s="1"/>
  <c r="A2894" i="4"/>
  <c r="B2895" i="4"/>
  <c r="C2894" i="1" l="1"/>
  <c r="E2894" i="1" s="1"/>
  <c r="A2894" i="1"/>
  <c r="B2895" i="1"/>
  <c r="A2895" i="4"/>
  <c r="B2896" i="4"/>
  <c r="A2895" i="1" l="1"/>
  <c r="C2895" i="1"/>
  <c r="E2895" i="1" s="1"/>
  <c r="B2896" i="1"/>
  <c r="A2896" i="4"/>
  <c r="B2897" i="4"/>
  <c r="C2896" i="1" l="1"/>
  <c r="E2896" i="1" s="1"/>
  <c r="A2896" i="1"/>
  <c r="B2897" i="1"/>
  <c r="A2897" i="4"/>
  <c r="B2898" i="4"/>
  <c r="C2897" i="1" l="1"/>
  <c r="E2897" i="1" s="1"/>
  <c r="B2898" i="1"/>
  <c r="A2897" i="1"/>
  <c r="A2898" i="4"/>
  <c r="B2899" i="4"/>
  <c r="C2898" i="1" l="1"/>
  <c r="E2898" i="1" s="1"/>
  <c r="B2899" i="1"/>
  <c r="A2898" i="1"/>
  <c r="A2899" i="4"/>
  <c r="B2900" i="4"/>
  <c r="C2899" i="1" l="1"/>
  <c r="E2899" i="1" s="1"/>
  <c r="B2900" i="1"/>
  <c r="A2899" i="1"/>
  <c r="A2900" i="4"/>
  <c r="B2901" i="4"/>
  <c r="C2900" i="1" l="1"/>
  <c r="E2900" i="1" s="1"/>
  <c r="A2900" i="1"/>
  <c r="B2901" i="1"/>
  <c r="A2901" i="4"/>
  <c r="B2902" i="4"/>
  <c r="C2901" i="1" l="1"/>
  <c r="E2901" i="1" s="1"/>
  <c r="A2901" i="1"/>
  <c r="B2902" i="1"/>
  <c r="A2902" i="4"/>
  <c r="B2903" i="4"/>
  <c r="C2902" i="1" l="1"/>
  <c r="E2902" i="1" s="1"/>
  <c r="B2903" i="1"/>
  <c r="A2902" i="1"/>
  <c r="A2903" i="4"/>
  <c r="B2904" i="4"/>
  <c r="C2903" i="1" l="1"/>
  <c r="E2903" i="1" s="1"/>
  <c r="A2903" i="1"/>
  <c r="B2904" i="1"/>
  <c r="A2904" i="4"/>
  <c r="B2905" i="4"/>
  <c r="C2904" i="1" l="1"/>
  <c r="E2904" i="1" s="1"/>
  <c r="A2904" i="1"/>
  <c r="B2905" i="1"/>
  <c r="A2905" i="4"/>
  <c r="B2906" i="4"/>
  <c r="B2906" i="1" l="1"/>
  <c r="C2905" i="1"/>
  <c r="E2905" i="1" s="1"/>
  <c r="A2905" i="1"/>
  <c r="A2906" i="4"/>
  <c r="B2907" i="4"/>
  <c r="C2906" i="1" l="1"/>
  <c r="E2906" i="1" s="1"/>
  <c r="A2906" i="1"/>
  <c r="B2907" i="1"/>
  <c r="A2907" i="4"/>
  <c r="B2908" i="4"/>
  <c r="A2907" i="1" l="1"/>
  <c r="C2907" i="1"/>
  <c r="E2907" i="1" s="1"/>
  <c r="B2908" i="1"/>
  <c r="A2908" i="4"/>
  <c r="B2909" i="4"/>
  <c r="C2908" i="1" l="1"/>
  <c r="E2908" i="1" s="1"/>
  <c r="A2908" i="1"/>
  <c r="B2909" i="1"/>
  <c r="A2909" i="4"/>
  <c r="B2910" i="4"/>
  <c r="A2909" i="1" l="1"/>
  <c r="B2910" i="1"/>
  <c r="C2909" i="1"/>
  <c r="E2909" i="1" s="1"/>
  <c r="A2910" i="4"/>
  <c r="B2911" i="4"/>
  <c r="C2910" i="1" l="1"/>
  <c r="E2910" i="1" s="1"/>
  <c r="A2910" i="1"/>
  <c r="B2911" i="1"/>
  <c r="A2911" i="4"/>
  <c r="B2912" i="4"/>
  <c r="A2911" i="1" l="1"/>
  <c r="B2912" i="1"/>
  <c r="C2911" i="1"/>
  <c r="E2911" i="1" s="1"/>
  <c r="A2912" i="4"/>
  <c r="B2913" i="4"/>
  <c r="C2912" i="1" l="1"/>
  <c r="E2912" i="1" s="1"/>
  <c r="A2912" i="1"/>
  <c r="B2913" i="1"/>
  <c r="A2913" i="4"/>
  <c r="B2914" i="4"/>
  <c r="A2913" i="1" l="1"/>
  <c r="C2913" i="1"/>
  <c r="E2913" i="1" s="1"/>
  <c r="B2914" i="1"/>
  <c r="A2914" i="4"/>
  <c r="B2915" i="4"/>
  <c r="C2914" i="1" l="1"/>
  <c r="E2914" i="1" s="1"/>
  <c r="A2914" i="1"/>
  <c r="B2915" i="1"/>
  <c r="A2915" i="4"/>
  <c r="B2916" i="4"/>
  <c r="A2915" i="1" l="1"/>
  <c r="B2916" i="1"/>
  <c r="C2915" i="1"/>
  <c r="E2915" i="1" s="1"/>
  <c r="A2916" i="4"/>
  <c r="B2917" i="4"/>
  <c r="C2916" i="1" l="1"/>
  <c r="E2916" i="1" s="1"/>
  <c r="A2916" i="1"/>
  <c r="B2917" i="1"/>
  <c r="A2917" i="4"/>
  <c r="B2918" i="4"/>
  <c r="A2917" i="1" l="1"/>
  <c r="B2918" i="1"/>
  <c r="C2917" i="1"/>
  <c r="E2917" i="1" s="1"/>
  <c r="A2918" i="4"/>
  <c r="B2919" i="4"/>
  <c r="C2918" i="1" l="1"/>
  <c r="E2918" i="1" s="1"/>
  <c r="A2918" i="1"/>
  <c r="B2919" i="1"/>
  <c r="A2919" i="4"/>
  <c r="B2920" i="4"/>
  <c r="C2919" i="1" l="1"/>
  <c r="E2919" i="1" s="1"/>
  <c r="A2919" i="1"/>
  <c r="B2920" i="1"/>
  <c r="A2920" i="4"/>
  <c r="B2921" i="4"/>
  <c r="C2920" i="1" l="1"/>
  <c r="E2920" i="1" s="1"/>
  <c r="A2920" i="1"/>
  <c r="B2921" i="1"/>
  <c r="A2921" i="4"/>
  <c r="B2922" i="4"/>
  <c r="A2921" i="1" l="1"/>
  <c r="C2921" i="1"/>
  <c r="E2921" i="1" s="1"/>
  <c r="B2922" i="1"/>
  <c r="A2922" i="4"/>
  <c r="B2923" i="4"/>
  <c r="C2922" i="1" l="1"/>
  <c r="E2922" i="1" s="1"/>
  <c r="B2923" i="1"/>
  <c r="A2922" i="1"/>
  <c r="A2923" i="4"/>
  <c r="B2924" i="4"/>
  <c r="A2923" i="1" l="1"/>
  <c r="C2923" i="1"/>
  <c r="E2923" i="1" s="1"/>
  <c r="B2924" i="1"/>
  <c r="A2924" i="4"/>
  <c r="B2925" i="4"/>
  <c r="C2924" i="1" l="1"/>
  <c r="E2924" i="1" s="1"/>
  <c r="A2924" i="1"/>
  <c r="B2925" i="1"/>
  <c r="A2925" i="4"/>
  <c r="B2926" i="4"/>
  <c r="A2925" i="1" l="1"/>
  <c r="B2926" i="1"/>
  <c r="C2925" i="1"/>
  <c r="E2925" i="1" s="1"/>
  <c r="A2926" i="4"/>
  <c r="B2927" i="4"/>
  <c r="B2927" i="1" l="1"/>
  <c r="C2926" i="1"/>
  <c r="E2926" i="1" s="1"/>
  <c r="A2926" i="1"/>
  <c r="A2927" i="4"/>
  <c r="B2928" i="4"/>
  <c r="A2927" i="1" l="1"/>
  <c r="B2928" i="1"/>
  <c r="C2927" i="1"/>
  <c r="E2927" i="1" s="1"/>
  <c r="A2928" i="4"/>
  <c r="B2929" i="4"/>
  <c r="A2929" i="4" l="1"/>
  <c r="B2930" i="4"/>
  <c r="B2931" i="4" s="1"/>
  <c r="B2932" i="4" s="1"/>
  <c r="B2933" i="4" s="1"/>
  <c r="B2934" i="4" s="1"/>
  <c r="B2935" i="4" s="1"/>
  <c r="B2936" i="4" s="1"/>
  <c r="B2937" i="4" s="1"/>
  <c r="B2938" i="4" s="1"/>
  <c r="B2939" i="4" s="1"/>
  <c r="B2940" i="4" s="1"/>
  <c r="B2941" i="4" s="1"/>
  <c r="B2942" i="4" s="1"/>
  <c r="B2943" i="4" s="1"/>
  <c r="B2944" i="4" s="1"/>
  <c r="B2945" i="4" s="1"/>
  <c r="B2946" i="4" s="1"/>
  <c r="B2947" i="4" s="1"/>
  <c r="B2948" i="4" s="1"/>
  <c r="B2949" i="4" s="1"/>
  <c r="B2950" i="4" s="1"/>
  <c r="B2951" i="4" s="1"/>
  <c r="B2952" i="4" s="1"/>
  <c r="B2953" i="4" s="1"/>
  <c r="B2954" i="4" s="1"/>
  <c r="B2955" i="4" s="1"/>
  <c r="B2956" i="4" s="1"/>
  <c r="B2957" i="4" s="1"/>
  <c r="B2958" i="4" s="1"/>
  <c r="B2959" i="4" s="1"/>
  <c r="B2960" i="4" s="1"/>
  <c r="B2961" i="4" s="1"/>
  <c r="B2962" i="4" s="1"/>
  <c r="B2963" i="4" s="1"/>
  <c r="B2964" i="4" s="1"/>
  <c r="B2965" i="4" s="1"/>
  <c r="B2966" i="4" s="1"/>
  <c r="B2967" i="4" s="1"/>
  <c r="B2968" i="4" s="1"/>
  <c r="B2969" i="4" s="1"/>
  <c r="B2970" i="4" s="1"/>
  <c r="B2971" i="4" s="1"/>
  <c r="B2972" i="4" s="1"/>
  <c r="B2973" i="4" s="1"/>
  <c r="B2974" i="4" s="1"/>
  <c r="B2975" i="4" s="1"/>
  <c r="B2976" i="4" s="1"/>
  <c r="B2977" i="4" s="1"/>
  <c r="B2978" i="4" s="1"/>
  <c r="B2979" i="4" s="1"/>
  <c r="B2980" i="4" s="1"/>
  <c r="B2981" i="4" s="1"/>
  <c r="B2982" i="4" s="1"/>
  <c r="B2983" i="4" s="1"/>
  <c r="B2984" i="4" s="1"/>
  <c r="B2985" i="4" s="1"/>
  <c r="B2986" i="4" s="1"/>
  <c r="B2987" i="4" s="1"/>
  <c r="B2988" i="4" s="1"/>
  <c r="B2989" i="4" s="1"/>
  <c r="B2990" i="4" s="1"/>
  <c r="B2991" i="4" s="1"/>
  <c r="B2992" i="4" s="1"/>
  <c r="B2993" i="4" s="1"/>
  <c r="B2994" i="4" s="1"/>
  <c r="B2995" i="4" s="1"/>
  <c r="B2996" i="4" s="1"/>
  <c r="B2997" i="4" s="1"/>
  <c r="B2998" i="4" s="1"/>
  <c r="B2999" i="4" s="1"/>
  <c r="B3000" i="4" s="1"/>
  <c r="B3001" i="4" s="1"/>
  <c r="B3002" i="4" s="1"/>
  <c r="B3003" i="4" s="1"/>
  <c r="B3004" i="4" s="1"/>
  <c r="B3005" i="4" s="1"/>
  <c r="B3006" i="4" s="1"/>
  <c r="B3007" i="4" s="1"/>
  <c r="B3008" i="4" s="1"/>
  <c r="B3009" i="4" s="1"/>
  <c r="B3010" i="4" s="1"/>
  <c r="B3011" i="4" s="1"/>
  <c r="B3012" i="4" s="1"/>
  <c r="B3013" i="4" s="1"/>
  <c r="B3014" i="4" s="1"/>
  <c r="B3015" i="4" s="1"/>
  <c r="B3016" i="4" s="1"/>
  <c r="B3017" i="4" s="1"/>
  <c r="B3018" i="4" s="1"/>
  <c r="B3019" i="4" s="1"/>
  <c r="B3020" i="4" s="1"/>
  <c r="B3021" i="4" s="1"/>
  <c r="B3022" i="4" s="1"/>
  <c r="B3023" i="4" s="1"/>
  <c r="B3024" i="4" s="1"/>
  <c r="B3025" i="4" s="1"/>
  <c r="B3026" i="4" s="1"/>
  <c r="B3027" i="4" s="1"/>
  <c r="B3028" i="4" s="1"/>
  <c r="B3029" i="4" s="1"/>
  <c r="B3030" i="4" s="1"/>
  <c r="B3031" i="4" s="1"/>
  <c r="B3032" i="4" s="1"/>
  <c r="B3033" i="4" s="1"/>
  <c r="B3034" i="4" s="1"/>
  <c r="B3035" i="4" s="1"/>
  <c r="B3036" i="4" s="1"/>
  <c r="B3037" i="4" s="1"/>
  <c r="B3038" i="4" s="1"/>
  <c r="B3039" i="4" s="1"/>
  <c r="B3040" i="4" s="1"/>
  <c r="B3041" i="4" s="1"/>
  <c r="B3042" i="4" s="1"/>
  <c r="B3043" i="4" s="1"/>
  <c r="B3044" i="4" s="1"/>
  <c r="B3045" i="4" s="1"/>
  <c r="B3046" i="4" s="1"/>
  <c r="B3047" i="4" s="1"/>
  <c r="B3048" i="4" s="1"/>
  <c r="B3049" i="4" s="1"/>
  <c r="B3050" i="4" s="1"/>
  <c r="B3051" i="4" s="1"/>
  <c r="B3052" i="4" s="1"/>
  <c r="B3053" i="4" s="1"/>
  <c r="B3054" i="4" s="1"/>
  <c r="B3055" i="4" s="1"/>
  <c r="B3056" i="4" s="1"/>
  <c r="B3057" i="4" s="1"/>
  <c r="B3058" i="4" s="1"/>
  <c r="B3059" i="4" s="1"/>
  <c r="B3060" i="4" s="1"/>
  <c r="B3061" i="4" s="1"/>
  <c r="B3062" i="4" s="1"/>
  <c r="B3063" i="4" s="1"/>
  <c r="B3064" i="4" s="1"/>
  <c r="B3065" i="4" s="1"/>
  <c r="B3066" i="4" s="1"/>
  <c r="B3067" i="4" s="1"/>
  <c r="B3068" i="4" s="1"/>
  <c r="B3069" i="4" s="1"/>
  <c r="B3070" i="4" s="1"/>
  <c r="B3071" i="4" s="1"/>
  <c r="B3072" i="4" s="1"/>
  <c r="B3073" i="4" s="1"/>
  <c r="B3074" i="4" s="1"/>
  <c r="B3075" i="4" s="1"/>
  <c r="B3076" i="4" s="1"/>
  <c r="B3077" i="4" s="1"/>
  <c r="B3078" i="4" s="1"/>
  <c r="B3079" i="4" s="1"/>
  <c r="B3080" i="4" s="1"/>
  <c r="B3081" i="4" s="1"/>
  <c r="B3082" i="4" s="1"/>
  <c r="B3083" i="4" s="1"/>
  <c r="B3084" i="4" s="1"/>
  <c r="B3085" i="4" s="1"/>
  <c r="B3086" i="4" s="1"/>
  <c r="B3087" i="4" s="1"/>
  <c r="B3088" i="4" s="1"/>
  <c r="B3089" i="4" s="1"/>
  <c r="B3090" i="4" s="1"/>
  <c r="B3091" i="4" s="1"/>
  <c r="B3092" i="4" s="1"/>
  <c r="B3093" i="4" s="1"/>
  <c r="B3094" i="4" s="1"/>
  <c r="B3095" i="4" s="1"/>
  <c r="B3096" i="4" s="1"/>
  <c r="B3097" i="4" s="1"/>
  <c r="B3098" i="4" s="1"/>
  <c r="B3099" i="4" s="1"/>
  <c r="B3100" i="4" s="1"/>
  <c r="B3101" i="4" s="1"/>
  <c r="B3102" i="4" s="1"/>
  <c r="B3103" i="4" s="1"/>
  <c r="B3104" i="4" s="1"/>
  <c r="B3105" i="4" s="1"/>
  <c r="B3106" i="4" s="1"/>
  <c r="B3107" i="4" s="1"/>
  <c r="B3108" i="4" s="1"/>
  <c r="B3109" i="4" s="1"/>
  <c r="B3110" i="4" s="1"/>
  <c r="B3111" i="4" s="1"/>
  <c r="B3112" i="4" s="1"/>
  <c r="B3113" i="4" s="1"/>
  <c r="B3114" i="4" s="1"/>
  <c r="B3115" i="4" s="1"/>
  <c r="B3116" i="4" s="1"/>
  <c r="B3117" i="4" s="1"/>
  <c r="B3118" i="4" s="1"/>
  <c r="B3119" i="4" s="1"/>
  <c r="B3120" i="4" s="1"/>
  <c r="B3121" i="4" s="1"/>
  <c r="B3122" i="4" s="1"/>
  <c r="B3123" i="4" s="1"/>
  <c r="B3124" i="4" s="1"/>
  <c r="B3125" i="4" s="1"/>
  <c r="B3126" i="4" s="1"/>
  <c r="B3127" i="4" s="1"/>
  <c r="B3128" i="4" s="1"/>
  <c r="B3129" i="4" s="1"/>
  <c r="B3130" i="4" s="1"/>
  <c r="B3131" i="4" s="1"/>
  <c r="B3132" i="4" s="1"/>
  <c r="B3133" i="4" s="1"/>
  <c r="B3134" i="4" s="1"/>
  <c r="B3135" i="4" s="1"/>
  <c r="B3136" i="4" s="1"/>
  <c r="B3137" i="4" s="1"/>
  <c r="B3138" i="4" s="1"/>
  <c r="B3139" i="4" s="1"/>
  <c r="B3140" i="4" s="1"/>
  <c r="B3141" i="4" s="1"/>
  <c r="B3142" i="4" s="1"/>
  <c r="B3143" i="4" s="1"/>
  <c r="B3144" i="4" s="1"/>
  <c r="C2928" i="1"/>
  <c r="E2928" i="1" s="1"/>
  <c r="A2928" i="1"/>
  <c r="B2929" i="1"/>
  <c r="B3145" i="4" l="1"/>
  <c r="B2930" i="1"/>
  <c r="A2929" i="1"/>
  <c r="C2929" i="1"/>
  <c r="E2929" i="1" s="1"/>
  <c r="B3146" i="4" l="1"/>
  <c r="B2931" i="1"/>
  <c r="C2930" i="1"/>
  <c r="E2930" i="1" s="1"/>
  <c r="B3147" i="4" l="1"/>
  <c r="C2931" i="1"/>
  <c r="E2931" i="1" s="1"/>
  <c r="B2932" i="1"/>
  <c r="B3148" i="4" l="1"/>
  <c r="B2933" i="1"/>
  <c r="C2932" i="1"/>
  <c r="E2932" i="1" s="1"/>
  <c r="B3149" i="4" l="1"/>
  <c r="B2934" i="1"/>
  <c r="C2933" i="1"/>
  <c r="E2933" i="1" s="1"/>
  <c r="B3150" i="4" l="1"/>
  <c r="B2935" i="1"/>
  <c r="C2934" i="1"/>
  <c r="E2934" i="1" s="1"/>
  <c r="B3151" i="4" l="1"/>
  <c r="C2935" i="1"/>
  <c r="E2935" i="1" s="1"/>
  <c r="B2936" i="1"/>
  <c r="B3152" i="4" l="1"/>
  <c r="C2936" i="1"/>
  <c r="E2936" i="1" s="1"/>
  <c r="B2937" i="1"/>
  <c r="B3153" i="4" l="1"/>
  <c r="B2938" i="1"/>
  <c r="C2937" i="1"/>
  <c r="E2937" i="1" s="1"/>
  <c r="B3154" i="4" l="1"/>
  <c r="B2939" i="1"/>
  <c r="C2938" i="1"/>
  <c r="E2938" i="1" s="1"/>
  <c r="B3155" i="4" l="1"/>
  <c r="B2940" i="1"/>
  <c r="C2939" i="1"/>
  <c r="E2939" i="1" s="1"/>
  <c r="B3156" i="4" l="1"/>
  <c r="C2940" i="1"/>
  <c r="E2940" i="1" s="1"/>
  <c r="B2941" i="1"/>
  <c r="B3157" i="4" l="1"/>
  <c r="B2942" i="1"/>
  <c r="C2941" i="1"/>
  <c r="E2941" i="1" s="1"/>
  <c r="B3158" i="4" l="1"/>
  <c r="C2942" i="1"/>
  <c r="E2942" i="1" s="1"/>
  <c r="B2943" i="1"/>
  <c r="B3159" i="4" l="1"/>
  <c r="C2943" i="1"/>
  <c r="E2943" i="1" s="1"/>
  <c r="B2944" i="1"/>
  <c r="B3160" i="4" l="1"/>
  <c r="C2944" i="1"/>
  <c r="E2944" i="1" s="1"/>
  <c r="B2945" i="1"/>
  <c r="B3161" i="4" l="1"/>
  <c r="C2945" i="1"/>
  <c r="E2945" i="1" s="1"/>
  <c r="B2946" i="1"/>
  <c r="B3162" i="4" l="1"/>
  <c r="B2947" i="1"/>
  <c r="C2946" i="1"/>
  <c r="E2946" i="1" s="1"/>
  <c r="B3163" i="4" l="1"/>
  <c r="C2947" i="1"/>
  <c r="E2947" i="1" s="1"/>
  <c r="B2948" i="1"/>
  <c r="B3164" i="4" l="1"/>
  <c r="B2949" i="1"/>
  <c r="C2948" i="1"/>
  <c r="E2948" i="1" s="1"/>
  <c r="B3165" i="4" l="1"/>
  <c r="B2950" i="1"/>
  <c r="C2949" i="1"/>
  <c r="E2949" i="1" s="1"/>
  <c r="B3166" i="4" l="1"/>
  <c r="C2950" i="1"/>
  <c r="E2950" i="1" s="1"/>
  <c r="B2951" i="1"/>
  <c r="B3167" i="4" l="1"/>
  <c r="B2952" i="1"/>
  <c r="C2951" i="1"/>
  <c r="E2951" i="1" s="1"/>
  <c r="B3168" i="4" l="1"/>
  <c r="C2952" i="1"/>
  <c r="E2952" i="1" s="1"/>
  <c r="B2953" i="1"/>
  <c r="B3169" i="4" l="1"/>
  <c r="C2953" i="1"/>
  <c r="E2953" i="1" s="1"/>
  <c r="B2954" i="1"/>
  <c r="B3170" i="4" l="1"/>
  <c r="B2955" i="1"/>
  <c r="C2954" i="1"/>
  <c r="E2954" i="1" s="1"/>
  <c r="B3171" i="4" l="1"/>
  <c r="B2956" i="1"/>
  <c r="C2955" i="1"/>
  <c r="E2955" i="1" s="1"/>
  <c r="B3172" i="4" l="1"/>
  <c r="C2956" i="1"/>
  <c r="E2956" i="1" s="1"/>
  <c r="B2957" i="1"/>
  <c r="B3173" i="4" l="1"/>
  <c r="B2958" i="1"/>
  <c r="C2957" i="1"/>
  <c r="E2957" i="1" s="1"/>
  <c r="B3174" i="4" l="1"/>
  <c r="C2958" i="1"/>
  <c r="E2958" i="1" s="1"/>
  <c r="B2959" i="1"/>
  <c r="B3175" i="4" l="1"/>
  <c r="C2959" i="1"/>
  <c r="E2959" i="1" s="1"/>
  <c r="B2960" i="1"/>
  <c r="B3176" i="4" l="1"/>
  <c r="C2960" i="1"/>
  <c r="E2960" i="1" s="1"/>
  <c r="B2961" i="1"/>
  <c r="B3177" i="4" l="1"/>
  <c r="B2962" i="1"/>
  <c r="C2961" i="1"/>
  <c r="E2961" i="1" s="1"/>
  <c r="B3178" i="4" l="1"/>
  <c r="C2962" i="1"/>
  <c r="E2962" i="1" s="1"/>
  <c r="B2963" i="1"/>
  <c r="B3179" i="4" l="1"/>
  <c r="B2964" i="1"/>
  <c r="C2963" i="1"/>
  <c r="E2963" i="1" s="1"/>
  <c r="B3180" i="4" l="1"/>
  <c r="B2965" i="1"/>
  <c r="C2964" i="1"/>
  <c r="E2964" i="1" s="1"/>
  <c r="B3181" i="4" l="1"/>
  <c r="C2965" i="1"/>
  <c r="E2965" i="1" s="1"/>
  <c r="B2966" i="1"/>
  <c r="B3182" i="4" l="1"/>
  <c r="C2966" i="1"/>
  <c r="E2966" i="1" s="1"/>
  <c r="B2967" i="1"/>
  <c r="B3183" i="4" l="1"/>
  <c r="C2967" i="1"/>
  <c r="E2967" i="1" s="1"/>
  <c r="B2968" i="1"/>
  <c r="B3184" i="4" l="1"/>
  <c r="B2969" i="1"/>
  <c r="C2968" i="1"/>
  <c r="E2968" i="1" s="1"/>
  <c r="B3185" i="4" l="1"/>
  <c r="B2970" i="1"/>
  <c r="C2969" i="1"/>
  <c r="E2969" i="1" s="1"/>
  <c r="B3186" i="4" l="1"/>
  <c r="C2970" i="1"/>
  <c r="E2970" i="1" s="1"/>
  <c r="B2971" i="1"/>
  <c r="B3187" i="4" l="1"/>
  <c r="B2972" i="1"/>
  <c r="C2971" i="1"/>
  <c r="E2971" i="1" s="1"/>
  <c r="B3188" i="4" l="1"/>
  <c r="B2973" i="1"/>
  <c r="C2972" i="1"/>
  <c r="E2972" i="1" s="1"/>
  <c r="B3189" i="4" l="1"/>
  <c r="B2974" i="1"/>
  <c r="C2973" i="1"/>
  <c r="E2973" i="1" s="1"/>
  <c r="B3190" i="4" l="1"/>
  <c r="C2974" i="1"/>
  <c r="E2974" i="1" s="1"/>
  <c r="B2975" i="1"/>
  <c r="B3191" i="4" l="1"/>
  <c r="B2976" i="1"/>
  <c r="C2975" i="1"/>
  <c r="E2975" i="1" s="1"/>
  <c r="B3192" i="4" l="1"/>
  <c r="B2977" i="1"/>
  <c r="C2976" i="1"/>
  <c r="E2976" i="1" s="1"/>
  <c r="B3193" i="4" l="1"/>
  <c r="B2978" i="1"/>
  <c r="C2977" i="1"/>
  <c r="E2977" i="1" s="1"/>
  <c r="B3194" i="4" l="1"/>
  <c r="C2978" i="1"/>
  <c r="E2978" i="1" s="1"/>
  <c r="B2979" i="1"/>
  <c r="B3195" i="4" l="1"/>
  <c r="C2979" i="1"/>
  <c r="E2979" i="1" s="1"/>
  <c r="B2980" i="1"/>
  <c r="B3196" i="4" l="1"/>
  <c r="B2981" i="1"/>
  <c r="C2980" i="1"/>
  <c r="E2980" i="1" s="1"/>
  <c r="B3197" i="4" l="1"/>
  <c r="C2981" i="1"/>
  <c r="E2981" i="1" s="1"/>
  <c r="B2982" i="1"/>
  <c r="B3198" i="4" l="1"/>
  <c r="C2982" i="1"/>
  <c r="E2982" i="1" s="1"/>
  <c r="B2983" i="1"/>
  <c r="B3199" i="4" l="1"/>
  <c r="C2983" i="1"/>
  <c r="E2983" i="1" s="1"/>
  <c r="B2984" i="1"/>
  <c r="B3200" i="4" l="1"/>
  <c r="B2985" i="1"/>
  <c r="C2984" i="1"/>
  <c r="E2984" i="1" s="1"/>
  <c r="B3201" i="4" l="1"/>
  <c r="C2985" i="1"/>
  <c r="E2985" i="1" s="1"/>
  <c r="B2986" i="1"/>
  <c r="B3202" i="4" l="1"/>
  <c r="C2986" i="1"/>
  <c r="E2986" i="1" s="1"/>
  <c r="B2987" i="1"/>
  <c r="B3203" i="4" l="1"/>
  <c r="C2987" i="1"/>
  <c r="E2987" i="1" s="1"/>
  <c r="B2988" i="1"/>
  <c r="B3204" i="4" l="1"/>
  <c r="B2989" i="1"/>
  <c r="C2988" i="1"/>
  <c r="E2988" i="1" s="1"/>
  <c r="B3205" i="4" l="1"/>
  <c r="B2990" i="1"/>
  <c r="C2989" i="1"/>
  <c r="E2989" i="1" s="1"/>
  <c r="B3206" i="4" l="1"/>
  <c r="B2991" i="1"/>
  <c r="C2990" i="1"/>
  <c r="E2990" i="1" s="1"/>
  <c r="B3207" i="4" l="1"/>
  <c r="C2991" i="1"/>
  <c r="E2991" i="1" s="1"/>
  <c r="B2992" i="1"/>
  <c r="B3208" i="4" l="1"/>
  <c r="B2993" i="1"/>
  <c r="C2992" i="1"/>
  <c r="E2992" i="1" s="1"/>
  <c r="B3209" i="4" l="1"/>
  <c r="B2994" i="1"/>
  <c r="C2993" i="1"/>
  <c r="E2993" i="1" s="1"/>
  <c r="B3210" i="4" l="1"/>
  <c r="B2995" i="1"/>
  <c r="C2994" i="1"/>
  <c r="E2994" i="1" s="1"/>
  <c r="B3211" i="4" l="1"/>
  <c r="C2995" i="1"/>
  <c r="E2995" i="1" s="1"/>
  <c r="B2996" i="1"/>
  <c r="B3212" i="4" l="1"/>
  <c r="B2997" i="1"/>
  <c r="C2996" i="1"/>
  <c r="E2996" i="1" s="1"/>
  <c r="B3213" i="4" l="1"/>
  <c r="B2998" i="1"/>
  <c r="C2997" i="1"/>
  <c r="E2997" i="1" s="1"/>
  <c r="B3214" i="4" l="1"/>
  <c r="B2999" i="1"/>
  <c r="C2998" i="1"/>
  <c r="E2998" i="1" s="1"/>
  <c r="B3215" i="4" l="1"/>
  <c r="C2999" i="1"/>
  <c r="E2999" i="1" s="1"/>
  <c r="B3000" i="1"/>
  <c r="B3216" i="4" l="1"/>
  <c r="B3001" i="1"/>
  <c r="C3000" i="1"/>
  <c r="E3000" i="1" s="1"/>
  <c r="B3217" i="4" l="1"/>
  <c r="B3002" i="1"/>
  <c r="C3001" i="1"/>
  <c r="E3001" i="1" s="1"/>
  <c r="B3218" i="4" l="1"/>
  <c r="B3003" i="1"/>
  <c r="C3002" i="1"/>
  <c r="E3002" i="1" s="1"/>
  <c r="B3219" i="4" l="1"/>
  <c r="C3003" i="1"/>
  <c r="E3003" i="1" s="1"/>
  <c r="B3004" i="1"/>
  <c r="B3220" i="4" l="1"/>
  <c r="C3004" i="1"/>
  <c r="E3004" i="1" s="1"/>
  <c r="B3005" i="1"/>
  <c r="B3221" i="4" l="1"/>
  <c r="B3006" i="1"/>
  <c r="C3005" i="1"/>
  <c r="E3005" i="1" s="1"/>
  <c r="B3222" i="4" l="1"/>
  <c r="C3006" i="1"/>
  <c r="E3006" i="1" s="1"/>
  <c r="B3007" i="1"/>
  <c r="B3223" i="4" l="1"/>
  <c r="B3008" i="1"/>
  <c r="C3007" i="1"/>
  <c r="E3007" i="1" s="1"/>
  <c r="B3224" i="4" l="1"/>
  <c r="C3008" i="1"/>
  <c r="E3008" i="1" s="1"/>
  <c r="B3009" i="1"/>
  <c r="B3225" i="4" l="1"/>
  <c r="B3010" i="1"/>
  <c r="C3009" i="1"/>
  <c r="E3009" i="1" s="1"/>
  <c r="B3226" i="4" l="1"/>
  <c r="C3010" i="1"/>
  <c r="E3010" i="1" s="1"/>
  <c r="B3011" i="1"/>
  <c r="B3227" i="4" l="1"/>
  <c r="C3011" i="1"/>
  <c r="E3011" i="1" s="1"/>
  <c r="B3012" i="1"/>
  <c r="B3228" i="4" l="1"/>
  <c r="B3013" i="1"/>
  <c r="C3012" i="1"/>
  <c r="E3012" i="1" s="1"/>
  <c r="B3229" i="4" l="1"/>
  <c r="C3013" i="1"/>
  <c r="E3013" i="1" s="1"/>
  <c r="B3014" i="1"/>
  <c r="B3230" i="4" l="1"/>
  <c r="C3014" i="1"/>
  <c r="E3014" i="1" s="1"/>
  <c r="B3015" i="1"/>
  <c r="B3231" i="4" l="1"/>
  <c r="C3015" i="1"/>
  <c r="E3015" i="1" s="1"/>
  <c r="B3016" i="1"/>
  <c r="B3232" i="4" l="1"/>
  <c r="B3017" i="1"/>
  <c r="C3016" i="1"/>
  <c r="E3016" i="1" s="1"/>
  <c r="B3233" i="4" l="1"/>
  <c r="C3017" i="1"/>
  <c r="E3017" i="1" s="1"/>
  <c r="B3018" i="1"/>
  <c r="B3234" i="4" l="1"/>
  <c r="C3018" i="1"/>
  <c r="E3018" i="1" s="1"/>
  <c r="B3019" i="1"/>
  <c r="B3235" i="4" l="1"/>
  <c r="C3019" i="1"/>
  <c r="E3019" i="1" s="1"/>
  <c r="B3020" i="1"/>
  <c r="B3236" i="4" l="1"/>
  <c r="B3021" i="1"/>
  <c r="C3020" i="1"/>
  <c r="E3020" i="1" s="1"/>
  <c r="B3237" i="4" l="1"/>
  <c r="C3021" i="1"/>
  <c r="E3021" i="1" s="1"/>
  <c r="B3022" i="1"/>
  <c r="B3238" i="4" l="1"/>
  <c r="C3022" i="1"/>
  <c r="E3022" i="1" s="1"/>
  <c r="B3023" i="1"/>
  <c r="B3239" i="4" l="1"/>
  <c r="C3023" i="1"/>
  <c r="E3023" i="1" s="1"/>
  <c r="B3024" i="1"/>
  <c r="B3240" i="4" l="1"/>
  <c r="B3025" i="1"/>
  <c r="C3024" i="1"/>
  <c r="E3024" i="1" s="1"/>
  <c r="B3241" i="4" l="1"/>
  <c r="C3025" i="1"/>
  <c r="E3025" i="1" s="1"/>
  <c r="B3026" i="1"/>
  <c r="B3242" i="4" l="1"/>
  <c r="C3026" i="1"/>
  <c r="E3026" i="1" s="1"/>
  <c r="B3027" i="1"/>
  <c r="B3243" i="4" l="1"/>
  <c r="C3027" i="1"/>
  <c r="E3027" i="1" s="1"/>
  <c r="B3028" i="1"/>
  <c r="B3244" i="4" l="1"/>
  <c r="B3029" i="1"/>
  <c r="C3028" i="1"/>
  <c r="E3028" i="1" s="1"/>
  <c r="B3245" i="4" l="1"/>
  <c r="C3029" i="1"/>
  <c r="E3029" i="1" s="1"/>
  <c r="B3030" i="1"/>
  <c r="B3246" i="4" l="1"/>
  <c r="C3030" i="1"/>
  <c r="E3030" i="1" s="1"/>
  <c r="B3031" i="1"/>
  <c r="B3247" i="4" l="1"/>
  <c r="C3031" i="1"/>
  <c r="E3031" i="1" s="1"/>
  <c r="B3032" i="1"/>
  <c r="B3248" i="4" l="1"/>
  <c r="B3033" i="1"/>
  <c r="C3032" i="1"/>
  <c r="E3032" i="1" s="1"/>
  <c r="B3249" i="4" l="1"/>
  <c r="C3033" i="1"/>
  <c r="E3033" i="1" s="1"/>
  <c r="B3034" i="1"/>
  <c r="B3250" i="4" l="1"/>
  <c r="C3034" i="1"/>
  <c r="E3034" i="1" s="1"/>
  <c r="B3035" i="1"/>
  <c r="B3251" i="4" l="1"/>
  <c r="C3035" i="1"/>
  <c r="E3035" i="1" s="1"/>
  <c r="B3036" i="1"/>
  <c r="B3252" i="4" l="1"/>
  <c r="B3037" i="1"/>
  <c r="C3036" i="1"/>
  <c r="E3036" i="1" s="1"/>
  <c r="B3253" i="4" l="1"/>
  <c r="C3037" i="1"/>
  <c r="E3037" i="1" s="1"/>
  <c r="B3038" i="1"/>
  <c r="B3254" i="4" l="1"/>
  <c r="C3038" i="1"/>
  <c r="E3038" i="1" s="1"/>
  <c r="B3039" i="1"/>
  <c r="B3255" i="4" l="1"/>
  <c r="B3040" i="1"/>
  <c r="C3039" i="1"/>
  <c r="E3039" i="1" s="1"/>
  <c r="B3256" i="4" l="1"/>
  <c r="B3041" i="1"/>
  <c r="C3040" i="1"/>
  <c r="E3040" i="1" s="1"/>
  <c r="B3257" i="4" l="1"/>
  <c r="B3042" i="1"/>
  <c r="C3041" i="1"/>
  <c r="E3041" i="1" s="1"/>
  <c r="B3258" i="4" l="1"/>
  <c r="B3043" i="1"/>
  <c r="C3042" i="1"/>
  <c r="E3042" i="1" s="1"/>
  <c r="B3259" i="4" l="1"/>
  <c r="B3044" i="1"/>
  <c r="C3043" i="1"/>
  <c r="E3043" i="1" s="1"/>
  <c r="B3260" i="4" l="1"/>
  <c r="C3044" i="1"/>
  <c r="E3044" i="1" s="1"/>
  <c r="B3045" i="1"/>
  <c r="B3261" i="4" l="1"/>
  <c r="B3046" i="1"/>
  <c r="C3045" i="1"/>
  <c r="E3045" i="1" s="1"/>
  <c r="B3262" i="4" l="1"/>
  <c r="B3047" i="1"/>
  <c r="C3046" i="1"/>
  <c r="E3046" i="1" s="1"/>
  <c r="B3263" i="4" l="1"/>
  <c r="B3048" i="1"/>
  <c r="C3047" i="1"/>
  <c r="E3047" i="1" s="1"/>
  <c r="B3264" i="4" l="1"/>
  <c r="C3048" i="1"/>
  <c r="E3048" i="1" s="1"/>
  <c r="B3049" i="1"/>
  <c r="B3265" i="4" l="1"/>
  <c r="B3050" i="1"/>
  <c r="C3049" i="1"/>
  <c r="E3049" i="1" s="1"/>
  <c r="B3266" i="4" l="1"/>
  <c r="B3051" i="1"/>
  <c r="C3050" i="1"/>
  <c r="E3050" i="1" s="1"/>
  <c r="B3267" i="4" l="1"/>
  <c r="B3052" i="1"/>
  <c r="C3051" i="1"/>
  <c r="E3051" i="1" s="1"/>
  <c r="B3268" i="4" l="1"/>
  <c r="C3052" i="1"/>
  <c r="E3052" i="1" s="1"/>
  <c r="B3053" i="1"/>
  <c r="B3269" i="4" l="1"/>
  <c r="B3054" i="1"/>
  <c r="C3053" i="1"/>
  <c r="E3053" i="1" s="1"/>
  <c r="B3270" i="4" l="1"/>
  <c r="B3055" i="1"/>
  <c r="C3054" i="1"/>
  <c r="E3054" i="1" s="1"/>
  <c r="B3271" i="4" l="1"/>
  <c r="B3056" i="1"/>
  <c r="C3055" i="1"/>
  <c r="E3055" i="1" s="1"/>
  <c r="B3272" i="4" l="1"/>
  <c r="C3056" i="1"/>
  <c r="E3056" i="1" s="1"/>
  <c r="B3057" i="1"/>
  <c r="B3273" i="4" l="1"/>
  <c r="B3058" i="1"/>
  <c r="C3057" i="1"/>
  <c r="E3057" i="1" s="1"/>
  <c r="B3274" i="4" l="1"/>
  <c r="B3059" i="1"/>
  <c r="C3058" i="1"/>
  <c r="E3058" i="1" s="1"/>
  <c r="B3275" i="4" l="1"/>
  <c r="B3060" i="1"/>
  <c r="C3059" i="1"/>
  <c r="E3059" i="1" s="1"/>
  <c r="B3276" i="4" l="1"/>
  <c r="C3060" i="1"/>
  <c r="E3060" i="1" s="1"/>
  <c r="B3061" i="1"/>
  <c r="B3277" i="4" l="1"/>
  <c r="B3062" i="1"/>
  <c r="C3061" i="1"/>
  <c r="E3061" i="1" s="1"/>
  <c r="B3278" i="4" l="1"/>
  <c r="B3063" i="1"/>
  <c r="C3062" i="1"/>
  <c r="E3062" i="1" s="1"/>
  <c r="B3279" i="4" l="1"/>
  <c r="B3064" i="1"/>
  <c r="C3063" i="1"/>
  <c r="E3063" i="1" s="1"/>
  <c r="B3280" i="4" l="1"/>
  <c r="C3064" i="1"/>
  <c r="E3064" i="1" s="1"/>
  <c r="B3065" i="1"/>
  <c r="B3281" i="4" l="1"/>
  <c r="B3066" i="1"/>
  <c r="C3065" i="1"/>
  <c r="E3065" i="1" s="1"/>
  <c r="B3282" i="4" l="1"/>
  <c r="B3067" i="1"/>
  <c r="C3066" i="1"/>
  <c r="E3066" i="1" s="1"/>
  <c r="B3283" i="4" l="1"/>
  <c r="B3068" i="1"/>
  <c r="C3067" i="1"/>
  <c r="E3067" i="1" s="1"/>
  <c r="B3284" i="4" l="1"/>
  <c r="C3068" i="1"/>
  <c r="E3068" i="1" s="1"/>
  <c r="B3069" i="1"/>
  <c r="B3285" i="4" l="1"/>
  <c r="B3070" i="1"/>
  <c r="C3069" i="1"/>
  <c r="E3069" i="1" s="1"/>
  <c r="B3286" i="4" l="1"/>
  <c r="B3071" i="1"/>
  <c r="C3070" i="1"/>
  <c r="E3070" i="1" s="1"/>
  <c r="B3287" i="4" l="1"/>
  <c r="B3072" i="1"/>
  <c r="C3071" i="1"/>
  <c r="E3071" i="1" s="1"/>
  <c r="B3288" i="4" l="1"/>
  <c r="C3072" i="1"/>
  <c r="E3072" i="1" s="1"/>
  <c r="B3073" i="1"/>
  <c r="B3289" i="4" l="1"/>
  <c r="B3074" i="1"/>
  <c r="C3073" i="1"/>
  <c r="E3073" i="1" s="1"/>
  <c r="B3290" i="4" l="1"/>
  <c r="B3075" i="1"/>
  <c r="C3074" i="1"/>
  <c r="E3074" i="1" s="1"/>
  <c r="B3291" i="4" l="1"/>
  <c r="B3076" i="1"/>
  <c r="C3075" i="1"/>
  <c r="E3075" i="1" s="1"/>
  <c r="B3292" i="4" l="1"/>
  <c r="C3076" i="1"/>
  <c r="E3076" i="1" s="1"/>
  <c r="B3077" i="1"/>
  <c r="B3293" i="4" l="1"/>
  <c r="B3078" i="1"/>
  <c r="C3077" i="1"/>
  <c r="E3077" i="1" s="1"/>
  <c r="B3294" i="4" l="1"/>
  <c r="C3078" i="1"/>
  <c r="E3078" i="1" s="1"/>
  <c r="B3079" i="1"/>
  <c r="B3295" i="4" l="1"/>
  <c r="B3080" i="1"/>
  <c r="C3079" i="1"/>
  <c r="E3079" i="1" s="1"/>
  <c r="B3296" i="4" l="1"/>
  <c r="C3080" i="1"/>
  <c r="E3080" i="1" s="1"/>
  <c r="B3081" i="1"/>
  <c r="B3297" i="4" l="1"/>
  <c r="B3082" i="1"/>
  <c r="C3081" i="1"/>
  <c r="E3081" i="1" s="1"/>
  <c r="B3298" i="4" l="1"/>
  <c r="C3082" i="1"/>
  <c r="E3082" i="1" s="1"/>
  <c r="B3083" i="1"/>
  <c r="B3299" i="4" l="1"/>
  <c r="C3083" i="1"/>
  <c r="E3083" i="1" s="1"/>
  <c r="B3084" i="1"/>
  <c r="B3300" i="4" l="1"/>
  <c r="C3084" i="1"/>
  <c r="E3084" i="1" s="1"/>
  <c r="B3085" i="1"/>
  <c r="B3301" i="4" l="1"/>
  <c r="B3086" i="1"/>
  <c r="C3085" i="1"/>
  <c r="E3085" i="1" s="1"/>
  <c r="B3302" i="4" l="1"/>
  <c r="B3087" i="1"/>
  <c r="C3086" i="1"/>
  <c r="E3086" i="1" s="1"/>
  <c r="B3303" i="4" l="1"/>
  <c r="C3087" i="1"/>
  <c r="E3087" i="1" s="1"/>
  <c r="B3088" i="1"/>
  <c r="B3304" i="4" l="1"/>
  <c r="C3088" i="1"/>
  <c r="E3088" i="1" s="1"/>
  <c r="B3089" i="1"/>
  <c r="B3305" i="4" l="1"/>
  <c r="C3089" i="1"/>
  <c r="E3089" i="1" s="1"/>
  <c r="B3090" i="1"/>
  <c r="B3306" i="4" l="1"/>
  <c r="C3090" i="1"/>
  <c r="E3090" i="1" s="1"/>
  <c r="B3091" i="1"/>
  <c r="B3307" i="4" l="1"/>
  <c r="C3091" i="1"/>
  <c r="E3091" i="1" s="1"/>
  <c r="B3092" i="1"/>
  <c r="B3308" i="4" l="1"/>
  <c r="B3093" i="1"/>
  <c r="C3092" i="1"/>
  <c r="E3092" i="1" s="1"/>
  <c r="B3309" i="4" l="1"/>
  <c r="B3094" i="1"/>
  <c r="C3093" i="1"/>
  <c r="E3093" i="1" s="1"/>
  <c r="B3310" i="4" l="1"/>
  <c r="C3094" i="1"/>
  <c r="E3094" i="1" s="1"/>
  <c r="B3095" i="1"/>
  <c r="B3311" i="4" l="1"/>
  <c r="B3096" i="1"/>
  <c r="C3095" i="1"/>
  <c r="E3095" i="1" s="1"/>
  <c r="B3312" i="4" l="1"/>
  <c r="C3096" i="1"/>
  <c r="E3096" i="1" s="1"/>
  <c r="B3097" i="1"/>
  <c r="B3313" i="4" l="1"/>
  <c r="C3097" i="1"/>
  <c r="E3097" i="1" s="1"/>
  <c r="B3098" i="1"/>
  <c r="B3314" i="4" l="1"/>
  <c r="B3099" i="1"/>
  <c r="C3098" i="1"/>
  <c r="E3098" i="1" s="1"/>
  <c r="B3315" i="4" l="1"/>
  <c r="C3099" i="1"/>
  <c r="E3099" i="1" s="1"/>
  <c r="B3100" i="1"/>
  <c r="B3316" i="4" l="1"/>
  <c r="B3101" i="1"/>
  <c r="C3100" i="1"/>
  <c r="E3100" i="1" s="1"/>
  <c r="B3317" i="4" l="1"/>
  <c r="B3102" i="1"/>
  <c r="C3101" i="1"/>
  <c r="E3101" i="1" s="1"/>
  <c r="B3318" i="4" l="1"/>
  <c r="B3103" i="1"/>
  <c r="C3102" i="1"/>
  <c r="E3102" i="1" s="1"/>
  <c r="B3319" i="4" l="1"/>
  <c r="C3103" i="1"/>
  <c r="E3103" i="1" s="1"/>
  <c r="B3104" i="1"/>
  <c r="B3320" i="4" l="1"/>
  <c r="C3104" i="1"/>
  <c r="E3104" i="1" s="1"/>
  <c r="B3105" i="1"/>
  <c r="B3321" i="4" l="1"/>
  <c r="C3105" i="1"/>
  <c r="E3105" i="1" s="1"/>
  <c r="B3106" i="1"/>
  <c r="B3322" i="4" l="1"/>
  <c r="C3106" i="1"/>
  <c r="E3106" i="1" s="1"/>
  <c r="B3107" i="1"/>
  <c r="B3323" i="4" l="1"/>
  <c r="C3107" i="1"/>
  <c r="E3107" i="1" s="1"/>
  <c r="B3108" i="1"/>
  <c r="B3324" i="4" l="1"/>
  <c r="C3108" i="1"/>
  <c r="E3108" i="1" s="1"/>
  <c r="B3109" i="1"/>
  <c r="B3325" i="4" l="1"/>
  <c r="C3109" i="1"/>
  <c r="E3109" i="1" s="1"/>
  <c r="B3110" i="1"/>
  <c r="B3326" i="4" l="1"/>
  <c r="B3111" i="1"/>
  <c r="C3110" i="1"/>
  <c r="E3110" i="1" s="1"/>
  <c r="B3327" i="4" l="1"/>
  <c r="B3112" i="1"/>
  <c r="C3111" i="1"/>
  <c r="E3111" i="1" s="1"/>
  <c r="B3328" i="4" l="1"/>
  <c r="C3112" i="1"/>
  <c r="E3112" i="1" s="1"/>
  <c r="B3113" i="1"/>
  <c r="B3329" i="4" l="1"/>
  <c r="B3114" i="1"/>
  <c r="C3113" i="1"/>
  <c r="E3113" i="1" s="1"/>
  <c r="B3330" i="4" l="1"/>
  <c r="B3115" i="1"/>
  <c r="C3114" i="1"/>
  <c r="E3114" i="1" s="1"/>
  <c r="B3331" i="4" l="1"/>
  <c r="B3116" i="1"/>
  <c r="C3115" i="1"/>
  <c r="E3115" i="1" s="1"/>
  <c r="B3332" i="4" l="1"/>
  <c r="B3117" i="1"/>
  <c r="C3116" i="1"/>
  <c r="E3116" i="1" s="1"/>
  <c r="B3333" i="4" l="1"/>
  <c r="B3118" i="1"/>
  <c r="C3117" i="1"/>
  <c r="E3117" i="1" s="1"/>
  <c r="B3334" i="4" l="1"/>
  <c r="B3119" i="1"/>
  <c r="C3118" i="1"/>
  <c r="E3118" i="1" s="1"/>
  <c r="B3335" i="4" l="1"/>
  <c r="B3120" i="1"/>
  <c r="C3119" i="1"/>
  <c r="E3119" i="1" s="1"/>
  <c r="B3336" i="4" l="1"/>
  <c r="B3121" i="1"/>
  <c r="C3120" i="1"/>
  <c r="E3120" i="1" s="1"/>
  <c r="B3337" i="4" l="1"/>
  <c r="B3122" i="1"/>
  <c r="C3121" i="1"/>
  <c r="E3121" i="1" s="1"/>
  <c r="B3338" i="4" l="1"/>
  <c r="B3123" i="1"/>
  <c r="C3122" i="1"/>
  <c r="E3122" i="1" s="1"/>
  <c r="B3339" i="4" l="1"/>
  <c r="B3124" i="1"/>
  <c r="C3123" i="1"/>
  <c r="E3123" i="1" s="1"/>
  <c r="B3340" i="4" l="1"/>
  <c r="B3125" i="1"/>
  <c r="C3124" i="1"/>
  <c r="E3124" i="1" s="1"/>
  <c r="B3341" i="4" l="1"/>
  <c r="B3126" i="1"/>
  <c r="C3125" i="1"/>
  <c r="E3125" i="1" s="1"/>
  <c r="B3342" i="4" l="1"/>
  <c r="B3127" i="1"/>
  <c r="C3126" i="1"/>
  <c r="E3126" i="1" s="1"/>
  <c r="B3343" i="4" l="1"/>
  <c r="B3128" i="1"/>
  <c r="C3127" i="1"/>
  <c r="E3127" i="1" s="1"/>
  <c r="B3344" i="4" l="1"/>
  <c r="B3129" i="1"/>
  <c r="C3128" i="1"/>
  <c r="E3128" i="1" s="1"/>
  <c r="B3345" i="4" l="1"/>
  <c r="B3130" i="1"/>
  <c r="C3129" i="1"/>
  <c r="E3129" i="1" s="1"/>
  <c r="B3346" i="4" l="1"/>
  <c r="B3131" i="1"/>
  <c r="C3130" i="1"/>
  <c r="E3130" i="1" s="1"/>
  <c r="B3347" i="4" l="1"/>
  <c r="B3132" i="1"/>
  <c r="C3131" i="1"/>
  <c r="E3131" i="1" s="1"/>
  <c r="B3348" i="4" l="1"/>
  <c r="B3133" i="1"/>
  <c r="C3132" i="1"/>
  <c r="E3132" i="1" s="1"/>
  <c r="B3349" i="4" l="1"/>
  <c r="B3134" i="1"/>
  <c r="C3133" i="1"/>
  <c r="E3133" i="1" s="1"/>
  <c r="B3350" i="4" l="1"/>
  <c r="B3135" i="1"/>
  <c r="C3134" i="1"/>
  <c r="E3134" i="1" s="1"/>
  <c r="B3351" i="4" l="1"/>
  <c r="B3136" i="1"/>
  <c r="C3135" i="1"/>
  <c r="E3135" i="1" s="1"/>
  <c r="B3352" i="4" l="1"/>
  <c r="B3137" i="1"/>
  <c r="C3136" i="1"/>
  <c r="E3136" i="1" s="1"/>
  <c r="B3353" i="4" l="1"/>
  <c r="B3138" i="1"/>
  <c r="C3137" i="1"/>
  <c r="E3137" i="1" s="1"/>
  <c r="B3354" i="4" l="1"/>
  <c r="B3139" i="1"/>
  <c r="C3138" i="1"/>
  <c r="E3138" i="1" s="1"/>
  <c r="B3355" i="4" l="1"/>
  <c r="B3140" i="1"/>
  <c r="C3139" i="1"/>
  <c r="E3139" i="1" s="1"/>
  <c r="B3356" i="4" l="1"/>
  <c r="B3141" i="1"/>
  <c r="C3140" i="1"/>
  <c r="E3140" i="1" s="1"/>
  <c r="B3357" i="4" l="1"/>
  <c r="B3142" i="1"/>
  <c r="C3141" i="1"/>
  <c r="E3141" i="1" s="1"/>
  <c r="B3358" i="4" l="1"/>
  <c r="B3143" i="1"/>
  <c r="C3142" i="1"/>
  <c r="E3142" i="1" s="1"/>
  <c r="B3359" i="4" l="1"/>
  <c r="B3144" i="1"/>
  <c r="C3143" i="1"/>
  <c r="E3143" i="1" s="1"/>
  <c r="B3360" i="4" l="1"/>
  <c r="B3145" i="1"/>
  <c r="C3144" i="1"/>
  <c r="E3144" i="1" s="1"/>
  <c r="B3361" i="4" l="1"/>
  <c r="B3146" i="1"/>
  <c r="C3145" i="1"/>
  <c r="E3145" i="1" s="1"/>
  <c r="B3362" i="4" l="1"/>
  <c r="B3147" i="1"/>
  <c r="C3146" i="1"/>
  <c r="E3146" i="1" s="1"/>
  <c r="B3363" i="4" l="1"/>
  <c r="B3148" i="1"/>
  <c r="C3147" i="1"/>
  <c r="E3147" i="1" s="1"/>
  <c r="B3364" i="4" l="1"/>
  <c r="B3149" i="1"/>
  <c r="C3148" i="1"/>
  <c r="E3148" i="1" s="1"/>
  <c r="B3365" i="4" l="1"/>
  <c r="B3150" i="1"/>
  <c r="C3149" i="1"/>
  <c r="E3149" i="1" s="1"/>
  <c r="B3366" i="4" l="1"/>
  <c r="B3151" i="1"/>
  <c r="C3150" i="1"/>
  <c r="E3150" i="1" s="1"/>
  <c r="B3367" i="4" l="1"/>
  <c r="B3152" i="1"/>
  <c r="C3151" i="1"/>
  <c r="E3151" i="1" s="1"/>
  <c r="B3368" i="4" l="1"/>
  <c r="B3153" i="1"/>
  <c r="C3152" i="1"/>
  <c r="E3152" i="1" s="1"/>
  <c r="B3369" i="4" l="1"/>
  <c r="B3154" i="1"/>
  <c r="C3153" i="1"/>
  <c r="E3153" i="1" s="1"/>
  <c r="B3370" i="4" l="1"/>
  <c r="B3155" i="1"/>
  <c r="C3154" i="1"/>
  <c r="E3154" i="1" s="1"/>
  <c r="B3371" i="4" l="1"/>
  <c r="B3156" i="1"/>
  <c r="C3155" i="1"/>
  <c r="E3155" i="1" s="1"/>
  <c r="B3372" i="4" l="1"/>
  <c r="B3157" i="1"/>
  <c r="C3156" i="1"/>
  <c r="E3156" i="1" s="1"/>
  <c r="B3373" i="4" l="1"/>
  <c r="B3158" i="1"/>
  <c r="C3157" i="1"/>
  <c r="E3157" i="1" s="1"/>
  <c r="B3374" i="4" l="1"/>
  <c r="B3159" i="1"/>
  <c r="C3158" i="1"/>
  <c r="E3158" i="1" s="1"/>
  <c r="B3375" i="4" l="1"/>
  <c r="B3160" i="1"/>
  <c r="C3159" i="1"/>
  <c r="E3159" i="1" s="1"/>
  <c r="B3376" i="4" l="1"/>
  <c r="B3161" i="1"/>
  <c r="C3160" i="1"/>
  <c r="E3160" i="1" s="1"/>
  <c r="B3377" i="4" l="1"/>
  <c r="B3162" i="1"/>
  <c r="C3161" i="1"/>
  <c r="E3161" i="1" s="1"/>
  <c r="B3378" i="4" l="1"/>
  <c r="B3163" i="1"/>
  <c r="C3162" i="1"/>
  <c r="E3162" i="1" s="1"/>
  <c r="B3379" i="4" l="1"/>
  <c r="B3164" i="1"/>
  <c r="C3163" i="1"/>
  <c r="E3163" i="1" s="1"/>
  <c r="B3380" i="4" l="1"/>
  <c r="B3165" i="1"/>
  <c r="C3164" i="1"/>
  <c r="E3164" i="1" s="1"/>
  <c r="B3381" i="4" l="1"/>
  <c r="B3166" i="1"/>
  <c r="C3165" i="1"/>
  <c r="E3165" i="1" s="1"/>
  <c r="B3382" i="4" l="1"/>
  <c r="B3167" i="1"/>
  <c r="C3166" i="1"/>
  <c r="E3166" i="1" s="1"/>
  <c r="B3383" i="4" l="1"/>
  <c r="B3168" i="1"/>
  <c r="C3167" i="1"/>
  <c r="E3167" i="1" s="1"/>
  <c r="B3384" i="4" l="1"/>
  <c r="B3169" i="1"/>
  <c r="C3168" i="1"/>
  <c r="E3168" i="1" s="1"/>
  <c r="B3385" i="4" l="1"/>
  <c r="B3170" i="1"/>
  <c r="C3169" i="1"/>
  <c r="E3169" i="1" s="1"/>
  <c r="B3386" i="4" l="1"/>
  <c r="B3171" i="1"/>
  <c r="C3170" i="1"/>
  <c r="E3170" i="1" s="1"/>
  <c r="B3387" i="4" l="1"/>
  <c r="B3172" i="1"/>
  <c r="C3171" i="1"/>
  <c r="E3171" i="1" s="1"/>
  <c r="B3388" i="4" l="1"/>
  <c r="B3173" i="1"/>
  <c r="C3172" i="1"/>
  <c r="E3172" i="1" s="1"/>
  <c r="B3389" i="4" l="1"/>
  <c r="B3174" i="1"/>
  <c r="C3173" i="1"/>
  <c r="E3173" i="1" s="1"/>
  <c r="B3390" i="4" l="1"/>
  <c r="B3175" i="1"/>
  <c r="C3174" i="1"/>
  <c r="E3174" i="1" s="1"/>
  <c r="B3391" i="4" l="1"/>
  <c r="B3176" i="1"/>
  <c r="C3175" i="1"/>
  <c r="E3175" i="1" s="1"/>
  <c r="B3392" i="4" l="1"/>
  <c r="B3177" i="1"/>
  <c r="C3176" i="1"/>
  <c r="E3176" i="1" s="1"/>
  <c r="B3393" i="4" l="1"/>
  <c r="B3178" i="1"/>
  <c r="C3177" i="1"/>
  <c r="E3177" i="1" s="1"/>
  <c r="B3394" i="4" l="1"/>
  <c r="B3179" i="1"/>
  <c r="C3178" i="1"/>
  <c r="E3178" i="1" s="1"/>
  <c r="B3395" i="4" l="1"/>
  <c r="B3180" i="1"/>
  <c r="C3179" i="1"/>
  <c r="E3179" i="1" s="1"/>
  <c r="B3396" i="4" l="1"/>
  <c r="B3181" i="1"/>
  <c r="C3180" i="1"/>
  <c r="E3180" i="1" s="1"/>
  <c r="B3397" i="4" l="1"/>
  <c r="B3182" i="1"/>
  <c r="C3181" i="1"/>
  <c r="E3181" i="1" s="1"/>
  <c r="B3398" i="4" l="1"/>
  <c r="B3183" i="1"/>
  <c r="C3182" i="1"/>
  <c r="E3182" i="1" s="1"/>
  <c r="B3399" i="4" l="1"/>
  <c r="B3184" i="1"/>
  <c r="C3183" i="1"/>
  <c r="E3183" i="1" s="1"/>
  <c r="B3400" i="4" l="1"/>
  <c r="B3185" i="1"/>
  <c r="C3184" i="1"/>
  <c r="E3184" i="1" s="1"/>
  <c r="B3401" i="4" l="1"/>
  <c r="B3186" i="1"/>
  <c r="C3185" i="1"/>
  <c r="E3185" i="1" s="1"/>
  <c r="B3402" i="4" l="1"/>
  <c r="B3187" i="1"/>
  <c r="C3186" i="1"/>
  <c r="E3186" i="1" s="1"/>
  <c r="B3403" i="4" l="1"/>
  <c r="B3188" i="1"/>
  <c r="C3187" i="1"/>
  <c r="E3187" i="1" s="1"/>
  <c r="B3404" i="4" l="1"/>
  <c r="B3189" i="1"/>
  <c r="C3188" i="1"/>
  <c r="E3188" i="1" s="1"/>
  <c r="B3405" i="4" l="1"/>
  <c r="B3190" i="1"/>
  <c r="C3189" i="1"/>
  <c r="E3189" i="1" s="1"/>
  <c r="B3406" i="4" l="1"/>
  <c r="B3191" i="1"/>
  <c r="C3190" i="1"/>
  <c r="E3190" i="1" s="1"/>
  <c r="B3407" i="4" l="1"/>
  <c r="B3192" i="1"/>
  <c r="C3191" i="1"/>
  <c r="E3191" i="1" s="1"/>
  <c r="B3408" i="4" l="1"/>
  <c r="B3193" i="1"/>
  <c r="C3192" i="1"/>
  <c r="E3192" i="1" s="1"/>
  <c r="B3409" i="4" l="1"/>
  <c r="B3194" i="1"/>
  <c r="C3193" i="1"/>
  <c r="E3193" i="1" s="1"/>
  <c r="B3410" i="4" l="1"/>
  <c r="B3195" i="1"/>
  <c r="C3194" i="1"/>
  <c r="E3194" i="1" s="1"/>
  <c r="B3411" i="4" l="1"/>
  <c r="B3196" i="1"/>
  <c r="C3195" i="1"/>
  <c r="E3195" i="1" s="1"/>
  <c r="B3412" i="4" l="1"/>
  <c r="B3197" i="1"/>
  <c r="C3196" i="1"/>
  <c r="E3196" i="1" s="1"/>
  <c r="B3413" i="4" l="1"/>
  <c r="B3198" i="1"/>
  <c r="C3197" i="1"/>
  <c r="E3197" i="1" s="1"/>
  <c r="B3414" i="4" l="1"/>
  <c r="B3199" i="1"/>
  <c r="C3198" i="1"/>
  <c r="E3198" i="1" s="1"/>
  <c r="B3415" i="4" l="1"/>
  <c r="B3200" i="1"/>
  <c r="C3199" i="1"/>
  <c r="E3199" i="1" s="1"/>
  <c r="B3416" i="4" l="1"/>
  <c r="B3201" i="1"/>
  <c r="C3200" i="1"/>
  <c r="E3200" i="1" s="1"/>
  <c r="B3417" i="4" l="1"/>
  <c r="B3202" i="1"/>
  <c r="C3201" i="1"/>
  <c r="E3201" i="1" s="1"/>
  <c r="B3418" i="4" l="1"/>
  <c r="B3203" i="1"/>
  <c r="C3202" i="1"/>
  <c r="E3202" i="1" s="1"/>
  <c r="B3419" i="4" l="1"/>
  <c r="B3204" i="1"/>
  <c r="C3203" i="1"/>
  <c r="E3203" i="1" s="1"/>
  <c r="B3420" i="4" l="1"/>
  <c r="B3205" i="1"/>
  <c r="C3204" i="1"/>
  <c r="E3204" i="1" s="1"/>
  <c r="B3421" i="4" l="1"/>
  <c r="B3206" i="1"/>
  <c r="C3205" i="1"/>
  <c r="E3205" i="1" s="1"/>
  <c r="B3422" i="4" l="1"/>
  <c r="B3207" i="1"/>
  <c r="C3206" i="1"/>
  <c r="E3206" i="1" s="1"/>
  <c r="B3423" i="4" l="1"/>
  <c r="B3208" i="1"/>
  <c r="C3207" i="1"/>
  <c r="E3207" i="1" s="1"/>
  <c r="B3424" i="4" l="1"/>
  <c r="B3209" i="1"/>
  <c r="C3208" i="1"/>
  <c r="E3208" i="1" s="1"/>
  <c r="B3425" i="4" l="1"/>
  <c r="B3210" i="1"/>
  <c r="C3209" i="1"/>
  <c r="E3209" i="1" s="1"/>
  <c r="B3426" i="4" l="1"/>
  <c r="B3211" i="1"/>
  <c r="C3210" i="1"/>
  <c r="E3210" i="1" s="1"/>
  <c r="B3427" i="4" l="1"/>
  <c r="B3212" i="1"/>
  <c r="C3211" i="1"/>
  <c r="E3211" i="1" s="1"/>
  <c r="B3428" i="4" l="1"/>
  <c r="B3213" i="1"/>
  <c r="C3212" i="1"/>
  <c r="E3212" i="1" s="1"/>
  <c r="B3429" i="4" l="1"/>
  <c r="B3214" i="1"/>
  <c r="C3213" i="1"/>
  <c r="E3213" i="1" s="1"/>
  <c r="B3430" i="4" l="1"/>
  <c r="B3215" i="1"/>
  <c r="C3214" i="1"/>
  <c r="E3214" i="1" s="1"/>
  <c r="B3431" i="4" l="1"/>
  <c r="B3216" i="1"/>
  <c r="C3215" i="1"/>
  <c r="E3215" i="1" s="1"/>
  <c r="B3432" i="4" l="1"/>
  <c r="B3217" i="1"/>
  <c r="C3216" i="1"/>
  <c r="E3216" i="1" s="1"/>
  <c r="B3433" i="4" l="1"/>
  <c r="B3218" i="1"/>
  <c r="C3217" i="1"/>
  <c r="E3217" i="1" s="1"/>
  <c r="B3434" i="4" l="1"/>
  <c r="B3219" i="1"/>
  <c r="C3218" i="1"/>
  <c r="E3218" i="1" s="1"/>
  <c r="B3435" i="4" l="1"/>
  <c r="B3220" i="1"/>
  <c r="C3219" i="1"/>
  <c r="E3219" i="1" s="1"/>
  <c r="B3436" i="4" l="1"/>
  <c r="B3221" i="1"/>
  <c r="C3220" i="1"/>
  <c r="E3220" i="1" s="1"/>
  <c r="B3437" i="4" l="1"/>
  <c r="B3222" i="1"/>
  <c r="C3221" i="1"/>
  <c r="E3221" i="1" s="1"/>
  <c r="B3438" i="4" l="1"/>
  <c r="B3223" i="1"/>
  <c r="C3222" i="1"/>
  <c r="E3222" i="1" s="1"/>
  <c r="B3439" i="4" l="1"/>
  <c r="B3224" i="1"/>
  <c r="C3223" i="1"/>
  <c r="E3223" i="1" s="1"/>
  <c r="B3440" i="4" l="1"/>
  <c r="B3225" i="1"/>
  <c r="C3224" i="1"/>
  <c r="E3224" i="1" s="1"/>
  <c r="B3441" i="4" l="1"/>
  <c r="B3226" i="1"/>
  <c r="C3225" i="1"/>
  <c r="E3225" i="1" s="1"/>
  <c r="B3442" i="4" l="1"/>
  <c r="B3227" i="1"/>
  <c r="C3226" i="1"/>
  <c r="E3226" i="1" s="1"/>
  <c r="B3443" i="4" l="1"/>
  <c r="B3228" i="1"/>
  <c r="C3227" i="1"/>
  <c r="E3227" i="1" s="1"/>
  <c r="B3444" i="4" l="1"/>
  <c r="B3229" i="1"/>
  <c r="C3228" i="1"/>
  <c r="E3228" i="1" s="1"/>
  <c r="B3445" i="4" l="1"/>
  <c r="B3230" i="1"/>
  <c r="C3229" i="1"/>
  <c r="E3229" i="1" s="1"/>
  <c r="B3446" i="4" l="1"/>
  <c r="B3231" i="1"/>
  <c r="C3230" i="1"/>
  <c r="E3230" i="1" s="1"/>
  <c r="B3447" i="4" l="1"/>
  <c r="B3232" i="1"/>
  <c r="C3231" i="1"/>
  <c r="E3231" i="1" s="1"/>
  <c r="B3448" i="4" l="1"/>
  <c r="B3233" i="1"/>
  <c r="C3232" i="1"/>
  <c r="E3232" i="1" s="1"/>
  <c r="B3449" i="4" l="1"/>
  <c r="B3234" i="1"/>
  <c r="C3233" i="1"/>
  <c r="E3233" i="1" s="1"/>
  <c r="B3450" i="4" l="1"/>
  <c r="B3235" i="1"/>
  <c r="C3234" i="1"/>
  <c r="E3234" i="1" s="1"/>
  <c r="B3451" i="4" l="1"/>
  <c r="B3236" i="1"/>
  <c r="C3235" i="1"/>
  <c r="E3235" i="1" s="1"/>
  <c r="B25" i="3" s="1"/>
  <c r="B3452" i="4" l="1"/>
  <c r="B3237" i="1"/>
  <c r="C3236" i="1"/>
  <c r="E3236" i="1" s="1"/>
  <c r="B3453" i="4" l="1"/>
  <c r="B3238" i="1"/>
  <c r="C3237" i="1"/>
  <c r="E3237" i="1" s="1"/>
  <c r="B3454" i="4" l="1"/>
  <c r="B3239" i="1"/>
  <c r="C3238" i="1"/>
  <c r="E3238" i="1" s="1"/>
  <c r="B3455" i="4" l="1"/>
  <c r="B3240" i="1"/>
  <c r="C3239" i="1"/>
  <c r="E3239" i="1" s="1"/>
  <c r="B3456" i="4" l="1"/>
  <c r="B3241" i="1"/>
  <c r="C3240" i="1"/>
  <c r="E3240" i="1" s="1"/>
  <c r="B3457" i="4" l="1"/>
  <c r="B3242" i="1"/>
  <c r="C3241" i="1"/>
  <c r="E3241" i="1" s="1"/>
  <c r="B3458" i="4" l="1"/>
  <c r="B3243" i="1"/>
  <c r="C3242" i="1"/>
  <c r="E3242" i="1" s="1"/>
  <c r="B3459" i="4" l="1"/>
  <c r="B3244" i="1"/>
  <c r="C3243" i="1"/>
  <c r="E3243" i="1" s="1"/>
  <c r="B3460" i="4" l="1"/>
  <c r="B3245" i="1"/>
  <c r="C3244" i="1"/>
  <c r="E3244" i="1" s="1"/>
  <c r="B3461" i="4" l="1"/>
  <c r="B3246" i="1"/>
  <c r="C3245" i="1"/>
  <c r="E3245" i="1" s="1"/>
  <c r="B3462" i="4" l="1"/>
  <c r="B3247" i="1"/>
  <c r="C3246" i="1"/>
  <c r="E3246" i="1" s="1"/>
  <c r="B3463" i="4" l="1"/>
  <c r="B3248" i="1"/>
  <c r="C3247" i="1"/>
  <c r="E3247" i="1" s="1"/>
  <c r="B3464" i="4" l="1"/>
  <c r="B3249" i="1"/>
  <c r="C3248" i="1"/>
  <c r="E3248" i="1" s="1"/>
  <c r="B3465" i="4" l="1"/>
  <c r="B3250" i="1"/>
  <c r="C3249" i="1"/>
  <c r="E3249" i="1" s="1"/>
  <c r="B3466" i="4" l="1"/>
  <c r="B3251" i="1"/>
  <c r="C3250" i="1"/>
  <c r="E3250" i="1" s="1"/>
  <c r="B3467" i="4" l="1"/>
  <c r="B3252" i="1"/>
  <c r="C3251" i="1"/>
  <c r="E3251" i="1" s="1"/>
  <c r="B3468" i="4" l="1"/>
  <c r="B3253" i="1"/>
  <c r="C3252" i="1"/>
  <c r="E3252" i="1" s="1"/>
  <c r="B3469" i="4" l="1"/>
  <c r="B3254" i="1"/>
  <c r="C3253" i="1"/>
  <c r="E3253" i="1" s="1"/>
  <c r="B3470" i="4" l="1"/>
  <c r="B3255" i="1"/>
  <c r="C3254" i="1"/>
  <c r="E3254" i="1" s="1"/>
  <c r="B3471" i="4" l="1"/>
  <c r="B3256" i="1"/>
  <c r="C3255" i="1"/>
  <c r="E3255" i="1" s="1"/>
  <c r="B3472" i="4" l="1"/>
  <c r="B3257" i="1"/>
  <c r="C3256" i="1"/>
  <c r="E3256" i="1" s="1"/>
  <c r="B3473" i="4" l="1"/>
  <c r="B3258" i="1"/>
  <c r="C3257" i="1"/>
  <c r="E3257" i="1" s="1"/>
  <c r="B3474" i="4" l="1"/>
  <c r="B3259" i="1"/>
  <c r="C3258" i="1"/>
  <c r="E3258" i="1" s="1"/>
  <c r="B3475" i="4" l="1"/>
  <c r="B3260" i="1"/>
  <c r="C3259" i="1"/>
  <c r="E3259" i="1" s="1"/>
  <c r="B3476" i="4" l="1"/>
  <c r="B3261" i="1"/>
  <c r="C3260" i="1"/>
  <c r="E3260" i="1" s="1"/>
  <c r="B3477" i="4" l="1"/>
  <c r="B3262" i="1"/>
  <c r="C3261" i="1"/>
  <c r="E3261" i="1" s="1"/>
  <c r="B3478" i="4" l="1"/>
  <c r="B3263" i="1"/>
  <c r="C3262" i="1"/>
  <c r="E3262" i="1" s="1"/>
  <c r="B3479" i="4" l="1"/>
  <c r="B3264" i="1"/>
  <c r="C3263" i="1"/>
  <c r="E3263" i="1" s="1"/>
  <c r="C25" i="3" s="1"/>
  <c r="B3480" i="4" l="1"/>
  <c r="B3265" i="1"/>
  <c r="C3264" i="1"/>
  <c r="E3264" i="1" s="1"/>
  <c r="B3481" i="4" l="1"/>
  <c r="B3266" i="1"/>
  <c r="C3265" i="1"/>
  <c r="E3265" i="1" s="1"/>
  <c r="B3482" i="4" l="1"/>
  <c r="B3267" i="1"/>
  <c r="C3266" i="1"/>
  <c r="E3266" i="1" s="1"/>
  <c r="B3483" i="4" l="1"/>
  <c r="B3268" i="1"/>
  <c r="C3267" i="1"/>
  <c r="E3267" i="1" s="1"/>
  <c r="B3484" i="4" l="1"/>
  <c r="B3269" i="1"/>
  <c r="C3268" i="1"/>
  <c r="E3268" i="1" s="1"/>
  <c r="B3485" i="4" l="1"/>
  <c r="B3270" i="1"/>
  <c r="C3269" i="1"/>
  <c r="E3269" i="1" s="1"/>
  <c r="B3486" i="4" l="1"/>
  <c r="B3271" i="1"/>
  <c r="C3270" i="1"/>
  <c r="E3270" i="1" s="1"/>
  <c r="B3487" i="4" l="1"/>
  <c r="B3272" i="1"/>
  <c r="C3271" i="1"/>
  <c r="E3271" i="1" s="1"/>
  <c r="B3488" i="4" l="1"/>
  <c r="B3273" i="1"/>
  <c r="C3272" i="1"/>
  <c r="E3272" i="1" s="1"/>
  <c r="B3489" i="4" l="1"/>
  <c r="B3274" i="1"/>
  <c r="C3273" i="1"/>
  <c r="E3273" i="1" s="1"/>
  <c r="B3490" i="4" l="1"/>
  <c r="B3275" i="1"/>
  <c r="C3274" i="1"/>
  <c r="E3274" i="1" s="1"/>
  <c r="B3491" i="4" l="1"/>
  <c r="B3276" i="1"/>
  <c r="C3275" i="1"/>
  <c r="E3275" i="1" s="1"/>
  <c r="B3492" i="4" l="1"/>
  <c r="B3277" i="1"/>
  <c r="C3276" i="1"/>
  <c r="E3276" i="1" s="1"/>
  <c r="B3493" i="4" l="1"/>
  <c r="B3278" i="1"/>
  <c r="C3277" i="1"/>
  <c r="E3277" i="1" s="1"/>
  <c r="B3494" i="4" l="1"/>
  <c r="B3279" i="1"/>
  <c r="C3278" i="1"/>
  <c r="E3278" i="1" s="1"/>
  <c r="B3495" i="4" l="1"/>
  <c r="B3280" i="1"/>
  <c r="C3279" i="1"/>
  <c r="E3279" i="1" s="1"/>
  <c r="B3496" i="4" l="1"/>
  <c r="B3281" i="1"/>
  <c r="C3280" i="1"/>
  <c r="E3280" i="1" s="1"/>
  <c r="B3497" i="4" l="1"/>
  <c r="B3282" i="1"/>
  <c r="C3281" i="1"/>
  <c r="E3281" i="1" s="1"/>
  <c r="B3498" i="4" l="1"/>
  <c r="B3283" i="1"/>
  <c r="C3282" i="1"/>
  <c r="E3282" i="1" s="1"/>
  <c r="B3499" i="4" l="1"/>
  <c r="B3284" i="1"/>
  <c r="C3283" i="1"/>
  <c r="E3283" i="1" s="1"/>
  <c r="B3500" i="4" l="1"/>
  <c r="B3285" i="1"/>
  <c r="C3284" i="1"/>
  <c r="E3284" i="1" s="1"/>
  <c r="B3501" i="4" l="1"/>
  <c r="B3286" i="1"/>
  <c r="C3285" i="1"/>
  <c r="E3285" i="1" s="1"/>
  <c r="B3502" i="4" l="1"/>
  <c r="B3287" i="1"/>
  <c r="C3286" i="1"/>
  <c r="E3286" i="1" s="1"/>
  <c r="B3503" i="4" l="1"/>
  <c r="B3288" i="1"/>
  <c r="C3287" i="1"/>
  <c r="E3287" i="1" s="1"/>
  <c r="B3504" i="4" l="1"/>
  <c r="B3289" i="1"/>
  <c r="C3288" i="1"/>
  <c r="E3288" i="1" s="1"/>
  <c r="B3505" i="4" l="1"/>
  <c r="B3290" i="1"/>
  <c r="C3289" i="1"/>
  <c r="E3289" i="1" s="1"/>
  <c r="B3506" i="4" l="1"/>
  <c r="B3291" i="1"/>
  <c r="C3290" i="1"/>
  <c r="E3290" i="1" s="1"/>
  <c r="B3507" i="4" l="1"/>
  <c r="B3292" i="1"/>
  <c r="C3291" i="1"/>
  <c r="E3291" i="1" s="1"/>
  <c r="B3508" i="4" l="1"/>
  <c r="B3293" i="1"/>
  <c r="C3292" i="1"/>
  <c r="E3292" i="1" s="1"/>
  <c r="B3509" i="4" l="1"/>
  <c r="B3294" i="1"/>
  <c r="C3293" i="1"/>
  <c r="E3293" i="1" s="1"/>
  <c r="B3510" i="4" l="1"/>
  <c r="B3295" i="1"/>
  <c r="C3294" i="1"/>
  <c r="E3294" i="1" s="1"/>
  <c r="D25" i="3" s="1"/>
  <c r="B3511" i="4" l="1"/>
  <c r="B3296" i="1"/>
  <c r="C3295" i="1"/>
  <c r="E3295" i="1" s="1"/>
  <c r="B3512" i="4" l="1"/>
  <c r="B3297" i="1"/>
  <c r="C3296" i="1"/>
  <c r="E3296" i="1" s="1"/>
  <c r="B3513" i="4" l="1"/>
  <c r="B3298" i="1"/>
  <c r="C3297" i="1"/>
  <c r="E3297" i="1" s="1"/>
  <c r="B3514" i="4" l="1"/>
  <c r="B3299" i="1"/>
  <c r="C3298" i="1"/>
  <c r="E3298" i="1" s="1"/>
  <c r="B3515" i="4" l="1"/>
  <c r="B3300" i="1"/>
  <c r="C3299" i="1"/>
  <c r="E3299" i="1" s="1"/>
  <c r="B3516" i="4" l="1"/>
  <c r="B3301" i="1"/>
  <c r="C3300" i="1"/>
  <c r="E3300" i="1" s="1"/>
  <c r="B3517" i="4" l="1"/>
  <c r="B3302" i="1"/>
  <c r="C3301" i="1"/>
  <c r="E3301" i="1" s="1"/>
  <c r="B3518" i="4" l="1"/>
  <c r="B3303" i="1"/>
  <c r="C3302" i="1"/>
  <c r="E3302" i="1" s="1"/>
  <c r="B3519" i="4" l="1"/>
  <c r="B3304" i="1"/>
  <c r="C3303" i="1"/>
  <c r="E3303" i="1" s="1"/>
  <c r="B3520" i="4" l="1"/>
  <c r="B3305" i="1"/>
  <c r="C3304" i="1"/>
  <c r="E3304" i="1" s="1"/>
  <c r="B3521" i="4" l="1"/>
  <c r="B3306" i="1"/>
  <c r="C3305" i="1"/>
  <c r="E3305" i="1" s="1"/>
  <c r="B3522" i="4" l="1"/>
  <c r="B3307" i="1"/>
  <c r="C3306" i="1"/>
  <c r="E3306" i="1" s="1"/>
  <c r="B3523" i="4" l="1"/>
  <c r="B3308" i="1"/>
  <c r="C3307" i="1"/>
  <c r="E3307" i="1" s="1"/>
  <c r="B3524" i="4" l="1"/>
  <c r="B3309" i="1"/>
  <c r="C3308" i="1"/>
  <c r="E3308" i="1" s="1"/>
  <c r="B3525" i="4" l="1"/>
  <c r="B3310" i="1"/>
  <c r="C3309" i="1"/>
  <c r="E3309" i="1" s="1"/>
  <c r="B3526" i="4" l="1"/>
  <c r="B3311" i="1"/>
  <c r="C3310" i="1"/>
  <c r="E3310" i="1" s="1"/>
  <c r="B3527" i="4" l="1"/>
  <c r="B3312" i="1"/>
  <c r="C3311" i="1"/>
  <c r="E3311" i="1" s="1"/>
  <c r="B3528" i="4" l="1"/>
  <c r="B3313" i="1"/>
  <c r="C3312" i="1"/>
  <c r="E3312" i="1" s="1"/>
  <c r="B3529" i="4" l="1"/>
  <c r="B3314" i="1"/>
  <c r="C3313" i="1"/>
  <c r="E3313" i="1" s="1"/>
  <c r="B3530" i="4" l="1"/>
  <c r="B3315" i="1"/>
  <c r="C3314" i="1"/>
  <c r="E3314" i="1" s="1"/>
  <c r="B3531" i="4" l="1"/>
  <c r="B3316" i="1"/>
  <c r="C3315" i="1"/>
  <c r="E3315" i="1" s="1"/>
  <c r="B3532" i="4" l="1"/>
  <c r="B3317" i="1"/>
  <c r="C3316" i="1"/>
  <c r="E3316" i="1" s="1"/>
  <c r="B3533" i="4" l="1"/>
  <c r="B3318" i="1"/>
  <c r="C3317" i="1"/>
  <c r="E3317" i="1" s="1"/>
  <c r="B3534" i="4" l="1"/>
  <c r="B3319" i="1"/>
  <c r="C3318" i="1"/>
  <c r="E3318" i="1" s="1"/>
  <c r="B3535" i="4" l="1"/>
  <c r="B3320" i="1"/>
  <c r="C3319" i="1"/>
  <c r="E3319" i="1" s="1"/>
  <c r="B3536" i="4" l="1"/>
  <c r="B3321" i="1"/>
  <c r="C3320" i="1"/>
  <c r="E3320" i="1" s="1"/>
  <c r="B3537" i="4" l="1"/>
  <c r="B3322" i="1"/>
  <c r="C3321" i="1"/>
  <c r="E3321" i="1" s="1"/>
  <c r="B3538" i="4" l="1"/>
  <c r="B3323" i="1"/>
  <c r="C3322" i="1"/>
  <c r="E3322" i="1" s="1"/>
  <c r="B3539" i="4" l="1"/>
  <c r="B3324" i="1"/>
  <c r="C3323" i="1"/>
  <c r="E3323" i="1" s="1"/>
  <c r="B3540" i="4" l="1"/>
  <c r="B3325" i="1"/>
  <c r="C3324" i="1"/>
  <c r="E3324" i="1" s="1"/>
  <c r="E25" i="3" s="1"/>
  <c r="B3541" i="4" l="1"/>
  <c r="B3326" i="1"/>
  <c r="C3325" i="1"/>
  <c r="E3325" i="1" s="1"/>
  <c r="B3542" i="4" l="1"/>
  <c r="B3327" i="1"/>
  <c r="C3326" i="1"/>
  <c r="E3326" i="1" s="1"/>
  <c r="B3543" i="4" l="1"/>
  <c r="B3328" i="1"/>
  <c r="C3327" i="1"/>
  <c r="E3327" i="1" s="1"/>
  <c r="B3544" i="4" l="1"/>
  <c r="B3329" i="1"/>
  <c r="C3328" i="1"/>
  <c r="E3328" i="1" s="1"/>
  <c r="B3545" i="4" l="1"/>
  <c r="B3330" i="1"/>
  <c r="C3329" i="1"/>
  <c r="E3329" i="1" s="1"/>
  <c r="B3546" i="4" l="1"/>
  <c r="B3331" i="1"/>
  <c r="C3330" i="1"/>
  <c r="E3330" i="1" s="1"/>
  <c r="B3547" i="4" l="1"/>
  <c r="B3332" i="1"/>
  <c r="C3331" i="1"/>
  <c r="E3331" i="1" s="1"/>
  <c r="B3548" i="4" l="1"/>
  <c r="B3333" i="1"/>
  <c r="C3332" i="1"/>
  <c r="E3332" i="1" s="1"/>
  <c r="B3549" i="4" l="1"/>
  <c r="B3334" i="1"/>
  <c r="C3333" i="1"/>
  <c r="E3333" i="1" s="1"/>
  <c r="B3550" i="4" l="1"/>
  <c r="B3335" i="1"/>
  <c r="C3334" i="1"/>
  <c r="E3334" i="1" s="1"/>
  <c r="B3551" i="4" l="1"/>
  <c r="B3336" i="1"/>
  <c r="C3335" i="1"/>
  <c r="E3335" i="1" s="1"/>
  <c r="B3552" i="4" l="1"/>
  <c r="B3337" i="1"/>
  <c r="C3336" i="1"/>
  <c r="E3336" i="1" s="1"/>
  <c r="B3553" i="4" l="1"/>
  <c r="B3338" i="1"/>
  <c r="C3337" i="1"/>
  <c r="E3337" i="1" s="1"/>
  <c r="B3554" i="4" l="1"/>
  <c r="B3339" i="1"/>
  <c r="C3338" i="1"/>
  <c r="E3338" i="1" s="1"/>
  <c r="B3555" i="4" l="1"/>
  <c r="B3340" i="1"/>
  <c r="C3339" i="1"/>
  <c r="E3339" i="1" s="1"/>
  <c r="B3556" i="4" l="1"/>
  <c r="B3341" i="1"/>
  <c r="C3340" i="1"/>
  <c r="E3340" i="1" s="1"/>
  <c r="B3557" i="4" l="1"/>
  <c r="B3342" i="1"/>
  <c r="C3341" i="1"/>
  <c r="E3341" i="1" s="1"/>
  <c r="B3558" i="4" l="1"/>
  <c r="B3343" i="1"/>
  <c r="C3342" i="1"/>
  <c r="E3342" i="1" s="1"/>
  <c r="B3559" i="4" l="1"/>
  <c r="B3344" i="1"/>
  <c r="C3343" i="1"/>
  <c r="E3343" i="1" s="1"/>
  <c r="B3560" i="4" l="1"/>
  <c r="B3345" i="1"/>
  <c r="C3344" i="1"/>
  <c r="E3344" i="1" s="1"/>
  <c r="B3561" i="4" l="1"/>
  <c r="B3346" i="1"/>
  <c r="C3345" i="1"/>
  <c r="E3345" i="1" s="1"/>
  <c r="B3562" i="4" l="1"/>
  <c r="B3347" i="1"/>
  <c r="C3346" i="1"/>
  <c r="E3346" i="1" s="1"/>
  <c r="B3563" i="4" l="1"/>
  <c r="B3348" i="1"/>
  <c r="C3347" i="1"/>
  <c r="E3347" i="1" s="1"/>
  <c r="B3564" i="4" l="1"/>
  <c r="B3349" i="1"/>
  <c r="C3348" i="1"/>
  <c r="E3348" i="1" s="1"/>
  <c r="B3565" i="4" l="1"/>
  <c r="B3350" i="1"/>
  <c r="C3349" i="1"/>
  <c r="E3349" i="1" s="1"/>
  <c r="B3566" i="4" l="1"/>
  <c r="B3351" i="1"/>
  <c r="C3350" i="1"/>
  <c r="E3350" i="1" s="1"/>
  <c r="B3567" i="4" l="1"/>
  <c r="B3352" i="1"/>
  <c r="C3351" i="1"/>
  <c r="E3351" i="1" s="1"/>
  <c r="B3568" i="4" l="1"/>
  <c r="B3353" i="1"/>
  <c r="C3352" i="1"/>
  <c r="E3352" i="1" s="1"/>
  <c r="B3569" i="4" l="1"/>
  <c r="B3354" i="1"/>
  <c r="C3353" i="1"/>
  <c r="E3353" i="1" s="1"/>
  <c r="B3570" i="4" l="1"/>
  <c r="B3355" i="1"/>
  <c r="C3354" i="1"/>
  <c r="E3354" i="1" s="1"/>
  <c r="B3571" i="4" l="1"/>
  <c r="B3572" i="4" s="1"/>
  <c r="B3573" i="4" s="1"/>
  <c r="B3574" i="4" s="1"/>
  <c r="B3575" i="4" s="1"/>
  <c r="B3576" i="4" s="1"/>
  <c r="B3577" i="4" s="1"/>
  <c r="B3578" i="4" s="1"/>
  <c r="B3579" i="4" s="1"/>
  <c r="B3580" i="4" s="1"/>
  <c r="B3581" i="4" s="1"/>
  <c r="B3582" i="4" s="1"/>
  <c r="B3583" i="4" s="1"/>
  <c r="B3584" i="4" s="1"/>
  <c r="B3585" i="4" s="1"/>
  <c r="B3586" i="4" s="1"/>
  <c r="B3587" i="4" s="1"/>
  <c r="B3588" i="4" s="1"/>
  <c r="B3589" i="4" s="1"/>
  <c r="B3590" i="4" s="1"/>
  <c r="B3591" i="4" s="1"/>
  <c r="B3592" i="4" s="1"/>
  <c r="B3593" i="4" s="1"/>
  <c r="B3594" i="4" s="1"/>
  <c r="B3595" i="4" s="1"/>
  <c r="B3596" i="4" s="1"/>
  <c r="B3597" i="4" s="1"/>
  <c r="B3598" i="4" s="1"/>
  <c r="B3599" i="4" s="1"/>
  <c r="B3600" i="4" s="1"/>
  <c r="B3601" i="4" s="1"/>
  <c r="B3602" i="4" s="1"/>
  <c r="B3603" i="4" s="1"/>
  <c r="B3604" i="4" s="1"/>
  <c r="B3605" i="4" s="1"/>
  <c r="B3606" i="4" s="1"/>
  <c r="B3607" i="4" s="1"/>
  <c r="B3608" i="4" s="1"/>
  <c r="B3609" i="4" s="1"/>
  <c r="B3610" i="4" s="1"/>
  <c r="B3611" i="4" s="1"/>
  <c r="B3612" i="4" s="1"/>
  <c r="B3613" i="4" s="1"/>
  <c r="B3614" i="4" s="1"/>
  <c r="B3615" i="4" s="1"/>
  <c r="B3616" i="4" s="1"/>
  <c r="B3617" i="4" s="1"/>
  <c r="B3618" i="4" s="1"/>
  <c r="B3619" i="4" s="1"/>
  <c r="B3620" i="4" s="1"/>
  <c r="B3621" i="4" s="1"/>
  <c r="B3622" i="4" s="1"/>
  <c r="B3623" i="4" s="1"/>
  <c r="B3624" i="4" s="1"/>
  <c r="B3625" i="4" s="1"/>
  <c r="B3626" i="4" s="1"/>
  <c r="B3627" i="4" s="1"/>
  <c r="B3628" i="4" s="1"/>
  <c r="B3629" i="4" s="1"/>
  <c r="B3630" i="4" s="1"/>
  <c r="B3631" i="4" s="1"/>
  <c r="B3632" i="4" s="1"/>
  <c r="B3633" i="4" s="1"/>
  <c r="B3634" i="4" s="1"/>
  <c r="B3635" i="4" s="1"/>
  <c r="B3636" i="4" s="1"/>
  <c r="B3637" i="4" s="1"/>
  <c r="B3638" i="4" s="1"/>
  <c r="B3639" i="4" s="1"/>
  <c r="B3640" i="4" s="1"/>
  <c r="B3641" i="4" s="1"/>
  <c r="B3642" i="4" s="1"/>
  <c r="B3643" i="4" s="1"/>
  <c r="B3644" i="4" s="1"/>
  <c r="B3645" i="4" s="1"/>
  <c r="B3646" i="4" s="1"/>
  <c r="B3647" i="4" s="1"/>
  <c r="B3648" i="4" s="1"/>
  <c r="B3649" i="4" s="1"/>
  <c r="B3650" i="4" s="1"/>
  <c r="B3651" i="4" s="1"/>
  <c r="B3652" i="4" s="1"/>
  <c r="B3653" i="4" s="1"/>
  <c r="B3654" i="4" s="1"/>
  <c r="B3655" i="4" s="1"/>
  <c r="B3656" i="4" s="1"/>
  <c r="B3657" i="4" s="1"/>
  <c r="B3658" i="4" s="1"/>
  <c r="B3659" i="4" s="1"/>
  <c r="B3660" i="4" s="1"/>
  <c r="B3661" i="4" s="1"/>
  <c r="B3662" i="4" s="1"/>
  <c r="B3663" i="4" s="1"/>
  <c r="B3664" i="4" s="1"/>
  <c r="B3665" i="4" s="1"/>
  <c r="B3666" i="4" s="1"/>
  <c r="B3667" i="4" s="1"/>
  <c r="B3668" i="4" s="1"/>
  <c r="B3669" i="4" s="1"/>
  <c r="B3670" i="4" s="1"/>
  <c r="B3671" i="4" s="1"/>
  <c r="B3672" i="4" s="1"/>
  <c r="B3673" i="4" s="1"/>
  <c r="B3674" i="4" s="1"/>
  <c r="B3675" i="4" s="1"/>
  <c r="B3676" i="4" s="1"/>
  <c r="B3677" i="4" s="1"/>
  <c r="B3678" i="4" s="1"/>
  <c r="B3679" i="4" s="1"/>
  <c r="B3680" i="4" s="1"/>
  <c r="B3681" i="4" s="1"/>
  <c r="B3682" i="4" s="1"/>
  <c r="B3683" i="4" s="1"/>
  <c r="B3684" i="4" s="1"/>
  <c r="B3685" i="4" s="1"/>
  <c r="B3686" i="4" s="1"/>
  <c r="B3687" i="4" s="1"/>
  <c r="B3688" i="4" s="1"/>
  <c r="B3689" i="4" s="1"/>
  <c r="B3690" i="4" s="1"/>
  <c r="B3691" i="4" s="1"/>
  <c r="B3692" i="4" s="1"/>
  <c r="B3693" i="4" s="1"/>
  <c r="B3694" i="4" s="1"/>
  <c r="B3695" i="4" s="1"/>
  <c r="B3696" i="4" s="1"/>
  <c r="B3697" i="4" s="1"/>
  <c r="B3698" i="4" s="1"/>
  <c r="B3699" i="4" s="1"/>
  <c r="B3700" i="4" s="1"/>
  <c r="B3701" i="4" s="1"/>
  <c r="B3702" i="4" s="1"/>
  <c r="B3703" i="4" s="1"/>
  <c r="B3704" i="4" s="1"/>
  <c r="B3705" i="4" s="1"/>
  <c r="B3706" i="4" s="1"/>
  <c r="B3707" i="4" s="1"/>
  <c r="B3708" i="4" s="1"/>
  <c r="B3709" i="4" s="1"/>
  <c r="B3710" i="4" s="1"/>
  <c r="B3711" i="4" s="1"/>
  <c r="B3712" i="4" s="1"/>
  <c r="B3713" i="4" s="1"/>
  <c r="B3714" i="4" s="1"/>
  <c r="B3715" i="4" s="1"/>
  <c r="B3716" i="4" s="1"/>
  <c r="B3717" i="4" s="1"/>
  <c r="B3718" i="4" s="1"/>
  <c r="B3719" i="4" s="1"/>
  <c r="B3720" i="4" s="1"/>
  <c r="B3721" i="4" s="1"/>
  <c r="B3722" i="4" s="1"/>
  <c r="B3723" i="4" s="1"/>
  <c r="B3724" i="4" s="1"/>
  <c r="B3725" i="4" s="1"/>
  <c r="B3726" i="4" s="1"/>
  <c r="B3727" i="4" s="1"/>
  <c r="B3728" i="4" s="1"/>
  <c r="B3729" i="4" s="1"/>
  <c r="B3730" i="4" s="1"/>
  <c r="B3731" i="4" s="1"/>
  <c r="B3732" i="4" s="1"/>
  <c r="B3733" i="4" s="1"/>
  <c r="B3734" i="4" s="1"/>
  <c r="B3735" i="4" s="1"/>
  <c r="B3736" i="4" s="1"/>
  <c r="B3737" i="4" s="1"/>
  <c r="B3738" i="4" s="1"/>
  <c r="B3739" i="4" s="1"/>
  <c r="B3740" i="4" s="1"/>
  <c r="B3741" i="4" s="1"/>
  <c r="B3742" i="4" s="1"/>
  <c r="B3743" i="4" s="1"/>
  <c r="B3744" i="4" s="1"/>
  <c r="B3745" i="4" s="1"/>
  <c r="B3746" i="4" s="1"/>
  <c r="B3747" i="4" s="1"/>
  <c r="B3748" i="4" s="1"/>
  <c r="B3749" i="4" s="1"/>
  <c r="B3750" i="4" s="1"/>
  <c r="B3751" i="4" s="1"/>
  <c r="B3752" i="4" s="1"/>
  <c r="B3753" i="4" s="1"/>
  <c r="B3754" i="4" s="1"/>
  <c r="B3755" i="4" s="1"/>
  <c r="B3756" i="4" s="1"/>
  <c r="B3757" i="4" s="1"/>
  <c r="B3758" i="4" s="1"/>
  <c r="B3759" i="4" s="1"/>
  <c r="B3760" i="4" s="1"/>
  <c r="B3761" i="4" s="1"/>
  <c r="B3762" i="4" s="1"/>
  <c r="B3763" i="4" s="1"/>
  <c r="B3764" i="4" s="1"/>
  <c r="B3765" i="4" s="1"/>
  <c r="B3766" i="4" s="1"/>
  <c r="B3767" i="4" s="1"/>
  <c r="B3768" i="4" s="1"/>
  <c r="B3769" i="4" s="1"/>
  <c r="B3770" i="4" s="1"/>
  <c r="B3771" i="4" s="1"/>
  <c r="B3772" i="4" s="1"/>
  <c r="B3773" i="4" s="1"/>
  <c r="B3774" i="4" s="1"/>
  <c r="B3775" i="4" s="1"/>
  <c r="B3776" i="4" s="1"/>
  <c r="B3777" i="4" s="1"/>
  <c r="B3778" i="4" s="1"/>
  <c r="B3779" i="4" s="1"/>
  <c r="B3780" i="4" s="1"/>
  <c r="B3781" i="4" s="1"/>
  <c r="B3782" i="4" s="1"/>
  <c r="B3783" i="4" s="1"/>
  <c r="B3356" i="1"/>
  <c r="C3355" i="1"/>
  <c r="E3355" i="1" s="1"/>
  <c r="B3784" i="4" l="1"/>
  <c r="F25" i="3"/>
  <c r="B3357" i="1"/>
  <c r="C3356" i="1"/>
  <c r="E3356" i="1" s="1"/>
  <c r="B3785" i="4" l="1"/>
  <c r="B3358" i="1"/>
  <c r="C3357" i="1"/>
  <c r="E3357" i="1" s="1"/>
  <c r="B3786" i="4" l="1"/>
  <c r="B3359" i="1"/>
  <c r="C3358" i="1"/>
  <c r="E3358" i="1" s="1"/>
  <c r="B3787" i="4" l="1"/>
  <c r="B3360" i="1"/>
  <c r="C3359" i="1"/>
  <c r="E3359" i="1" s="1"/>
  <c r="B3788" i="4" l="1"/>
  <c r="B3361" i="1"/>
  <c r="C3360" i="1"/>
  <c r="E3360" i="1" s="1"/>
  <c r="B3789" i="4" l="1"/>
  <c r="B3362" i="1"/>
  <c r="C3361" i="1"/>
  <c r="E3361" i="1" s="1"/>
  <c r="B3790" i="4" l="1"/>
  <c r="B3363" i="1"/>
  <c r="C3362" i="1"/>
  <c r="E3362" i="1" s="1"/>
  <c r="B3791" i="4" l="1"/>
  <c r="B3364" i="1"/>
  <c r="C3363" i="1"/>
  <c r="E3363" i="1" s="1"/>
  <c r="B3792" i="4" l="1"/>
  <c r="B3365" i="1"/>
  <c r="C3364" i="1"/>
  <c r="E3364" i="1" s="1"/>
  <c r="B3793" i="4" l="1"/>
  <c r="B3366" i="1"/>
  <c r="C3365" i="1"/>
  <c r="E3365" i="1" s="1"/>
  <c r="B3794" i="4" l="1"/>
  <c r="B3367" i="1"/>
  <c r="C3366" i="1"/>
  <c r="E3366" i="1" s="1"/>
  <c r="B3795" i="4" l="1"/>
  <c r="B3368" i="1"/>
  <c r="C3367" i="1"/>
  <c r="E3367" i="1" s="1"/>
  <c r="B3796" i="4" l="1"/>
  <c r="B3369" i="1"/>
  <c r="C3368" i="1"/>
  <c r="E3368" i="1" s="1"/>
  <c r="B3797" i="4" l="1"/>
  <c r="B3370" i="1"/>
  <c r="C3369" i="1"/>
  <c r="E3369" i="1" s="1"/>
  <c r="B3798" i="4" l="1"/>
  <c r="B3371" i="1"/>
  <c r="C3370" i="1"/>
  <c r="E3370" i="1" s="1"/>
  <c r="B3799" i="4" l="1"/>
  <c r="B3372" i="1"/>
  <c r="C3371" i="1"/>
  <c r="E3371" i="1" s="1"/>
  <c r="B3800" i="4" l="1"/>
  <c r="B3373" i="1"/>
  <c r="C3372" i="1"/>
  <c r="E3372" i="1" s="1"/>
  <c r="B3801" i="4" l="1"/>
  <c r="B3374" i="1"/>
  <c r="C3373" i="1"/>
  <c r="E3373" i="1" s="1"/>
  <c r="B3802" i="4" l="1"/>
  <c r="B3375" i="1"/>
  <c r="C3374" i="1"/>
  <c r="E3374" i="1" s="1"/>
  <c r="B3803" i="4" l="1"/>
  <c r="B3376" i="1"/>
  <c r="C3375" i="1"/>
  <c r="E3375" i="1" s="1"/>
  <c r="B3804" i="4" l="1"/>
  <c r="B3377" i="1"/>
  <c r="C3376" i="1"/>
  <c r="E3376" i="1" s="1"/>
  <c r="B3805" i="4" l="1"/>
  <c r="B3378" i="1"/>
  <c r="C3377" i="1"/>
  <c r="E3377" i="1" s="1"/>
  <c r="B3806" i="4" l="1"/>
  <c r="B3379" i="1"/>
  <c r="C3378" i="1"/>
  <c r="E3378" i="1" s="1"/>
  <c r="B3807" i="4" l="1"/>
  <c r="B3380" i="1"/>
  <c r="C3379" i="1"/>
  <c r="E3379" i="1" s="1"/>
  <c r="B3808" i="4" l="1"/>
  <c r="B3381" i="1"/>
  <c r="C3380" i="1"/>
  <c r="E3380" i="1" s="1"/>
  <c r="B3809" i="4" l="1"/>
  <c r="B3382" i="1"/>
  <c r="C3381" i="1"/>
  <c r="E3381" i="1" s="1"/>
  <c r="B3810" i="4" l="1"/>
  <c r="B3383" i="1"/>
  <c r="C3382" i="1"/>
  <c r="E3382" i="1" s="1"/>
  <c r="B3811" i="4" l="1"/>
  <c r="B3384" i="1"/>
  <c r="C3383" i="1"/>
  <c r="E3383" i="1" s="1"/>
  <c r="B3812" i="4" l="1"/>
  <c r="B3385" i="1"/>
  <c r="C3384" i="1"/>
  <c r="E3384" i="1" s="1"/>
  <c r="B3813" i="4" l="1"/>
  <c r="B3386" i="1"/>
  <c r="C3385" i="1"/>
  <c r="E3385" i="1" s="1"/>
  <c r="G25" i="3" s="1"/>
  <c r="B3814" i="4" l="1"/>
  <c r="B3387" i="1"/>
  <c r="C3386" i="1"/>
  <c r="E3386" i="1" s="1"/>
  <c r="B3815" i="4" l="1"/>
  <c r="B3388" i="1"/>
  <c r="C3387" i="1"/>
  <c r="E3387" i="1" s="1"/>
  <c r="B3816" i="4" l="1"/>
  <c r="B3389" i="1"/>
  <c r="C3388" i="1"/>
  <c r="E3388" i="1" s="1"/>
  <c r="B3817" i="4" l="1"/>
  <c r="B3390" i="1"/>
  <c r="C3389" i="1"/>
  <c r="E3389" i="1" s="1"/>
  <c r="B3818" i="4" l="1"/>
  <c r="B3391" i="1"/>
  <c r="C3390" i="1"/>
  <c r="E3390" i="1" s="1"/>
  <c r="B3819" i="4" l="1"/>
  <c r="B3392" i="1"/>
  <c r="C3391" i="1"/>
  <c r="E3391" i="1" s="1"/>
  <c r="B3820" i="4" l="1"/>
  <c r="B3393" i="1"/>
  <c r="C3392" i="1"/>
  <c r="E3392" i="1" s="1"/>
  <c r="B3821" i="4" l="1"/>
  <c r="B3394" i="1"/>
  <c r="C3393" i="1"/>
  <c r="E3393" i="1" s="1"/>
  <c r="B3822" i="4" l="1"/>
  <c r="B3395" i="1"/>
  <c r="C3394" i="1"/>
  <c r="E3394" i="1" s="1"/>
  <c r="B3823" i="4" l="1"/>
  <c r="B3396" i="1"/>
  <c r="C3395" i="1"/>
  <c r="E3395" i="1" s="1"/>
  <c r="B3824" i="4" l="1"/>
  <c r="B3397" i="1"/>
  <c r="C3396" i="1"/>
  <c r="E3396" i="1" s="1"/>
  <c r="B3825" i="4" l="1"/>
  <c r="B3398" i="1"/>
  <c r="C3397" i="1"/>
  <c r="E3397" i="1" s="1"/>
  <c r="B3826" i="4" l="1"/>
  <c r="B3399" i="1"/>
  <c r="C3398" i="1"/>
  <c r="E3398" i="1" s="1"/>
  <c r="B3827" i="4" l="1"/>
  <c r="B3400" i="1"/>
  <c r="C3399" i="1"/>
  <c r="E3399" i="1" s="1"/>
  <c r="B3828" i="4" l="1"/>
  <c r="B3401" i="1"/>
  <c r="C3400" i="1"/>
  <c r="E3400" i="1" s="1"/>
  <c r="B3829" i="4" l="1"/>
  <c r="B3402" i="1"/>
  <c r="C3401" i="1"/>
  <c r="E3401" i="1" s="1"/>
  <c r="B3830" i="4" l="1"/>
  <c r="B3403" i="1"/>
  <c r="C3402" i="1"/>
  <c r="E3402" i="1" s="1"/>
  <c r="B3831" i="4" l="1"/>
  <c r="B3404" i="1"/>
  <c r="C3403" i="1"/>
  <c r="E3403" i="1" s="1"/>
  <c r="B3832" i="4" l="1"/>
  <c r="B3405" i="1"/>
  <c r="C3404" i="1"/>
  <c r="E3404" i="1" s="1"/>
  <c r="B3833" i="4" l="1"/>
  <c r="B3406" i="1"/>
  <c r="C3405" i="1"/>
  <c r="E3405" i="1" s="1"/>
  <c r="B3834" i="4" l="1"/>
  <c r="B3407" i="1"/>
  <c r="C3406" i="1"/>
  <c r="E3406" i="1" s="1"/>
  <c r="B3835" i="4" l="1"/>
  <c r="B3408" i="1"/>
  <c r="C3407" i="1"/>
  <c r="E3407" i="1" s="1"/>
  <c r="B3836" i="4" l="1"/>
  <c r="B3409" i="1"/>
  <c r="C3408" i="1"/>
  <c r="E3408" i="1" s="1"/>
  <c r="B3837" i="4" l="1"/>
  <c r="B3410" i="1"/>
  <c r="C3409" i="1"/>
  <c r="E3409" i="1" s="1"/>
  <c r="B3838" i="4" l="1"/>
  <c r="B3411" i="1"/>
  <c r="C3410" i="1"/>
  <c r="E3410" i="1" s="1"/>
  <c r="B3839" i="4" l="1"/>
  <c r="B3412" i="1"/>
  <c r="C3411" i="1"/>
  <c r="E3411" i="1" s="1"/>
  <c r="B3840" i="4" l="1"/>
  <c r="B3413" i="1"/>
  <c r="C3412" i="1"/>
  <c r="E3412" i="1" s="1"/>
  <c r="B3841" i="4" l="1"/>
  <c r="B3414" i="1"/>
  <c r="C3413" i="1"/>
  <c r="E3413" i="1" s="1"/>
  <c r="B3842" i="4" l="1"/>
  <c r="B3415" i="1"/>
  <c r="C3414" i="1"/>
  <c r="E3414" i="1" s="1"/>
  <c r="B3843" i="4" l="1"/>
  <c r="B3416" i="1"/>
  <c r="C3415" i="1"/>
  <c r="E3415" i="1" s="1"/>
  <c r="B3844" i="4" l="1"/>
  <c r="B3417" i="1"/>
  <c r="C3416" i="1"/>
  <c r="E3416" i="1" s="1"/>
  <c r="B3845" i="4" l="1"/>
  <c r="B3418" i="1"/>
  <c r="C3417" i="1"/>
  <c r="E3417" i="1" s="1"/>
  <c r="B3846" i="4" l="1"/>
  <c r="B3419" i="1"/>
  <c r="C3418" i="1"/>
  <c r="E3418" i="1" s="1"/>
  <c r="B3847" i="4" l="1"/>
  <c r="B3420" i="1"/>
  <c r="C3419" i="1"/>
  <c r="E3419" i="1" s="1"/>
  <c r="B3848" i="4" l="1"/>
  <c r="B3421" i="1"/>
  <c r="C3420" i="1"/>
  <c r="E3420" i="1" s="1"/>
  <c r="B3849" i="4" l="1"/>
  <c r="B3422" i="1"/>
  <c r="C3421" i="1"/>
  <c r="E3421" i="1" s="1"/>
  <c r="B3850" i="4" l="1"/>
  <c r="B3423" i="1"/>
  <c r="C3422" i="1"/>
  <c r="E3422" i="1" s="1"/>
  <c r="B3851" i="4" l="1"/>
  <c r="B3424" i="1"/>
  <c r="C3423" i="1"/>
  <c r="E3423" i="1" s="1"/>
  <c r="B3852" i="4" l="1"/>
  <c r="B3425" i="1"/>
  <c r="C3424" i="1"/>
  <c r="E3424" i="1" s="1"/>
  <c r="B3853" i="4" l="1"/>
  <c r="B3426" i="1"/>
  <c r="C3425" i="1"/>
  <c r="E3425" i="1" s="1"/>
  <c r="B3854" i="4" l="1"/>
  <c r="B3427" i="1"/>
  <c r="C3426" i="1"/>
  <c r="E3426" i="1" s="1"/>
  <c r="B3855" i="4" l="1"/>
  <c r="B3428" i="1"/>
  <c r="C3427" i="1"/>
  <c r="E3427" i="1" s="1"/>
  <c r="B3856" i="4" l="1"/>
  <c r="B3429" i="1"/>
  <c r="C3428" i="1"/>
  <c r="E3428" i="1" s="1"/>
  <c r="B3857" i="4" l="1"/>
  <c r="B3430" i="1"/>
  <c r="C3429" i="1"/>
  <c r="E3429" i="1" s="1"/>
  <c r="B3858" i="4" l="1"/>
  <c r="B3431" i="1"/>
  <c r="C3430" i="1"/>
  <c r="E3430" i="1" s="1"/>
  <c r="B3859" i="4" l="1"/>
  <c r="B3432" i="1"/>
  <c r="C3431" i="1"/>
  <c r="E3431" i="1" s="1"/>
  <c r="B3860" i="4" l="1"/>
  <c r="B3433" i="1"/>
  <c r="C3432" i="1"/>
  <c r="E3432" i="1" s="1"/>
  <c r="B3861" i="4" l="1"/>
  <c r="B3434" i="1"/>
  <c r="C3433" i="1"/>
  <c r="E3433" i="1" s="1"/>
  <c r="B3862" i="4" l="1"/>
  <c r="B3435" i="1"/>
  <c r="C3434" i="1"/>
  <c r="E3434" i="1" s="1"/>
  <c r="B3863" i="4" l="1"/>
  <c r="B3436" i="1"/>
  <c r="C3435" i="1"/>
  <c r="E3435" i="1" s="1"/>
  <c r="B3864" i="4" l="1"/>
  <c r="B3437" i="1"/>
  <c r="C3436" i="1"/>
  <c r="E3436" i="1" s="1"/>
  <c r="B3865" i="4" l="1"/>
  <c r="B3438" i="1"/>
  <c r="C3437" i="1"/>
  <c r="E3437" i="1" s="1"/>
  <c r="B3866" i="4" l="1"/>
  <c r="B3439" i="1"/>
  <c r="C3438" i="1"/>
  <c r="E3438" i="1" s="1"/>
  <c r="B3867" i="4" l="1"/>
  <c r="B3440" i="1"/>
  <c r="C3439" i="1"/>
  <c r="E3439" i="1" s="1"/>
  <c r="B3868" i="4" l="1"/>
  <c r="B3441" i="1"/>
  <c r="C3440" i="1"/>
  <c r="E3440" i="1" s="1"/>
  <c r="B3869" i="4" l="1"/>
  <c r="B3442" i="1"/>
  <c r="C3441" i="1"/>
  <c r="E3441" i="1" s="1"/>
  <c r="B3870" i="4" l="1"/>
  <c r="B3443" i="1"/>
  <c r="C3442" i="1"/>
  <c r="E3442" i="1" s="1"/>
  <c r="B3871" i="4" l="1"/>
  <c r="B3444" i="1"/>
  <c r="C3443" i="1"/>
  <c r="E3443" i="1" s="1"/>
  <c r="B3872" i="4" l="1"/>
  <c r="B3445" i="1"/>
  <c r="C3444" i="1"/>
  <c r="E3444" i="1" s="1"/>
  <c r="B3873" i="4" l="1"/>
  <c r="B3446" i="1"/>
  <c r="C3445" i="1"/>
  <c r="E3445" i="1" s="1"/>
  <c r="B3874" i="4" l="1"/>
  <c r="B3447" i="1"/>
  <c r="C3446" i="1"/>
  <c r="E3446" i="1" s="1"/>
  <c r="B3875" i="4" l="1"/>
  <c r="V7" i="2" s="1"/>
  <c r="V6" i="2" s="1"/>
  <c r="V5" i="2" s="1"/>
  <c r="B3448" i="1"/>
  <c r="C3447" i="1"/>
  <c r="E3447" i="1" s="1"/>
  <c r="B3876" i="4" l="1"/>
  <c r="V8" i="2" s="1"/>
  <c r="I25" i="3"/>
  <c r="B3449" i="1"/>
  <c r="C3448" i="1"/>
  <c r="E3448" i="1" s="1"/>
  <c r="B3877" i="4" l="1"/>
  <c r="V9" i="2" s="1"/>
  <c r="B3450" i="1"/>
  <c r="C3449" i="1"/>
  <c r="E3449" i="1" s="1"/>
  <c r="B3878" i="4" l="1"/>
  <c r="V10" i="2" s="1"/>
  <c r="B3451" i="1"/>
  <c r="C3450" i="1"/>
  <c r="E3450" i="1" s="1"/>
  <c r="B3879" i="4" l="1"/>
  <c r="V11" i="2" s="1"/>
  <c r="B3452" i="1"/>
  <c r="C3451" i="1"/>
  <c r="E3451" i="1" s="1"/>
  <c r="B3880" i="4" l="1"/>
  <c r="V12" i="2" s="1"/>
  <c r="B3453" i="1"/>
  <c r="C3452" i="1"/>
  <c r="E3452" i="1" s="1"/>
  <c r="B3881" i="4" l="1"/>
  <c r="V13" i="2" s="1"/>
  <c r="B3454" i="1"/>
  <c r="C3453" i="1"/>
  <c r="E3453" i="1" s="1"/>
  <c r="B3882" i="4" l="1"/>
  <c r="V14" i="2" s="1"/>
  <c r="B3455" i="1"/>
  <c r="C3454" i="1"/>
  <c r="E3454" i="1" s="1"/>
  <c r="B3883" i="4" l="1"/>
  <c r="V15" i="2" s="1"/>
  <c r="B3456" i="1"/>
  <c r="C3455" i="1"/>
  <c r="E3455" i="1" s="1"/>
  <c r="B3884" i="4" l="1"/>
  <c r="V16" i="2" s="1"/>
  <c r="B3457" i="1"/>
  <c r="C3456" i="1"/>
  <c r="E3456" i="1" s="1"/>
  <c r="B3885" i="4" l="1"/>
  <c r="V17" i="2" s="1"/>
  <c r="B3458" i="1"/>
  <c r="C3457" i="1"/>
  <c r="E3457" i="1" s="1"/>
  <c r="B3886" i="4" l="1"/>
  <c r="V18" i="2" s="1"/>
  <c r="B3459" i="1"/>
  <c r="C3458" i="1"/>
  <c r="E3458" i="1" s="1"/>
  <c r="B3887" i="4" l="1"/>
  <c r="V19" i="2" s="1"/>
  <c r="B3460" i="1"/>
  <c r="C3459" i="1"/>
  <c r="E3459" i="1" s="1"/>
  <c r="B3888" i="4" l="1"/>
  <c r="V20" i="2" s="1"/>
  <c r="B3461" i="1"/>
  <c r="C3460" i="1"/>
  <c r="E3460" i="1" s="1"/>
  <c r="B3889" i="4" l="1"/>
  <c r="V21" i="2" s="1"/>
  <c r="B3462" i="1"/>
  <c r="C3461" i="1"/>
  <c r="E3461" i="1" s="1"/>
  <c r="B3890" i="4" l="1"/>
  <c r="V22" i="2" s="1"/>
  <c r="B3463" i="1"/>
  <c r="C3462" i="1"/>
  <c r="E3462" i="1" s="1"/>
  <c r="B3891" i="4" l="1"/>
  <c r="V23" i="2" s="1"/>
  <c r="B3464" i="1"/>
  <c r="C3463" i="1"/>
  <c r="E3463" i="1" s="1"/>
  <c r="B3892" i="4" l="1"/>
  <c r="V24" i="2" s="1"/>
  <c r="B3465" i="1"/>
  <c r="C3464" i="1"/>
  <c r="E3464" i="1" s="1"/>
  <c r="B3893" i="4" l="1"/>
  <c r="V25" i="2" s="1"/>
  <c r="B3466" i="1"/>
  <c r="C3465" i="1"/>
  <c r="E3465" i="1" s="1"/>
  <c r="B3894" i="4" l="1"/>
  <c r="V26" i="2" s="1"/>
  <c r="B3467" i="1"/>
  <c r="C3466" i="1"/>
  <c r="E3466" i="1" s="1"/>
  <c r="B3895" i="4" l="1"/>
  <c r="V27" i="2" s="1"/>
  <c r="B3468" i="1"/>
  <c r="C3467" i="1"/>
  <c r="E3467" i="1" s="1"/>
  <c r="B3896" i="4" l="1"/>
  <c r="V28" i="2" s="1"/>
  <c r="B3469" i="1"/>
  <c r="C3468" i="1"/>
  <c r="E3468" i="1" s="1"/>
  <c r="B3897" i="4" l="1"/>
  <c r="V29" i="2" s="1"/>
  <c r="B3470" i="1"/>
  <c r="C3469" i="1"/>
  <c r="E3469" i="1" s="1"/>
  <c r="B3898" i="4" l="1"/>
  <c r="V30" i="2" s="1"/>
  <c r="B3471" i="1"/>
  <c r="C3470" i="1"/>
  <c r="E3470" i="1" s="1"/>
  <c r="B3899" i="4" l="1"/>
  <c r="V31" i="2" s="1"/>
  <c r="B3472" i="1"/>
  <c r="C3471" i="1"/>
  <c r="E3471" i="1" s="1"/>
  <c r="B3900" i="4" l="1"/>
  <c r="V32" i="2" s="1"/>
  <c r="B3473" i="1"/>
  <c r="C3472" i="1"/>
  <c r="E3472" i="1" s="1"/>
  <c r="B3901" i="4" l="1"/>
  <c r="V33" i="2" s="1"/>
  <c r="B3474" i="1"/>
  <c r="C3473" i="1"/>
  <c r="E3473" i="1" s="1"/>
  <c r="B3902" i="4" l="1"/>
  <c r="V34" i="2" s="1"/>
  <c r="B3475" i="1"/>
  <c r="C3474" i="1"/>
  <c r="E3474" i="1" s="1"/>
  <c r="B3903" i="4" l="1"/>
  <c r="V35" i="2" s="1"/>
  <c r="B3476" i="1"/>
  <c r="C3475" i="1"/>
  <c r="E3475" i="1" s="1"/>
  <c r="B3904" i="4" l="1"/>
  <c r="V36" i="2" s="1"/>
  <c r="B3477" i="1"/>
  <c r="C3476" i="1"/>
  <c r="E3476" i="1" s="1"/>
  <c r="B3905" i="4" l="1"/>
  <c r="V37" i="2" s="1"/>
  <c r="C3477" i="1"/>
  <c r="E3477" i="1" s="1"/>
  <c r="J25" i="3" s="1"/>
  <c r="B3478" i="1"/>
  <c r="B3906" i="4" l="1"/>
  <c r="V38" i="2" s="1"/>
  <c r="B3479" i="1"/>
  <c r="C3478" i="1"/>
  <c r="E3478" i="1" s="1"/>
  <c r="B3907" i="4" l="1"/>
  <c r="V39" i="2" s="1"/>
  <c r="B3480" i="1"/>
  <c r="C3479" i="1"/>
  <c r="E3479" i="1" s="1"/>
  <c r="B3908" i="4" l="1"/>
  <c r="V40" i="2" s="1"/>
  <c r="B3481" i="1"/>
  <c r="C3480" i="1"/>
  <c r="E3480" i="1" s="1"/>
  <c r="B3909" i="4" l="1"/>
  <c r="V41" i="2" s="1"/>
  <c r="B3482" i="1"/>
  <c r="C3481" i="1"/>
  <c r="E3481" i="1" s="1"/>
  <c r="B3910" i="4" l="1"/>
  <c r="V42" i="2" s="1"/>
  <c r="B3483" i="1"/>
  <c r="C3482" i="1"/>
  <c r="E3482" i="1" s="1"/>
  <c r="B3911" i="4" l="1"/>
  <c r="V43" i="2" s="1"/>
  <c r="B3484" i="1"/>
  <c r="C3483" i="1"/>
  <c r="E3483" i="1" s="1"/>
  <c r="B3912" i="4" l="1"/>
  <c r="V44" i="2" s="1"/>
  <c r="B3485" i="1"/>
  <c r="C3484" i="1"/>
  <c r="E3484" i="1" s="1"/>
  <c r="B3913" i="4" l="1"/>
  <c r="V45" i="2" s="1"/>
  <c r="B3486" i="1"/>
  <c r="C3485" i="1"/>
  <c r="E3485" i="1" s="1"/>
  <c r="B3914" i="4" l="1"/>
  <c r="V46" i="2" s="1"/>
  <c r="B3487" i="1"/>
  <c r="C3486" i="1"/>
  <c r="E3486" i="1" s="1"/>
  <c r="B3915" i="4" l="1"/>
  <c r="V47" i="2" s="1"/>
  <c r="B3488" i="1"/>
  <c r="C3487" i="1"/>
  <c r="E3487" i="1" s="1"/>
  <c r="B3916" i="4" l="1"/>
  <c r="V48" i="2" s="1"/>
  <c r="B3489" i="1"/>
  <c r="C3488" i="1"/>
  <c r="E3488" i="1" s="1"/>
  <c r="B3917" i="4" l="1"/>
  <c r="V49" i="2" s="1"/>
  <c r="B3490" i="1"/>
  <c r="C3489" i="1"/>
  <c r="E3489" i="1" s="1"/>
  <c r="B3918" i="4" l="1"/>
  <c r="V50" i="2" s="1"/>
  <c r="B3491" i="1"/>
  <c r="C3490" i="1"/>
  <c r="E3490" i="1" s="1"/>
  <c r="B3919" i="4" l="1"/>
  <c r="V51" i="2" s="1"/>
  <c r="B3492" i="1"/>
  <c r="C3491" i="1"/>
  <c r="E3491" i="1" s="1"/>
  <c r="B3920" i="4" l="1"/>
  <c r="V52" i="2" s="1"/>
  <c r="B3493" i="1"/>
  <c r="C3492" i="1"/>
  <c r="E3492" i="1" s="1"/>
  <c r="B3921" i="4" l="1"/>
  <c r="V53" i="2" s="1"/>
  <c r="B3494" i="1"/>
  <c r="C3493" i="1"/>
  <c r="E3493" i="1" s="1"/>
  <c r="B3922" i="4" l="1"/>
  <c r="V54" i="2" s="1"/>
  <c r="B3495" i="1"/>
  <c r="C3494" i="1"/>
  <c r="E3494" i="1" s="1"/>
  <c r="B3923" i="4" l="1"/>
  <c r="V55" i="2" s="1"/>
  <c r="B3496" i="1"/>
  <c r="C3495" i="1"/>
  <c r="E3495" i="1" s="1"/>
  <c r="B3924" i="4" l="1"/>
  <c r="V56" i="2" s="1"/>
  <c r="B3497" i="1"/>
  <c r="C3496" i="1"/>
  <c r="E3496" i="1" s="1"/>
  <c r="B3925" i="4" l="1"/>
  <c r="V57" i="2" s="1"/>
  <c r="B3498" i="1"/>
  <c r="C3497" i="1"/>
  <c r="E3497" i="1" s="1"/>
  <c r="B3926" i="4" l="1"/>
  <c r="V58" i="2" s="1"/>
  <c r="B3499" i="1"/>
  <c r="C3498" i="1"/>
  <c r="E3498" i="1" s="1"/>
  <c r="B3927" i="4" l="1"/>
  <c r="V59" i="2" s="1"/>
  <c r="B3500" i="1"/>
  <c r="C3499" i="1"/>
  <c r="E3499" i="1" s="1"/>
  <c r="B3928" i="4" l="1"/>
  <c r="V60" i="2" s="1"/>
  <c r="B3501" i="1"/>
  <c r="C3500" i="1"/>
  <c r="E3500" i="1" s="1"/>
  <c r="B3929" i="4" l="1"/>
  <c r="V61" i="2" s="1"/>
  <c r="B3502" i="1"/>
  <c r="C3501" i="1"/>
  <c r="E3501" i="1" s="1"/>
  <c r="B3930" i="4" l="1"/>
  <c r="V62" i="2" s="1"/>
  <c r="B3503" i="1"/>
  <c r="C3502" i="1"/>
  <c r="E3502" i="1" s="1"/>
  <c r="B3931" i="4" l="1"/>
  <c r="V63" i="2" s="1"/>
  <c r="B3504" i="1"/>
  <c r="C3503" i="1"/>
  <c r="E3503" i="1" s="1"/>
  <c r="B3932" i="4" l="1"/>
  <c r="V64" i="2" s="1"/>
  <c r="B3505" i="1"/>
  <c r="C3504" i="1"/>
  <c r="E3504" i="1" s="1"/>
  <c r="B3933" i="4" l="1"/>
  <c r="V65" i="2" s="1"/>
  <c r="B3506" i="1"/>
  <c r="C3505" i="1"/>
  <c r="E3505" i="1" s="1"/>
  <c r="B3934" i="4" l="1"/>
  <c r="V66" i="2" s="1"/>
  <c r="B3507" i="1"/>
  <c r="C3506" i="1"/>
  <c r="E3506" i="1" s="1"/>
  <c r="B3935" i="4" l="1"/>
  <c r="V67" i="2" s="1"/>
  <c r="B3508" i="1"/>
  <c r="C3507" i="1"/>
  <c r="E3507" i="1" s="1"/>
  <c r="B3936" i="4" l="1"/>
  <c r="V68" i="2" s="1"/>
  <c r="B3509" i="1"/>
  <c r="C3508" i="1"/>
  <c r="E3508" i="1" s="1"/>
  <c r="B3937" i="4" l="1"/>
  <c r="V69" i="2" s="1"/>
  <c r="L25" i="3"/>
  <c r="K25" i="3"/>
  <c r="M25" i="3"/>
  <c r="H25" i="3"/>
  <c r="B3510" i="1"/>
  <c r="B3938" i="4" l="1"/>
  <c r="V70" i="2" s="1"/>
  <c r="B3511" i="1"/>
  <c r="N25" i="3"/>
  <c r="B3939" i="4" l="1"/>
  <c r="V71" i="2" s="1"/>
  <c r="B3512" i="1"/>
  <c r="B3940" i="4" l="1"/>
  <c r="V72" i="2" s="1"/>
  <c r="B3513" i="1"/>
  <c r="B3941" i="4" l="1"/>
  <c r="V73" i="2" s="1"/>
  <c r="B3514" i="1"/>
  <c r="B3942" i="4" l="1"/>
  <c r="V74" i="2" s="1"/>
  <c r="B3515" i="1"/>
  <c r="B3943" i="4" l="1"/>
  <c r="V75" i="2" s="1"/>
  <c r="B3516" i="1"/>
  <c r="B3944" i="4" l="1"/>
  <c r="V76" i="2" s="1"/>
  <c r="B3517" i="1"/>
  <c r="B3945" i="4" l="1"/>
  <c r="V77" i="2" s="1"/>
  <c r="B3518" i="1"/>
  <c r="B3946" i="4" l="1"/>
  <c r="V78" i="2" s="1"/>
  <c r="B3519" i="1"/>
  <c r="B3947" i="4" l="1"/>
  <c r="V79" i="2" s="1"/>
  <c r="B3520" i="1"/>
  <c r="B3948" i="4" l="1"/>
  <c r="V80" i="2" s="1"/>
  <c r="B3521" i="1"/>
  <c r="B3949" i="4" l="1"/>
  <c r="V81" i="2" s="1"/>
  <c r="B3522" i="1"/>
  <c r="B3950" i="4" l="1"/>
  <c r="V82" i="2" s="1"/>
  <c r="B3523" i="1"/>
  <c r="B3951" i="4" l="1"/>
  <c r="V83" i="2" s="1"/>
  <c r="B3524" i="1"/>
  <c r="B3952" i="4" l="1"/>
  <c r="V84" i="2" s="1"/>
  <c r="B3525" i="1"/>
  <c r="B3953" i="4" l="1"/>
  <c r="V85" i="2" s="1"/>
  <c r="B3526" i="1"/>
  <c r="B3954" i="4" l="1"/>
  <c r="V86" i="2" s="1"/>
  <c r="B3527" i="1"/>
  <c r="B3955" i="4" l="1"/>
  <c r="V87" i="2" s="1"/>
  <c r="B3528" i="1"/>
  <c r="B3956" i="4" l="1"/>
  <c r="V88" i="2" s="1"/>
  <c r="B3529" i="1"/>
  <c r="B3957" i="4" l="1"/>
  <c r="V89" i="2" s="1"/>
  <c r="B3530" i="1"/>
  <c r="B3958" i="4" l="1"/>
  <c r="V90" i="2" s="1"/>
  <c r="B3531" i="1"/>
  <c r="B3959" i="4" l="1"/>
  <c r="V91" i="2" s="1"/>
  <c r="B3532" i="1"/>
  <c r="B3960" i="4" l="1"/>
  <c r="V92" i="2" s="1"/>
  <c r="B3533" i="1"/>
  <c r="B3961" i="4" l="1"/>
  <c r="V93" i="2" s="1"/>
  <c r="B3534" i="1"/>
  <c r="B3962" i="4" l="1"/>
  <c r="V94" i="2" s="1"/>
  <c r="B3535" i="1"/>
  <c r="B3963" i="4" l="1"/>
  <c r="V95" i="2" s="1"/>
  <c r="B3536" i="1"/>
  <c r="B3964" i="4" l="1"/>
  <c r="V96" i="2" s="1"/>
  <c r="B3537" i="1"/>
  <c r="B3965" i="4" l="1"/>
  <c r="V97" i="2" s="1"/>
  <c r="B3538" i="1"/>
  <c r="B3966" i="4" l="1"/>
  <c r="V98" i="2" s="1"/>
  <c r="B3539" i="1"/>
  <c r="B3967" i="4" l="1"/>
  <c r="V99" i="2" s="1"/>
  <c r="B3540" i="1"/>
  <c r="B3968" i="4" l="1"/>
  <c r="V100" i="2" s="1"/>
  <c r="B3541" i="1"/>
  <c r="B3969" i="4" l="1"/>
  <c r="V101" i="2" s="1"/>
  <c r="B3542" i="1"/>
  <c r="B3970" i="4" l="1"/>
  <c r="V102" i="2" s="1"/>
  <c r="B3543" i="1"/>
  <c r="B3971" i="4" l="1"/>
  <c r="V103" i="2" s="1"/>
  <c r="B3544" i="1"/>
  <c r="B3972" i="4" l="1"/>
  <c r="V104" i="2" s="1"/>
  <c r="B3545" i="1"/>
  <c r="B3973" i="4" l="1"/>
  <c r="V105" i="2" s="1"/>
  <c r="B3546" i="1"/>
  <c r="B3974" i="4" l="1"/>
  <c r="V106" i="2" s="1"/>
  <c r="B3547" i="1"/>
  <c r="B3975" i="4" l="1"/>
  <c r="V107" i="2" s="1"/>
  <c r="B3548" i="1"/>
  <c r="B3976" i="4" l="1"/>
  <c r="V108" i="2" s="1"/>
  <c r="B3549" i="1"/>
  <c r="B3977" i="4" l="1"/>
  <c r="V109" i="2" s="1"/>
  <c r="B3550" i="1"/>
  <c r="B3978" i="4" l="1"/>
  <c r="V110" i="2" s="1"/>
  <c r="B3551" i="1"/>
  <c r="B3979" i="4" l="1"/>
  <c r="V111" i="2" s="1"/>
  <c r="B3552" i="1"/>
  <c r="B3980" i="4" l="1"/>
  <c r="V112" i="2" s="1"/>
  <c r="B3553" i="1"/>
  <c r="B3981" i="4" l="1"/>
  <c r="V113" i="2" s="1"/>
  <c r="B3554" i="1"/>
  <c r="B3982" i="4" l="1"/>
  <c r="V114" i="2" s="1"/>
  <c r="B3555" i="1"/>
  <c r="B3983" i="4" l="1"/>
  <c r="V115" i="2" s="1"/>
  <c r="B3556" i="1"/>
  <c r="B3984" i="4" l="1"/>
  <c r="V116" i="2" s="1"/>
  <c r="B3557" i="1"/>
  <c r="B3985" i="4" l="1"/>
  <c r="V117" i="2" s="1"/>
  <c r="B3558" i="1"/>
  <c r="B3986" i="4" l="1"/>
  <c r="V118" i="2" s="1"/>
  <c r="B3559" i="1"/>
  <c r="B3987" i="4" l="1"/>
  <c r="V119" i="2" s="1"/>
  <c r="B3560" i="1"/>
  <c r="B3988" i="4" l="1"/>
  <c r="V120" i="2" s="1"/>
  <c r="B3561" i="1"/>
  <c r="B3989" i="4" l="1"/>
  <c r="V121" i="2" s="1"/>
  <c r="B3562" i="1"/>
  <c r="B3990" i="4" l="1"/>
  <c r="V122" i="2" s="1"/>
  <c r="B3563" i="1"/>
  <c r="B3991" i="4" l="1"/>
  <c r="V123" i="2" s="1"/>
  <c r="B3564" i="1"/>
  <c r="B3992" i="4" l="1"/>
  <c r="V124" i="2" s="1"/>
  <c r="B3565" i="1"/>
  <c r="B3993" i="4" l="1"/>
  <c r="V125" i="2" s="1"/>
  <c r="B3566" i="1"/>
  <c r="B3994" i="4" l="1"/>
  <c r="V126" i="2" s="1"/>
  <c r="B3567" i="1"/>
  <c r="B3995" i="4" l="1"/>
  <c r="V127" i="2" s="1"/>
  <c r="B3568" i="1"/>
  <c r="B3996" i="4" l="1"/>
  <c r="V128" i="2" s="1"/>
  <c r="B3569" i="1"/>
  <c r="B3997" i="4" l="1"/>
  <c r="V129" i="2" s="1"/>
  <c r="B3570" i="1"/>
  <c r="B3998" i="4" l="1"/>
  <c r="V130" i="2" s="1"/>
  <c r="B3571" i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l="1"/>
  <c r="B3999" i="4"/>
  <c r="V131" i="2" s="1"/>
  <c r="D3661" i="4"/>
  <c r="E3661" i="4" s="1"/>
  <c r="B4000" i="4" l="1"/>
  <c r="V132" i="2" s="1"/>
  <c r="B3785" i="1"/>
  <c r="B3786" i="1" l="1"/>
  <c r="B4001" i="4"/>
  <c r="V133" i="2" s="1"/>
  <c r="B4002" i="4" l="1"/>
  <c r="V134" i="2" s="1"/>
  <c r="B3787" i="1"/>
  <c r="B3788" i="1" l="1"/>
  <c r="B4003" i="4"/>
  <c r="V135" i="2" s="1"/>
  <c r="B4004" i="4" l="1"/>
  <c r="V136" i="2" s="1"/>
  <c r="B3789" i="1"/>
  <c r="B3790" i="1" l="1"/>
  <c r="B4005" i="4"/>
  <c r="V137" i="2" s="1"/>
  <c r="B4006" i="4" l="1"/>
  <c r="V138" i="2" s="1"/>
  <c r="B3791" i="1"/>
  <c r="B3792" i="1" l="1"/>
  <c r="B4007" i="4"/>
  <c r="V139" i="2" s="1"/>
  <c r="B4008" i="4" l="1"/>
  <c r="V140" i="2" s="1"/>
  <c r="B3793" i="1"/>
  <c r="B3794" i="1" l="1"/>
  <c r="B4009" i="4"/>
  <c r="V141" i="2" s="1"/>
  <c r="B4010" i="4" l="1"/>
  <c r="V142" i="2" s="1"/>
  <c r="B3795" i="1"/>
  <c r="B3796" i="1" l="1"/>
  <c r="B4011" i="4"/>
  <c r="V143" i="2" s="1"/>
  <c r="B4012" i="4" l="1"/>
  <c r="V144" i="2" s="1"/>
  <c r="B3797" i="1"/>
  <c r="B3798" i="1" l="1"/>
  <c r="B4013" i="4"/>
  <c r="V145" i="2" s="1"/>
  <c r="B4014" i="4" l="1"/>
  <c r="V146" i="2" s="1"/>
  <c r="B3799" i="1"/>
  <c r="B3800" i="1" l="1"/>
  <c r="B4015" i="4"/>
  <c r="V147" i="2" s="1"/>
  <c r="B4016" i="4" l="1"/>
  <c r="V148" i="2" s="1"/>
  <c r="B3801" i="1"/>
  <c r="B3802" i="1" l="1"/>
  <c r="B4017" i="4"/>
  <c r="V149" i="2" s="1"/>
  <c r="B4018" i="4" l="1"/>
  <c r="V150" i="2" s="1"/>
  <c r="B3803" i="1"/>
  <c r="B3804" i="1" l="1"/>
  <c r="B4019" i="4"/>
  <c r="V151" i="2" s="1"/>
  <c r="B4020" i="4" l="1"/>
  <c r="V152" i="2" s="1"/>
  <c r="B3805" i="1"/>
  <c r="B3806" i="1" l="1"/>
  <c r="B4021" i="4"/>
  <c r="V153" i="2" s="1"/>
  <c r="B4022" i="4" l="1"/>
  <c r="V154" i="2" s="1"/>
  <c r="B3807" i="1"/>
  <c r="B3808" i="1" l="1"/>
  <c r="B4023" i="4"/>
  <c r="V155" i="2" s="1"/>
  <c r="B4024" i="4" l="1"/>
  <c r="V156" i="2" s="1"/>
  <c r="B3809" i="1"/>
  <c r="B3810" i="1" l="1"/>
  <c r="B4025" i="4"/>
  <c r="V157" i="2" s="1"/>
  <c r="B4026" i="4" l="1"/>
  <c r="V158" i="2" s="1"/>
  <c r="B3811" i="1"/>
  <c r="B3812" i="1" l="1"/>
  <c r="B4027" i="4"/>
  <c r="V159" i="2" s="1"/>
  <c r="B4028" i="4" l="1"/>
  <c r="V160" i="2" s="1"/>
  <c r="B3813" i="1"/>
  <c r="B3814" i="1" l="1"/>
  <c r="B4029" i="4"/>
  <c r="V161" i="2" s="1"/>
  <c r="B4030" i="4" l="1"/>
  <c r="V162" i="2" s="1"/>
  <c r="B3815" i="1"/>
  <c r="B3816" i="1" l="1"/>
  <c r="B4031" i="4"/>
  <c r="V163" i="2" s="1"/>
  <c r="B4032" i="4" l="1"/>
  <c r="V164" i="2" s="1"/>
  <c r="B3817" i="1"/>
  <c r="B3818" i="1" l="1"/>
  <c r="B4033" i="4"/>
  <c r="V165" i="2" s="1"/>
  <c r="B4034" i="4" l="1"/>
  <c r="V166" i="2" s="1"/>
  <c r="B3819" i="1"/>
  <c r="B3820" i="1" l="1"/>
  <c r="B4035" i="4"/>
  <c r="V167" i="2" s="1"/>
  <c r="B4036" i="4" l="1"/>
  <c r="V168" i="2" s="1"/>
  <c r="B3821" i="1"/>
  <c r="B3822" i="1" l="1"/>
  <c r="B4037" i="4"/>
  <c r="V169" i="2" s="1"/>
  <c r="B4038" i="4" l="1"/>
  <c r="V170" i="2" s="1"/>
  <c r="B3823" i="1"/>
  <c r="B3824" i="1" l="1"/>
  <c r="B4039" i="4"/>
  <c r="V171" i="2" s="1"/>
  <c r="B4040" i="4" l="1"/>
  <c r="V172" i="2" s="1"/>
  <c r="B3825" i="1"/>
  <c r="B3826" i="1" l="1"/>
  <c r="B4041" i="4"/>
  <c r="V173" i="2" s="1"/>
  <c r="B4042" i="4" l="1"/>
  <c r="V174" i="2" s="1"/>
  <c r="B3827" i="1"/>
  <c r="B3828" i="1" l="1"/>
  <c r="B4043" i="4"/>
  <c r="V175" i="2" s="1"/>
  <c r="B4044" i="4" l="1"/>
  <c r="V176" i="2" s="1"/>
  <c r="B3829" i="1"/>
  <c r="B3830" i="1" l="1"/>
  <c r="B4045" i="4"/>
  <c r="V177" i="2" s="1"/>
  <c r="B4046" i="4" l="1"/>
  <c r="V178" i="2" s="1"/>
  <c r="B3831" i="1"/>
  <c r="B3832" i="1" l="1"/>
  <c r="B4047" i="4"/>
  <c r="V179" i="2" s="1"/>
  <c r="B4048" i="4" l="1"/>
  <c r="V180" i="2" s="1"/>
  <c r="B3833" i="1"/>
  <c r="B3834" i="1" l="1"/>
  <c r="B4049" i="4"/>
  <c r="V181" i="2" s="1"/>
  <c r="B4050" i="4" l="1"/>
  <c r="V182" i="2" s="1"/>
  <c r="B3835" i="1"/>
  <c r="B3836" i="1" l="1"/>
  <c r="B4051" i="4"/>
  <c r="V183" i="2" s="1"/>
  <c r="B4052" i="4" l="1"/>
  <c r="V184" i="2" s="1"/>
  <c r="B3837" i="1"/>
  <c r="B3838" i="1" l="1"/>
  <c r="B4053" i="4"/>
  <c r="V185" i="2" s="1"/>
  <c r="B4054" i="4" l="1"/>
  <c r="V186" i="2" s="1"/>
  <c r="B3839" i="1"/>
  <c r="B3840" i="1" l="1"/>
  <c r="B4055" i="4"/>
  <c r="V187" i="2" s="1"/>
  <c r="B4056" i="4" l="1"/>
  <c r="V188" i="2" s="1"/>
  <c r="B3841" i="1"/>
  <c r="B3842" i="1" l="1"/>
  <c r="B4057" i="4"/>
  <c r="V189" i="2" s="1"/>
  <c r="B4058" i="4" l="1"/>
  <c r="V190" i="2" s="1"/>
  <c r="B3843" i="1"/>
  <c r="B3844" i="1" l="1"/>
  <c r="B4059" i="4"/>
  <c r="V191" i="2" s="1"/>
  <c r="B4060" i="4" l="1"/>
  <c r="V192" i="2" s="1"/>
  <c r="B3845" i="1"/>
  <c r="B3846" i="1" l="1"/>
  <c r="B4061" i="4"/>
  <c r="V193" i="2" s="1"/>
  <c r="B4062" i="4" l="1"/>
  <c r="V194" i="2" s="1"/>
  <c r="B3847" i="1"/>
  <c r="B4063" i="4" l="1"/>
  <c r="V195" i="2" s="1"/>
  <c r="B3848" i="1"/>
  <c r="B3849" i="1" l="1"/>
  <c r="B4064" i="4"/>
  <c r="V196" i="2" s="1"/>
  <c r="B4065" i="4" l="1"/>
  <c r="V197" i="2" s="1"/>
  <c r="B3850" i="1"/>
  <c r="B3851" i="1" l="1"/>
  <c r="B4066" i="4"/>
  <c r="V198" i="2" s="1"/>
  <c r="B4067" i="4" l="1"/>
  <c r="V199" i="2" s="1"/>
  <c r="B3852" i="1"/>
  <c r="B3853" i="1" l="1"/>
  <c r="B4068" i="4"/>
  <c r="V200" i="2" s="1"/>
  <c r="B4069" i="4" l="1"/>
  <c r="V201" i="2" s="1"/>
  <c r="B3854" i="1"/>
  <c r="B3855" i="1" l="1"/>
  <c r="B4070" i="4"/>
  <c r="V202" i="2" s="1"/>
  <c r="B4071" i="4" l="1"/>
  <c r="V203" i="2" s="1"/>
  <c r="B3856" i="1"/>
  <c r="B3857" i="1" l="1"/>
  <c r="B4072" i="4"/>
  <c r="V204" i="2" s="1"/>
  <c r="B4073" i="4" l="1"/>
  <c r="V205" i="2" s="1"/>
  <c r="B3858" i="1"/>
  <c r="B3859" i="1" l="1"/>
  <c r="B4074" i="4"/>
  <c r="V206" i="2" s="1"/>
  <c r="B4075" i="4" l="1"/>
  <c r="V207" i="2" s="1"/>
  <c r="B3860" i="1"/>
  <c r="B3861" i="1" l="1"/>
  <c r="B4076" i="4"/>
  <c r="V208" i="2" s="1"/>
  <c r="B4077" i="4" l="1"/>
  <c r="V209" i="2" s="1"/>
  <c r="B3862" i="1"/>
  <c r="B4078" i="4" l="1"/>
  <c r="V210" i="2" s="1"/>
  <c r="B3863" i="1"/>
  <c r="B3864" i="1" l="1"/>
  <c r="B4079" i="4"/>
  <c r="V211" i="2" s="1"/>
  <c r="B4080" i="4" l="1"/>
  <c r="V212" i="2" s="1"/>
  <c r="B3865" i="1"/>
  <c r="B3866" i="1" l="1"/>
  <c r="B4081" i="4"/>
  <c r="V213" i="2" s="1"/>
  <c r="B4082" i="4" l="1"/>
  <c r="V214" i="2" s="1"/>
  <c r="B3867" i="1"/>
  <c r="B3868" i="1" l="1"/>
  <c r="B4083" i="4"/>
  <c r="V215" i="2" s="1"/>
  <c r="B4084" i="4" l="1"/>
  <c r="V216" i="2" s="1"/>
  <c r="B3869" i="1"/>
  <c r="B3870" i="1" l="1"/>
  <c r="B4085" i="4"/>
  <c r="V217" i="2" s="1"/>
  <c r="B4086" i="4" l="1"/>
  <c r="V218" i="2" s="1"/>
  <c r="B3871" i="1"/>
  <c r="B3872" i="1" l="1"/>
  <c r="B4087" i="4"/>
  <c r="V219" i="2" s="1"/>
  <c r="B4088" i="4" l="1"/>
  <c r="V220" i="2" s="1"/>
  <c r="B3873" i="1"/>
  <c r="B3874" i="1" l="1"/>
  <c r="B4089" i="4"/>
  <c r="V221" i="2" s="1"/>
  <c r="B4090" i="4" l="1"/>
  <c r="V222" i="2" s="1"/>
  <c r="B3875" i="1"/>
  <c r="B7" i="2" s="1"/>
  <c r="B6" i="2" s="1"/>
  <c r="B5" i="2" s="1"/>
  <c r="B3876" i="1" l="1"/>
  <c r="B8" i="2" s="1"/>
  <c r="B4091" i="4"/>
  <c r="V223" i="2" s="1"/>
  <c r="B4092" i="4" l="1"/>
  <c r="V224" i="2" s="1"/>
  <c r="B3877" i="1"/>
  <c r="B9" i="2" s="1"/>
  <c r="B3878" i="1" l="1"/>
  <c r="B10" i="2" s="1"/>
  <c r="B4093" i="4"/>
  <c r="V225" i="2" s="1"/>
  <c r="B4094" i="4" l="1"/>
  <c r="V226" i="2" s="1"/>
  <c r="B3879" i="1"/>
  <c r="B11" i="2" s="1"/>
  <c r="B3880" i="1" l="1"/>
  <c r="B12" i="2" s="1"/>
  <c r="B4095" i="4"/>
  <c r="V227" i="2" s="1"/>
  <c r="B4096" i="4" l="1"/>
  <c r="V228" i="2" s="1"/>
  <c r="B3881" i="1"/>
  <c r="B13" i="2" s="1"/>
  <c r="B3882" i="1" l="1"/>
  <c r="B14" i="2" s="1"/>
  <c r="B4097" i="4"/>
  <c r="V229" i="2" s="1"/>
  <c r="B4098" i="4" l="1"/>
  <c r="V230" i="2" s="1"/>
  <c r="B3883" i="1"/>
  <c r="B15" i="2" s="1"/>
  <c r="B3884" i="1" l="1"/>
  <c r="B16" i="2" s="1"/>
  <c r="B4099" i="4"/>
  <c r="V231" i="2" s="1"/>
  <c r="B4100" i="4" l="1"/>
  <c r="V232" i="2" s="1"/>
  <c r="B3885" i="1"/>
  <c r="B17" i="2" s="1"/>
  <c r="B3886" i="1" l="1"/>
  <c r="B18" i="2" s="1"/>
  <c r="B4101" i="4"/>
  <c r="V233" i="2" s="1"/>
  <c r="B4102" i="4" l="1"/>
  <c r="V234" i="2" s="1"/>
  <c r="B3887" i="1"/>
  <c r="B19" i="2" s="1"/>
  <c r="B3888" i="1" l="1"/>
  <c r="B20" i="2" s="1"/>
  <c r="B4103" i="4"/>
  <c r="V235" i="2" s="1"/>
  <c r="B4104" i="4" l="1"/>
  <c r="V236" i="2" s="1"/>
  <c r="B3889" i="1"/>
  <c r="B21" i="2" s="1"/>
  <c r="B3890" i="1" l="1"/>
  <c r="B22" i="2" s="1"/>
  <c r="B4105" i="4"/>
  <c r="V237" i="2" s="1"/>
  <c r="B4106" i="4" l="1"/>
  <c r="V238" i="2" s="1"/>
  <c r="B3891" i="1"/>
  <c r="B23" i="2" s="1"/>
  <c r="B3892" i="1" l="1"/>
  <c r="B24" i="2" s="1"/>
  <c r="B4107" i="4"/>
  <c r="V239" i="2" s="1"/>
  <c r="B4108" i="4" l="1"/>
  <c r="V240" i="2" s="1"/>
  <c r="B3893" i="1"/>
  <c r="B25" i="2" s="1"/>
  <c r="B3894" i="1" l="1"/>
  <c r="B26" i="2" s="1"/>
  <c r="B4109" i="4"/>
  <c r="V241" i="2" s="1"/>
  <c r="B4110" i="4" l="1"/>
  <c r="V242" i="2" s="1"/>
  <c r="B3895" i="1"/>
  <c r="B27" i="2" s="1"/>
  <c r="B3896" i="1" l="1"/>
  <c r="B28" i="2" s="1"/>
  <c r="B4111" i="4"/>
  <c r="V243" i="2" s="1"/>
  <c r="B4112" i="4" l="1"/>
  <c r="V244" i="2" s="1"/>
  <c r="B3897" i="1"/>
  <c r="B29" i="2" s="1"/>
  <c r="B3898" i="1" l="1"/>
  <c r="B30" i="2" s="1"/>
  <c r="B4113" i="4"/>
  <c r="V245" i="2" s="1"/>
  <c r="B4114" i="4" l="1"/>
  <c r="V246" i="2" s="1"/>
  <c r="B3899" i="1"/>
  <c r="B31" i="2" s="1"/>
  <c r="B3900" i="1" l="1"/>
  <c r="B32" i="2" s="1"/>
  <c r="B4115" i="4"/>
  <c r="V247" i="2" s="1"/>
  <c r="B4116" i="4" l="1"/>
  <c r="V248" i="2" s="1"/>
  <c r="B3901" i="1"/>
  <c r="B33" i="2" s="1"/>
  <c r="B3902" i="1" l="1"/>
  <c r="B34" i="2" s="1"/>
  <c r="B4117" i="4"/>
  <c r="V249" i="2" s="1"/>
  <c r="B4118" i="4" l="1"/>
  <c r="V250" i="2" s="1"/>
  <c r="B3903" i="1"/>
  <c r="B35" i="2" s="1"/>
  <c r="B3904" i="1" l="1"/>
  <c r="B36" i="2" s="1"/>
  <c r="B4119" i="4"/>
  <c r="V251" i="2" s="1"/>
  <c r="B4120" i="4" l="1"/>
  <c r="V252" i="2" s="1"/>
  <c r="B3905" i="1"/>
  <c r="B37" i="2" s="1"/>
  <c r="B3906" i="1" l="1"/>
  <c r="B38" i="2" s="1"/>
  <c r="B4121" i="4"/>
  <c r="V253" i="2" s="1"/>
  <c r="B4122" i="4" l="1"/>
  <c r="V254" i="2" s="1"/>
  <c r="B3907" i="1"/>
  <c r="B39" i="2" s="1"/>
  <c r="B3908" i="1" l="1"/>
  <c r="B40" i="2" s="1"/>
  <c r="B4123" i="4"/>
  <c r="V255" i="2" s="1"/>
  <c r="B4124" i="4" l="1"/>
  <c r="V256" i="2" s="1"/>
  <c r="B3909" i="1"/>
  <c r="B41" i="2" s="1"/>
  <c r="B3910" i="1" l="1"/>
  <c r="B42" i="2" s="1"/>
  <c r="B4125" i="4"/>
  <c r="V257" i="2" s="1"/>
  <c r="B4126" i="4" l="1"/>
  <c r="V258" i="2" s="1"/>
  <c r="B3911" i="1"/>
  <c r="B43" i="2" s="1"/>
  <c r="B3912" i="1" l="1"/>
  <c r="B44" i="2" s="1"/>
  <c r="B4127" i="4"/>
  <c r="V259" i="2" s="1"/>
  <c r="B4128" i="4" l="1"/>
  <c r="V260" i="2" s="1"/>
  <c r="B3913" i="1"/>
  <c r="B45" i="2" s="1"/>
  <c r="B3914" i="1" l="1"/>
  <c r="B46" i="2" s="1"/>
  <c r="B4129" i="4"/>
  <c r="V261" i="2" s="1"/>
  <c r="B4130" i="4" l="1"/>
  <c r="V262" i="2" s="1"/>
  <c r="B3915" i="1"/>
  <c r="B47" i="2" s="1"/>
  <c r="B3916" i="1" l="1"/>
  <c r="B48" i="2" s="1"/>
  <c r="B4131" i="4"/>
  <c r="V263" i="2" s="1"/>
  <c r="B4132" i="4" l="1"/>
  <c r="V264" i="2" s="1"/>
  <c r="B3917" i="1"/>
  <c r="B49" i="2" s="1"/>
  <c r="B3918" i="1" l="1"/>
  <c r="B50" i="2" s="1"/>
  <c r="B4133" i="4"/>
  <c r="V265" i="2" s="1"/>
  <c r="B4134" i="4" l="1"/>
  <c r="V266" i="2" s="1"/>
  <c r="B3919" i="1"/>
  <c r="B51" i="2" s="1"/>
  <c r="B3920" i="1" l="1"/>
  <c r="B52" i="2" s="1"/>
  <c r="B4135" i="4"/>
  <c r="V267" i="2" s="1"/>
  <c r="B4136" i="4" l="1"/>
  <c r="V268" i="2" s="1"/>
  <c r="B3921" i="1"/>
  <c r="B53" i="2" s="1"/>
  <c r="B3922" i="1" l="1"/>
  <c r="B54" i="2" s="1"/>
  <c r="B4137" i="4"/>
  <c r="V269" i="2" s="1"/>
  <c r="B4138" i="4" l="1"/>
  <c r="V270" i="2" s="1"/>
  <c r="B3923" i="1"/>
  <c r="B55" i="2" s="1"/>
  <c r="B3924" i="1" l="1"/>
  <c r="B56" i="2" s="1"/>
  <c r="B4139" i="4"/>
  <c r="V271" i="2" s="1"/>
  <c r="B4140" i="4" l="1"/>
  <c r="V272" i="2" s="1"/>
  <c r="B3925" i="1"/>
  <c r="B57" i="2" s="1"/>
  <c r="B3926" i="1" l="1"/>
  <c r="B58" i="2" s="1"/>
  <c r="B4141" i="4"/>
  <c r="V273" i="2" s="1"/>
  <c r="B4142" i="4" l="1"/>
  <c r="V274" i="2" s="1"/>
  <c r="B3927" i="1"/>
  <c r="B59" i="2" s="1"/>
  <c r="B3928" i="1" l="1"/>
  <c r="B60" i="2" s="1"/>
  <c r="B4143" i="4"/>
  <c r="V275" i="2" s="1"/>
  <c r="B4144" i="4" l="1"/>
  <c r="V276" i="2" s="1"/>
  <c r="B3929" i="1"/>
  <c r="B61" i="2" s="1"/>
  <c r="B3930" i="1" l="1"/>
  <c r="B62" i="2" s="1"/>
  <c r="B4145" i="4"/>
  <c r="V277" i="2" s="1"/>
  <c r="B4146" i="4" l="1"/>
  <c r="V278" i="2" s="1"/>
  <c r="B3931" i="1"/>
  <c r="B63" i="2" s="1"/>
  <c r="B3932" i="1" l="1"/>
  <c r="B64" i="2" s="1"/>
  <c r="B4147" i="4"/>
  <c r="V279" i="2" s="1"/>
  <c r="B4148" i="4" l="1"/>
  <c r="V280" i="2" s="1"/>
  <c r="B3933" i="1"/>
  <c r="B65" i="2" s="1"/>
  <c r="B3934" i="1" l="1"/>
  <c r="B66" i="2" s="1"/>
  <c r="B4149" i="4"/>
  <c r="B4150" i="4" l="1"/>
  <c r="V281" i="2"/>
  <c r="B3935" i="1"/>
  <c r="B67" i="2" s="1"/>
  <c r="B4151" i="4" l="1"/>
  <c r="V282" i="2"/>
  <c r="B3936" i="1"/>
  <c r="B68" i="2" s="1"/>
  <c r="B4152" i="4" l="1"/>
  <c r="V283" i="2"/>
  <c r="B3937" i="1"/>
  <c r="B69" i="2" s="1"/>
  <c r="B4153" i="4" l="1"/>
  <c r="V284" i="2"/>
  <c r="B3938" i="1"/>
  <c r="B70" i="2" s="1"/>
  <c r="B4154" i="4" l="1"/>
  <c r="V285" i="2"/>
  <c r="B3939" i="1"/>
  <c r="B71" i="2" s="1"/>
  <c r="B4155" i="4" l="1"/>
  <c r="V286" i="2"/>
  <c r="B3940" i="1"/>
  <c r="B72" i="2" s="1"/>
  <c r="B4156" i="4" l="1"/>
  <c r="V287" i="2"/>
  <c r="B3941" i="1"/>
  <c r="B73" i="2" s="1"/>
  <c r="B4157" i="4" l="1"/>
  <c r="V288" i="2"/>
  <c r="B3942" i="1"/>
  <c r="B74" i="2" s="1"/>
  <c r="B4158" i="4" l="1"/>
  <c r="V289" i="2"/>
  <c r="B3943" i="1"/>
  <c r="B75" i="2" s="1"/>
  <c r="B4159" i="4" l="1"/>
  <c r="V290" i="2"/>
  <c r="B3944" i="1"/>
  <c r="B76" i="2" s="1"/>
  <c r="B4160" i="4" l="1"/>
  <c r="V291" i="2"/>
  <c r="B3945" i="1"/>
  <c r="B77" i="2" s="1"/>
  <c r="B4161" i="4" l="1"/>
  <c r="V292" i="2"/>
  <c r="B3946" i="1"/>
  <c r="B78" i="2" s="1"/>
  <c r="B4162" i="4" l="1"/>
  <c r="V293" i="2"/>
  <c r="B3947" i="1"/>
  <c r="B79" i="2" s="1"/>
  <c r="B4163" i="4" l="1"/>
  <c r="V294" i="2"/>
  <c r="B3948" i="1"/>
  <c r="B80" i="2" s="1"/>
  <c r="B4164" i="4" l="1"/>
  <c r="V295" i="2"/>
  <c r="B3949" i="1"/>
  <c r="B81" i="2" s="1"/>
  <c r="B4165" i="4" l="1"/>
  <c r="V296" i="2"/>
  <c r="B3950" i="1"/>
  <c r="B82" i="2" s="1"/>
  <c r="B4166" i="4" l="1"/>
  <c r="V297" i="2"/>
  <c r="B3951" i="1"/>
  <c r="B83" i="2" s="1"/>
  <c r="B4167" i="4" l="1"/>
  <c r="V298" i="2"/>
  <c r="B3952" i="1"/>
  <c r="B84" i="2" s="1"/>
  <c r="B4168" i="4" l="1"/>
  <c r="V299" i="2"/>
  <c r="B3953" i="1"/>
  <c r="B85" i="2" s="1"/>
  <c r="B4169" i="4" l="1"/>
  <c r="V300" i="2"/>
  <c r="B3954" i="1"/>
  <c r="B86" i="2" s="1"/>
  <c r="B4170" i="4" l="1"/>
  <c r="V301" i="2"/>
  <c r="B3955" i="1"/>
  <c r="B87" i="2" s="1"/>
  <c r="B4171" i="4" l="1"/>
  <c r="V302" i="2"/>
  <c r="B3956" i="1"/>
  <c r="B88" i="2" s="1"/>
  <c r="B4172" i="4" l="1"/>
  <c r="V303" i="2"/>
  <c r="B3957" i="1"/>
  <c r="B89" i="2" s="1"/>
  <c r="B4173" i="4" l="1"/>
  <c r="V304" i="2"/>
  <c r="B3958" i="1"/>
  <c r="B90" i="2" s="1"/>
  <c r="B4174" i="4" l="1"/>
  <c r="V305" i="2"/>
  <c r="B3959" i="1"/>
  <c r="B91" i="2" s="1"/>
  <c r="B4175" i="4" l="1"/>
  <c r="V306" i="2"/>
  <c r="B3960" i="1"/>
  <c r="B92" i="2" s="1"/>
  <c r="B4176" i="4" l="1"/>
  <c r="V307" i="2"/>
  <c r="B3961" i="1"/>
  <c r="B93" i="2" s="1"/>
  <c r="B4177" i="4" l="1"/>
  <c r="V308" i="2"/>
  <c r="B3962" i="1"/>
  <c r="B94" i="2" s="1"/>
  <c r="B4178" i="4" l="1"/>
  <c r="V309" i="2"/>
  <c r="B3963" i="1"/>
  <c r="B95" i="2" s="1"/>
  <c r="B4179" i="4" l="1"/>
  <c r="V310" i="2"/>
  <c r="B3964" i="1"/>
  <c r="B96" i="2" s="1"/>
  <c r="B4180" i="4" l="1"/>
  <c r="V311" i="2"/>
  <c r="B3965" i="1"/>
  <c r="B97" i="2" s="1"/>
  <c r="B4181" i="4" l="1"/>
  <c r="V312" i="2"/>
  <c r="B3966" i="1"/>
  <c r="B98" i="2" s="1"/>
  <c r="B4182" i="4" l="1"/>
  <c r="V313" i="2"/>
  <c r="B3967" i="1"/>
  <c r="B99" i="2" s="1"/>
  <c r="B4183" i="4" l="1"/>
  <c r="V314" i="2"/>
  <c r="B3968" i="1"/>
  <c r="B100" i="2" s="1"/>
  <c r="B4184" i="4" l="1"/>
  <c r="V315" i="2"/>
  <c r="B3969" i="1"/>
  <c r="B101" i="2" s="1"/>
  <c r="B4185" i="4" l="1"/>
  <c r="V316" i="2"/>
  <c r="B3970" i="1"/>
  <c r="B102" i="2" s="1"/>
  <c r="B4186" i="4" l="1"/>
  <c r="V317" i="2"/>
  <c r="B3971" i="1"/>
  <c r="B103" i="2" s="1"/>
  <c r="B4187" i="4" l="1"/>
  <c r="V318" i="2"/>
  <c r="B3972" i="1"/>
  <c r="B104" i="2" s="1"/>
  <c r="B4188" i="4" l="1"/>
  <c r="V319" i="2"/>
  <c r="B3973" i="1"/>
  <c r="B105" i="2" s="1"/>
  <c r="B4189" i="4" l="1"/>
  <c r="V320" i="2"/>
  <c r="B3974" i="1"/>
  <c r="B106" i="2" s="1"/>
  <c r="B4190" i="4" l="1"/>
  <c r="V321" i="2"/>
  <c r="B3975" i="1"/>
  <c r="B107" i="2" s="1"/>
  <c r="B4191" i="4" l="1"/>
  <c r="V322" i="2"/>
  <c r="B3976" i="1"/>
  <c r="B108" i="2" s="1"/>
  <c r="B4192" i="4" l="1"/>
  <c r="V323" i="2"/>
  <c r="B3977" i="1"/>
  <c r="B109" i="2" s="1"/>
  <c r="B4193" i="4" l="1"/>
  <c r="V324" i="2"/>
  <c r="B3978" i="1"/>
  <c r="B110" i="2" s="1"/>
  <c r="B4194" i="4" l="1"/>
  <c r="V325" i="2"/>
  <c r="B3979" i="1"/>
  <c r="B111" i="2" s="1"/>
  <c r="B4195" i="4" l="1"/>
  <c r="V326" i="2"/>
  <c r="B3980" i="1"/>
  <c r="B112" i="2" s="1"/>
  <c r="B4196" i="4" l="1"/>
  <c r="V327" i="2"/>
  <c r="B3981" i="1"/>
  <c r="B113" i="2" s="1"/>
  <c r="B4197" i="4" l="1"/>
  <c r="V328" i="2"/>
  <c r="B3982" i="1"/>
  <c r="B114" i="2" s="1"/>
  <c r="B4198" i="4" l="1"/>
  <c r="V329" i="2"/>
  <c r="B3983" i="1"/>
  <c r="B115" i="2" s="1"/>
  <c r="B4199" i="4" l="1"/>
  <c r="V330" i="2"/>
  <c r="B3984" i="1"/>
  <c r="B116" i="2" s="1"/>
  <c r="B4200" i="4" l="1"/>
  <c r="V331" i="2"/>
  <c r="B3985" i="1"/>
  <c r="B117" i="2" s="1"/>
  <c r="B4201" i="4" l="1"/>
  <c r="V332" i="2"/>
  <c r="B3986" i="1"/>
  <c r="B118" i="2" s="1"/>
  <c r="B4202" i="4" l="1"/>
  <c r="V333" i="2"/>
  <c r="B3987" i="1"/>
  <c r="B119" i="2" s="1"/>
  <c r="B4203" i="4" l="1"/>
  <c r="V334" i="2"/>
  <c r="B3988" i="1"/>
  <c r="B120" i="2" s="1"/>
  <c r="B4204" i="4" l="1"/>
  <c r="V335" i="2"/>
  <c r="B3989" i="1"/>
  <c r="B121" i="2" s="1"/>
  <c r="B4205" i="4" l="1"/>
  <c r="V336" i="2"/>
  <c r="B3990" i="1"/>
  <c r="B122" i="2" s="1"/>
  <c r="B4206" i="4" l="1"/>
  <c r="V337" i="2"/>
  <c r="B3991" i="1"/>
  <c r="B123" i="2" s="1"/>
  <c r="B4207" i="4" l="1"/>
  <c r="V338" i="2"/>
  <c r="B3992" i="1"/>
  <c r="B124" i="2" s="1"/>
  <c r="B4208" i="4" l="1"/>
  <c r="V339" i="2"/>
  <c r="B3993" i="1"/>
  <c r="B125" i="2" s="1"/>
  <c r="B4209" i="4" l="1"/>
  <c r="V340" i="2"/>
  <c r="B3994" i="1"/>
  <c r="B126" i="2" s="1"/>
  <c r="B4210" i="4" l="1"/>
  <c r="V341" i="2"/>
  <c r="B3995" i="1"/>
  <c r="B127" i="2" s="1"/>
  <c r="B4211" i="4" l="1"/>
  <c r="V342" i="2"/>
  <c r="B3996" i="1"/>
  <c r="B128" i="2" s="1"/>
  <c r="B4212" i="4" l="1"/>
  <c r="V343" i="2"/>
  <c r="B3997" i="1"/>
  <c r="B129" i="2" s="1"/>
  <c r="B4213" i="4" l="1"/>
  <c r="V344" i="2"/>
  <c r="B3998" i="1"/>
  <c r="B130" i="2" s="1"/>
  <c r="B4214" i="4" l="1"/>
  <c r="V345" i="2"/>
  <c r="B3999" i="1"/>
  <c r="B131" i="2" s="1"/>
  <c r="B4215" i="4" l="1"/>
  <c r="V346" i="2"/>
  <c r="B4000" i="1"/>
  <c r="B132" i="2" s="1"/>
  <c r="B4216" i="4" l="1"/>
  <c r="V347" i="2"/>
  <c r="B4001" i="1"/>
  <c r="B133" i="2" s="1"/>
  <c r="B4217" i="4" l="1"/>
  <c r="V348" i="2"/>
  <c r="B4002" i="1"/>
  <c r="B134" i="2" s="1"/>
  <c r="B4218" i="4" l="1"/>
  <c r="V349" i="2"/>
  <c r="B4003" i="1"/>
  <c r="B135" i="2" s="1"/>
  <c r="B4219" i="4" l="1"/>
  <c r="V350" i="2"/>
  <c r="B4004" i="1"/>
  <c r="B136" i="2" s="1"/>
  <c r="B4220" i="4" l="1"/>
  <c r="V351" i="2"/>
  <c r="B4005" i="1"/>
  <c r="B137" i="2" s="1"/>
  <c r="B4221" i="4" l="1"/>
  <c r="V352" i="2"/>
  <c r="B4006" i="1"/>
  <c r="B138" i="2" s="1"/>
  <c r="B4222" i="4" l="1"/>
  <c r="V353" i="2"/>
  <c r="B4007" i="1"/>
  <c r="B139" i="2" s="1"/>
  <c r="B4223" i="4" l="1"/>
  <c r="V354" i="2"/>
  <c r="B4008" i="1"/>
  <c r="B140" i="2" s="1"/>
  <c r="B4224" i="4" l="1"/>
  <c r="V355" i="2"/>
  <c r="B4009" i="1"/>
  <c r="B141" i="2" s="1"/>
  <c r="B4225" i="4" l="1"/>
  <c r="V356" i="2"/>
  <c r="B4010" i="1"/>
  <c r="B142" i="2" s="1"/>
  <c r="B4226" i="4" l="1"/>
  <c r="V357" i="2"/>
  <c r="B4011" i="1"/>
  <c r="B143" i="2" s="1"/>
  <c r="B4227" i="4" l="1"/>
  <c r="V358" i="2"/>
  <c r="B4012" i="1"/>
  <c r="B144" i="2" s="1"/>
  <c r="B4228" i="4" l="1"/>
  <c r="V359" i="2"/>
  <c r="B4013" i="1"/>
  <c r="B145" i="2" s="1"/>
  <c r="B4229" i="4" l="1"/>
  <c r="V360" i="2"/>
  <c r="B4014" i="1"/>
  <c r="B146" i="2" s="1"/>
  <c r="B4230" i="4" l="1"/>
  <c r="V361" i="2"/>
  <c r="B4015" i="1"/>
  <c r="B147" i="2" s="1"/>
  <c r="B4231" i="4" l="1"/>
  <c r="V362" i="2"/>
  <c r="B4016" i="1"/>
  <c r="B148" i="2" s="1"/>
  <c r="B4232" i="4" l="1"/>
  <c r="V363" i="2"/>
  <c r="B4017" i="1"/>
  <c r="B149" i="2" s="1"/>
  <c r="B4233" i="4" l="1"/>
  <c r="V364" i="2"/>
  <c r="B4018" i="1"/>
  <c r="B150" i="2" s="1"/>
  <c r="B4234" i="4" l="1"/>
  <c r="V365" i="2"/>
  <c r="B4019" i="1"/>
  <c r="B151" i="2" s="1"/>
  <c r="B4235" i="4" l="1"/>
  <c r="V366" i="2"/>
  <c r="B4020" i="1"/>
  <c r="B152" i="2" s="1"/>
  <c r="B4236" i="4" l="1"/>
  <c r="V367" i="2"/>
  <c r="B4021" i="1"/>
  <c r="B153" i="2" s="1"/>
  <c r="B4237" i="4" l="1"/>
  <c r="V368" i="2"/>
  <c r="B4022" i="1"/>
  <c r="B154" i="2" s="1"/>
  <c r="B4238" i="4" l="1"/>
  <c r="V369" i="2"/>
  <c r="B4023" i="1"/>
  <c r="B155" i="2" s="1"/>
  <c r="B4239" i="4" l="1"/>
  <c r="V370" i="2"/>
  <c r="B4024" i="1"/>
  <c r="B156" i="2" s="1"/>
  <c r="B4240" i="4" l="1"/>
  <c r="V371" i="2"/>
  <c r="B4025" i="1"/>
  <c r="B157" i="2" s="1"/>
  <c r="B4241" i="4" l="1"/>
  <c r="B4242" i="4" s="1"/>
  <c r="B4243" i="4" s="1"/>
  <c r="B4244" i="4" s="1"/>
  <c r="B4245" i="4" s="1"/>
  <c r="B4246" i="4" s="1"/>
  <c r="B4247" i="4" s="1"/>
  <c r="B4248" i="4" s="1"/>
  <c r="B4249" i="4" s="1"/>
  <c r="B4250" i="4" s="1"/>
  <c r="B4251" i="4" s="1"/>
  <c r="B4252" i="4" s="1"/>
  <c r="B4253" i="4" s="1"/>
  <c r="B4254" i="4" s="1"/>
  <c r="B4255" i="4" s="1"/>
  <c r="B4256" i="4" s="1"/>
  <c r="B4257" i="4" s="1"/>
  <c r="B4258" i="4" s="1"/>
  <c r="B4259" i="4" s="1"/>
  <c r="B4260" i="4" s="1"/>
  <c r="B4261" i="4" s="1"/>
  <c r="B4262" i="4" s="1"/>
  <c r="B4263" i="4" s="1"/>
  <c r="B4264" i="4" s="1"/>
  <c r="B4265" i="4" s="1"/>
  <c r="B4266" i="4" s="1"/>
  <c r="B4267" i="4" s="1"/>
  <c r="B4268" i="4" s="1"/>
  <c r="B4269" i="4" s="1"/>
  <c r="B4270" i="4" s="1"/>
  <c r="B4271" i="4" s="1"/>
  <c r="B4272" i="4" s="1"/>
  <c r="B4273" i="4" s="1"/>
  <c r="B4274" i="4" s="1"/>
  <c r="B4275" i="4" s="1"/>
  <c r="B4276" i="4" s="1"/>
  <c r="B4277" i="4" s="1"/>
  <c r="B4278" i="4" s="1"/>
  <c r="B4279" i="4" s="1"/>
  <c r="B4280" i="4" s="1"/>
  <c r="B4281" i="4" s="1"/>
  <c r="B4282" i="4" s="1"/>
  <c r="B4283" i="4" s="1"/>
  <c r="B4284" i="4" s="1"/>
  <c r="B4285" i="4" s="1"/>
  <c r="B4286" i="4" s="1"/>
  <c r="B4287" i="4" s="1"/>
  <c r="B4288" i="4" s="1"/>
  <c r="B4289" i="4" s="1"/>
  <c r="B4290" i="4" s="1"/>
  <c r="B4291" i="4" s="1"/>
  <c r="B4292" i="4" s="1"/>
  <c r="B4293" i="4" s="1"/>
  <c r="B4294" i="4" s="1"/>
  <c r="B4295" i="4" s="1"/>
  <c r="B4296" i="4" s="1"/>
  <c r="B4297" i="4" s="1"/>
  <c r="B4298" i="4" s="1"/>
  <c r="B4299" i="4" s="1"/>
  <c r="B4300" i="4" s="1"/>
  <c r="B4301" i="4" s="1"/>
  <c r="B4302" i="4" s="1"/>
  <c r="B4303" i="4" s="1"/>
  <c r="B4304" i="4" s="1"/>
  <c r="B4305" i="4" s="1"/>
  <c r="B4306" i="4" s="1"/>
  <c r="B4307" i="4" s="1"/>
  <c r="B4308" i="4" s="1"/>
  <c r="B4309" i="4" s="1"/>
  <c r="B4310" i="4" s="1"/>
  <c r="B4311" i="4" s="1"/>
  <c r="B4312" i="4" s="1"/>
  <c r="B4313" i="4" s="1"/>
  <c r="B4314" i="4" s="1"/>
  <c r="B4315" i="4" s="1"/>
  <c r="B4316" i="4" s="1"/>
  <c r="B4317" i="4" s="1"/>
  <c r="B4318" i="4" s="1"/>
  <c r="B4319" i="4" s="1"/>
  <c r="B4320" i="4" s="1"/>
  <c r="B4321" i="4" s="1"/>
  <c r="B4322" i="4" s="1"/>
  <c r="B4323" i="4" s="1"/>
  <c r="B4324" i="4" s="1"/>
  <c r="B4325" i="4" s="1"/>
  <c r="B4326" i="4" s="1"/>
  <c r="B4327" i="4" s="1"/>
  <c r="B4328" i="4" s="1"/>
  <c r="B4329" i="4" s="1"/>
  <c r="B4330" i="4" s="1"/>
  <c r="B4331" i="4" s="1"/>
  <c r="B4332" i="4" s="1"/>
  <c r="B4333" i="4" s="1"/>
  <c r="B4334" i="4" s="1"/>
  <c r="B4335" i="4" s="1"/>
  <c r="B4336" i="4" s="1"/>
  <c r="B4337" i="4" s="1"/>
  <c r="B4338" i="4" s="1"/>
  <c r="B4339" i="4" s="1"/>
  <c r="B4340" i="4" s="1"/>
  <c r="B4341" i="4" s="1"/>
  <c r="B4342" i="4" s="1"/>
  <c r="B4343" i="4" s="1"/>
  <c r="B4344" i="4" s="1"/>
  <c r="B4345" i="4" s="1"/>
  <c r="B4346" i="4" s="1"/>
  <c r="B4347" i="4" s="1"/>
  <c r="B4348" i="4" s="1"/>
  <c r="B4349" i="4" s="1"/>
  <c r="B4350" i="4" s="1"/>
  <c r="B4351" i="4" s="1"/>
  <c r="B4352" i="4" s="1"/>
  <c r="B4353" i="4" s="1"/>
  <c r="B4354" i="4" s="1"/>
  <c r="B4355" i="4" s="1"/>
  <c r="B4356" i="4" s="1"/>
  <c r="B4357" i="4" s="1"/>
  <c r="B4358" i="4" s="1"/>
  <c r="B4359" i="4" s="1"/>
  <c r="B4360" i="4" s="1"/>
  <c r="B4361" i="4" s="1"/>
  <c r="B4362" i="4" s="1"/>
  <c r="B4363" i="4" s="1"/>
  <c r="B4364" i="4" s="1"/>
  <c r="B4365" i="4" s="1"/>
  <c r="B4366" i="4" s="1"/>
  <c r="B4367" i="4" s="1"/>
  <c r="B4368" i="4" s="1"/>
  <c r="B4369" i="4" s="1"/>
  <c r="B4370" i="4" s="1"/>
  <c r="B4371" i="4" s="1"/>
  <c r="B4372" i="4" s="1"/>
  <c r="B4373" i="4" s="1"/>
  <c r="B4374" i="4" s="1"/>
  <c r="B4375" i="4" s="1"/>
  <c r="B4376" i="4" s="1"/>
  <c r="B4377" i="4" s="1"/>
  <c r="B4378" i="4" s="1"/>
  <c r="B4379" i="4" s="1"/>
  <c r="B4380" i="4" s="1"/>
  <c r="B4381" i="4" s="1"/>
  <c r="B4382" i="4" s="1"/>
  <c r="B4383" i="4" s="1"/>
  <c r="B4384" i="4" s="1"/>
  <c r="B4385" i="4" s="1"/>
  <c r="B4386" i="4" s="1"/>
  <c r="B4387" i="4" s="1"/>
  <c r="B4388" i="4" s="1"/>
  <c r="B4389" i="4" s="1"/>
  <c r="B4390" i="4" s="1"/>
  <c r="B4391" i="4" s="1"/>
  <c r="B4392" i="4" s="1"/>
  <c r="B4393" i="4" s="1"/>
  <c r="B4394" i="4" s="1"/>
  <c r="B4395" i="4" s="1"/>
  <c r="B4396" i="4" s="1"/>
  <c r="B4397" i="4" s="1"/>
  <c r="B4398" i="4" s="1"/>
  <c r="B4399" i="4" s="1"/>
  <c r="B4400" i="4" s="1"/>
  <c r="B4401" i="4" s="1"/>
  <c r="B4402" i="4" s="1"/>
  <c r="B4403" i="4" s="1"/>
  <c r="B4404" i="4" s="1"/>
  <c r="B4405" i="4" s="1"/>
  <c r="B4406" i="4" s="1"/>
  <c r="B4407" i="4" s="1"/>
  <c r="B4408" i="4" s="1"/>
  <c r="B4409" i="4" s="1"/>
  <c r="B4410" i="4" s="1"/>
  <c r="B4411" i="4" s="1"/>
  <c r="B4412" i="4" s="1"/>
  <c r="B4413" i="4" s="1"/>
  <c r="B4414" i="4" s="1"/>
  <c r="B4415" i="4" s="1"/>
  <c r="B4416" i="4" s="1"/>
  <c r="B4417" i="4" s="1"/>
  <c r="B4418" i="4" s="1"/>
  <c r="B4419" i="4" s="1"/>
  <c r="B4420" i="4" s="1"/>
  <c r="B4421" i="4" s="1"/>
  <c r="B4422" i="4" s="1"/>
  <c r="B4423" i="4" s="1"/>
  <c r="B4424" i="4" s="1"/>
  <c r="B4425" i="4" s="1"/>
  <c r="B4426" i="4" s="1"/>
  <c r="B4427" i="4" s="1"/>
  <c r="B4428" i="4" s="1"/>
  <c r="B4429" i="4" s="1"/>
  <c r="B4430" i="4" s="1"/>
  <c r="B4431" i="4" s="1"/>
  <c r="B4432" i="4" s="1"/>
  <c r="B4433" i="4" s="1"/>
  <c r="B4434" i="4" s="1"/>
  <c r="B4435" i="4" s="1"/>
  <c r="B4436" i="4" s="1"/>
  <c r="B4437" i="4" s="1"/>
  <c r="B4438" i="4" s="1"/>
  <c r="B4439" i="4" s="1"/>
  <c r="B4440" i="4" s="1"/>
  <c r="B4441" i="4" s="1"/>
  <c r="B4442" i="4" s="1"/>
  <c r="V372" i="2"/>
  <c r="B4026" i="1"/>
  <c r="B158" i="2" s="1"/>
  <c r="B4027" i="1" l="1"/>
  <c r="B159" i="2" s="1"/>
  <c r="B4028" i="1" l="1"/>
  <c r="B160" i="2" s="1"/>
  <c r="B4029" i="1" l="1"/>
  <c r="B161" i="2" s="1"/>
  <c r="B4030" i="1" l="1"/>
  <c r="B162" i="2" s="1"/>
  <c r="B4031" i="1" l="1"/>
  <c r="B163" i="2" s="1"/>
  <c r="B4032" i="1" l="1"/>
  <c r="B164" i="2" s="1"/>
  <c r="B4033" i="1" l="1"/>
  <c r="B165" i="2" s="1"/>
  <c r="B4034" i="1" l="1"/>
  <c r="B166" i="2" s="1"/>
  <c r="B4035" i="1" l="1"/>
  <c r="B167" i="2" s="1"/>
  <c r="B4036" i="1" l="1"/>
  <c r="B168" i="2" s="1"/>
  <c r="B4037" i="1" l="1"/>
  <c r="B169" i="2" s="1"/>
  <c r="B4038" i="1" l="1"/>
  <c r="B170" i="2" s="1"/>
  <c r="B4039" i="1" l="1"/>
  <c r="B171" i="2" s="1"/>
  <c r="B4040" i="1" l="1"/>
  <c r="B172" i="2" s="1"/>
  <c r="B4041" i="1" l="1"/>
  <c r="B173" i="2" s="1"/>
  <c r="B4042" i="1" l="1"/>
  <c r="B174" i="2" s="1"/>
  <c r="B4043" i="1" l="1"/>
  <c r="B175" i="2" s="1"/>
  <c r="B4044" i="1" l="1"/>
  <c r="B176" i="2" s="1"/>
  <c r="B4045" i="1" l="1"/>
  <c r="B177" i="2" s="1"/>
  <c r="B4046" i="1" l="1"/>
  <c r="B178" i="2" s="1"/>
  <c r="B4047" i="1" l="1"/>
  <c r="B179" i="2" s="1"/>
  <c r="B4048" i="1" l="1"/>
  <c r="B180" i="2" s="1"/>
  <c r="B4049" i="1" l="1"/>
  <c r="B181" i="2" s="1"/>
  <c r="B4050" i="1" l="1"/>
  <c r="B182" i="2" s="1"/>
  <c r="B4051" i="1" l="1"/>
  <c r="B183" i="2" s="1"/>
  <c r="B4052" i="1" l="1"/>
  <c r="B184" i="2" s="1"/>
  <c r="B4053" i="1" l="1"/>
  <c r="B185" i="2" s="1"/>
  <c r="B4054" i="1" l="1"/>
  <c r="B186" i="2" s="1"/>
  <c r="B4055" i="1" l="1"/>
  <c r="B187" i="2" s="1"/>
  <c r="B4056" i="1" l="1"/>
  <c r="B188" i="2" s="1"/>
  <c r="B4057" i="1" l="1"/>
  <c r="B189" i="2" s="1"/>
  <c r="B4058" i="1" l="1"/>
  <c r="B190" i="2" s="1"/>
  <c r="B4059" i="1" l="1"/>
  <c r="B191" i="2" s="1"/>
  <c r="B4060" i="1" l="1"/>
  <c r="B192" i="2" s="1"/>
  <c r="B4061" i="1" l="1"/>
  <c r="B193" i="2" s="1"/>
  <c r="B4062" i="1" l="1"/>
  <c r="B194" i="2" s="1"/>
  <c r="B4063" i="1" l="1"/>
  <c r="B195" i="2" s="1"/>
  <c r="B4064" i="1" l="1"/>
  <c r="B196" i="2" s="1"/>
  <c r="B4065" i="1" l="1"/>
  <c r="B197" i="2" s="1"/>
  <c r="B4066" i="1" l="1"/>
  <c r="B198" i="2" s="1"/>
  <c r="B4067" i="1" l="1"/>
  <c r="B199" i="2" s="1"/>
  <c r="B4068" i="1" l="1"/>
  <c r="B200" i="2" s="1"/>
  <c r="B4069" i="1" l="1"/>
  <c r="B201" i="2" s="1"/>
  <c r="B4070" i="1" l="1"/>
  <c r="B202" i="2" s="1"/>
  <c r="B4071" i="1" l="1"/>
  <c r="B203" i="2" s="1"/>
  <c r="B4072" i="1" l="1"/>
  <c r="B204" i="2" s="1"/>
  <c r="B4073" i="1" l="1"/>
  <c r="B205" i="2" s="1"/>
  <c r="B4074" i="1" l="1"/>
  <c r="B206" i="2" s="1"/>
  <c r="B4075" i="1" l="1"/>
  <c r="B207" i="2" s="1"/>
  <c r="B4076" i="1" l="1"/>
  <c r="B208" i="2" s="1"/>
  <c r="B4077" i="1" l="1"/>
  <c r="B209" i="2" s="1"/>
  <c r="B4078" i="1" l="1"/>
  <c r="B210" i="2" s="1"/>
  <c r="B4079" i="1" l="1"/>
  <c r="B211" i="2" s="1"/>
  <c r="B4080" i="1" l="1"/>
  <c r="B212" i="2" s="1"/>
  <c r="B4081" i="1" l="1"/>
  <c r="B213" i="2" s="1"/>
  <c r="B4082" i="1" l="1"/>
  <c r="B214" i="2" s="1"/>
  <c r="B4083" i="1" l="1"/>
  <c r="B215" i="2" s="1"/>
  <c r="B4084" i="1" l="1"/>
  <c r="B216" i="2" s="1"/>
  <c r="B4085" i="1" l="1"/>
  <c r="B217" i="2" s="1"/>
  <c r="B4086" i="1" l="1"/>
  <c r="B218" i="2" s="1"/>
  <c r="B4087" i="1" l="1"/>
  <c r="B219" i="2" s="1"/>
  <c r="B4088" i="1" l="1"/>
  <c r="B220" i="2" s="1"/>
  <c r="B4089" i="1" l="1"/>
  <c r="B221" i="2" s="1"/>
  <c r="B4090" i="1" l="1"/>
  <c r="B222" i="2" s="1"/>
  <c r="B4091" i="1" l="1"/>
  <c r="B223" i="2" s="1"/>
  <c r="B4092" i="1" l="1"/>
  <c r="B224" i="2" s="1"/>
  <c r="B4093" i="1" l="1"/>
  <c r="B225" i="2" s="1"/>
  <c r="B4094" i="1" l="1"/>
  <c r="B226" i="2" s="1"/>
  <c r="B4095" i="1" l="1"/>
  <c r="B227" i="2" s="1"/>
  <c r="B4096" i="1" l="1"/>
  <c r="B228" i="2" s="1"/>
  <c r="B4097" i="1" l="1"/>
  <c r="B229" i="2" s="1"/>
  <c r="B4098" i="1" l="1"/>
  <c r="B230" i="2" s="1"/>
  <c r="B4099" i="1" l="1"/>
  <c r="B231" i="2" s="1"/>
  <c r="B4100" i="1" l="1"/>
  <c r="B232" i="2" s="1"/>
  <c r="B4101" i="1" l="1"/>
  <c r="B233" i="2" s="1"/>
  <c r="B4102" i="1" l="1"/>
  <c r="B234" i="2" s="1"/>
  <c r="B4103" i="1" l="1"/>
  <c r="B235" i="2" s="1"/>
  <c r="B4104" i="1" l="1"/>
  <c r="B236" i="2" s="1"/>
  <c r="B4105" i="1" l="1"/>
  <c r="B237" i="2" s="1"/>
  <c r="B4106" i="1" l="1"/>
  <c r="B238" i="2" s="1"/>
  <c r="B4107" i="1" l="1"/>
  <c r="B239" i="2" s="1"/>
  <c r="B4108" i="1" l="1"/>
  <c r="B240" i="2" s="1"/>
  <c r="B4109" i="1" l="1"/>
  <c r="B241" i="2" s="1"/>
  <c r="B4110" i="1" l="1"/>
  <c r="B242" i="2" s="1"/>
  <c r="B4111" i="1" l="1"/>
  <c r="B243" i="2" s="1"/>
  <c r="B4112" i="1" l="1"/>
  <c r="B244" i="2" s="1"/>
  <c r="B4113" i="1" l="1"/>
  <c r="B245" i="2" s="1"/>
  <c r="B4114" i="1" l="1"/>
  <c r="B246" i="2" s="1"/>
  <c r="B4115" i="1" l="1"/>
  <c r="B247" i="2" s="1"/>
  <c r="B4116" i="1" l="1"/>
  <c r="B248" i="2" s="1"/>
  <c r="B4117" i="1" l="1"/>
  <c r="B249" i="2" s="1"/>
  <c r="B4118" i="1" l="1"/>
  <c r="B250" i="2" s="1"/>
  <c r="B4119" i="1" l="1"/>
  <c r="B251" i="2" s="1"/>
  <c r="B4120" i="1" l="1"/>
  <c r="B252" i="2" s="1"/>
  <c r="B4121" i="1" l="1"/>
  <c r="B253" i="2" s="1"/>
  <c r="B4122" i="1" l="1"/>
  <c r="B254" i="2" s="1"/>
  <c r="B4123" i="1" l="1"/>
  <c r="B255" i="2" s="1"/>
  <c r="B4124" i="1" l="1"/>
  <c r="B256" i="2" s="1"/>
  <c r="B4125" i="1" l="1"/>
  <c r="B257" i="2" s="1"/>
  <c r="B4126" i="1" l="1"/>
  <c r="B258" i="2" s="1"/>
  <c r="B4127" i="1" l="1"/>
  <c r="B259" i="2" s="1"/>
  <c r="B4128" i="1" l="1"/>
  <c r="B260" i="2" s="1"/>
  <c r="B4129" i="1" l="1"/>
  <c r="B261" i="2" s="1"/>
  <c r="B4130" i="1" l="1"/>
  <c r="B262" i="2" s="1"/>
  <c r="B4131" i="1" l="1"/>
  <c r="B263" i="2" s="1"/>
  <c r="B4132" i="1" l="1"/>
  <c r="B264" i="2" s="1"/>
  <c r="B4133" i="1" l="1"/>
  <c r="B265" i="2" s="1"/>
  <c r="B4134" i="1" l="1"/>
  <c r="B266" i="2" s="1"/>
  <c r="B4135" i="1" l="1"/>
  <c r="B267" i="2" s="1"/>
  <c r="B4136" i="1" l="1"/>
  <c r="B268" i="2" s="1"/>
  <c r="B4137" i="1" l="1"/>
  <c r="B269" i="2" s="1"/>
  <c r="B4138" i="1" l="1"/>
  <c r="B270" i="2" s="1"/>
  <c r="B4139" i="1" l="1"/>
  <c r="B271" i="2" s="1"/>
  <c r="B4140" i="1" l="1"/>
  <c r="B272" i="2" s="1"/>
  <c r="B4141" i="1" l="1"/>
  <c r="B273" i="2" s="1"/>
  <c r="B4142" i="1" l="1"/>
  <c r="B274" i="2" s="1"/>
  <c r="B4143" i="1" l="1"/>
  <c r="B275" i="2" s="1"/>
  <c r="B4144" i="1" l="1"/>
  <c r="B276" i="2" s="1"/>
  <c r="B4145" i="1" l="1"/>
  <c r="B277" i="2" s="1"/>
  <c r="B4146" i="1" l="1"/>
  <c r="B278" i="2" s="1"/>
  <c r="B4147" i="1" l="1"/>
  <c r="B279" i="2" s="1"/>
  <c r="B4148" i="1" l="1"/>
  <c r="B280" i="2" s="1"/>
  <c r="B4149" i="1" l="1"/>
  <c r="B4150" i="1" l="1"/>
  <c r="B281" i="2"/>
  <c r="B4151" i="1" l="1"/>
  <c r="B282" i="2"/>
  <c r="B4152" i="1" l="1"/>
  <c r="B283" i="2"/>
  <c r="B4153" i="1" l="1"/>
  <c r="B284" i="2"/>
  <c r="B4154" i="1" l="1"/>
  <c r="B285" i="2"/>
  <c r="B4155" i="1" l="1"/>
  <c r="B286" i="2"/>
  <c r="B4156" i="1" l="1"/>
  <c r="B287" i="2"/>
  <c r="B4157" i="1" l="1"/>
  <c r="B288" i="2"/>
  <c r="B4158" i="1" l="1"/>
  <c r="B289" i="2"/>
  <c r="B4159" i="1" l="1"/>
  <c r="B290" i="2"/>
  <c r="B4160" i="1" l="1"/>
  <c r="B291" i="2"/>
  <c r="B4161" i="1" l="1"/>
  <c r="B292" i="2"/>
  <c r="B4162" i="1" l="1"/>
  <c r="B293" i="2"/>
  <c r="B4163" i="1" l="1"/>
  <c r="B294" i="2"/>
  <c r="B4164" i="1" l="1"/>
  <c r="B295" i="2"/>
  <c r="B4165" i="1" l="1"/>
  <c r="B296" i="2"/>
  <c r="B4166" i="1" l="1"/>
  <c r="B297" i="2"/>
  <c r="B4167" i="1" l="1"/>
  <c r="B298" i="2"/>
  <c r="B4168" i="1" l="1"/>
  <c r="B299" i="2"/>
  <c r="B4169" i="1" l="1"/>
  <c r="B300" i="2"/>
  <c r="B4170" i="1" l="1"/>
  <c r="B301" i="2"/>
  <c r="B4171" i="1" l="1"/>
  <c r="B302" i="2"/>
  <c r="B4172" i="1" l="1"/>
  <c r="B303" i="2"/>
  <c r="B4173" i="1" l="1"/>
  <c r="B304" i="2"/>
  <c r="B4174" i="1" l="1"/>
  <c r="B305" i="2"/>
  <c r="B4175" i="1" l="1"/>
  <c r="B306" i="2"/>
  <c r="B4176" i="1" l="1"/>
  <c r="B307" i="2"/>
  <c r="B4177" i="1" l="1"/>
  <c r="B308" i="2"/>
  <c r="B4178" i="1" l="1"/>
  <c r="B309" i="2"/>
  <c r="B4179" i="1" l="1"/>
  <c r="B310" i="2"/>
  <c r="B4180" i="1" l="1"/>
  <c r="B311" i="2"/>
  <c r="B4181" i="1" l="1"/>
  <c r="B312" i="2"/>
  <c r="B4182" i="1" l="1"/>
  <c r="B313" i="2"/>
  <c r="B4183" i="1" l="1"/>
  <c r="B314" i="2"/>
  <c r="B4184" i="1" l="1"/>
  <c r="B315" i="2"/>
  <c r="B4185" i="1" l="1"/>
  <c r="B316" i="2"/>
  <c r="B4186" i="1" l="1"/>
  <c r="B317" i="2"/>
  <c r="B4187" i="1" l="1"/>
  <c r="B318" i="2"/>
  <c r="B4188" i="1" l="1"/>
  <c r="B319" i="2"/>
  <c r="B4189" i="1" l="1"/>
  <c r="B320" i="2"/>
  <c r="B4190" i="1" l="1"/>
  <c r="B321" i="2"/>
  <c r="B4191" i="1" l="1"/>
  <c r="B322" i="2"/>
  <c r="B4192" i="1" l="1"/>
  <c r="B323" i="2"/>
  <c r="B4193" i="1" l="1"/>
  <c r="B324" i="2"/>
  <c r="B4194" i="1" l="1"/>
  <c r="B325" i="2"/>
  <c r="B4195" i="1" l="1"/>
  <c r="B326" i="2"/>
  <c r="B4196" i="1" l="1"/>
  <c r="B327" i="2"/>
  <c r="B4197" i="1" l="1"/>
  <c r="B328" i="2"/>
  <c r="B4198" i="1" l="1"/>
  <c r="B329" i="2"/>
  <c r="B4199" i="1" l="1"/>
  <c r="B330" i="2"/>
  <c r="B4200" i="1" l="1"/>
  <c r="B331" i="2"/>
  <c r="B4201" i="1" l="1"/>
  <c r="B332" i="2"/>
  <c r="B4202" i="1" l="1"/>
  <c r="B333" i="2"/>
  <c r="B4203" i="1" l="1"/>
  <c r="B334" i="2"/>
  <c r="B4204" i="1" l="1"/>
  <c r="B335" i="2"/>
  <c r="B4205" i="1" l="1"/>
  <c r="B336" i="2"/>
  <c r="B4206" i="1" l="1"/>
  <c r="B337" i="2"/>
  <c r="B4207" i="1" l="1"/>
  <c r="B338" i="2"/>
  <c r="B4208" i="1" l="1"/>
  <c r="B339" i="2"/>
  <c r="B4209" i="1" l="1"/>
  <c r="B340" i="2"/>
  <c r="B4210" i="1" l="1"/>
  <c r="B341" i="2"/>
  <c r="B4211" i="1" l="1"/>
  <c r="B342" i="2"/>
  <c r="B4212" i="1" l="1"/>
  <c r="B343" i="2"/>
  <c r="B4213" i="1" l="1"/>
  <c r="B344" i="2"/>
  <c r="B4214" i="1" l="1"/>
  <c r="B345" i="2"/>
  <c r="B4215" i="1" l="1"/>
  <c r="B346" i="2"/>
  <c r="B4216" i="1" l="1"/>
  <c r="B347" i="2"/>
  <c r="B4217" i="1" l="1"/>
  <c r="B348" i="2"/>
  <c r="B4218" i="1" l="1"/>
  <c r="B349" i="2"/>
  <c r="B4219" i="1" l="1"/>
  <c r="B350" i="2"/>
  <c r="B4220" i="1" l="1"/>
  <c r="B351" i="2"/>
  <c r="B4221" i="1" l="1"/>
  <c r="B352" i="2"/>
  <c r="B4222" i="1" l="1"/>
  <c r="B353" i="2"/>
  <c r="B4223" i="1" l="1"/>
  <c r="B354" i="2"/>
  <c r="B4224" i="1" l="1"/>
  <c r="B355" i="2"/>
  <c r="B4225" i="1" l="1"/>
  <c r="B356" i="2"/>
  <c r="B4226" i="1" l="1"/>
  <c r="B357" i="2"/>
  <c r="B4227" i="1" l="1"/>
  <c r="B358" i="2"/>
  <c r="B4228" i="1" l="1"/>
  <c r="B359" i="2"/>
  <c r="B4229" i="1" l="1"/>
  <c r="B360" i="2"/>
  <c r="B4230" i="1" l="1"/>
  <c r="B361" i="2"/>
  <c r="B4231" i="1" l="1"/>
  <c r="B362" i="2"/>
  <c r="B4232" i="1" l="1"/>
  <c r="B363" i="2"/>
  <c r="B4233" i="1" l="1"/>
  <c r="B364" i="2"/>
  <c r="B4234" i="1" l="1"/>
  <c r="B365" i="2"/>
  <c r="B4235" i="1" l="1"/>
  <c r="B366" i="2"/>
  <c r="B4236" i="1" l="1"/>
  <c r="B367" i="2"/>
  <c r="B4237" i="1" l="1"/>
  <c r="B368" i="2"/>
  <c r="B4238" i="1" l="1"/>
  <c r="B369" i="2"/>
  <c r="B4239" i="1" l="1"/>
  <c r="B370" i="2"/>
  <c r="B4240" i="1" l="1"/>
  <c r="B371" i="2"/>
  <c r="B4241" i="1" l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372" i="2"/>
  <c r="B373" i="2" s="1"/>
  <c r="B374" i="2" s="1"/>
</calcChain>
</file>

<file path=xl/sharedStrings.xml><?xml version="1.0" encoding="utf-8"?>
<sst xmlns="http://schemas.openxmlformats.org/spreadsheetml/2006/main" count="104" uniqueCount="46">
  <si>
    <t>Updated</t>
  </si>
  <si>
    <t>Date</t>
  </si>
  <si>
    <t>Available</t>
  </si>
  <si>
    <t>MW</t>
  </si>
  <si>
    <t>All Megawatt values quoted at Scottish side on the interconnector</t>
  </si>
  <si>
    <t>Moyle Interconnector Ltd</t>
  </si>
  <si>
    <t xml:space="preserve">Allocated </t>
  </si>
  <si>
    <t>Allocated per User</t>
  </si>
  <si>
    <t>NIE PPB</t>
  </si>
  <si>
    <t>Bord Gais Eireann</t>
  </si>
  <si>
    <t>Energia</t>
  </si>
  <si>
    <t>ESBI</t>
  </si>
  <si>
    <t>Unallocated</t>
  </si>
  <si>
    <t>calculation</t>
  </si>
  <si>
    <t>Total allocated</t>
  </si>
  <si>
    <t>Total Unallocated</t>
  </si>
  <si>
    <t>Period Average</t>
  </si>
  <si>
    <t>Start date</t>
  </si>
  <si>
    <t>365 day Capacity Import Allocation Summary</t>
  </si>
  <si>
    <t>Import Capacity Allocated</t>
  </si>
  <si>
    <t>365 day Capacity Export Allocation Summary</t>
  </si>
  <si>
    <t>12 month import summary</t>
  </si>
  <si>
    <t>12 month Export summary</t>
  </si>
  <si>
    <t>Scottish Power EM</t>
  </si>
  <si>
    <t>Airtricity/SSE</t>
  </si>
  <si>
    <t>Endesa</t>
  </si>
  <si>
    <t>Electroroute</t>
  </si>
  <si>
    <t>RWE</t>
  </si>
  <si>
    <t>Danske</t>
  </si>
  <si>
    <t>Power NI</t>
  </si>
  <si>
    <t>Cenergise</t>
  </si>
  <si>
    <t>A</t>
  </si>
  <si>
    <t>S</t>
  </si>
  <si>
    <t>Q</t>
  </si>
  <si>
    <t>M</t>
  </si>
  <si>
    <t>y</t>
  </si>
  <si>
    <t xml:space="preserve">Brookfield </t>
  </si>
  <si>
    <t>Brookfield</t>
  </si>
  <si>
    <t>Erova Energy</t>
  </si>
  <si>
    <t>NEAS Energy</t>
  </si>
  <si>
    <t>Erova</t>
  </si>
  <si>
    <t>NEAS</t>
  </si>
  <si>
    <t>Updated to</t>
  </si>
  <si>
    <t>Gaelectric</t>
  </si>
  <si>
    <t>AXPO</t>
  </si>
  <si>
    <t>Energi Danmark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</si>
</sst>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17" fontId="0" fillId="0" borderId="0" xfId="0" applyNumberFormat="1"/>
    <xf numFmtId="0" fontId="2" fillId="0" borderId="0" xfId="0" applyFont="1"/>
    <xf numFmtId="0" fontId="0" fillId="0" borderId="1" xfId="0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7" fontId="2" fillId="2" borderId="4" xfId="0" applyNumberFormat="1" applyFont="1" applyFill="1" applyBorder="1"/>
    <xf numFmtId="14" fontId="3" fillId="3" borderId="0" xfId="0" applyNumberFormat="1" applyFont="1" applyFill="1"/>
    <xf numFmtId="0" fontId="4" fillId="0" borderId="0" xfId="0" applyFont="1"/>
    <xf numFmtId="0" fontId="5" fillId="0" borderId="0" xfId="0" applyFont="1"/>
    <xf numFmtId="1" fontId="0" fillId="0" borderId="1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4" fontId="2" fillId="0" borderId="0" xfId="0" applyNumberFormat="1" applyFont="1"/>
    <xf numFmtId="14" fontId="6" fillId="3" borderId="0" xfId="0" applyNumberFormat="1" applyFont="1" applyFill="1"/>
    <xf numFmtId="1" fontId="2" fillId="0" borderId="4" xfId="0" applyNumberFormat="1" applyFont="1" applyBorder="1"/>
    <xf numFmtId="0" fontId="2" fillId="0" borderId="3" xfId="0" applyFont="1" applyBorder="1"/>
    <xf numFmtId="0" fontId="2" fillId="0" borderId="5" xfId="0" applyFont="1" applyBorder="1"/>
    <xf numFmtId="1" fontId="2" fillId="0" borderId="5" xfId="0" applyNumberFormat="1" applyFont="1" applyBorder="1"/>
    <xf numFmtId="0" fontId="2" fillId="2" borderId="6" xfId="0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7" fillId="0" borderId="0" xfId="0" applyFont="1"/>
    <xf numFmtId="14" fontId="7" fillId="0" borderId="0" xfId="0" applyNumberFormat="1" applyFont="1"/>
    <xf numFmtId="1" fontId="2" fillId="0" borderId="1" xfId="0" applyNumberFormat="1" applyFont="1" applyBorder="1"/>
    <xf numFmtId="1" fontId="2" fillId="0" borderId="3" xfId="0" applyNumberFormat="1" applyFont="1" applyBorder="1"/>
    <xf numFmtId="0" fontId="8" fillId="0" borderId="0" xfId="0" applyFont="1"/>
    <xf numFmtId="1" fontId="2" fillId="0" borderId="9" xfId="0" applyNumberFormat="1" applyFont="1" applyBorder="1"/>
    <xf numFmtId="14" fontId="6" fillId="0" borderId="0" xfId="0" applyNumberFormat="1" applyFont="1" applyFill="1"/>
    <xf numFmtId="1" fontId="0" fillId="0" borderId="10" xfId="0" applyNumberFormat="1" applyBorder="1"/>
    <xf numFmtId="0" fontId="2" fillId="0" borderId="0" xfId="0" applyFont="1" applyAlignment="1">
      <alignment horizontal="center"/>
    </xf>
    <xf numFmtId="10" fontId="0" fillId="0" borderId="0" xfId="0" applyNumberFormat="1"/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0" fontId="0" fillId="4" borderId="0" xfId="0" applyFill="1"/>
    <xf numFmtId="14" fontId="2" fillId="5" borderId="0" xfId="0" applyNumberFormat="1" applyFont="1" applyFill="1"/>
    <xf numFmtId="0" fontId="0" fillId="5" borderId="0" xfId="0" applyFill="1"/>
  </cellXfs>
  <cellStyles count="1">
    <cellStyle name="Normal" xfId="0" builtinId="0"/>
  </cellStyles>
  <dxfs count="2"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'Import Summary'!$A$6</c:f>
          <c:strCache>
            <c:ptCount val="1"/>
            <c:pt idx="0">
              <c:v>Import Capacity MW Allocations for 12 months starting 01-Aug-17</c:v>
            </c:pt>
          </c:strCache>
        </c:strRef>
      </c:tx>
      <c:layout>
        <c:manualLayout>
          <c:xMode val="edge"/>
          <c:yMode val="edge"/>
          <c:x val="1.3285242463080122E-2"/>
          <c:y val="1.5439734058951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34749822938686E-2"/>
          <c:y val="0.18326714140812392"/>
          <c:w val="0.90537848605577764"/>
          <c:h val="0.63745081923363922"/>
        </c:manualLayout>
      </c:layout>
      <c:areaChart>
        <c:grouping val="stacke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Bord Gais Eireann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Sheet2!$C$7:$C$372</c:f>
              <c:numCache>
                <c:formatCode>General</c:formatCode>
                <c:ptCount val="36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85</c:v>
                </c:pt>
                <c:pt idx="213">
                  <c:v>85</c:v>
                </c:pt>
                <c:pt idx="214">
                  <c:v>85</c:v>
                </c:pt>
                <c:pt idx="215">
                  <c:v>85</c:v>
                </c:pt>
                <c:pt idx="216">
                  <c:v>85</c:v>
                </c:pt>
                <c:pt idx="217">
                  <c:v>85</c:v>
                </c:pt>
                <c:pt idx="218">
                  <c:v>85</c:v>
                </c:pt>
                <c:pt idx="219">
                  <c:v>85</c:v>
                </c:pt>
                <c:pt idx="220">
                  <c:v>85</c:v>
                </c:pt>
                <c:pt idx="221">
                  <c:v>85</c:v>
                </c:pt>
                <c:pt idx="222">
                  <c:v>85</c:v>
                </c:pt>
                <c:pt idx="223">
                  <c:v>85</c:v>
                </c:pt>
                <c:pt idx="224">
                  <c:v>85</c:v>
                </c:pt>
                <c:pt idx="225">
                  <c:v>85</c:v>
                </c:pt>
                <c:pt idx="226">
                  <c:v>85</c:v>
                </c:pt>
                <c:pt idx="227">
                  <c:v>85</c:v>
                </c:pt>
                <c:pt idx="228">
                  <c:v>85</c:v>
                </c:pt>
                <c:pt idx="229">
                  <c:v>85</c:v>
                </c:pt>
                <c:pt idx="230">
                  <c:v>85</c:v>
                </c:pt>
                <c:pt idx="231">
                  <c:v>85</c:v>
                </c:pt>
                <c:pt idx="232">
                  <c:v>85</c:v>
                </c:pt>
                <c:pt idx="233">
                  <c:v>85</c:v>
                </c:pt>
                <c:pt idx="234">
                  <c:v>85</c:v>
                </c:pt>
                <c:pt idx="235">
                  <c:v>85</c:v>
                </c:pt>
                <c:pt idx="236">
                  <c:v>85</c:v>
                </c:pt>
                <c:pt idx="237">
                  <c:v>85</c:v>
                </c:pt>
                <c:pt idx="238">
                  <c:v>85</c:v>
                </c:pt>
                <c:pt idx="239">
                  <c:v>85</c:v>
                </c:pt>
                <c:pt idx="240">
                  <c:v>85</c:v>
                </c:pt>
                <c:pt idx="241">
                  <c:v>85</c:v>
                </c:pt>
                <c:pt idx="242">
                  <c:v>85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80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80</c:v>
                </c:pt>
                <c:pt idx="256">
                  <c:v>80</c:v>
                </c:pt>
                <c:pt idx="257">
                  <c:v>80</c:v>
                </c:pt>
                <c:pt idx="258">
                  <c:v>80</c:v>
                </c:pt>
                <c:pt idx="259">
                  <c:v>80</c:v>
                </c:pt>
                <c:pt idx="260">
                  <c:v>80</c:v>
                </c:pt>
                <c:pt idx="261">
                  <c:v>80</c:v>
                </c:pt>
                <c:pt idx="262">
                  <c:v>80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80</c:v>
                </c:pt>
                <c:pt idx="272">
                  <c:v>80</c:v>
                </c:pt>
                <c:pt idx="273">
                  <c:v>55</c:v>
                </c:pt>
                <c:pt idx="274">
                  <c:v>55</c:v>
                </c:pt>
                <c:pt idx="275">
                  <c:v>55</c:v>
                </c:pt>
                <c:pt idx="276">
                  <c:v>55</c:v>
                </c:pt>
                <c:pt idx="277">
                  <c:v>55</c:v>
                </c:pt>
                <c:pt idx="278">
                  <c:v>55</c:v>
                </c:pt>
                <c:pt idx="279">
                  <c:v>55</c:v>
                </c:pt>
                <c:pt idx="280">
                  <c:v>55</c:v>
                </c:pt>
                <c:pt idx="281">
                  <c:v>55</c:v>
                </c:pt>
                <c:pt idx="282">
                  <c:v>55</c:v>
                </c:pt>
                <c:pt idx="283">
                  <c:v>55</c:v>
                </c:pt>
                <c:pt idx="284">
                  <c:v>55</c:v>
                </c:pt>
                <c:pt idx="285">
                  <c:v>55</c:v>
                </c:pt>
                <c:pt idx="286">
                  <c:v>55</c:v>
                </c:pt>
                <c:pt idx="287">
                  <c:v>55</c:v>
                </c:pt>
                <c:pt idx="288">
                  <c:v>55</c:v>
                </c:pt>
                <c:pt idx="289">
                  <c:v>55</c:v>
                </c:pt>
                <c:pt idx="290">
                  <c:v>55</c:v>
                </c:pt>
                <c:pt idx="291">
                  <c:v>55</c:v>
                </c:pt>
                <c:pt idx="292">
                  <c:v>55</c:v>
                </c:pt>
                <c:pt idx="293">
                  <c:v>55</c:v>
                </c:pt>
                <c:pt idx="294">
                  <c:v>55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A-497E-8547-A86DD6E2D46F}"/>
            </c:ext>
          </c:extLst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Airtricity/SSE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Sheet2!$D$7:$D$372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A-497E-8547-A86DD6E2D46F}"/>
            </c:ext>
          </c:extLst>
        </c:ser>
        <c:ser>
          <c:idx val="2"/>
          <c:order val="2"/>
          <c:tx>
            <c:strRef>
              <c:f>Sheet2!$E$4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Sheet2!$E$7:$E$372</c:f>
              <c:numCache>
                <c:formatCode>General</c:formatCode>
                <c:ptCount val="36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134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134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99</c:v>
                </c:pt>
                <c:pt idx="93">
                  <c:v>99</c:v>
                </c:pt>
                <c:pt idx="94">
                  <c:v>99</c:v>
                </c:pt>
                <c:pt idx="95">
                  <c:v>99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99</c:v>
                </c:pt>
                <c:pt idx="109">
                  <c:v>99</c:v>
                </c:pt>
                <c:pt idx="110">
                  <c:v>99</c:v>
                </c:pt>
                <c:pt idx="111">
                  <c:v>99</c:v>
                </c:pt>
                <c:pt idx="112">
                  <c:v>99</c:v>
                </c:pt>
                <c:pt idx="113">
                  <c:v>99</c:v>
                </c:pt>
                <c:pt idx="114">
                  <c:v>99</c:v>
                </c:pt>
                <c:pt idx="115">
                  <c:v>99</c:v>
                </c:pt>
                <c:pt idx="116">
                  <c:v>99</c:v>
                </c:pt>
                <c:pt idx="117">
                  <c:v>99</c:v>
                </c:pt>
                <c:pt idx="118">
                  <c:v>99</c:v>
                </c:pt>
                <c:pt idx="119">
                  <c:v>99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99</c:v>
                </c:pt>
                <c:pt idx="124">
                  <c:v>99</c:v>
                </c:pt>
                <c:pt idx="125">
                  <c:v>99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99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99</c:v>
                </c:pt>
                <c:pt idx="135">
                  <c:v>99</c:v>
                </c:pt>
                <c:pt idx="136">
                  <c:v>99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99</c:v>
                </c:pt>
                <c:pt idx="141">
                  <c:v>99</c:v>
                </c:pt>
                <c:pt idx="142">
                  <c:v>99</c:v>
                </c:pt>
                <c:pt idx="143">
                  <c:v>99</c:v>
                </c:pt>
                <c:pt idx="144">
                  <c:v>99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135</c:v>
                </c:pt>
                <c:pt idx="154">
                  <c:v>135</c:v>
                </c:pt>
                <c:pt idx="155">
                  <c:v>135</c:v>
                </c:pt>
                <c:pt idx="156">
                  <c:v>135</c:v>
                </c:pt>
                <c:pt idx="157">
                  <c:v>135</c:v>
                </c:pt>
                <c:pt idx="158">
                  <c:v>135</c:v>
                </c:pt>
                <c:pt idx="159">
                  <c:v>135</c:v>
                </c:pt>
                <c:pt idx="160">
                  <c:v>135</c:v>
                </c:pt>
                <c:pt idx="161">
                  <c:v>135</c:v>
                </c:pt>
                <c:pt idx="162">
                  <c:v>135</c:v>
                </c:pt>
                <c:pt idx="163">
                  <c:v>135</c:v>
                </c:pt>
                <c:pt idx="164">
                  <c:v>135</c:v>
                </c:pt>
                <c:pt idx="165">
                  <c:v>135</c:v>
                </c:pt>
                <c:pt idx="166">
                  <c:v>135</c:v>
                </c:pt>
                <c:pt idx="167">
                  <c:v>135</c:v>
                </c:pt>
                <c:pt idx="168">
                  <c:v>135</c:v>
                </c:pt>
                <c:pt idx="169">
                  <c:v>135</c:v>
                </c:pt>
                <c:pt idx="170">
                  <c:v>135</c:v>
                </c:pt>
                <c:pt idx="171">
                  <c:v>135</c:v>
                </c:pt>
                <c:pt idx="172">
                  <c:v>135</c:v>
                </c:pt>
                <c:pt idx="173">
                  <c:v>135</c:v>
                </c:pt>
                <c:pt idx="174">
                  <c:v>135</c:v>
                </c:pt>
                <c:pt idx="175">
                  <c:v>135</c:v>
                </c:pt>
                <c:pt idx="176">
                  <c:v>135</c:v>
                </c:pt>
                <c:pt idx="177">
                  <c:v>135</c:v>
                </c:pt>
                <c:pt idx="178">
                  <c:v>135</c:v>
                </c:pt>
                <c:pt idx="179">
                  <c:v>135</c:v>
                </c:pt>
                <c:pt idx="180">
                  <c:v>135</c:v>
                </c:pt>
                <c:pt idx="181">
                  <c:v>135</c:v>
                </c:pt>
                <c:pt idx="182">
                  <c:v>135</c:v>
                </c:pt>
                <c:pt idx="183">
                  <c:v>135</c:v>
                </c:pt>
                <c:pt idx="184">
                  <c:v>80</c:v>
                </c:pt>
                <c:pt idx="185">
                  <c:v>80</c:v>
                </c:pt>
                <c:pt idx="186">
                  <c:v>80</c:v>
                </c:pt>
                <c:pt idx="187">
                  <c:v>80</c:v>
                </c:pt>
                <c:pt idx="188">
                  <c:v>80</c:v>
                </c:pt>
                <c:pt idx="189">
                  <c:v>80</c:v>
                </c:pt>
                <c:pt idx="190">
                  <c:v>80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80</c:v>
                </c:pt>
                <c:pt idx="203">
                  <c:v>80</c:v>
                </c:pt>
                <c:pt idx="204">
                  <c:v>80</c:v>
                </c:pt>
                <c:pt idx="205">
                  <c:v>80</c:v>
                </c:pt>
                <c:pt idx="206">
                  <c:v>80</c:v>
                </c:pt>
                <c:pt idx="207">
                  <c:v>80</c:v>
                </c:pt>
                <c:pt idx="208">
                  <c:v>80</c:v>
                </c:pt>
                <c:pt idx="209">
                  <c:v>80</c:v>
                </c:pt>
                <c:pt idx="210">
                  <c:v>80</c:v>
                </c:pt>
                <c:pt idx="211">
                  <c:v>80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60</c:v>
                </c:pt>
                <c:pt idx="219">
                  <c:v>60</c:v>
                </c:pt>
                <c:pt idx="220">
                  <c:v>60</c:v>
                </c:pt>
                <c:pt idx="221">
                  <c:v>60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60</c:v>
                </c:pt>
                <c:pt idx="227">
                  <c:v>60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170</c:v>
                </c:pt>
                <c:pt idx="305">
                  <c:v>170</c:v>
                </c:pt>
                <c:pt idx="306">
                  <c:v>170</c:v>
                </c:pt>
                <c:pt idx="307">
                  <c:v>170</c:v>
                </c:pt>
                <c:pt idx="308">
                  <c:v>170</c:v>
                </c:pt>
                <c:pt idx="309">
                  <c:v>170</c:v>
                </c:pt>
                <c:pt idx="310">
                  <c:v>170</c:v>
                </c:pt>
                <c:pt idx="311">
                  <c:v>170</c:v>
                </c:pt>
                <c:pt idx="312">
                  <c:v>170</c:v>
                </c:pt>
                <c:pt idx="313">
                  <c:v>170</c:v>
                </c:pt>
                <c:pt idx="314">
                  <c:v>170</c:v>
                </c:pt>
                <c:pt idx="315">
                  <c:v>170</c:v>
                </c:pt>
                <c:pt idx="316">
                  <c:v>170</c:v>
                </c:pt>
                <c:pt idx="317">
                  <c:v>170</c:v>
                </c:pt>
                <c:pt idx="318">
                  <c:v>170</c:v>
                </c:pt>
                <c:pt idx="319">
                  <c:v>170</c:v>
                </c:pt>
                <c:pt idx="320">
                  <c:v>170</c:v>
                </c:pt>
                <c:pt idx="321">
                  <c:v>170</c:v>
                </c:pt>
                <c:pt idx="322">
                  <c:v>170</c:v>
                </c:pt>
                <c:pt idx="323">
                  <c:v>170</c:v>
                </c:pt>
                <c:pt idx="324">
                  <c:v>170</c:v>
                </c:pt>
                <c:pt idx="325">
                  <c:v>170</c:v>
                </c:pt>
                <c:pt idx="326">
                  <c:v>170</c:v>
                </c:pt>
                <c:pt idx="327">
                  <c:v>170</c:v>
                </c:pt>
                <c:pt idx="328">
                  <c:v>170</c:v>
                </c:pt>
                <c:pt idx="329">
                  <c:v>170</c:v>
                </c:pt>
                <c:pt idx="330">
                  <c:v>170</c:v>
                </c:pt>
                <c:pt idx="331">
                  <c:v>170</c:v>
                </c:pt>
                <c:pt idx="332">
                  <c:v>170</c:v>
                </c:pt>
                <c:pt idx="333">
                  <c:v>170</c:v>
                </c:pt>
                <c:pt idx="334">
                  <c:v>138</c:v>
                </c:pt>
                <c:pt idx="335">
                  <c:v>138</c:v>
                </c:pt>
                <c:pt idx="336">
                  <c:v>138</c:v>
                </c:pt>
                <c:pt idx="337">
                  <c:v>138</c:v>
                </c:pt>
                <c:pt idx="338">
                  <c:v>138</c:v>
                </c:pt>
                <c:pt idx="339">
                  <c:v>138</c:v>
                </c:pt>
                <c:pt idx="340">
                  <c:v>138</c:v>
                </c:pt>
                <c:pt idx="341">
                  <c:v>138</c:v>
                </c:pt>
                <c:pt idx="342">
                  <c:v>138</c:v>
                </c:pt>
                <c:pt idx="343">
                  <c:v>138</c:v>
                </c:pt>
                <c:pt idx="344">
                  <c:v>138</c:v>
                </c:pt>
                <c:pt idx="345">
                  <c:v>138</c:v>
                </c:pt>
                <c:pt idx="346">
                  <c:v>138</c:v>
                </c:pt>
                <c:pt idx="347">
                  <c:v>138</c:v>
                </c:pt>
                <c:pt idx="348">
                  <c:v>138</c:v>
                </c:pt>
                <c:pt idx="349">
                  <c:v>138</c:v>
                </c:pt>
                <c:pt idx="350">
                  <c:v>138</c:v>
                </c:pt>
                <c:pt idx="351">
                  <c:v>138</c:v>
                </c:pt>
                <c:pt idx="352">
                  <c:v>138</c:v>
                </c:pt>
                <c:pt idx="353">
                  <c:v>138</c:v>
                </c:pt>
                <c:pt idx="354">
                  <c:v>138</c:v>
                </c:pt>
                <c:pt idx="355">
                  <c:v>138</c:v>
                </c:pt>
                <c:pt idx="356">
                  <c:v>138</c:v>
                </c:pt>
                <c:pt idx="357">
                  <c:v>138</c:v>
                </c:pt>
                <c:pt idx="358">
                  <c:v>138</c:v>
                </c:pt>
                <c:pt idx="359">
                  <c:v>138</c:v>
                </c:pt>
                <c:pt idx="360">
                  <c:v>138</c:v>
                </c:pt>
                <c:pt idx="361">
                  <c:v>138</c:v>
                </c:pt>
                <c:pt idx="362">
                  <c:v>138</c:v>
                </c:pt>
                <c:pt idx="363">
                  <c:v>138</c:v>
                </c:pt>
                <c:pt idx="364">
                  <c:v>138</c:v>
                </c:pt>
                <c:pt idx="36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7A-497E-8547-A86DD6E2D46F}"/>
            </c:ext>
          </c:extLst>
        </c:ser>
        <c:ser>
          <c:idx val="7"/>
          <c:order val="3"/>
          <c:tx>
            <c:strRef>
              <c:f>Sheet2!$F$4</c:f>
              <c:strCache>
                <c:ptCount val="1"/>
                <c:pt idx="0">
                  <c:v>Endesa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Sheet2!$F$7:$F$372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7A-497E-8547-A86DD6E2D46F}"/>
            </c:ext>
          </c:extLst>
        </c:ser>
        <c:ser>
          <c:idx val="3"/>
          <c:order val="4"/>
          <c:tx>
            <c:strRef>
              <c:f>Sheet2!$G$4</c:f>
              <c:strCache>
                <c:ptCount val="1"/>
                <c:pt idx="0">
                  <c:v>ESBI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Sheet2!$G$7:$G$372</c:f>
              <c:numCache>
                <c:formatCode>General</c:formatCode>
                <c:ptCount val="36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97</c:v>
                </c:pt>
                <c:pt idx="62">
                  <c:v>97</c:v>
                </c:pt>
                <c:pt idx="63">
                  <c:v>97</c:v>
                </c:pt>
                <c:pt idx="64">
                  <c:v>97</c:v>
                </c:pt>
                <c:pt idx="65">
                  <c:v>97</c:v>
                </c:pt>
                <c:pt idx="66">
                  <c:v>97</c:v>
                </c:pt>
                <c:pt idx="67">
                  <c:v>97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97</c:v>
                </c:pt>
                <c:pt idx="73">
                  <c:v>97</c:v>
                </c:pt>
                <c:pt idx="74">
                  <c:v>97</c:v>
                </c:pt>
                <c:pt idx="75">
                  <c:v>97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97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97</c:v>
                </c:pt>
                <c:pt idx="86">
                  <c:v>97</c:v>
                </c:pt>
                <c:pt idx="87">
                  <c:v>97</c:v>
                </c:pt>
                <c:pt idx="88">
                  <c:v>97</c:v>
                </c:pt>
                <c:pt idx="89">
                  <c:v>97</c:v>
                </c:pt>
                <c:pt idx="90">
                  <c:v>97</c:v>
                </c:pt>
                <c:pt idx="91">
                  <c:v>97</c:v>
                </c:pt>
                <c:pt idx="92">
                  <c:v>97</c:v>
                </c:pt>
                <c:pt idx="93">
                  <c:v>97</c:v>
                </c:pt>
                <c:pt idx="94">
                  <c:v>97</c:v>
                </c:pt>
                <c:pt idx="95">
                  <c:v>97</c:v>
                </c:pt>
                <c:pt idx="96">
                  <c:v>97</c:v>
                </c:pt>
                <c:pt idx="97">
                  <c:v>97</c:v>
                </c:pt>
                <c:pt idx="98">
                  <c:v>97</c:v>
                </c:pt>
                <c:pt idx="99">
                  <c:v>97</c:v>
                </c:pt>
                <c:pt idx="100">
                  <c:v>97</c:v>
                </c:pt>
                <c:pt idx="101">
                  <c:v>97</c:v>
                </c:pt>
                <c:pt idx="102">
                  <c:v>97</c:v>
                </c:pt>
                <c:pt idx="103">
                  <c:v>97</c:v>
                </c:pt>
                <c:pt idx="104">
                  <c:v>97</c:v>
                </c:pt>
                <c:pt idx="105">
                  <c:v>97</c:v>
                </c:pt>
                <c:pt idx="106">
                  <c:v>97</c:v>
                </c:pt>
                <c:pt idx="107">
                  <c:v>97</c:v>
                </c:pt>
                <c:pt idx="108">
                  <c:v>97</c:v>
                </c:pt>
                <c:pt idx="109">
                  <c:v>97</c:v>
                </c:pt>
                <c:pt idx="110">
                  <c:v>97</c:v>
                </c:pt>
                <c:pt idx="111">
                  <c:v>97</c:v>
                </c:pt>
                <c:pt idx="112">
                  <c:v>97</c:v>
                </c:pt>
                <c:pt idx="113">
                  <c:v>97</c:v>
                </c:pt>
                <c:pt idx="114">
                  <c:v>97</c:v>
                </c:pt>
                <c:pt idx="115">
                  <c:v>97</c:v>
                </c:pt>
                <c:pt idx="116">
                  <c:v>97</c:v>
                </c:pt>
                <c:pt idx="117">
                  <c:v>97</c:v>
                </c:pt>
                <c:pt idx="118">
                  <c:v>97</c:v>
                </c:pt>
                <c:pt idx="119">
                  <c:v>97</c:v>
                </c:pt>
                <c:pt idx="120">
                  <c:v>97</c:v>
                </c:pt>
                <c:pt idx="121">
                  <c:v>97</c:v>
                </c:pt>
                <c:pt idx="122">
                  <c:v>97</c:v>
                </c:pt>
                <c:pt idx="123">
                  <c:v>97</c:v>
                </c:pt>
                <c:pt idx="124">
                  <c:v>97</c:v>
                </c:pt>
                <c:pt idx="125">
                  <c:v>97</c:v>
                </c:pt>
                <c:pt idx="126">
                  <c:v>97</c:v>
                </c:pt>
                <c:pt idx="127">
                  <c:v>97</c:v>
                </c:pt>
                <c:pt idx="128">
                  <c:v>97</c:v>
                </c:pt>
                <c:pt idx="129">
                  <c:v>97</c:v>
                </c:pt>
                <c:pt idx="130">
                  <c:v>97</c:v>
                </c:pt>
                <c:pt idx="131">
                  <c:v>97</c:v>
                </c:pt>
                <c:pt idx="132">
                  <c:v>97</c:v>
                </c:pt>
                <c:pt idx="133">
                  <c:v>97</c:v>
                </c:pt>
                <c:pt idx="134">
                  <c:v>97</c:v>
                </c:pt>
                <c:pt idx="135">
                  <c:v>97</c:v>
                </c:pt>
                <c:pt idx="136">
                  <c:v>97</c:v>
                </c:pt>
                <c:pt idx="137">
                  <c:v>97</c:v>
                </c:pt>
                <c:pt idx="138">
                  <c:v>97</c:v>
                </c:pt>
                <c:pt idx="139">
                  <c:v>97</c:v>
                </c:pt>
                <c:pt idx="140">
                  <c:v>97</c:v>
                </c:pt>
                <c:pt idx="141">
                  <c:v>97</c:v>
                </c:pt>
                <c:pt idx="142">
                  <c:v>97</c:v>
                </c:pt>
                <c:pt idx="143">
                  <c:v>97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76</c:v>
                </c:pt>
                <c:pt idx="154">
                  <c:v>76</c:v>
                </c:pt>
                <c:pt idx="155">
                  <c:v>76</c:v>
                </c:pt>
                <c:pt idx="156">
                  <c:v>76</c:v>
                </c:pt>
                <c:pt idx="157">
                  <c:v>76</c:v>
                </c:pt>
                <c:pt idx="158">
                  <c:v>76</c:v>
                </c:pt>
                <c:pt idx="159">
                  <c:v>76</c:v>
                </c:pt>
                <c:pt idx="160">
                  <c:v>76</c:v>
                </c:pt>
                <c:pt idx="161">
                  <c:v>76</c:v>
                </c:pt>
                <c:pt idx="162">
                  <c:v>76</c:v>
                </c:pt>
                <c:pt idx="163">
                  <c:v>76</c:v>
                </c:pt>
                <c:pt idx="164">
                  <c:v>76</c:v>
                </c:pt>
                <c:pt idx="165">
                  <c:v>76</c:v>
                </c:pt>
                <c:pt idx="166">
                  <c:v>76</c:v>
                </c:pt>
                <c:pt idx="167">
                  <c:v>76</c:v>
                </c:pt>
                <c:pt idx="168">
                  <c:v>76</c:v>
                </c:pt>
                <c:pt idx="169">
                  <c:v>76</c:v>
                </c:pt>
                <c:pt idx="170">
                  <c:v>76</c:v>
                </c:pt>
                <c:pt idx="171">
                  <c:v>76</c:v>
                </c:pt>
                <c:pt idx="172">
                  <c:v>76</c:v>
                </c:pt>
                <c:pt idx="173">
                  <c:v>76</c:v>
                </c:pt>
                <c:pt idx="174">
                  <c:v>76</c:v>
                </c:pt>
                <c:pt idx="175">
                  <c:v>76</c:v>
                </c:pt>
                <c:pt idx="176">
                  <c:v>76</c:v>
                </c:pt>
                <c:pt idx="177">
                  <c:v>76</c:v>
                </c:pt>
                <c:pt idx="178">
                  <c:v>76</c:v>
                </c:pt>
                <c:pt idx="179">
                  <c:v>76</c:v>
                </c:pt>
                <c:pt idx="180">
                  <c:v>76</c:v>
                </c:pt>
                <c:pt idx="181">
                  <c:v>76</c:v>
                </c:pt>
                <c:pt idx="182">
                  <c:v>76</c:v>
                </c:pt>
                <c:pt idx="183">
                  <c:v>76</c:v>
                </c:pt>
                <c:pt idx="184">
                  <c:v>76</c:v>
                </c:pt>
                <c:pt idx="185">
                  <c:v>76</c:v>
                </c:pt>
                <c:pt idx="186">
                  <c:v>76</c:v>
                </c:pt>
                <c:pt idx="187">
                  <c:v>76</c:v>
                </c:pt>
                <c:pt idx="188">
                  <c:v>76</c:v>
                </c:pt>
                <c:pt idx="189">
                  <c:v>76</c:v>
                </c:pt>
                <c:pt idx="190">
                  <c:v>76</c:v>
                </c:pt>
                <c:pt idx="191">
                  <c:v>76</c:v>
                </c:pt>
                <c:pt idx="192">
                  <c:v>76</c:v>
                </c:pt>
                <c:pt idx="193">
                  <c:v>76</c:v>
                </c:pt>
                <c:pt idx="194">
                  <c:v>76</c:v>
                </c:pt>
                <c:pt idx="195">
                  <c:v>76</c:v>
                </c:pt>
                <c:pt idx="196">
                  <c:v>76</c:v>
                </c:pt>
                <c:pt idx="197">
                  <c:v>76</c:v>
                </c:pt>
                <c:pt idx="198">
                  <c:v>76</c:v>
                </c:pt>
                <c:pt idx="199">
                  <c:v>76</c:v>
                </c:pt>
                <c:pt idx="200">
                  <c:v>76</c:v>
                </c:pt>
                <c:pt idx="201">
                  <c:v>76</c:v>
                </c:pt>
                <c:pt idx="202">
                  <c:v>76</c:v>
                </c:pt>
                <c:pt idx="203">
                  <c:v>76</c:v>
                </c:pt>
                <c:pt idx="204">
                  <c:v>76</c:v>
                </c:pt>
                <c:pt idx="205">
                  <c:v>76</c:v>
                </c:pt>
                <c:pt idx="206">
                  <c:v>76</c:v>
                </c:pt>
                <c:pt idx="207">
                  <c:v>76</c:v>
                </c:pt>
                <c:pt idx="208">
                  <c:v>76</c:v>
                </c:pt>
                <c:pt idx="209">
                  <c:v>76</c:v>
                </c:pt>
                <c:pt idx="210">
                  <c:v>76</c:v>
                </c:pt>
                <c:pt idx="211">
                  <c:v>76</c:v>
                </c:pt>
                <c:pt idx="212">
                  <c:v>101</c:v>
                </c:pt>
                <c:pt idx="213">
                  <c:v>101</c:v>
                </c:pt>
                <c:pt idx="214">
                  <c:v>101</c:v>
                </c:pt>
                <c:pt idx="215">
                  <c:v>101</c:v>
                </c:pt>
                <c:pt idx="216">
                  <c:v>101</c:v>
                </c:pt>
                <c:pt idx="217">
                  <c:v>101</c:v>
                </c:pt>
                <c:pt idx="218">
                  <c:v>101</c:v>
                </c:pt>
                <c:pt idx="219">
                  <c:v>101</c:v>
                </c:pt>
                <c:pt idx="220">
                  <c:v>101</c:v>
                </c:pt>
                <c:pt idx="221">
                  <c:v>101</c:v>
                </c:pt>
                <c:pt idx="222">
                  <c:v>101</c:v>
                </c:pt>
                <c:pt idx="223">
                  <c:v>101</c:v>
                </c:pt>
                <c:pt idx="224">
                  <c:v>101</c:v>
                </c:pt>
                <c:pt idx="225">
                  <c:v>101</c:v>
                </c:pt>
                <c:pt idx="226">
                  <c:v>101</c:v>
                </c:pt>
                <c:pt idx="227">
                  <c:v>101</c:v>
                </c:pt>
                <c:pt idx="228">
                  <c:v>101</c:v>
                </c:pt>
                <c:pt idx="229">
                  <c:v>101</c:v>
                </c:pt>
                <c:pt idx="230">
                  <c:v>101</c:v>
                </c:pt>
                <c:pt idx="231">
                  <c:v>101</c:v>
                </c:pt>
                <c:pt idx="232">
                  <c:v>101</c:v>
                </c:pt>
                <c:pt idx="233">
                  <c:v>101</c:v>
                </c:pt>
                <c:pt idx="234">
                  <c:v>101</c:v>
                </c:pt>
                <c:pt idx="235">
                  <c:v>101</c:v>
                </c:pt>
                <c:pt idx="236">
                  <c:v>101</c:v>
                </c:pt>
                <c:pt idx="237">
                  <c:v>101</c:v>
                </c:pt>
                <c:pt idx="238">
                  <c:v>101</c:v>
                </c:pt>
                <c:pt idx="239">
                  <c:v>101</c:v>
                </c:pt>
                <c:pt idx="240">
                  <c:v>101</c:v>
                </c:pt>
                <c:pt idx="241">
                  <c:v>101</c:v>
                </c:pt>
                <c:pt idx="242">
                  <c:v>101</c:v>
                </c:pt>
                <c:pt idx="243">
                  <c:v>86</c:v>
                </c:pt>
                <c:pt idx="244">
                  <c:v>86</c:v>
                </c:pt>
                <c:pt idx="245">
                  <c:v>86</c:v>
                </c:pt>
                <c:pt idx="246">
                  <c:v>86</c:v>
                </c:pt>
                <c:pt idx="247">
                  <c:v>86</c:v>
                </c:pt>
                <c:pt idx="248">
                  <c:v>86</c:v>
                </c:pt>
                <c:pt idx="249">
                  <c:v>86</c:v>
                </c:pt>
                <c:pt idx="250">
                  <c:v>86</c:v>
                </c:pt>
                <c:pt idx="251">
                  <c:v>86</c:v>
                </c:pt>
                <c:pt idx="252">
                  <c:v>86</c:v>
                </c:pt>
                <c:pt idx="253">
                  <c:v>86</c:v>
                </c:pt>
                <c:pt idx="254">
                  <c:v>86</c:v>
                </c:pt>
                <c:pt idx="255">
                  <c:v>86</c:v>
                </c:pt>
                <c:pt idx="256">
                  <c:v>86</c:v>
                </c:pt>
                <c:pt idx="257">
                  <c:v>86</c:v>
                </c:pt>
                <c:pt idx="258">
                  <c:v>86</c:v>
                </c:pt>
                <c:pt idx="259">
                  <c:v>86</c:v>
                </c:pt>
                <c:pt idx="260">
                  <c:v>86</c:v>
                </c:pt>
                <c:pt idx="261">
                  <c:v>86</c:v>
                </c:pt>
                <c:pt idx="262">
                  <c:v>86</c:v>
                </c:pt>
                <c:pt idx="263">
                  <c:v>86</c:v>
                </c:pt>
                <c:pt idx="264">
                  <c:v>86</c:v>
                </c:pt>
                <c:pt idx="265">
                  <c:v>86</c:v>
                </c:pt>
                <c:pt idx="266">
                  <c:v>86</c:v>
                </c:pt>
                <c:pt idx="267">
                  <c:v>86</c:v>
                </c:pt>
                <c:pt idx="268">
                  <c:v>86</c:v>
                </c:pt>
                <c:pt idx="269">
                  <c:v>86</c:v>
                </c:pt>
                <c:pt idx="270">
                  <c:v>86</c:v>
                </c:pt>
                <c:pt idx="271">
                  <c:v>86</c:v>
                </c:pt>
                <c:pt idx="272">
                  <c:v>86</c:v>
                </c:pt>
                <c:pt idx="273">
                  <c:v>146</c:v>
                </c:pt>
                <c:pt idx="274">
                  <c:v>146</c:v>
                </c:pt>
                <c:pt idx="275">
                  <c:v>146</c:v>
                </c:pt>
                <c:pt idx="276">
                  <c:v>146</c:v>
                </c:pt>
                <c:pt idx="277">
                  <c:v>146</c:v>
                </c:pt>
                <c:pt idx="278">
                  <c:v>146</c:v>
                </c:pt>
                <c:pt idx="279">
                  <c:v>146</c:v>
                </c:pt>
                <c:pt idx="280">
                  <c:v>146</c:v>
                </c:pt>
                <c:pt idx="281">
                  <c:v>146</c:v>
                </c:pt>
                <c:pt idx="282">
                  <c:v>146</c:v>
                </c:pt>
                <c:pt idx="283">
                  <c:v>146</c:v>
                </c:pt>
                <c:pt idx="284">
                  <c:v>146</c:v>
                </c:pt>
                <c:pt idx="285">
                  <c:v>146</c:v>
                </c:pt>
                <c:pt idx="286">
                  <c:v>146</c:v>
                </c:pt>
                <c:pt idx="287">
                  <c:v>146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  <c:pt idx="292">
                  <c:v>146</c:v>
                </c:pt>
                <c:pt idx="293">
                  <c:v>146</c:v>
                </c:pt>
                <c:pt idx="294">
                  <c:v>146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70</c:v>
                </c:pt>
                <c:pt idx="305">
                  <c:v>70</c:v>
                </c:pt>
                <c:pt idx="306">
                  <c:v>70</c:v>
                </c:pt>
                <c:pt idx="307">
                  <c:v>70</c:v>
                </c:pt>
                <c:pt idx="308">
                  <c:v>70</c:v>
                </c:pt>
                <c:pt idx="309">
                  <c:v>70</c:v>
                </c:pt>
                <c:pt idx="310">
                  <c:v>70</c:v>
                </c:pt>
                <c:pt idx="311">
                  <c:v>70</c:v>
                </c:pt>
                <c:pt idx="312">
                  <c:v>70</c:v>
                </c:pt>
                <c:pt idx="313">
                  <c:v>70</c:v>
                </c:pt>
                <c:pt idx="314">
                  <c:v>70</c:v>
                </c:pt>
                <c:pt idx="315">
                  <c:v>70</c:v>
                </c:pt>
                <c:pt idx="316">
                  <c:v>70</c:v>
                </c:pt>
                <c:pt idx="317">
                  <c:v>70</c:v>
                </c:pt>
                <c:pt idx="318">
                  <c:v>70</c:v>
                </c:pt>
                <c:pt idx="319">
                  <c:v>70</c:v>
                </c:pt>
                <c:pt idx="320">
                  <c:v>70</c:v>
                </c:pt>
                <c:pt idx="321">
                  <c:v>70</c:v>
                </c:pt>
                <c:pt idx="322">
                  <c:v>70</c:v>
                </c:pt>
                <c:pt idx="323">
                  <c:v>70</c:v>
                </c:pt>
                <c:pt idx="324">
                  <c:v>70</c:v>
                </c:pt>
                <c:pt idx="325">
                  <c:v>70</c:v>
                </c:pt>
                <c:pt idx="326">
                  <c:v>70</c:v>
                </c:pt>
                <c:pt idx="327">
                  <c:v>70</c:v>
                </c:pt>
                <c:pt idx="328">
                  <c:v>70</c:v>
                </c:pt>
                <c:pt idx="329">
                  <c:v>70</c:v>
                </c:pt>
                <c:pt idx="330">
                  <c:v>70</c:v>
                </c:pt>
                <c:pt idx="331">
                  <c:v>70</c:v>
                </c:pt>
                <c:pt idx="332">
                  <c:v>70</c:v>
                </c:pt>
                <c:pt idx="333">
                  <c:v>70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7A-497E-8547-A86DD6E2D46F}"/>
            </c:ext>
          </c:extLst>
        </c:ser>
        <c:ser>
          <c:idx val="4"/>
          <c:order val="5"/>
          <c:tx>
            <c:strRef>
              <c:f>Sheet2!$H$4</c:f>
              <c:strCache>
                <c:ptCount val="1"/>
                <c:pt idx="0">
                  <c:v>NIE PPB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Sheet2!$H$7:$H$372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7A-497E-8547-A86DD6E2D46F}"/>
            </c:ext>
          </c:extLst>
        </c:ser>
        <c:ser>
          <c:idx val="5"/>
          <c:order val="6"/>
          <c:tx>
            <c:strRef>
              <c:f>Sheet2!$I$4</c:f>
              <c:strCache>
                <c:ptCount val="1"/>
                <c:pt idx="0">
                  <c:v>Scottish Power 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Sheet2!$I$7:$I$372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7A-497E-8547-A86DD6E2D46F}"/>
            </c:ext>
          </c:extLst>
        </c:ser>
        <c:ser>
          <c:idx val="6"/>
          <c:order val="7"/>
          <c:tx>
            <c:strRef>
              <c:f>Sheet2!$J$4</c:f>
              <c:strCache>
                <c:ptCount val="1"/>
                <c:pt idx="0">
                  <c:v>Electroroute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Sheet2!$J$7:$J$372</c:f>
              <c:numCache>
                <c:formatCode>General</c:formatCode>
                <c:ptCount val="366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55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  <c:pt idx="122">
                  <c:v>105</c:v>
                </c:pt>
                <c:pt idx="123">
                  <c:v>105</c:v>
                </c:pt>
                <c:pt idx="124">
                  <c:v>105</c:v>
                </c:pt>
                <c:pt idx="125">
                  <c:v>105</c:v>
                </c:pt>
                <c:pt idx="126">
                  <c:v>105</c:v>
                </c:pt>
                <c:pt idx="127">
                  <c:v>105</c:v>
                </c:pt>
                <c:pt idx="128">
                  <c:v>105</c:v>
                </c:pt>
                <c:pt idx="129">
                  <c:v>105</c:v>
                </c:pt>
                <c:pt idx="130">
                  <c:v>105</c:v>
                </c:pt>
                <c:pt idx="131">
                  <c:v>105</c:v>
                </c:pt>
                <c:pt idx="132">
                  <c:v>105</c:v>
                </c:pt>
                <c:pt idx="133">
                  <c:v>105</c:v>
                </c:pt>
                <c:pt idx="134">
                  <c:v>105</c:v>
                </c:pt>
                <c:pt idx="135">
                  <c:v>105</c:v>
                </c:pt>
                <c:pt idx="136">
                  <c:v>105</c:v>
                </c:pt>
                <c:pt idx="137">
                  <c:v>105</c:v>
                </c:pt>
                <c:pt idx="138">
                  <c:v>105</c:v>
                </c:pt>
                <c:pt idx="139">
                  <c:v>105</c:v>
                </c:pt>
                <c:pt idx="140">
                  <c:v>105</c:v>
                </c:pt>
                <c:pt idx="141">
                  <c:v>105</c:v>
                </c:pt>
                <c:pt idx="142">
                  <c:v>105</c:v>
                </c:pt>
                <c:pt idx="143">
                  <c:v>105</c:v>
                </c:pt>
                <c:pt idx="144">
                  <c:v>105</c:v>
                </c:pt>
                <c:pt idx="145">
                  <c:v>105</c:v>
                </c:pt>
                <c:pt idx="146">
                  <c:v>105</c:v>
                </c:pt>
                <c:pt idx="147">
                  <c:v>105</c:v>
                </c:pt>
                <c:pt idx="148">
                  <c:v>105</c:v>
                </c:pt>
                <c:pt idx="149">
                  <c:v>105</c:v>
                </c:pt>
                <c:pt idx="150">
                  <c:v>105</c:v>
                </c:pt>
                <c:pt idx="151">
                  <c:v>105</c:v>
                </c:pt>
                <c:pt idx="152">
                  <c:v>105</c:v>
                </c:pt>
                <c:pt idx="153">
                  <c:v>105</c:v>
                </c:pt>
                <c:pt idx="154">
                  <c:v>105</c:v>
                </c:pt>
                <c:pt idx="155">
                  <c:v>105</c:v>
                </c:pt>
                <c:pt idx="156">
                  <c:v>105</c:v>
                </c:pt>
                <c:pt idx="157">
                  <c:v>105</c:v>
                </c:pt>
                <c:pt idx="158">
                  <c:v>105</c:v>
                </c:pt>
                <c:pt idx="159">
                  <c:v>105</c:v>
                </c:pt>
                <c:pt idx="160">
                  <c:v>105</c:v>
                </c:pt>
                <c:pt idx="161">
                  <c:v>105</c:v>
                </c:pt>
                <c:pt idx="162">
                  <c:v>105</c:v>
                </c:pt>
                <c:pt idx="163">
                  <c:v>105</c:v>
                </c:pt>
                <c:pt idx="164">
                  <c:v>105</c:v>
                </c:pt>
                <c:pt idx="165">
                  <c:v>105</c:v>
                </c:pt>
                <c:pt idx="166">
                  <c:v>105</c:v>
                </c:pt>
                <c:pt idx="167">
                  <c:v>105</c:v>
                </c:pt>
                <c:pt idx="168">
                  <c:v>105</c:v>
                </c:pt>
                <c:pt idx="169">
                  <c:v>105</c:v>
                </c:pt>
                <c:pt idx="170">
                  <c:v>105</c:v>
                </c:pt>
                <c:pt idx="171">
                  <c:v>105</c:v>
                </c:pt>
                <c:pt idx="172">
                  <c:v>105</c:v>
                </c:pt>
                <c:pt idx="173">
                  <c:v>105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105</c:v>
                </c:pt>
                <c:pt idx="179">
                  <c:v>105</c:v>
                </c:pt>
                <c:pt idx="180">
                  <c:v>105</c:v>
                </c:pt>
                <c:pt idx="181">
                  <c:v>105</c:v>
                </c:pt>
                <c:pt idx="182">
                  <c:v>105</c:v>
                </c:pt>
                <c:pt idx="183">
                  <c:v>105</c:v>
                </c:pt>
                <c:pt idx="184">
                  <c:v>125</c:v>
                </c:pt>
                <c:pt idx="185">
                  <c:v>125</c:v>
                </c:pt>
                <c:pt idx="186">
                  <c:v>125</c:v>
                </c:pt>
                <c:pt idx="187">
                  <c:v>125</c:v>
                </c:pt>
                <c:pt idx="188">
                  <c:v>125</c:v>
                </c:pt>
                <c:pt idx="189">
                  <c:v>125</c:v>
                </c:pt>
                <c:pt idx="190">
                  <c:v>125</c:v>
                </c:pt>
                <c:pt idx="191">
                  <c:v>125</c:v>
                </c:pt>
                <c:pt idx="192">
                  <c:v>125</c:v>
                </c:pt>
                <c:pt idx="193">
                  <c:v>125</c:v>
                </c:pt>
                <c:pt idx="194">
                  <c:v>125</c:v>
                </c:pt>
                <c:pt idx="195">
                  <c:v>125</c:v>
                </c:pt>
                <c:pt idx="196">
                  <c:v>125</c:v>
                </c:pt>
                <c:pt idx="197">
                  <c:v>125</c:v>
                </c:pt>
                <c:pt idx="198">
                  <c:v>125</c:v>
                </c:pt>
                <c:pt idx="199">
                  <c:v>125</c:v>
                </c:pt>
                <c:pt idx="200">
                  <c:v>125</c:v>
                </c:pt>
                <c:pt idx="201">
                  <c:v>125</c:v>
                </c:pt>
                <c:pt idx="202">
                  <c:v>125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125</c:v>
                </c:pt>
                <c:pt idx="214">
                  <c:v>125</c:v>
                </c:pt>
                <c:pt idx="215">
                  <c:v>125</c:v>
                </c:pt>
                <c:pt idx="216">
                  <c:v>125</c:v>
                </c:pt>
                <c:pt idx="217">
                  <c:v>125</c:v>
                </c:pt>
                <c:pt idx="218">
                  <c:v>125</c:v>
                </c:pt>
                <c:pt idx="219">
                  <c:v>125</c:v>
                </c:pt>
                <c:pt idx="220">
                  <c:v>125</c:v>
                </c:pt>
                <c:pt idx="221">
                  <c:v>125</c:v>
                </c:pt>
                <c:pt idx="222">
                  <c:v>125</c:v>
                </c:pt>
                <c:pt idx="223">
                  <c:v>125</c:v>
                </c:pt>
                <c:pt idx="224">
                  <c:v>125</c:v>
                </c:pt>
                <c:pt idx="225">
                  <c:v>125</c:v>
                </c:pt>
                <c:pt idx="226">
                  <c:v>125</c:v>
                </c:pt>
                <c:pt idx="227">
                  <c:v>125</c:v>
                </c:pt>
                <c:pt idx="228">
                  <c:v>125</c:v>
                </c:pt>
                <c:pt idx="229">
                  <c:v>125</c:v>
                </c:pt>
                <c:pt idx="230">
                  <c:v>125</c:v>
                </c:pt>
                <c:pt idx="231">
                  <c:v>125</c:v>
                </c:pt>
                <c:pt idx="232">
                  <c:v>125</c:v>
                </c:pt>
                <c:pt idx="233">
                  <c:v>125</c:v>
                </c:pt>
                <c:pt idx="234">
                  <c:v>125</c:v>
                </c:pt>
                <c:pt idx="235">
                  <c:v>125</c:v>
                </c:pt>
                <c:pt idx="236">
                  <c:v>125</c:v>
                </c:pt>
                <c:pt idx="237">
                  <c:v>125</c:v>
                </c:pt>
                <c:pt idx="238">
                  <c:v>125</c:v>
                </c:pt>
                <c:pt idx="239">
                  <c:v>125</c:v>
                </c:pt>
                <c:pt idx="240">
                  <c:v>125</c:v>
                </c:pt>
                <c:pt idx="241">
                  <c:v>125</c:v>
                </c:pt>
                <c:pt idx="242">
                  <c:v>125</c:v>
                </c:pt>
                <c:pt idx="243">
                  <c:v>85</c:v>
                </c:pt>
                <c:pt idx="244">
                  <c:v>85</c:v>
                </c:pt>
                <c:pt idx="245">
                  <c:v>85</c:v>
                </c:pt>
                <c:pt idx="246">
                  <c:v>85</c:v>
                </c:pt>
                <c:pt idx="247">
                  <c:v>85</c:v>
                </c:pt>
                <c:pt idx="248">
                  <c:v>85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85</c:v>
                </c:pt>
                <c:pt idx="253">
                  <c:v>85</c:v>
                </c:pt>
                <c:pt idx="254">
                  <c:v>85</c:v>
                </c:pt>
                <c:pt idx="255">
                  <c:v>85</c:v>
                </c:pt>
                <c:pt idx="256">
                  <c:v>85</c:v>
                </c:pt>
                <c:pt idx="257">
                  <c:v>85</c:v>
                </c:pt>
                <c:pt idx="258">
                  <c:v>85</c:v>
                </c:pt>
                <c:pt idx="259">
                  <c:v>85</c:v>
                </c:pt>
                <c:pt idx="260">
                  <c:v>85</c:v>
                </c:pt>
                <c:pt idx="261">
                  <c:v>85</c:v>
                </c:pt>
                <c:pt idx="262">
                  <c:v>85</c:v>
                </c:pt>
                <c:pt idx="263">
                  <c:v>85</c:v>
                </c:pt>
                <c:pt idx="264">
                  <c:v>85</c:v>
                </c:pt>
                <c:pt idx="265">
                  <c:v>85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85</c:v>
                </c:pt>
                <c:pt idx="270">
                  <c:v>85</c:v>
                </c:pt>
                <c:pt idx="271">
                  <c:v>85</c:v>
                </c:pt>
                <c:pt idx="272">
                  <c:v>85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  <c:pt idx="284">
                  <c:v>120</c:v>
                </c:pt>
                <c:pt idx="285">
                  <c:v>120</c:v>
                </c:pt>
                <c:pt idx="286">
                  <c:v>120</c:v>
                </c:pt>
                <c:pt idx="287">
                  <c:v>120</c:v>
                </c:pt>
                <c:pt idx="288">
                  <c:v>120</c:v>
                </c:pt>
                <c:pt idx="289">
                  <c:v>120</c:v>
                </c:pt>
                <c:pt idx="290">
                  <c:v>120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130</c:v>
                </c:pt>
                <c:pt idx="335">
                  <c:v>130</c:v>
                </c:pt>
                <c:pt idx="336">
                  <c:v>130</c:v>
                </c:pt>
                <c:pt idx="337">
                  <c:v>130</c:v>
                </c:pt>
                <c:pt idx="338">
                  <c:v>130</c:v>
                </c:pt>
                <c:pt idx="339">
                  <c:v>130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130</c:v>
                </c:pt>
                <c:pt idx="344">
                  <c:v>130</c:v>
                </c:pt>
                <c:pt idx="345">
                  <c:v>130</c:v>
                </c:pt>
                <c:pt idx="346">
                  <c:v>130</c:v>
                </c:pt>
                <c:pt idx="347">
                  <c:v>130</c:v>
                </c:pt>
                <c:pt idx="348">
                  <c:v>130</c:v>
                </c:pt>
                <c:pt idx="349">
                  <c:v>130</c:v>
                </c:pt>
                <c:pt idx="350">
                  <c:v>130</c:v>
                </c:pt>
                <c:pt idx="351">
                  <c:v>130</c:v>
                </c:pt>
                <c:pt idx="352">
                  <c:v>130</c:v>
                </c:pt>
                <c:pt idx="353">
                  <c:v>130</c:v>
                </c:pt>
                <c:pt idx="354">
                  <c:v>130</c:v>
                </c:pt>
                <c:pt idx="355">
                  <c:v>130</c:v>
                </c:pt>
                <c:pt idx="356">
                  <c:v>130</c:v>
                </c:pt>
                <c:pt idx="357">
                  <c:v>130</c:v>
                </c:pt>
                <c:pt idx="358">
                  <c:v>130</c:v>
                </c:pt>
                <c:pt idx="359">
                  <c:v>130</c:v>
                </c:pt>
                <c:pt idx="360">
                  <c:v>130</c:v>
                </c:pt>
                <c:pt idx="361">
                  <c:v>130</c:v>
                </c:pt>
                <c:pt idx="362">
                  <c:v>130</c:v>
                </c:pt>
                <c:pt idx="363">
                  <c:v>130</c:v>
                </c:pt>
                <c:pt idx="364">
                  <c:v>130</c:v>
                </c:pt>
                <c:pt idx="36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7A-497E-8547-A86DD6E2D46F}"/>
            </c:ext>
          </c:extLst>
        </c:ser>
        <c:ser>
          <c:idx val="8"/>
          <c:order val="8"/>
          <c:tx>
            <c:strRef>
              <c:f>'Import Summary'!$A$16</c:f>
              <c:strCache>
                <c:ptCount val="1"/>
                <c:pt idx="0">
                  <c:v>RWE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Sheet2!$K$7:$K$372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7A-497E-8547-A86DD6E2D46F}"/>
            </c:ext>
          </c:extLst>
        </c:ser>
        <c:ser>
          <c:idx val="9"/>
          <c:order val="9"/>
          <c:tx>
            <c:strRef>
              <c:f>'Import Summary'!$A$20</c:f>
              <c:strCache>
                <c:ptCount val="1"/>
                <c:pt idx="0">
                  <c:v>Erova</c:v>
                </c:pt>
              </c:strCache>
            </c:strRef>
          </c:tx>
          <c:val>
            <c:numRef>
              <c:f>Sheet2!$M$7:$M$372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34</c:v>
                </c:pt>
                <c:pt idx="96">
                  <c:v>34</c:v>
                </c:pt>
                <c:pt idx="97">
                  <c:v>34</c:v>
                </c:pt>
                <c:pt idx="98">
                  <c:v>34</c:v>
                </c:pt>
                <c:pt idx="99">
                  <c:v>34</c:v>
                </c:pt>
                <c:pt idx="100">
                  <c:v>34</c:v>
                </c:pt>
                <c:pt idx="101">
                  <c:v>34</c:v>
                </c:pt>
                <c:pt idx="102">
                  <c:v>34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34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34</c:v>
                </c:pt>
                <c:pt idx="116">
                  <c:v>34</c:v>
                </c:pt>
                <c:pt idx="117">
                  <c:v>34</c:v>
                </c:pt>
                <c:pt idx="118">
                  <c:v>34</c:v>
                </c:pt>
                <c:pt idx="119">
                  <c:v>34</c:v>
                </c:pt>
                <c:pt idx="120">
                  <c:v>34</c:v>
                </c:pt>
                <c:pt idx="121">
                  <c:v>34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45</c:v>
                </c:pt>
                <c:pt idx="133">
                  <c:v>45</c:v>
                </c:pt>
                <c:pt idx="134">
                  <c:v>45</c:v>
                </c:pt>
                <c:pt idx="135">
                  <c:v>45</c:v>
                </c:pt>
                <c:pt idx="136">
                  <c:v>45</c:v>
                </c:pt>
                <c:pt idx="137">
                  <c:v>45</c:v>
                </c:pt>
                <c:pt idx="138">
                  <c:v>45</c:v>
                </c:pt>
                <c:pt idx="139">
                  <c:v>45</c:v>
                </c:pt>
                <c:pt idx="140">
                  <c:v>45</c:v>
                </c:pt>
                <c:pt idx="141">
                  <c:v>45</c:v>
                </c:pt>
                <c:pt idx="142">
                  <c:v>45</c:v>
                </c:pt>
                <c:pt idx="143">
                  <c:v>45</c:v>
                </c:pt>
                <c:pt idx="144">
                  <c:v>45</c:v>
                </c:pt>
                <c:pt idx="145">
                  <c:v>45</c:v>
                </c:pt>
                <c:pt idx="146">
                  <c:v>45</c:v>
                </c:pt>
                <c:pt idx="147">
                  <c:v>45</c:v>
                </c:pt>
                <c:pt idx="148">
                  <c:v>45</c:v>
                </c:pt>
                <c:pt idx="149">
                  <c:v>45</c:v>
                </c:pt>
                <c:pt idx="150">
                  <c:v>45</c:v>
                </c:pt>
                <c:pt idx="151">
                  <c:v>45</c:v>
                </c:pt>
                <c:pt idx="152">
                  <c:v>45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6-413B-981A-5727760E791B}"/>
            </c:ext>
          </c:extLst>
        </c:ser>
        <c:ser>
          <c:idx val="10"/>
          <c:order val="10"/>
          <c:tx>
            <c:strRef>
              <c:f>'Import Summary'!$A$21</c:f>
              <c:strCache>
                <c:ptCount val="1"/>
                <c:pt idx="0">
                  <c:v>NEAS</c:v>
                </c:pt>
              </c:strCache>
            </c:strRef>
          </c:tx>
          <c:val>
            <c:numRef>
              <c:f>Sheet2!$N$7:$N$372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6-413B-981A-5727760E7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27384"/>
        <c:axId val="502628168"/>
      </c:areaChart>
      <c:dateAx>
        <c:axId val="502627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dd/mm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28168"/>
        <c:crosses val="autoZero"/>
        <c:auto val="0"/>
        <c:lblOffset val="100"/>
        <c:baseTimeUnit val="days"/>
        <c:majorUnit val="1"/>
        <c:majorTimeUnit val="months"/>
        <c:minorUnit val="30"/>
        <c:minorTimeUnit val="months"/>
      </c:dateAx>
      <c:valAx>
        <c:axId val="502628168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MW</a:t>
                </a:r>
              </a:p>
            </c:rich>
          </c:tx>
          <c:layout>
            <c:manualLayout>
              <c:xMode val="edge"/>
              <c:yMode val="edge"/>
              <c:x val="1.5936237137024536E-2"/>
              <c:y val="0.468127908314256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27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59768878077631"/>
          <c:y val="9.9600630982337526E-3"/>
          <c:w val="0.31289146451562472"/>
          <c:h val="0.16050791593758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44" r="0.750000000000007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'Export Summary'!$A$6</c:f>
          <c:strCache>
            <c:ptCount val="1"/>
            <c:pt idx="0">
              <c:v>Export Capacity MW Allocations for 12 months starting 01-Aug-17</c:v>
            </c:pt>
          </c:strCache>
        </c:strRef>
      </c:tx>
      <c:layout>
        <c:manualLayout>
          <c:xMode val="edge"/>
          <c:yMode val="edge"/>
          <c:x val="5.9760956175299133E-3"/>
          <c:y val="9.96018638823247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17131474104022E-2"/>
          <c:y val="0.18326711052967162"/>
          <c:w val="0.91235059760956172"/>
          <c:h val="0.63745081923363967"/>
        </c:manualLayout>
      </c:layout>
      <c:areaChart>
        <c:grouping val="stacked"/>
        <c:varyColors val="0"/>
        <c:ser>
          <c:idx val="0"/>
          <c:order val="0"/>
          <c:tx>
            <c:strRef>
              <c:f>Sheet2!$W$4</c:f>
              <c:strCache>
                <c:ptCount val="1"/>
                <c:pt idx="0">
                  <c:v>Bord Gais Eireann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Sheet2!$W$7:$W$372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9-49CD-A3B9-FCC33422087C}"/>
            </c:ext>
          </c:extLst>
        </c:ser>
        <c:ser>
          <c:idx val="1"/>
          <c:order val="1"/>
          <c:tx>
            <c:strRef>
              <c:f>Sheet2!$X$4</c:f>
              <c:strCache>
                <c:ptCount val="1"/>
                <c:pt idx="0">
                  <c:v>Airtricity/SSE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Sheet2!$X$7:$X$372</c:f>
              <c:numCache>
                <c:formatCode>General</c:formatCode>
                <c:ptCount val="36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9-49CD-A3B9-FCC33422087C}"/>
            </c:ext>
          </c:extLst>
        </c:ser>
        <c:ser>
          <c:idx val="2"/>
          <c:order val="2"/>
          <c:tx>
            <c:strRef>
              <c:f>Sheet2!$Y$4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Sheet2!$Y$7:$Y$372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9-49CD-A3B9-FCC33422087C}"/>
            </c:ext>
          </c:extLst>
        </c:ser>
        <c:ser>
          <c:idx val="7"/>
          <c:order val="3"/>
          <c:tx>
            <c:strRef>
              <c:f>Sheet2!$Z$4</c:f>
              <c:strCache>
                <c:ptCount val="1"/>
                <c:pt idx="0">
                  <c:v>Endesa</c:v>
                </c:pt>
              </c:strCache>
            </c:strRef>
          </c:tx>
          <c:spPr>
            <a:solidFill>
              <a:schemeClr val="tx2"/>
            </a:solidFill>
          </c:spPr>
          <c:val>
            <c:numRef>
              <c:f>Sheet2!$Z$7:$Z$372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59-49CD-A3B9-FCC33422087C}"/>
            </c:ext>
          </c:extLst>
        </c:ser>
        <c:ser>
          <c:idx val="3"/>
          <c:order val="4"/>
          <c:tx>
            <c:strRef>
              <c:f>Sheet2!$AA$4</c:f>
              <c:strCache>
                <c:ptCount val="1"/>
                <c:pt idx="0">
                  <c:v>ESBI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Sheet2!$AA$7:$AA$372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59-49CD-A3B9-FCC33422087C}"/>
            </c:ext>
          </c:extLst>
        </c:ser>
        <c:ser>
          <c:idx val="4"/>
          <c:order val="5"/>
          <c:tx>
            <c:strRef>
              <c:f>Sheet2!$AB$4</c:f>
              <c:strCache>
                <c:ptCount val="1"/>
                <c:pt idx="0">
                  <c:v>NIE PPB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Sheet2!$AB$7:$AB$372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59-49CD-A3B9-FCC33422087C}"/>
            </c:ext>
          </c:extLst>
        </c:ser>
        <c:ser>
          <c:idx val="5"/>
          <c:order val="6"/>
          <c:tx>
            <c:strRef>
              <c:f>Sheet2!$AC$4</c:f>
              <c:strCache>
                <c:ptCount val="1"/>
                <c:pt idx="0">
                  <c:v>Scottish Power 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Sheet2!$AC$7:$AC$372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59-49CD-A3B9-FCC33422087C}"/>
            </c:ext>
          </c:extLst>
        </c:ser>
        <c:ser>
          <c:idx val="6"/>
          <c:order val="7"/>
          <c:tx>
            <c:strRef>
              <c:f>Sheet2!$AD$4</c:f>
              <c:strCache>
                <c:ptCount val="1"/>
                <c:pt idx="0">
                  <c:v>Electroroute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  <c:pt idx="31">
                  <c:v>42979</c:v>
                </c:pt>
                <c:pt idx="32">
                  <c:v>42980</c:v>
                </c:pt>
                <c:pt idx="33">
                  <c:v>42981</c:v>
                </c:pt>
                <c:pt idx="34">
                  <c:v>42982</c:v>
                </c:pt>
                <c:pt idx="35">
                  <c:v>42983</c:v>
                </c:pt>
                <c:pt idx="36">
                  <c:v>42984</c:v>
                </c:pt>
                <c:pt idx="37">
                  <c:v>42985</c:v>
                </c:pt>
                <c:pt idx="38">
                  <c:v>42986</c:v>
                </c:pt>
                <c:pt idx="39">
                  <c:v>42987</c:v>
                </c:pt>
                <c:pt idx="40">
                  <c:v>42988</c:v>
                </c:pt>
                <c:pt idx="41">
                  <c:v>42989</c:v>
                </c:pt>
                <c:pt idx="42">
                  <c:v>42990</c:v>
                </c:pt>
                <c:pt idx="43">
                  <c:v>42991</c:v>
                </c:pt>
                <c:pt idx="44">
                  <c:v>42992</c:v>
                </c:pt>
                <c:pt idx="45">
                  <c:v>42993</c:v>
                </c:pt>
                <c:pt idx="46">
                  <c:v>42994</c:v>
                </c:pt>
                <c:pt idx="47">
                  <c:v>42995</c:v>
                </c:pt>
                <c:pt idx="48">
                  <c:v>42996</c:v>
                </c:pt>
                <c:pt idx="49">
                  <c:v>42997</c:v>
                </c:pt>
                <c:pt idx="50">
                  <c:v>42998</c:v>
                </c:pt>
                <c:pt idx="51">
                  <c:v>42999</c:v>
                </c:pt>
                <c:pt idx="52">
                  <c:v>43000</c:v>
                </c:pt>
                <c:pt idx="53">
                  <c:v>43001</c:v>
                </c:pt>
                <c:pt idx="54">
                  <c:v>43002</c:v>
                </c:pt>
                <c:pt idx="55">
                  <c:v>43003</c:v>
                </c:pt>
                <c:pt idx="56">
                  <c:v>43004</c:v>
                </c:pt>
                <c:pt idx="57">
                  <c:v>43005</c:v>
                </c:pt>
                <c:pt idx="58">
                  <c:v>43006</c:v>
                </c:pt>
                <c:pt idx="59">
                  <c:v>43007</c:v>
                </c:pt>
                <c:pt idx="60">
                  <c:v>43008</c:v>
                </c:pt>
                <c:pt idx="61">
                  <c:v>43009</c:v>
                </c:pt>
                <c:pt idx="62">
                  <c:v>43010</c:v>
                </c:pt>
                <c:pt idx="63">
                  <c:v>43011</c:v>
                </c:pt>
                <c:pt idx="64">
                  <c:v>43012</c:v>
                </c:pt>
                <c:pt idx="65">
                  <c:v>43013</c:v>
                </c:pt>
                <c:pt idx="66">
                  <c:v>43014</c:v>
                </c:pt>
                <c:pt idx="67">
                  <c:v>43015</c:v>
                </c:pt>
                <c:pt idx="68">
                  <c:v>43016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43020</c:v>
                </c:pt>
                <c:pt idx="73">
                  <c:v>43021</c:v>
                </c:pt>
                <c:pt idx="74">
                  <c:v>43022</c:v>
                </c:pt>
                <c:pt idx="75">
                  <c:v>43023</c:v>
                </c:pt>
                <c:pt idx="76">
                  <c:v>43024</c:v>
                </c:pt>
                <c:pt idx="77">
                  <c:v>43025</c:v>
                </c:pt>
                <c:pt idx="78">
                  <c:v>43026</c:v>
                </c:pt>
                <c:pt idx="79">
                  <c:v>43027</c:v>
                </c:pt>
                <c:pt idx="80">
                  <c:v>43028</c:v>
                </c:pt>
                <c:pt idx="81">
                  <c:v>43029</c:v>
                </c:pt>
                <c:pt idx="82">
                  <c:v>43030</c:v>
                </c:pt>
                <c:pt idx="83">
                  <c:v>43031</c:v>
                </c:pt>
                <c:pt idx="84">
                  <c:v>43032</c:v>
                </c:pt>
                <c:pt idx="85">
                  <c:v>43033</c:v>
                </c:pt>
                <c:pt idx="86">
                  <c:v>43034</c:v>
                </c:pt>
                <c:pt idx="87">
                  <c:v>43035</c:v>
                </c:pt>
                <c:pt idx="88">
                  <c:v>43036</c:v>
                </c:pt>
                <c:pt idx="89">
                  <c:v>43037</c:v>
                </c:pt>
                <c:pt idx="90">
                  <c:v>43038</c:v>
                </c:pt>
                <c:pt idx="91">
                  <c:v>43039</c:v>
                </c:pt>
                <c:pt idx="92">
                  <c:v>43040</c:v>
                </c:pt>
                <c:pt idx="93">
                  <c:v>43041</c:v>
                </c:pt>
                <c:pt idx="94">
                  <c:v>43042</c:v>
                </c:pt>
                <c:pt idx="95">
                  <c:v>43043</c:v>
                </c:pt>
                <c:pt idx="96">
                  <c:v>43044</c:v>
                </c:pt>
                <c:pt idx="97">
                  <c:v>43045</c:v>
                </c:pt>
                <c:pt idx="98">
                  <c:v>43046</c:v>
                </c:pt>
                <c:pt idx="99">
                  <c:v>43047</c:v>
                </c:pt>
                <c:pt idx="100">
                  <c:v>43048</c:v>
                </c:pt>
                <c:pt idx="101">
                  <c:v>43049</c:v>
                </c:pt>
                <c:pt idx="102">
                  <c:v>43050</c:v>
                </c:pt>
                <c:pt idx="103">
                  <c:v>43051</c:v>
                </c:pt>
                <c:pt idx="104">
                  <c:v>43052</c:v>
                </c:pt>
                <c:pt idx="105">
                  <c:v>43053</c:v>
                </c:pt>
                <c:pt idx="106">
                  <c:v>43054</c:v>
                </c:pt>
                <c:pt idx="107">
                  <c:v>43055</c:v>
                </c:pt>
                <c:pt idx="108">
                  <c:v>43056</c:v>
                </c:pt>
                <c:pt idx="109">
                  <c:v>43057</c:v>
                </c:pt>
                <c:pt idx="110">
                  <c:v>43058</c:v>
                </c:pt>
                <c:pt idx="111">
                  <c:v>43059</c:v>
                </c:pt>
                <c:pt idx="112">
                  <c:v>43060</c:v>
                </c:pt>
                <c:pt idx="113">
                  <c:v>43061</c:v>
                </c:pt>
                <c:pt idx="114">
                  <c:v>43062</c:v>
                </c:pt>
                <c:pt idx="115">
                  <c:v>43063</c:v>
                </c:pt>
                <c:pt idx="116">
                  <c:v>43064</c:v>
                </c:pt>
                <c:pt idx="117">
                  <c:v>43065</c:v>
                </c:pt>
                <c:pt idx="118">
                  <c:v>43066</c:v>
                </c:pt>
                <c:pt idx="119">
                  <c:v>43067</c:v>
                </c:pt>
                <c:pt idx="120">
                  <c:v>43068</c:v>
                </c:pt>
                <c:pt idx="121">
                  <c:v>43069</c:v>
                </c:pt>
                <c:pt idx="122">
                  <c:v>43070</c:v>
                </c:pt>
                <c:pt idx="123">
                  <c:v>43071</c:v>
                </c:pt>
                <c:pt idx="124">
                  <c:v>43072</c:v>
                </c:pt>
                <c:pt idx="125">
                  <c:v>43073</c:v>
                </c:pt>
                <c:pt idx="126">
                  <c:v>43074</c:v>
                </c:pt>
                <c:pt idx="127">
                  <c:v>43075</c:v>
                </c:pt>
                <c:pt idx="128">
                  <c:v>43076</c:v>
                </c:pt>
                <c:pt idx="129">
                  <c:v>43077</c:v>
                </c:pt>
                <c:pt idx="130">
                  <c:v>43078</c:v>
                </c:pt>
                <c:pt idx="131">
                  <c:v>43079</c:v>
                </c:pt>
                <c:pt idx="132">
                  <c:v>43080</c:v>
                </c:pt>
                <c:pt idx="133">
                  <c:v>43081</c:v>
                </c:pt>
                <c:pt idx="134">
                  <c:v>43082</c:v>
                </c:pt>
                <c:pt idx="135">
                  <c:v>43083</c:v>
                </c:pt>
                <c:pt idx="136">
                  <c:v>43084</c:v>
                </c:pt>
                <c:pt idx="137">
                  <c:v>43085</c:v>
                </c:pt>
                <c:pt idx="138">
                  <c:v>43086</c:v>
                </c:pt>
                <c:pt idx="139">
                  <c:v>43087</c:v>
                </c:pt>
                <c:pt idx="140">
                  <c:v>43088</c:v>
                </c:pt>
                <c:pt idx="141">
                  <c:v>43089</c:v>
                </c:pt>
                <c:pt idx="142">
                  <c:v>43090</c:v>
                </c:pt>
                <c:pt idx="143">
                  <c:v>43091</c:v>
                </c:pt>
                <c:pt idx="144">
                  <c:v>43092</c:v>
                </c:pt>
                <c:pt idx="145">
                  <c:v>43093</c:v>
                </c:pt>
                <c:pt idx="146">
                  <c:v>43094</c:v>
                </c:pt>
                <c:pt idx="147">
                  <c:v>43095</c:v>
                </c:pt>
                <c:pt idx="148">
                  <c:v>43096</c:v>
                </c:pt>
                <c:pt idx="149">
                  <c:v>43097</c:v>
                </c:pt>
                <c:pt idx="150">
                  <c:v>43098</c:v>
                </c:pt>
                <c:pt idx="151">
                  <c:v>43099</c:v>
                </c:pt>
                <c:pt idx="152">
                  <c:v>43100</c:v>
                </c:pt>
                <c:pt idx="153">
                  <c:v>43101</c:v>
                </c:pt>
                <c:pt idx="154">
                  <c:v>43102</c:v>
                </c:pt>
                <c:pt idx="155">
                  <c:v>43103</c:v>
                </c:pt>
                <c:pt idx="156">
                  <c:v>43104</c:v>
                </c:pt>
                <c:pt idx="157">
                  <c:v>43105</c:v>
                </c:pt>
                <c:pt idx="158">
                  <c:v>43106</c:v>
                </c:pt>
                <c:pt idx="159">
                  <c:v>43107</c:v>
                </c:pt>
                <c:pt idx="160">
                  <c:v>43108</c:v>
                </c:pt>
                <c:pt idx="161">
                  <c:v>43109</c:v>
                </c:pt>
                <c:pt idx="162">
                  <c:v>43110</c:v>
                </c:pt>
                <c:pt idx="163">
                  <c:v>43111</c:v>
                </c:pt>
                <c:pt idx="164">
                  <c:v>43112</c:v>
                </c:pt>
                <c:pt idx="165">
                  <c:v>43113</c:v>
                </c:pt>
                <c:pt idx="166">
                  <c:v>43114</c:v>
                </c:pt>
                <c:pt idx="167">
                  <c:v>43115</c:v>
                </c:pt>
                <c:pt idx="168">
                  <c:v>43116</c:v>
                </c:pt>
                <c:pt idx="169">
                  <c:v>43117</c:v>
                </c:pt>
                <c:pt idx="170">
                  <c:v>43118</c:v>
                </c:pt>
                <c:pt idx="171">
                  <c:v>43119</c:v>
                </c:pt>
                <c:pt idx="172">
                  <c:v>43120</c:v>
                </c:pt>
                <c:pt idx="173">
                  <c:v>43121</c:v>
                </c:pt>
                <c:pt idx="174">
                  <c:v>43122</c:v>
                </c:pt>
                <c:pt idx="175">
                  <c:v>43123</c:v>
                </c:pt>
                <c:pt idx="176">
                  <c:v>43124</c:v>
                </c:pt>
                <c:pt idx="177">
                  <c:v>43125</c:v>
                </c:pt>
                <c:pt idx="178">
                  <c:v>43126</c:v>
                </c:pt>
                <c:pt idx="179">
                  <c:v>43127</c:v>
                </c:pt>
                <c:pt idx="180">
                  <c:v>43128</c:v>
                </c:pt>
                <c:pt idx="181">
                  <c:v>43129</c:v>
                </c:pt>
                <c:pt idx="182">
                  <c:v>43130</c:v>
                </c:pt>
                <c:pt idx="183">
                  <c:v>43131</c:v>
                </c:pt>
                <c:pt idx="184">
                  <c:v>43132</c:v>
                </c:pt>
                <c:pt idx="185">
                  <c:v>43133</c:v>
                </c:pt>
                <c:pt idx="186">
                  <c:v>43134</c:v>
                </c:pt>
                <c:pt idx="187">
                  <c:v>43135</c:v>
                </c:pt>
                <c:pt idx="188">
                  <c:v>43136</c:v>
                </c:pt>
                <c:pt idx="189">
                  <c:v>43137</c:v>
                </c:pt>
                <c:pt idx="190">
                  <c:v>43138</c:v>
                </c:pt>
                <c:pt idx="191">
                  <c:v>43139</c:v>
                </c:pt>
                <c:pt idx="192">
                  <c:v>43140</c:v>
                </c:pt>
                <c:pt idx="193">
                  <c:v>43141</c:v>
                </c:pt>
                <c:pt idx="194">
                  <c:v>43142</c:v>
                </c:pt>
                <c:pt idx="195">
                  <c:v>43143</c:v>
                </c:pt>
                <c:pt idx="196">
                  <c:v>43144</c:v>
                </c:pt>
                <c:pt idx="197">
                  <c:v>43145</c:v>
                </c:pt>
                <c:pt idx="198">
                  <c:v>43146</c:v>
                </c:pt>
                <c:pt idx="199">
                  <c:v>43147</c:v>
                </c:pt>
                <c:pt idx="200">
                  <c:v>43148</c:v>
                </c:pt>
                <c:pt idx="201">
                  <c:v>43149</c:v>
                </c:pt>
                <c:pt idx="202">
                  <c:v>43150</c:v>
                </c:pt>
                <c:pt idx="203">
                  <c:v>43151</c:v>
                </c:pt>
                <c:pt idx="204">
                  <c:v>43152</c:v>
                </c:pt>
                <c:pt idx="205">
                  <c:v>43153</c:v>
                </c:pt>
                <c:pt idx="206">
                  <c:v>43154</c:v>
                </c:pt>
                <c:pt idx="207">
                  <c:v>43155</c:v>
                </c:pt>
                <c:pt idx="208">
                  <c:v>43156</c:v>
                </c:pt>
                <c:pt idx="209">
                  <c:v>43157</c:v>
                </c:pt>
                <c:pt idx="210">
                  <c:v>43158</c:v>
                </c:pt>
                <c:pt idx="211">
                  <c:v>43159</c:v>
                </c:pt>
                <c:pt idx="212">
                  <c:v>43160</c:v>
                </c:pt>
                <c:pt idx="213">
                  <c:v>43161</c:v>
                </c:pt>
                <c:pt idx="214">
                  <c:v>43162</c:v>
                </c:pt>
                <c:pt idx="215">
                  <c:v>43163</c:v>
                </c:pt>
                <c:pt idx="216">
                  <c:v>43164</c:v>
                </c:pt>
                <c:pt idx="217">
                  <c:v>43165</c:v>
                </c:pt>
                <c:pt idx="218">
                  <c:v>43166</c:v>
                </c:pt>
                <c:pt idx="219">
                  <c:v>43167</c:v>
                </c:pt>
                <c:pt idx="220">
                  <c:v>43168</c:v>
                </c:pt>
                <c:pt idx="221">
                  <c:v>43169</c:v>
                </c:pt>
                <c:pt idx="222">
                  <c:v>43170</c:v>
                </c:pt>
                <c:pt idx="223">
                  <c:v>43171</c:v>
                </c:pt>
                <c:pt idx="224">
                  <c:v>43172</c:v>
                </c:pt>
                <c:pt idx="225">
                  <c:v>43173</c:v>
                </c:pt>
                <c:pt idx="226">
                  <c:v>43174</c:v>
                </c:pt>
                <c:pt idx="227">
                  <c:v>43175</c:v>
                </c:pt>
                <c:pt idx="228">
                  <c:v>43176</c:v>
                </c:pt>
                <c:pt idx="229">
                  <c:v>43177</c:v>
                </c:pt>
                <c:pt idx="230">
                  <c:v>43178</c:v>
                </c:pt>
                <c:pt idx="231">
                  <c:v>43179</c:v>
                </c:pt>
                <c:pt idx="232">
                  <c:v>43180</c:v>
                </c:pt>
                <c:pt idx="233">
                  <c:v>43181</c:v>
                </c:pt>
                <c:pt idx="234">
                  <c:v>43182</c:v>
                </c:pt>
                <c:pt idx="235">
                  <c:v>43183</c:v>
                </c:pt>
                <c:pt idx="236">
                  <c:v>43184</c:v>
                </c:pt>
                <c:pt idx="237">
                  <c:v>43185</c:v>
                </c:pt>
                <c:pt idx="238">
                  <c:v>43186</c:v>
                </c:pt>
                <c:pt idx="239">
                  <c:v>43187</c:v>
                </c:pt>
                <c:pt idx="240">
                  <c:v>43188</c:v>
                </c:pt>
                <c:pt idx="241">
                  <c:v>43189</c:v>
                </c:pt>
                <c:pt idx="242">
                  <c:v>43190</c:v>
                </c:pt>
                <c:pt idx="243">
                  <c:v>43191</c:v>
                </c:pt>
                <c:pt idx="244">
                  <c:v>43192</c:v>
                </c:pt>
                <c:pt idx="245">
                  <c:v>43193</c:v>
                </c:pt>
                <c:pt idx="246">
                  <c:v>43194</c:v>
                </c:pt>
                <c:pt idx="247">
                  <c:v>43195</c:v>
                </c:pt>
                <c:pt idx="248">
                  <c:v>43196</c:v>
                </c:pt>
                <c:pt idx="249">
                  <c:v>43197</c:v>
                </c:pt>
                <c:pt idx="250">
                  <c:v>43198</c:v>
                </c:pt>
                <c:pt idx="251">
                  <c:v>43199</c:v>
                </c:pt>
                <c:pt idx="252">
                  <c:v>43200</c:v>
                </c:pt>
                <c:pt idx="253">
                  <c:v>43201</c:v>
                </c:pt>
                <c:pt idx="254">
                  <c:v>43202</c:v>
                </c:pt>
                <c:pt idx="255">
                  <c:v>43203</c:v>
                </c:pt>
                <c:pt idx="256">
                  <c:v>43204</c:v>
                </c:pt>
                <c:pt idx="257">
                  <c:v>43205</c:v>
                </c:pt>
                <c:pt idx="258">
                  <c:v>43206</c:v>
                </c:pt>
                <c:pt idx="259">
                  <c:v>43207</c:v>
                </c:pt>
                <c:pt idx="260">
                  <c:v>43208</c:v>
                </c:pt>
                <c:pt idx="261">
                  <c:v>43209</c:v>
                </c:pt>
                <c:pt idx="262">
                  <c:v>43210</c:v>
                </c:pt>
                <c:pt idx="263">
                  <c:v>43211</c:v>
                </c:pt>
                <c:pt idx="264">
                  <c:v>43212</c:v>
                </c:pt>
                <c:pt idx="265">
                  <c:v>43213</c:v>
                </c:pt>
                <c:pt idx="266">
                  <c:v>43214</c:v>
                </c:pt>
                <c:pt idx="267">
                  <c:v>43215</c:v>
                </c:pt>
                <c:pt idx="268">
                  <c:v>43216</c:v>
                </c:pt>
                <c:pt idx="269">
                  <c:v>43217</c:v>
                </c:pt>
                <c:pt idx="270">
                  <c:v>43218</c:v>
                </c:pt>
                <c:pt idx="271">
                  <c:v>43219</c:v>
                </c:pt>
                <c:pt idx="272">
                  <c:v>43220</c:v>
                </c:pt>
                <c:pt idx="273">
                  <c:v>43221</c:v>
                </c:pt>
                <c:pt idx="274">
                  <c:v>43222</c:v>
                </c:pt>
                <c:pt idx="275">
                  <c:v>43223</c:v>
                </c:pt>
                <c:pt idx="276">
                  <c:v>43224</c:v>
                </c:pt>
                <c:pt idx="277">
                  <c:v>43225</c:v>
                </c:pt>
                <c:pt idx="278">
                  <c:v>43226</c:v>
                </c:pt>
                <c:pt idx="279">
                  <c:v>43227</c:v>
                </c:pt>
                <c:pt idx="280">
                  <c:v>43228</c:v>
                </c:pt>
                <c:pt idx="281">
                  <c:v>43229</c:v>
                </c:pt>
                <c:pt idx="282">
                  <c:v>43230</c:v>
                </c:pt>
                <c:pt idx="283">
                  <c:v>43231</c:v>
                </c:pt>
                <c:pt idx="284">
                  <c:v>43232</c:v>
                </c:pt>
                <c:pt idx="285">
                  <c:v>43233</c:v>
                </c:pt>
                <c:pt idx="286">
                  <c:v>43234</c:v>
                </c:pt>
                <c:pt idx="287">
                  <c:v>43235</c:v>
                </c:pt>
                <c:pt idx="288">
                  <c:v>43236</c:v>
                </c:pt>
                <c:pt idx="289">
                  <c:v>43237</c:v>
                </c:pt>
                <c:pt idx="290">
                  <c:v>43238</c:v>
                </c:pt>
                <c:pt idx="291">
                  <c:v>43239</c:v>
                </c:pt>
                <c:pt idx="292">
                  <c:v>43240</c:v>
                </c:pt>
                <c:pt idx="293">
                  <c:v>43241</c:v>
                </c:pt>
                <c:pt idx="294">
                  <c:v>43242</c:v>
                </c:pt>
                <c:pt idx="295">
                  <c:v>43243</c:v>
                </c:pt>
                <c:pt idx="296">
                  <c:v>43244</c:v>
                </c:pt>
                <c:pt idx="297">
                  <c:v>43245</c:v>
                </c:pt>
                <c:pt idx="298">
                  <c:v>43246</c:v>
                </c:pt>
                <c:pt idx="299">
                  <c:v>43247</c:v>
                </c:pt>
                <c:pt idx="300">
                  <c:v>43248</c:v>
                </c:pt>
                <c:pt idx="301">
                  <c:v>43249</c:v>
                </c:pt>
                <c:pt idx="302">
                  <c:v>43250</c:v>
                </c:pt>
                <c:pt idx="303">
                  <c:v>43251</c:v>
                </c:pt>
                <c:pt idx="304">
                  <c:v>43252</c:v>
                </c:pt>
                <c:pt idx="305">
                  <c:v>43253</c:v>
                </c:pt>
                <c:pt idx="306">
                  <c:v>43254</c:v>
                </c:pt>
                <c:pt idx="307">
                  <c:v>43255</c:v>
                </c:pt>
                <c:pt idx="308">
                  <c:v>43256</c:v>
                </c:pt>
                <c:pt idx="309">
                  <c:v>43257</c:v>
                </c:pt>
                <c:pt idx="310">
                  <c:v>43258</c:v>
                </c:pt>
                <c:pt idx="311">
                  <c:v>43259</c:v>
                </c:pt>
                <c:pt idx="312">
                  <c:v>43260</c:v>
                </c:pt>
                <c:pt idx="313">
                  <c:v>43261</c:v>
                </c:pt>
                <c:pt idx="314">
                  <c:v>43262</c:v>
                </c:pt>
                <c:pt idx="315">
                  <c:v>43263</c:v>
                </c:pt>
                <c:pt idx="316">
                  <c:v>43264</c:v>
                </c:pt>
                <c:pt idx="317">
                  <c:v>43265</c:v>
                </c:pt>
                <c:pt idx="318">
                  <c:v>43266</c:v>
                </c:pt>
                <c:pt idx="319">
                  <c:v>43267</c:v>
                </c:pt>
                <c:pt idx="320">
                  <c:v>43268</c:v>
                </c:pt>
                <c:pt idx="321">
                  <c:v>43269</c:v>
                </c:pt>
                <c:pt idx="322">
                  <c:v>43270</c:v>
                </c:pt>
                <c:pt idx="323">
                  <c:v>43271</c:v>
                </c:pt>
                <c:pt idx="324">
                  <c:v>43272</c:v>
                </c:pt>
                <c:pt idx="325">
                  <c:v>43273</c:v>
                </c:pt>
                <c:pt idx="326">
                  <c:v>43274</c:v>
                </c:pt>
                <c:pt idx="327">
                  <c:v>43275</c:v>
                </c:pt>
                <c:pt idx="328">
                  <c:v>43276</c:v>
                </c:pt>
                <c:pt idx="329">
                  <c:v>43277</c:v>
                </c:pt>
                <c:pt idx="330">
                  <c:v>43278</c:v>
                </c:pt>
                <c:pt idx="331">
                  <c:v>43279</c:v>
                </c:pt>
                <c:pt idx="332">
                  <c:v>43280</c:v>
                </c:pt>
                <c:pt idx="333">
                  <c:v>43281</c:v>
                </c:pt>
                <c:pt idx="334">
                  <c:v>43282</c:v>
                </c:pt>
                <c:pt idx="335">
                  <c:v>43283</c:v>
                </c:pt>
                <c:pt idx="336">
                  <c:v>43284</c:v>
                </c:pt>
                <c:pt idx="337">
                  <c:v>43285</c:v>
                </c:pt>
                <c:pt idx="338">
                  <c:v>43286</c:v>
                </c:pt>
                <c:pt idx="339">
                  <c:v>43287</c:v>
                </c:pt>
                <c:pt idx="340">
                  <c:v>43288</c:v>
                </c:pt>
                <c:pt idx="341">
                  <c:v>43289</c:v>
                </c:pt>
                <c:pt idx="342">
                  <c:v>43290</c:v>
                </c:pt>
                <c:pt idx="343">
                  <c:v>43291</c:v>
                </c:pt>
                <c:pt idx="344">
                  <c:v>43292</c:v>
                </c:pt>
                <c:pt idx="345">
                  <c:v>43293</c:v>
                </c:pt>
                <c:pt idx="346">
                  <c:v>43294</c:v>
                </c:pt>
                <c:pt idx="347">
                  <c:v>43295</c:v>
                </c:pt>
                <c:pt idx="348">
                  <c:v>43296</c:v>
                </c:pt>
                <c:pt idx="349">
                  <c:v>43297</c:v>
                </c:pt>
                <c:pt idx="350">
                  <c:v>43298</c:v>
                </c:pt>
                <c:pt idx="351">
                  <c:v>43299</c:v>
                </c:pt>
                <c:pt idx="352">
                  <c:v>43300</c:v>
                </c:pt>
                <c:pt idx="353">
                  <c:v>43301</c:v>
                </c:pt>
                <c:pt idx="354">
                  <c:v>43302</c:v>
                </c:pt>
                <c:pt idx="355">
                  <c:v>43303</c:v>
                </c:pt>
                <c:pt idx="356">
                  <c:v>43304</c:v>
                </c:pt>
                <c:pt idx="357">
                  <c:v>43305</c:v>
                </c:pt>
                <c:pt idx="358">
                  <c:v>43306</c:v>
                </c:pt>
                <c:pt idx="359">
                  <c:v>43307</c:v>
                </c:pt>
                <c:pt idx="360">
                  <c:v>43308</c:v>
                </c:pt>
                <c:pt idx="361">
                  <c:v>43309</c:v>
                </c:pt>
                <c:pt idx="362">
                  <c:v>43310</c:v>
                </c:pt>
                <c:pt idx="363">
                  <c:v>43311</c:v>
                </c:pt>
                <c:pt idx="364">
                  <c:v>43312</c:v>
                </c:pt>
                <c:pt idx="365">
                  <c:v>43313</c:v>
                </c:pt>
              </c:numCache>
            </c:numRef>
          </c:cat>
          <c:val>
            <c:numRef>
              <c:f>Sheet2!$AD$7:$AD$372</c:f>
              <c:numCache>
                <c:formatCode>General</c:formatCode>
                <c:ptCount val="36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59-49CD-A3B9-FCC33422087C}"/>
            </c:ext>
          </c:extLst>
        </c:ser>
        <c:ser>
          <c:idx val="8"/>
          <c:order val="8"/>
          <c:tx>
            <c:strRef>
              <c:f>Sheet2!$AE$4</c:f>
              <c:strCache>
                <c:ptCount val="1"/>
                <c:pt idx="0">
                  <c:v>RWE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Sheet2!$AE$7:$AE$372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59-49CD-A3B9-FCC33422087C}"/>
            </c:ext>
          </c:extLst>
        </c:ser>
        <c:ser>
          <c:idx val="9"/>
          <c:order val="9"/>
          <c:tx>
            <c:strRef>
              <c:f>Sheet2!$AF$4</c:f>
              <c:strCache>
                <c:ptCount val="1"/>
                <c:pt idx="0">
                  <c:v>Danske</c:v>
                </c:pt>
              </c:strCache>
            </c:strRef>
          </c:tx>
          <c:val>
            <c:numRef>
              <c:f>Sheet2!$AF$7:$AF$372</c:f>
              <c:numCache>
                <c:formatCode>General</c:formatCode>
                <c:ptCount val="366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41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41</c:v>
                </c:pt>
                <c:pt idx="42">
                  <c:v>41</c:v>
                </c:pt>
                <c:pt idx="43">
                  <c:v>41</c:v>
                </c:pt>
                <c:pt idx="44">
                  <c:v>41</c:v>
                </c:pt>
                <c:pt idx="45">
                  <c:v>41</c:v>
                </c:pt>
                <c:pt idx="46">
                  <c:v>41</c:v>
                </c:pt>
                <c:pt idx="47">
                  <c:v>41</c:v>
                </c:pt>
                <c:pt idx="48">
                  <c:v>41</c:v>
                </c:pt>
                <c:pt idx="49">
                  <c:v>41</c:v>
                </c:pt>
                <c:pt idx="50">
                  <c:v>41</c:v>
                </c:pt>
                <c:pt idx="51">
                  <c:v>41</c:v>
                </c:pt>
                <c:pt idx="52">
                  <c:v>41</c:v>
                </c:pt>
                <c:pt idx="53">
                  <c:v>41</c:v>
                </c:pt>
                <c:pt idx="54">
                  <c:v>41</c:v>
                </c:pt>
                <c:pt idx="55">
                  <c:v>41</c:v>
                </c:pt>
                <c:pt idx="56">
                  <c:v>41</c:v>
                </c:pt>
                <c:pt idx="57">
                  <c:v>41</c:v>
                </c:pt>
                <c:pt idx="58">
                  <c:v>41</c:v>
                </c:pt>
                <c:pt idx="59">
                  <c:v>41</c:v>
                </c:pt>
                <c:pt idx="60">
                  <c:v>41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7-46B9-AFA0-A1B9086374E1}"/>
            </c:ext>
          </c:extLst>
        </c:ser>
        <c:ser>
          <c:idx val="10"/>
          <c:order val="10"/>
          <c:tx>
            <c:strRef>
              <c:f>Sheet2!$AH$4</c:f>
              <c:strCache>
                <c:ptCount val="1"/>
                <c:pt idx="0">
                  <c:v>Brookfield </c:v>
                </c:pt>
              </c:strCache>
            </c:strRef>
          </c:tx>
          <c:val>
            <c:numRef>
              <c:f>Sheet2!$AH$7:$AH$372</c:f>
              <c:numCache>
                <c:formatCode>General</c:formatCode>
                <c:ptCount val="36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81</c:v>
                </c:pt>
                <c:pt idx="62">
                  <c:v>81</c:v>
                </c:pt>
                <c:pt idx="63">
                  <c:v>81</c:v>
                </c:pt>
                <c:pt idx="64">
                  <c:v>81</c:v>
                </c:pt>
                <c:pt idx="65">
                  <c:v>81</c:v>
                </c:pt>
                <c:pt idx="66">
                  <c:v>81</c:v>
                </c:pt>
                <c:pt idx="67">
                  <c:v>81</c:v>
                </c:pt>
                <c:pt idx="68">
                  <c:v>81</c:v>
                </c:pt>
                <c:pt idx="69">
                  <c:v>81</c:v>
                </c:pt>
                <c:pt idx="70">
                  <c:v>81</c:v>
                </c:pt>
                <c:pt idx="71">
                  <c:v>81</c:v>
                </c:pt>
                <c:pt idx="72">
                  <c:v>81</c:v>
                </c:pt>
                <c:pt idx="73">
                  <c:v>81</c:v>
                </c:pt>
                <c:pt idx="74">
                  <c:v>81</c:v>
                </c:pt>
                <c:pt idx="75">
                  <c:v>81</c:v>
                </c:pt>
                <c:pt idx="76">
                  <c:v>81</c:v>
                </c:pt>
                <c:pt idx="77">
                  <c:v>81</c:v>
                </c:pt>
                <c:pt idx="78">
                  <c:v>81</c:v>
                </c:pt>
                <c:pt idx="79">
                  <c:v>81</c:v>
                </c:pt>
                <c:pt idx="80">
                  <c:v>81</c:v>
                </c:pt>
                <c:pt idx="81">
                  <c:v>81</c:v>
                </c:pt>
                <c:pt idx="82">
                  <c:v>81</c:v>
                </c:pt>
                <c:pt idx="83">
                  <c:v>81</c:v>
                </c:pt>
                <c:pt idx="84">
                  <c:v>81</c:v>
                </c:pt>
                <c:pt idx="85">
                  <c:v>81</c:v>
                </c:pt>
                <c:pt idx="86">
                  <c:v>81</c:v>
                </c:pt>
                <c:pt idx="87">
                  <c:v>81</c:v>
                </c:pt>
                <c:pt idx="88">
                  <c:v>81</c:v>
                </c:pt>
                <c:pt idx="89">
                  <c:v>81</c:v>
                </c:pt>
                <c:pt idx="90">
                  <c:v>81</c:v>
                </c:pt>
                <c:pt idx="91">
                  <c:v>81</c:v>
                </c:pt>
                <c:pt idx="92">
                  <c:v>33</c:v>
                </c:pt>
                <c:pt idx="93">
                  <c:v>33</c:v>
                </c:pt>
                <c:pt idx="94">
                  <c:v>33</c:v>
                </c:pt>
                <c:pt idx="95">
                  <c:v>33</c:v>
                </c:pt>
                <c:pt idx="96">
                  <c:v>33</c:v>
                </c:pt>
                <c:pt idx="97">
                  <c:v>33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  <c:pt idx="101">
                  <c:v>33</c:v>
                </c:pt>
                <c:pt idx="102">
                  <c:v>33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33</c:v>
                </c:pt>
                <c:pt idx="118">
                  <c:v>33</c:v>
                </c:pt>
                <c:pt idx="119">
                  <c:v>33</c:v>
                </c:pt>
                <c:pt idx="120">
                  <c:v>33</c:v>
                </c:pt>
                <c:pt idx="121">
                  <c:v>33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24</c:v>
                </c:pt>
                <c:pt idx="213">
                  <c:v>24</c:v>
                </c:pt>
                <c:pt idx="214">
                  <c:v>24</c:v>
                </c:pt>
                <c:pt idx="215">
                  <c:v>24</c:v>
                </c:pt>
                <c:pt idx="216">
                  <c:v>24</c:v>
                </c:pt>
                <c:pt idx="217">
                  <c:v>24</c:v>
                </c:pt>
                <c:pt idx="218">
                  <c:v>24</c:v>
                </c:pt>
                <c:pt idx="219">
                  <c:v>24</c:v>
                </c:pt>
                <c:pt idx="220">
                  <c:v>24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24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24</c:v>
                </c:pt>
                <c:pt idx="229">
                  <c:v>24</c:v>
                </c:pt>
                <c:pt idx="230">
                  <c:v>24</c:v>
                </c:pt>
                <c:pt idx="231">
                  <c:v>24</c:v>
                </c:pt>
                <c:pt idx="232">
                  <c:v>24</c:v>
                </c:pt>
                <c:pt idx="233">
                  <c:v>24</c:v>
                </c:pt>
                <c:pt idx="234">
                  <c:v>24</c:v>
                </c:pt>
                <c:pt idx="235">
                  <c:v>24</c:v>
                </c:pt>
                <c:pt idx="236">
                  <c:v>24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24</c:v>
                </c:pt>
                <c:pt idx="242">
                  <c:v>24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14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35</c:v>
                </c:pt>
                <c:pt idx="335">
                  <c:v>35</c:v>
                </c:pt>
                <c:pt idx="336">
                  <c:v>35</c:v>
                </c:pt>
                <c:pt idx="337">
                  <c:v>35</c:v>
                </c:pt>
                <c:pt idx="338">
                  <c:v>35</c:v>
                </c:pt>
                <c:pt idx="339">
                  <c:v>35</c:v>
                </c:pt>
                <c:pt idx="340">
                  <c:v>35</c:v>
                </c:pt>
                <c:pt idx="341">
                  <c:v>35</c:v>
                </c:pt>
                <c:pt idx="342">
                  <c:v>35</c:v>
                </c:pt>
                <c:pt idx="343">
                  <c:v>35</c:v>
                </c:pt>
                <c:pt idx="344">
                  <c:v>35</c:v>
                </c:pt>
                <c:pt idx="345">
                  <c:v>35</c:v>
                </c:pt>
                <c:pt idx="346">
                  <c:v>35</c:v>
                </c:pt>
                <c:pt idx="347">
                  <c:v>35</c:v>
                </c:pt>
                <c:pt idx="348">
                  <c:v>35</c:v>
                </c:pt>
                <c:pt idx="349">
                  <c:v>35</c:v>
                </c:pt>
                <c:pt idx="350">
                  <c:v>35</c:v>
                </c:pt>
                <c:pt idx="351">
                  <c:v>35</c:v>
                </c:pt>
                <c:pt idx="352">
                  <c:v>35</c:v>
                </c:pt>
                <c:pt idx="353">
                  <c:v>35</c:v>
                </c:pt>
                <c:pt idx="354">
                  <c:v>35</c:v>
                </c:pt>
                <c:pt idx="355">
                  <c:v>35</c:v>
                </c:pt>
                <c:pt idx="356">
                  <c:v>35</c:v>
                </c:pt>
                <c:pt idx="357">
                  <c:v>35</c:v>
                </c:pt>
                <c:pt idx="358">
                  <c:v>35</c:v>
                </c:pt>
                <c:pt idx="359">
                  <c:v>35</c:v>
                </c:pt>
                <c:pt idx="360">
                  <c:v>35</c:v>
                </c:pt>
                <c:pt idx="361">
                  <c:v>35</c:v>
                </c:pt>
                <c:pt idx="362">
                  <c:v>35</c:v>
                </c:pt>
                <c:pt idx="363">
                  <c:v>35</c:v>
                </c:pt>
                <c:pt idx="364">
                  <c:v>35</c:v>
                </c:pt>
                <c:pt idx="36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7-46B9-AFA0-A1B90863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30520"/>
        <c:axId val="502630912"/>
      </c:areaChart>
      <c:dateAx>
        <c:axId val="502630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3091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02630912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MW</a:t>
                </a:r>
              </a:p>
            </c:rich>
          </c:tx>
          <c:layout>
            <c:manualLayout>
              <c:xMode val="edge"/>
              <c:yMode val="edge"/>
              <c:x val="1.5936254980079678E-2"/>
              <c:y val="0.46812792536122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30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29083665341405"/>
          <c:y val="9.9601863882324768E-3"/>
          <c:w val="0.3150886691888784"/>
          <c:h val="0.18359886022774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108699</xdr:rowOff>
    </xdr:from>
    <xdr:to>
      <xdr:col>13</xdr:col>
      <xdr:colOff>981635</xdr:colOff>
      <xdr:row>56</xdr:row>
      <xdr:rowOff>37541</xdr:rowOff>
    </xdr:to>
    <xdr:graphicFrame macro="">
      <xdr:nvGraphicFramePr>
        <xdr:cNvPr id="1233" name="Chart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25</xdr:row>
      <xdr:rowOff>145678</xdr:rowOff>
    </xdr:from>
    <xdr:to>
      <xdr:col>14</xdr:col>
      <xdr:colOff>6164</xdr:colOff>
      <xdr:row>55</xdr:row>
      <xdr:rowOff>74520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74"/>
  <sheetViews>
    <sheetView workbookViewId="0">
      <pane ySplit="7" topLeftCell="A4500" activePane="bottomLeft" state="frozen"/>
      <selection activeCell="M19" activeCellId="1" sqref="M10 M19"/>
      <selection pane="bottomLeft" activeCell="L4532" sqref="L4532"/>
    </sheetView>
  </sheetViews>
  <sheetFormatPr defaultRowHeight="13.2" x14ac:dyDescent="0.25"/>
  <cols>
    <col min="1" max="1" width="3.33203125" customWidth="1"/>
    <col min="2" max="2" width="14.109375" style="3" customWidth="1"/>
    <col min="3" max="3" width="12.88671875" customWidth="1"/>
    <col min="4" max="4" width="10.109375" bestFit="1" customWidth="1"/>
    <col min="5" max="5" width="11.88671875" bestFit="1" customWidth="1"/>
    <col min="6" max="6" width="19.44140625" customWidth="1"/>
    <col min="7" max="7" width="15" bestFit="1" customWidth="1"/>
    <col min="8" max="8" width="12" bestFit="1" customWidth="1"/>
    <col min="13" max="13" width="18.109375" bestFit="1" customWidth="1"/>
  </cols>
  <sheetData>
    <row r="1" spans="1:22" x14ac:dyDescent="0.25">
      <c r="B1" s="3" t="s">
        <v>5</v>
      </c>
      <c r="C1" s="3"/>
      <c r="D1" s="3"/>
      <c r="E1" s="3"/>
      <c r="F1" s="3"/>
      <c r="G1" s="3"/>
      <c r="I1" s="3"/>
      <c r="K1" s="3"/>
      <c r="L1" s="3"/>
      <c r="M1" s="3"/>
    </row>
    <row r="2" spans="1:22" x14ac:dyDescent="0.25">
      <c r="B2" s="3" t="s">
        <v>19</v>
      </c>
      <c r="C2" s="3"/>
      <c r="D2" s="3"/>
      <c r="E2" s="3"/>
      <c r="F2" s="3"/>
      <c r="G2" s="3"/>
      <c r="I2" s="3"/>
      <c r="K2" s="3"/>
      <c r="L2" s="3"/>
      <c r="M2" s="3"/>
    </row>
    <row r="3" spans="1:22" x14ac:dyDescent="0.25">
      <c r="C3" s="3"/>
      <c r="D3" s="3"/>
      <c r="E3" s="3"/>
      <c r="F3" s="3" t="s">
        <v>7</v>
      </c>
      <c r="G3" s="3"/>
      <c r="I3" s="3"/>
      <c r="K3" s="3"/>
      <c r="L3" s="3"/>
      <c r="M3" s="3"/>
    </row>
    <row r="4" spans="1:22" x14ac:dyDescent="0.25">
      <c r="B4" s="3" t="s">
        <v>42</v>
      </c>
      <c r="C4" s="17">
        <v>43287</v>
      </c>
      <c r="D4" s="3"/>
      <c r="E4" s="3"/>
      <c r="F4" s="3" t="s">
        <v>4</v>
      </c>
      <c r="G4" s="3"/>
      <c r="I4" s="3"/>
      <c r="K4" s="3"/>
      <c r="L4" s="3"/>
      <c r="M4" s="3"/>
    </row>
    <row r="5" spans="1:22" x14ac:dyDescent="0.25">
      <c r="C5" s="3"/>
      <c r="D5" s="3"/>
      <c r="E5" s="3"/>
      <c r="F5" s="34"/>
      <c r="G5" s="34"/>
      <c r="I5" s="34"/>
      <c r="J5" s="34"/>
      <c r="K5" s="34"/>
      <c r="L5" s="34"/>
      <c r="M5" s="34"/>
    </row>
    <row r="6" spans="1:22" x14ac:dyDescent="0.25">
      <c r="B6" s="3" t="s">
        <v>1</v>
      </c>
      <c r="C6" s="3" t="s">
        <v>2</v>
      </c>
      <c r="D6" s="3" t="s">
        <v>6</v>
      </c>
      <c r="E6" s="3" t="s">
        <v>12</v>
      </c>
    </row>
    <row r="7" spans="1:22" x14ac:dyDescent="0.25">
      <c r="C7" s="3" t="s">
        <v>3</v>
      </c>
      <c r="D7" s="3" t="s">
        <v>3</v>
      </c>
      <c r="E7" s="3" t="s">
        <v>3</v>
      </c>
      <c r="F7" s="3" t="s">
        <v>9</v>
      </c>
      <c r="G7" s="3" t="s">
        <v>24</v>
      </c>
      <c r="H7" s="3" t="s">
        <v>26</v>
      </c>
      <c r="I7" s="3" t="s">
        <v>10</v>
      </c>
      <c r="J7" s="3" t="s">
        <v>25</v>
      </c>
      <c r="K7" s="3" t="s">
        <v>11</v>
      </c>
      <c r="L7" s="3" t="s">
        <v>8</v>
      </c>
      <c r="M7" s="3" t="s">
        <v>23</v>
      </c>
      <c r="N7" s="3" t="s">
        <v>27</v>
      </c>
      <c r="O7" s="3" t="s">
        <v>28</v>
      </c>
      <c r="P7" s="3" t="s">
        <v>29</v>
      </c>
      <c r="Q7" s="3" t="s">
        <v>30</v>
      </c>
      <c r="R7" s="3" t="s">
        <v>38</v>
      </c>
      <c r="S7" s="3" t="s">
        <v>39</v>
      </c>
      <c r="T7" s="3" t="s">
        <v>43</v>
      </c>
      <c r="U7" s="3" t="s">
        <v>37</v>
      </c>
      <c r="V7" s="3" t="s">
        <v>45</v>
      </c>
    </row>
    <row r="8" spans="1:22" x14ac:dyDescent="0.25">
      <c r="A8">
        <f t="shared" ref="A8:A71" si="0">IF(DAY(B8)=1,1,"")</f>
        <v>1</v>
      </c>
      <c r="B8" s="16">
        <v>38808</v>
      </c>
      <c r="C8">
        <f>400</f>
        <v>400</v>
      </c>
      <c r="D8">
        <f>SUM(F8:S8)</f>
        <v>400</v>
      </c>
      <c r="E8">
        <f>C8-D8</f>
        <v>0</v>
      </c>
      <c r="G8">
        <v>150</v>
      </c>
      <c r="K8">
        <v>10</v>
      </c>
      <c r="L8">
        <v>240</v>
      </c>
    </row>
    <row r="9" spans="1:22" x14ac:dyDescent="0.25">
      <c r="A9" t="str">
        <f t="shared" si="0"/>
        <v/>
      </c>
      <c r="B9" s="16">
        <f>B8+1</f>
        <v>38809</v>
      </c>
      <c r="C9">
        <f>400</f>
        <v>400</v>
      </c>
      <c r="D9">
        <f t="shared" ref="D9:D72" si="1">SUM(F9:S9)</f>
        <v>400</v>
      </c>
      <c r="E9">
        <f t="shared" ref="E9:E72" si="2">C9-D9</f>
        <v>0</v>
      </c>
      <c r="G9">
        <f>G8</f>
        <v>150</v>
      </c>
      <c r="K9">
        <f>K8</f>
        <v>10</v>
      </c>
      <c r="L9">
        <f>L8</f>
        <v>240</v>
      </c>
    </row>
    <row r="10" spans="1:22" x14ac:dyDescent="0.25">
      <c r="A10" t="str">
        <f t="shared" si="0"/>
        <v/>
      </c>
      <c r="B10" s="16">
        <f t="shared" ref="B10:B73" si="3">B9+1</f>
        <v>38810</v>
      </c>
      <c r="C10">
        <f>400</f>
        <v>400</v>
      </c>
      <c r="D10">
        <f t="shared" si="1"/>
        <v>400</v>
      </c>
      <c r="E10">
        <f t="shared" si="2"/>
        <v>0</v>
      </c>
      <c r="G10">
        <f t="shared" ref="G10:G73" si="4">G9</f>
        <v>150</v>
      </c>
      <c r="K10">
        <f t="shared" ref="K10:K73" si="5">K9</f>
        <v>10</v>
      </c>
      <c r="L10">
        <f t="shared" ref="L10:L73" si="6">L9</f>
        <v>240</v>
      </c>
    </row>
    <row r="11" spans="1:22" x14ac:dyDescent="0.25">
      <c r="A11" t="str">
        <f t="shared" si="0"/>
        <v/>
      </c>
      <c r="B11" s="16">
        <f t="shared" si="3"/>
        <v>38811</v>
      </c>
      <c r="C11">
        <f>400</f>
        <v>400</v>
      </c>
      <c r="D11">
        <f t="shared" si="1"/>
        <v>400</v>
      </c>
      <c r="E11">
        <f t="shared" si="2"/>
        <v>0</v>
      </c>
      <c r="G11">
        <f t="shared" si="4"/>
        <v>150</v>
      </c>
      <c r="K11">
        <f t="shared" si="5"/>
        <v>10</v>
      </c>
      <c r="L11">
        <f t="shared" si="6"/>
        <v>240</v>
      </c>
    </row>
    <row r="12" spans="1:22" x14ac:dyDescent="0.25">
      <c r="A12" t="str">
        <f t="shared" si="0"/>
        <v/>
      </c>
      <c r="B12" s="16">
        <f t="shared" si="3"/>
        <v>38812</v>
      </c>
      <c r="C12">
        <f>400</f>
        <v>400</v>
      </c>
      <c r="D12">
        <f t="shared" si="1"/>
        <v>400</v>
      </c>
      <c r="E12">
        <f t="shared" si="2"/>
        <v>0</v>
      </c>
      <c r="G12">
        <f t="shared" si="4"/>
        <v>150</v>
      </c>
      <c r="K12">
        <f t="shared" si="5"/>
        <v>10</v>
      </c>
      <c r="L12">
        <f t="shared" si="6"/>
        <v>240</v>
      </c>
    </row>
    <row r="13" spans="1:22" x14ac:dyDescent="0.25">
      <c r="A13" t="str">
        <f t="shared" si="0"/>
        <v/>
      </c>
      <c r="B13" s="16">
        <f t="shared" si="3"/>
        <v>38813</v>
      </c>
      <c r="C13">
        <f>400</f>
        <v>400</v>
      </c>
      <c r="D13">
        <f t="shared" si="1"/>
        <v>400</v>
      </c>
      <c r="E13">
        <f t="shared" si="2"/>
        <v>0</v>
      </c>
      <c r="G13">
        <f t="shared" si="4"/>
        <v>150</v>
      </c>
      <c r="K13">
        <f t="shared" si="5"/>
        <v>10</v>
      </c>
      <c r="L13">
        <f t="shared" si="6"/>
        <v>240</v>
      </c>
    </row>
    <row r="14" spans="1:22" x14ac:dyDescent="0.25">
      <c r="A14" t="str">
        <f t="shared" si="0"/>
        <v/>
      </c>
      <c r="B14" s="16">
        <f t="shared" si="3"/>
        <v>38814</v>
      </c>
      <c r="C14">
        <f>400</f>
        <v>400</v>
      </c>
      <c r="D14">
        <f t="shared" si="1"/>
        <v>400</v>
      </c>
      <c r="E14">
        <f t="shared" si="2"/>
        <v>0</v>
      </c>
      <c r="G14">
        <f t="shared" si="4"/>
        <v>150</v>
      </c>
      <c r="K14">
        <f t="shared" si="5"/>
        <v>10</v>
      </c>
      <c r="L14">
        <f t="shared" si="6"/>
        <v>240</v>
      </c>
    </row>
    <row r="15" spans="1:22" x14ac:dyDescent="0.25">
      <c r="A15" t="str">
        <f t="shared" si="0"/>
        <v/>
      </c>
      <c r="B15" s="16">
        <f t="shared" si="3"/>
        <v>38815</v>
      </c>
      <c r="C15">
        <f>400</f>
        <v>400</v>
      </c>
      <c r="D15">
        <f t="shared" si="1"/>
        <v>400</v>
      </c>
      <c r="E15">
        <f t="shared" si="2"/>
        <v>0</v>
      </c>
      <c r="G15">
        <f t="shared" si="4"/>
        <v>150</v>
      </c>
      <c r="K15">
        <f t="shared" si="5"/>
        <v>10</v>
      </c>
      <c r="L15">
        <f t="shared" si="6"/>
        <v>240</v>
      </c>
    </row>
    <row r="16" spans="1:22" x14ac:dyDescent="0.25">
      <c r="A16" t="str">
        <f t="shared" si="0"/>
        <v/>
      </c>
      <c r="B16" s="16">
        <f t="shared" si="3"/>
        <v>38816</v>
      </c>
      <c r="C16">
        <f>400</f>
        <v>400</v>
      </c>
      <c r="D16">
        <f t="shared" si="1"/>
        <v>400</v>
      </c>
      <c r="E16">
        <f t="shared" si="2"/>
        <v>0</v>
      </c>
      <c r="G16">
        <f t="shared" si="4"/>
        <v>150</v>
      </c>
      <c r="K16">
        <f t="shared" si="5"/>
        <v>10</v>
      </c>
      <c r="L16">
        <f t="shared" si="6"/>
        <v>240</v>
      </c>
    </row>
    <row r="17" spans="1:12" x14ac:dyDescent="0.25">
      <c r="A17" t="str">
        <f t="shared" si="0"/>
        <v/>
      </c>
      <c r="B17" s="16">
        <f t="shared" si="3"/>
        <v>38817</v>
      </c>
      <c r="C17">
        <f>400</f>
        <v>400</v>
      </c>
      <c r="D17">
        <f t="shared" si="1"/>
        <v>400</v>
      </c>
      <c r="E17">
        <f t="shared" si="2"/>
        <v>0</v>
      </c>
      <c r="G17">
        <f t="shared" si="4"/>
        <v>150</v>
      </c>
      <c r="K17">
        <f t="shared" si="5"/>
        <v>10</v>
      </c>
      <c r="L17">
        <f t="shared" si="6"/>
        <v>240</v>
      </c>
    </row>
    <row r="18" spans="1:12" x14ac:dyDescent="0.25">
      <c r="A18" t="str">
        <f t="shared" si="0"/>
        <v/>
      </c>
      <c r="B18" s="16">
        <f t="shared" si="3"/>
        <v>38818</v>
      </c>
      <c r="C18">
        <f>400</f>
        <v>400</v>
      </c>
      <c r="D18">
        <f t="shared" si="1"/>
        <v>400</v>
      </c>
      <c r="E18">
        <f t="shared" si="2"/>
        <v>0</v>
      </c>
      <c r="G18">
        <f t="shared" si="4"/>
        <v>150</v>
      </c>
      <c r="K18">
        <f t="shared" si="5"/>
        <v>10</v>
      </c>
      <c r="L18">
        <f t="shared" si="6"/>
        <v>240</v>
      </c>
    </row>
    <row r="19" spans="1:12" x14ac:dyDescent="0.25">
      <c r="A19" t="str">
        <f t="shared" si="0"/>
        <v/>
      </c>
      <c r="B19" s="16">
        <f t="shared" si="3"/>
        <v>38819</v>
      </c>
      <c r="C19">
        <f>400</f>
        <v>400</v>
      </c>
      <c r="D19">
        <f t="shared" si="1"/>
        <v>400</v>
      </c>
      <c r="E19">
        <f t="shared" si="2"/>
        <v>0</v>
      </c>
      <c r="G19">
        <f t="shared" si="4"/>
        <v>150</v>
      </c>
      <c r="K19">
        <f t="shared" si="5"/>
        <v>10</v>
      </c>
      <c r="L19">
        <f t="shared" si="6"/>
        <v>240</v>
      </c>
    </row>
    <row r="20" spans="1:12" x14ac:dyDescent="0.25">
      <c r="A20" t="str">
        <f t="shared" si="0"/>
        <v/>
      </c>
      <c r="B20" s="16">
        <f t="shared" si="3"/>
        <v>38820</v>
      </c>
      <c r="C20">
        <f>400</f>
        <v>400</v>
      </c>
      <c r="D20">
        <f t="shared" si="1"/>
        <v>400</v>
      </c>
      <c r="E20">
        <f t="shared" si="2"/>
        <v>0</v>
      </c>
      <c r="G20">
        <f t="shared" si="4"/>
        <v>150</v>
      </c>
      <c r="K20">
        <f t="shared" si="5"/>
        <v>10</v>
      </c>
      <c r="L20">
        <f t="shared" si="6"/>
        <v>240</v>
      </c>
    </row>
    <row r="21" spans="1:12" x14ac:dyDescent="0.25">
      <c r="A21" t="str">
        <f t="shared" si="0"/>
        <v/>
      </c>
      <c r="B21" s="16">
        <f t="shared" si="3"/>
        <v>38821</v>
      </c>
      <c r="C21">
        <f>400</f>
        <v>400</v>
      </c>
      <c r="D21">
        <f t="shared" si="1"/>
        <v>400</v>
      </c>
      <c r="E21">
        <f t="shared" si="2"/>
        <v>0</v>
      </c>
      <c r="G21">
        <f t="shared" si="4"/>
        <v>150</v>
      </c>
      <c r="K21">
        <f t="shared" si="5"/>
        <v>10</v>
      </c>
      <c r="L21">
        <f t="shared" si="6"/>
        <v>240</v>
      </c>
    </row>
    <row r="22" spans="1:12" x14ac:dyDescent="0.25">
      <c r="A22" t="str">
        <f t="shared" si="0"/>
        <v/>
      </c>
      <c r="B22" s="16">
        <f t="shared" si="3"/>
        <v>38822</v>
      </c>
      <c r="C22">
        <f>400</f>
        <v>400</v>
      </c>
      <c r="D22">
        <f t="shared" si="1"/>
        <v>400</v>
      </c>
      <c r="E22">
        <f t="shared" si="2"/>
        <v>0</v>
      </c>
      <c r="G22">
        <f t="shared" si="4"/>
        <v>150</v>
      </c>
      <c r="K22">
        <f t="shared" si="5"/>
        <v>10</v>
      </c>
      <c r="L22">
        <f t="shared" si="6"/>
        <v>240</v>
      </c>
    </row>
    <row r="23" spans="1:12" x14ac:dyDescent="0.25">
      <c r="A23" t="str">
        <f t="shared" si="0"/>
        <v/>
      </c>
      <c r="B23" s="16">
        <f t="shared" si="3"/>
        <v>38823</v>
      </c>
      <c r="C23">
        <f>400</f>
        <v>400</v>
      </c>
      <c r="D23">
        <f t="shared" si="1"/>
        <v>400</v>
      </c>
      <c r="E23">
        <f t="shared" si="2"/>
        <v>0</v>
      </c>
      <c r="G23">
        <f t="shared" si="4"/>
        <v>150</v>
      </c>
      <c r="K23">
        <f t="shared" si="5"/>
        <v>10</v>
      </c>
      <c r="L23">
        <f t="shared" si="6"/>
        <v>240</v>
      </c>
    </row>
    <row r="24" spans="1:12" x14ac:dyDescent="0.25">
      <c r="A24" t="str">
        <f t="shared" si="0"/>
        <v/>
      </c>
      <c r="B24" s="16">
        <f t="shared" si="3"/>
        <v>38824</v>
      </c>
      <c r="C24">
        <f>400</f>
        <v>400</v>
      </c>
      <c r="D24">
        <f t="shared" si="1"/>
        <v>400</v>
      </c>
      <c r="E24">
        <f t="shared" si="2"/>
        <v>0</v>
      </c>
      <c r="G24">
        <f t="shared" si="4"/>
        <v>150</v>
      </c>
      <c r="K24">
        <f t="shared" si="5"/>
        <v>10</v>
      </c>
      <c r="L24">
        <f t="shared" si="6"/>
        <v>240</v>
      </c>
    </row>
    <row r="25" spans="1:12" x14ac:dyDescent="0.25">
      <c r="A25" t="str">
        <f t="shared" si="0"/>
        <v/>
      </c>
      <c r="B25" s="16">
        <f t="shared" si="3"/>
        <v>38825</v>
      </c>
      <c r="C25">
        <f>400</f>
        <v>400</v>
      </c>
      <c r="D25">
        <f t="shared" si="1"/>
        <v>400</v>
      </c>
      <c r="E25">
        <f t="shared" si="2"/>
        <v>0</v>
      </c>
      <c r="G25">
        <f t="shared" si="4"/>
        <v>150</v>
      </c>
      <c r="K25">
        <f t="shared" si="5"/>
        <v>10</v>
      </c>
      <c r="L25">
        <f t="shared" si="6"/>
        <v>240</v>
      </c>
    </row>
    <row r="26" spans="1:12" x14ac:dyDescent="0.25">
      <c r="A26" t="str">
        <f t="shared" si="0"/>
        <v/>
      </c>
      <c r="B26" s="16">
        <f t="shared" si="3"/>
        <v>38826</v>
      </c>
      <c r="C26">
        <f>400</f>
        <v>400</v>
      </c>
      <c r="D26">
        <f t="shared" si="1"/>
        <v>400</v>
      </c>
      <c r="E26">
        <f t="shared" si="2"/>
        <v>0</v>
      </c>
      <c r="G26">
        <f t="shared" si="4"/>
        <v>150</v>
      </c>
      <c r="K26">
        <f t="shared" si="5"/>
        <v>10</v>
      </c>
      <c r="L26">
        <f t="shared" si="6"/>
        <v>240</v>
      </c>
    </row>
    <row r="27" spans="1:12" x14ac:dyDescent="0.25">
      <c r="A27" t="str">
        <f t="shared" si="0"/>
        <v/>
      </c>
      <c r="B27" s="16">
        <f t="shared" si="3"/>
        <v>38827</v>
      </c>
      <c r="C27">
        <f>400</f>
        <v>400</v>
      </c>
      <c r="D27">
        <f t="shared" si="1"/>
        <v>400</v>
      </c>
      <c r="E27">
        <f t="shared" si="2"/>
        <v>0</v>
      </c>
      <c r="G27">
        <f t="shared" si="4"/>
        <v>150</v>
      </c>
      <c r="K27">
        <f t="shared" si="5"/>
        <v>10</v>
      </c>
      <c r="L27">
        <f t="shared" si="6"/>
        <v>240</v>
      </c>
    </row>
    <row r="28" spans="1:12" x14ac:dyDescent="0.25">
      <c r="A28" t="str">
        <f t="shared" si="0"/>
        <v/>
      </c>
      <c r="B28" s="16">
        <f t="shared" si="3"/>
        <v>38828</v>
      </c>
      <c r="C28">
        <f>400</f>
        <v>400</v>
      </c>
      <c r="D28">
        <f t="shared" si="1"/>
        <v>400</v>
      </c>
      <c r="E28">
        <f t="shared" si="2"/>
        <v>0</v>
      </c>
      <c r="G28">
        <f t="shared" si="4"/>
        <v>150</v>
      </c>
      <c r="K28">
        <f t="shared" si="5"/>
        <v>10</v>
      </c>
      <c r="L28">
        <f t="shared" si="6"/>
        <v>240</v>
      </c>
    </row>
    <row r="29" spans="1:12" x14ac:dyDescent="0.25">
      <c r="A29" t="str">
        <f t="shared" si="0"/>
        <v/>
      </c>
      <c r="B29" s="16">
        <f t="shared" si="3"/>
        <v>38829</v>
      </c>
      <c r="C29">
        <f>400</f>
        <v>400</v>
      </c>
      <c r="D29">
        <f t="shared" si="1"/>
        <v>400</v>
      </c>
      <c r="E29">
        <f t="shared" si="2"/>
        <v>0</v>
      </c>
      <c r="G29">
        <f t="shared" si="4"/>
        <v>150</v>
      </c>
      <c r="K29">
        <f t="shared" si="5"/>
        <v>10</v>
      </c>
      <c r="L29">
        <f t="shared" si="6"/>
        <v>240</v>
      </c>
    </row>
    <row r="30" spans="1:12" x14ac:dyDescent="0.25">
      <c r="A30" t="str">
        <f t="shared" si="0"/>
        <v/>
      </c>
      <c r="B30" s="16">
        <f t="shared" si="3"/>
        <v>38830</v>
      </c>
      <c r="C30">
        <f>400</f>
        <v>400</v>
      </c>
      <c r="D30">
        <f t="shared" si="1"/>
        <v>400</v>
      </c>
      <c r="E30">
        <f t="shared" si="2"/>
        <v>0</v>
      </c>
      <c r="G30">
        <f t="shared" si="4"/>
        <v>150</v>
      </c>
      <c r="K30">
        <f t="shared" si="5"/>
        <v>10</v>
      </c>
      <c r="L30">
        <f t="shared" si="6"/>
        <v>240</v>
      </c>
    </row>
    <row r="31" spans="1:12" x14ac:dyDescent="0.25">
      <c r="A31" t="str">
        <f t="shared" si="0"/>
        <v/>
      </c>
      <c r="B31" s="16">
        <f t="shared" si="3"/>
        <v>38831</v>
      </c>
      <c r="C31">
        <f>400</f>
        <v>400</v>
      </c>
      <c r="D31">
        <f t="shared" si="1"/>
        <v>400</v>
      </c>
      <c r="E31">
        <f t="shared" si="2"/>
        <v>0</v>
      </c>
      <c r="G31">
        <f t="shared" si="4"/>
        <v>150</v>
      </c>
      <c r="K31">
        <f t="shared" si="5"/>
        <v>10</v>
      </c>
      <c r="L31">
        <f t="shared" si="6"/>
        <v>240</v>
      </c>
    </row>
    <row r="32" spans="1:12" x14ac:dyDescent="0.25">
      <c r="A32" t="str">
        <f t="shared" si="0"/>
        <v/>
      </c>
      <c r="B32" s="16">
        <f t="shared" si="3"/>
        <v>38832</v>
      </c>
      <c r="C32">
        <f>400</f>
        <v>400</v>
      </c>
      <c r="D32">
        <f t="shared" si="1"/>
        <v>400</v>
      </c>
      <c r="E32">
        <f t="shared" si="2"/>
        <v>0</v>
      </c>
      <c r="G32">
        <f t="shared" si="4"/>
        <v>150</v>
      </c>
      <c r="K32">
        <f t="shared" si="5"/>
        <v>10</v>
      </c>
      <c r="L32">
        <f t="shared" si="6"/>
        <v>240</v>
      </c>
    </row>
    <row r="33" spans="1:12" x14ac:dyDescent="0.25">
      <c r="A33" t="str">
        <f t="shared" si="0"/>
        <v/>
      </c>
      <c r="B33" s="16">
        <f t="shared" si="3"/>
        <v>38833</v>
      </c>
      <c r="C33">
        <f>400</f>
        <v>400</v>
      </c>
      <c r="D33">
        <f t="shared" si="1"/>
        <v>400</v>
      </c>
      <c r="E33">
        <f t="shared" si="2"/>
        <v>0</v>
      </c>
      <c r="G33">
        <f t="shared" si="4"/>
        <v>150</v>
      </c>
      <c r="K33">
        <f t="shared" si="5"/>
        <v>10</v>
      </c>
      <c r="L33">
        <f t="shared" si="6"/>
        <v>240</v>
      </c>
    </row>
    <row r="34" spans="1:12" x14ac:dyDescent="0.25">
      <c r="A34" t="str">
        <f t="shared" si="0"/>
        <v/>
      </c>
      <c r="B34" s="16">
        <f t="shared" si="3"/>
        <v>38834</v>
      </c>
      <c r="C34">
        <f>400</f>
        <v>400</v>
      </c>
      <c r="D34">
        <f t="shared" si="1"/>
        <v>400</v>
      </c>
      <c r="E34">
        <f t="shared" si="2"/>
        <v>0</v>
      </c>
      <c r="G34">
        <f t="shared" si="4"/>
        <v>150</v>
      </c>
      <c r="K34">
        <f t="shared" si="5"/>
        <v>10</v>
      </c>
      <c r="L34">
        <f t="shared" si="6"/>
        <v>240</v>
      </c>
    </row>
    <row r="35" spans="1:12" x14ac:dyDescent="0.25">
      <c r="A35" t="str">
        <f t="shared" si="0"/>
        <v/>
      </c>
      <c r="B35" s="16">
        <f t="shared" si="3"/>
        <v>38835</v>
      </c>
      <c r="C35">
        <f>400</f>
        <v>400</v>
      </c>
      <c r="D35">
        <f t="shared" si="1"/>
        <v>400</v>
      </c>
      <c r="E35">
        <f t="shared" si="2"/>
        <v>0</v>
      </c>
      <c r="G35">
        <f t="shared" si="4"/>
        <v>150</v>
      </c>
      <c r="K35">
        <f t="shared" si="5"/>
        <v>10</v>
      </c>
      <c r="L35">
        <f t="shared" si="6"/>
        <v>240</v>
      </c>
    </row>
    <row r="36" spans="1:12" x14ac:dyDescent="0.25">
      <c r="A36" t="str">
        <f t="shared" si="0"/>
        <v/>
      </c>
      <c r="B36" s="16">
        <f t="shared" si="3"/>
        <v>38836</v>
      </c>
      <c r="C36">
        <f>400</f>
        <v>400</v>
      </c>
      <c r="D36">
        <f t="shared" si="1"/>
        <v>400</v>
      </c>
      <c r="E36">
        <f t="shared" si="2"/>
        <v>0</v>
      </c>
      <c r="G36">
        <f t="shared" si="4"/>
        <v>150</v>
      </c>
      <c r="K36">
        <f t="shared" si="5"/>
        <v>10</v>
      </c>
      <c r="L36">
        <f t="shared" si="6"/>
        <v>240</v>
      </c>
    </row>
    <row r="37" spans="1:12" x14ac:dyDescent="0.25">
      <c r="A37" t="str">
        <f t="shared" si="0"/>
        <v/>
      </c>
      <c r="B37" s="16">
        <f t="shared" si="3"/>
        <v>38837</v>
      </c>
      <c r="C37">
        <f>400</f>
        <v>400</v>
      </c>
      <c r="D37">
        <f t="shared" si="1"/>
        <v>400</v>
      </c>
      <c r="E37">
        <f t="shared" si="2"/>
        <v>0</v>
      </c>
      <c r="G37">
        <f t="shared" si="4"/>
        <v>150</v>
      </c>
      <c r="K37">
        <f t="shared" si="5"/>
        <v>10</v>
      </c>
      <c r="L37">
        <f t="shared" si="6"/>
        <v>240</v>
      </c>
    </row>
    <row r="38" spans="1:12" x14ac:dyDescent="0.25">
      <c r="A38">
        <f t="shared" si="0"/>
        <v>1</v>
      </c>
      <c r="B38" s="16">
        <f t="shared" si="3"/>
        <v>38838</v>
      </c>
      <c r="C38">
        <f>400</f>
        <v>400</v>
      </c>
      <c r="D38">
        <f t="shared" si="1"/>
        <v>400</v>
      </c>
      <c r="E38">
        <f t="shared" si="2"/>
        <v>0</v>
      </c>
      <c r="G38">
        <v>140</v>
      </c>
      <c r="K38">
        <f t="shared" si="5"/>
        <v>10</v>
      </c>
      <c r="L38">
        <v>250</v>
      </c>
    </row>
    <row r="39" spans="1:12" x14ac:dyDescent="0.25">
      <c r="A39" t="str">
        <f t="shared" si="0"/>
        <v/>
      </c>
      <c r="B39" s="16">
        <f t="shared" si="3"/>
        <v>38839</v>
      </c>
      <c r="C39">
        <f>400</f>
        <v>400</v>
      </c>
      <c r="D39">
        <f t="shared" si="1"/>
        <v>400</v>
      </c>
      <c r="E39">
        <f t="shared" si="2"/>
        <v>0</v>
      </c>
      <c r="G39">
        <f t="shared" si="4"/>
        <v>140</v>
      </c>
      <c r="K39">
        <f t="shared" si="5"/>
        <v>10</v>
      </c>
      <c r="L39">
        <f t="shared" si="6"/>
        <v>250</v>
      </c>
    </row>
    <row r="40" spans="1:12" x14ac:dyDescent="0.25">
      <c r="A40" t="str">
        <f t="shared" si="0"/>
        <v/>
      </c>
      <c r="B40" s="16">
        <f t="shared" si="3"/>
        <v>38840</v>
      </c>
      <c r="C40">
        <f>400</f>
        <v>400</v>
      </c>
      <c r="D40">
        <f t="shared" si="1"/>
        <v>400</v>
      </c>
      <c r="E40">
        <f t="shared" si="2"/>
        <v>0</v>
      </c>
      <c r="G40">
        <f t="shared" si="4"/>
        <v>140</v>
      </c>
      <c r="K40">
        <f t="shared" si="5"/>
        <v>10</v>
      </c>
      <c r="L40">
        <f t="shared" si="6"/>
        <v>250</v>
      </c>
    </row>
    <row r="41" spans="1:12" x14ac:dyDescent="0.25">
      <c r="A41" t="str">
        <f t="shared" si="0"/>
        <v/>
      </c>
      <c r="B41" s="16">
        <f t="shared" si="3"/>
        <v>38841</v>
      </c>
      <c r="C41">
        <f>400</f>
        <v>400</v>
      </c>
      <c r="D41">
        <f t="shared" si="1"/>
        <v>400</v>
      </c>
      <c r="E41">
        <f t="shared" si="2"/>
        <v>0</v>
      </c>
      <c r="G41">
        <f t="shared" si="4"/>
        <v>140</v>
      </c>
      <c r="K41">
        <f t="shared" si="5"/>
        <v>10</v>
      </c>
      <c r="L41">
        <f t="shared" si="6"/>
        <v>250</v>
      </c>
    </row>
    <row r="42" spans="1:12" x14ac:dyDescent="0.25">
      <c r="A42" t="str">
        <f t="shared" si="0"/>
        <v/>
      </c>
      <c r="B42" s="16">
        <f t="shared" si="3"/>
        <v>38842</v>
      </c>
      <c r="C42">
        <f>400</f>
        <v>400</v>
      </c>
      <c r="D42">
        <f t="shared" si="1"/>
        <v>400</v>
      </c>
      <c r="E42">
        <f t="shared" si="2"/>
        <v>0</v>
      </c>
      <c r="G42">
        <f t="shared" si="4"/>
        <v>140</v>
      </c>
      <c r="K42">
        <f t="shared" si="5"/>
        <v>10</v>
      </c>
      <c r="L42">
        <f t="shared" si="6"/>
        <v>250</v>
      </c>
    </row>
    <row r="43" spans="1:12" x14ac:dyDescent="0.25">
      <c r="A43" t="str">
        <f t="shared" si="0"/>
        <v/>
      </c>
      <c r="B43" s="16">
        <f t="shared" si="3"/>
        <v>38843</v>
      </c>
      <c r="C43">
        <f>400</f>
        <v>400</v>
      </c>
      <c r="D43">
        <f t="shared" si="1"/>
        <v>400</v>
      </c>
      <c r="E43">
        <f t="shared" si="2"/>
        <v>0</v>
      </c>
      <c r="G43">
        <f t="shared" si="4"/>
        <v>140</v>
      </c>
      <c r="K43">
        <f t="shared" si="5"/>
        <v>10</v>
      </c>
      <c r="L43">
        <f t="shared" si="6"/>
        <v>250</v>
      </c>
    </row>
    <row r="44" spans="1:12" x14ac:dyDescent="0.25">
      <c r="A44" t="str">
        <f t="shared" si="0"/>
        <v/>
      </c>
      <c r="B44" s="16">
        <f t="shared" si="3"/>
        <v>38844</v>
      </c>
      <c r="C44">
        <f>400</f>
        <v>400</v>
      </c>
      <c r="D44">
        <f t="shared" si="1"/>
        <v>400</v>
      </c>
      <c r="E44">
        <f t="shared" si="2"/>
        <v>0</v>
      </c>
      <c r="G44">
        <f t="shared" si="4"/>
        <v>140</v>
      </c>
      <c r="K44">
        <f t="shared" si="5"/>
        <v>10</v>
      </c>
      <c r="L44">
        <f t="shared" si="6"/>
        <v>250</v>
      </c>
    </row>
    <row r="45" spans="1:12" x14ac:dyDescent="0.25">
      <c r="A45" t="str">
        <f t="shared" si="0"/>
        <v/>
      </c>
      <c r="B45" s="16">
        <f t="shared" si="3"/>
        <v>38845</v>
      </c>
      <c r="C45">
        <f>400</f>
        <v>400</v>
      </c>
      <c r="D45">
        <f t="shared" si="1"/>
        <v>400</v>
      </c>
      <c r="E45">
        <f t="shared" si="2"/>
        <v>0</v>
      </c>
      <c r="G45">
        <f t="shared" si="4"/>
        <v>140</v>
      </c>
      <c r="K45">
        <f t="shared" si="5"/>
        <v>10</v>
      </c>
      <c r="L45">
        <f t="shared" si="6"/>
        <v>250</v>
      </c>
    </row>
    <row r="46" spans="1:12" x14ac:dyDescent="0.25">
      <c r="A46" t="str">
        <f t="shared" si="0"/>
        <v/>
      </c>
      <c r="B46" s="16">
        <f t="shared" si="3"/>
        <v>38846</v>
      </c>
      <c r="C46">
        <f>400</f>
        <v>400</v>
      </c>
      <c r="D46">
        <f t="shared" si="1"/>
        <v>400</v>
      </c>
      <c r="E46">
        <f t="shared" si="2"/>
        <v>0</v>
      </c>
      <c r="G46">
        <f t="shared" si="4"/>
        <v>140</v>
      </c>
      <c r="K46">
        <f t="shared" si="5"/>
        <v>10</v>
      </c>
      <c r="L46">
        <f t="shared" si="6"/>
        <v>250</v>
      </c>
    </row>
    <row r="47" spans="1:12" x14ac:dyDescent="0.25">
      <c r="A47" t="str">
        <f t="shared" si="0"/>
        <v/>
      </c>
      <c r="B47" s="16">
        <f t="shared" si="3"/>
        <v>38847</v>
      </c>
      <c r="C47">
        <f>400</f>
        <v>400</v>
      </c>
      <c r="D47">
        <f t="shared" si="1"/>
        <v>400</v>
      </c>
      <c r="E47">
        <f t="shared" si="2"/>
        <v>0</v>
      </c>
      <c r="G47">
        <f t="shared" si="4"/>
        <v>140</v>
      </c>
      <c r="K47">
        <f t="shared" si="5"/>
        <v>10</v>
      </c>
      <c r="L47">
        <f t="shared" si="6"/>
        <v>250</v>
      </c>
    </row>
    <row r="48" spans="1:12" x14ac:dyDescent="0.25">
      <c r="A48" t="str">
        <f t="shared" si="0"/>
        <v/>
      </c>
      <c r="B48" s="16">
        <f t="shared" si="3"/>
        <v>38848</v>
      </c>
      <c r="C48">
        <f>400</f>
        <v>400</v>
      </c>
      <c r="D48">
        <f t="shared" si="1"/>
        <v>400</v>
      </c>
      <c r="E48">
        <f t="shared" si="2"/>
        <v>0</v>
      </c>
      <c r="G48">
        <f t="shared" si="4"/>
        <v>140</v>
      </c>
      <c r="K48">
        <f t="shared" si="5"/>
        <v>10</v>
      </c>
      <c r="L48">
        <f t="shared" si="6"/>
        <v>250</v>
      </c>
    </row>
    <row r="49" spans="1:12" x14ac:dyDescent="0.25">
      <c r="A49" t="str">
        <f t="shared" si="0"/>
        <v/>
      </c>
      <c r="B49" s="16">
        <f t="shared" si="3"/>
        <v>38849</v>
      </c>
      <c r="C49">
        <f>400</f>
        <v>400</v>
      </c>
      <c r="D49">
        <f t="shared" si="1"/>
        <v>400</v>
      </c>
      <c r="E49">
        <f t="shared" si="2"/>
        <v>0</v>
      </c>
      <c r="G49">
        <f t="shared" si="4"/>
        <v>140</v>
      </c>
      <c r="K49">
        <f t="shared" si="5"/>
        <v>10</v>
      </c>
      <c r="L49">
        <f t="shared" si="6"/>
        <v>250</v>
      </c>
    </row>
    <row r="50" spans="1:12" x14ac:dyDescent="0.25">
      <c r="A50" t="str">
        <f t="shared" si="0"/>
        <v/>
      </c>
      <c r="B50" s="16">
        <f t="shared" si="3"/>
        <v>38850</v>
      </c>
      <c r="C50">
        <f>400</f>
        <v>400</v>
      </c>
      <c r="D50">
        <f t="shared" si="1"/>
        <v>400</v>
      </c>
      <c r="E50">
        <f t="shared" si="2"/>
        <v>0</v>
      </c>
      <c r="G50">
        <f t="shared" si="4"/>
        <v>140</v>
      </c>
      <c r="K50">
        <f t="shared" si="5"/>
        <v>10</v>
      </c>
      <c r="L50">
        <f t="shared" si="6"/>
        <v>250</v>
      </c>
    </row>
    <row r="51" spans="1:12" x14ac:dyDescent="0.25">
      <c r="A51" t="str">
        <f t="shared" si="0"/>
        <v/>
      </c>
      <c r="B51" s="16">
        <f t="shared" si="3"/>
        <v>38851</v>
      </c>
      <c r="C51">
        <f>400</f>
        <v>400</v>
      </c>
      <c r="D51">
        <f t="shared" si="1"/>
        <v>400</v>
      </c>
      <c r="E51">
        <f t="shared" si="2"/>
        <v>0</v>
      </c>
      <c r="G51">
        <f t="shared" si="4"/>
        <v>140</v>
      </c>
      <c r="K51">
        <f t="shared" si="5"/>
        <v>10</v>
      </c>
      <c r="L51">
        <f t="shared" si="6"/>
        <v>250</v>
      </c>
    </row>
    <row r="52" spans="1:12" x14ac:dyDescent="0.25">
      <c r="A52" t="str">
        <f t="shared" si="0"/>
        <v/>
      </c>
      <c r="B52" s="16">
        <f t="shared" si="3"/>
        <v>38852</v>
      </c>
      <c r="C52">
        <f>400</f>
        <v>400</v>
      </c>
      <c r="D52">
        <f t="shared" si="1"/>
        <v>400</v>
      </c>
      <c r="E52">
        <f t="shared" si="2"/>
        <v>0</v>
      </c>
      <c r="G52">
        <f t="shared" si="4"/>
        <v>140</v>
      </c>
      <c r="K52">
        <f t="shared" si="5"/>
        <v>10</v>
      </c>
      <c r="L52">
        <f t="shared" si="6"/>
        <v>250</v>
      </c>
    </row>
    <row r="53" spans="1:12" x14ac:dyDescent="0.25">
      <c r="A53" t="str">
        <f t="shared" si="0"/>
        <v/>
      </c>
      <c r="B53" s="16">
        <f t="shared" si="3"/>
        <v>38853</v>
      </c>
      <c r="C53">
        <f>400</f>
        <v>400</v>
      </c>
      <c r="D53">
        <f t="shared" si="1"/>
        <v>400</v>
      </c>
      <c r="E53">
        <f t="shared" si="2"/>
        <v>0</v>
      </c>
      <c r="G53">
        <f t="shared" si="4"/>
        <v>140</v>
      </c>
      <c r="K53">
        <f t="shared" si="5"/>
        <v>10</v>
      </c>
      <c r="L53">
        <f t="shared" si="6"/>
        <v>250</v>
      </c>
    </row>
    <row r="54" spans="1:12" x14ac:dyDescent="0.25">
      <c r="A54" t="str">
        <f t="shared" si="0"/>
        <v/>
      </c>
      <c r="B54" s="16">
        <f t="shared" si="3"/>
        <v>38854</v>
      </c>
      <c r="C54">
        <f>400</f>
        <v>400</v>
      </c>
      <c r="D54">
        <f t="shared" si="1"/>
        <v>400</v>
      </c>
      <c r="E54">
        <f t="shared" si="2"/>
        <v>0</v>
      </c>
      <c r="G54">
        <f t="shared" si="4"/>
        <v>140</v>
      </c>
      <c r="K54">
        <f t="shared" si="5"/>
        <v>10</v>
      </c>
      <c r="L54">
        <f t="shared" si="6"/>
        <v>250</v>
      </c>
    </row>
    <row r="55" spans="1:12" x14ac:dyDescent="0.25">
      <c r="A55" t="str">
        <f t="shared" si="0"/>
        <v/>
      </c>
      <c r="B55" s="16">
        <f t="shared" si="3"/>
        <v>38855</v>
      </c>
      <c r="C55">
        <f>400</f>
        <v>400</v>
      </c>
      <c r="D55">
        <f t="shared" si="1"/>
        <v>400</v>
      </c>
      <c r="E55">
        <f t="shared" si="2"/>
        <v>0</v>
      </c>
      <c r="G55">
        <f t="shared" si="4"/>
        <v>140</v>
      </c>
      <c r="K55">
        <f t="shared" si="5"/>
        <v>10</v>
      </c>
      <c r="L55">
        <f t="shared" si="6"/>
        <v>250</v>
      </c>
    </row>
    <row r="56" spans="1:12" x14ac:dyDescent="0.25">
      <c r="A56" t="str">
        <f t="shared" si="0"/>
        <v/>
      </c>
      <c r="B56" s="16">
        <f t="shared" si="3"/>
        <v>38856</v>
      </c>
      <c r="C56">
        <f>400</f>
        <v>400</v>
      </c>
      <c r="D56">
        <f t="shared" si="1"/>
        <v>400</v>
      </c>
      <c r="E56">
        <f t="shared" si="2"/>
        <v>0</v>
      </c>
      <c r="G56">
        <f t="shared" si="4"/>
        <v>140</v>
      </c>
      <c r="K56">
        <f t="shared" si="5"/>
        <v>10</v>
      </c>
      <c r="L56">
        <f t="shared" si="6"/>
        <v>250</v>
      </c>
    </row>
    <row r="57" spans="1:12" x14ac:dyDescent="0.25">
      <c r="A57" t="str">
        <f t="shared" si="0"/>
        <v/>
      </c>
      <c r="B57" s="16">
        <f t="shared" si="3"/>
        <v>38857</v>
      </c>
      <c r="C57">
        <f>400</f>
        <v>400</v>
      </c>
      <c r="D57">
        <f t="shared" si="1"/>
        <v>400</v>
      </c>
      <c r="E57">
        <f t="shared" si="2"/>
        <v>0</v>
      </c>
      <c r="G57">
        <f t="shared" si="4"/>
        <v>140</v>
      </c>
      <c r="K57">
        <f t="shared" si="5"/>
        <v>10</v>
      </c>
      <c r="L57">
        <f t="shared" si="6"/>
        <v>250</v>
      </c>
    </row>
    <row r="58" spans="1:12" x14ac:dyDescent="0.25">
      <c r="A58" t="str">
        <f t="shared" si="0"/>
        <v/>
      </c>
      <c r="B58" s="16">
        <f t="shared" si="3"/>
        <v>38858</v>
      </c>
      <c r="C58">
        <f>400</f>
        <v>400</v>
      </c>
      <c r="D58">
        <f t="shared" si="1"/>
        <v>400</v>
      </c>
      <c r="E58">
        <f t="shared" si="2"/>
        <v>0</v>
      </c>
      <c r="G58">
        <f t="shared" si="4"/>
        <v>140</v>
      </c>
      <c r="K58">
        <f t="shared" si="5"/>
        <v>10</v>
      </c>
      <c r="L58">
        <f t="shared" si="6"/>
        <v>250</v>
      </c>
    </row>
    <row r="59" spans="1:12" x14ac:dyDescent="0.25">
      <c r="A59" t="str">
        <f t="shared" si="0"/>
        <v/>
      </c>
      <c r="B59" s="16">
        <f t="shared" si="3"/>
        <v>38859</v>
      </c>
      <c r="C59">
        <f>400</f>
        <v>400</v>
      </c>
      <c r="D59">
        <f t="shared" si="1"/>
        <v>400</v>
      </c>
      <c r="E59">
        <f t="shared" si="2"/>
        <v>0</v>
      </c>
      <c r="G59">
        <f t="shared" si="4"/>
        <v>140</v>
      </c>
      <c r="K59">
        <f t="shared" si="5"/>
        <v>10</v>
      </c>
      <c r="L59">
        <f t="shared" si="6"/>
        <v>250</v>
      </c>
    </row>
    <row r="60" spans="1:12" x14ac:dyDescent="0.25">
      <c r="A60" t="str">
        <f t="shared" si="0"/>
        <v/>
      </c>
      <c r="B60" s="16">
        <f t="shared" si="3"/>
        <v>38860</v>
      </c>
      <c r="C60">
        <f>400</f>
        <v>400</v>
      </c>
      <c r="D60">
        <f t="shared" si="1"/>
        <v>400</v>
      </c>
      <c r="E60">
        <f t="shared" si="2"/>
        <v>0</v>
      </c>
      <c r="G60">
        <f t="shared" si="4"/>
        <v>140</v>
      </c>
      <c r="K60">
        <f t="shared" si="5"/>
        <v>10</v>
      </c>
      <c r="L60">
        <f t="shared" si="6"/>
        <v>250</v>
      </c>
    </row>
    <row r="61" spans="1:12" x14ac:dyDescent="0.25">
      <c r="A61" t="str">
        <f t="shared" si="0"/>
        <v/>
      </c>
      <c r="B61" s="16">
        <f t="shared" si="3"/>
        <v>38861</v>
      </c>
      <c r="C61">
        <f>400</f>
        <v>400</v>
      </c>
      <c r="D61">
        <f t="shared" si="1"/>
        <v>400</v>
      </c>
      <c r="E61">
        <f t="shared" si="2"/>
        <v>0</v>
      </c>
      <c r="G61">
        <f t="shared" si="4"/>
        <v>140</v>
      </c>
      <c r="K61">
        <f t="shared" si="5"/>
        <v>10</v>
      </c>
      <c r="L61">
        <f t="shared" si="6"/>
        <v>250</v>
      </c>
    </row>
    <row r="62" spans="1:12" x14ac:dyDescent="0.25">
      <c r="A62" t="str">
        <f t="shared" si="0"/>
        <v/>
      </c>
      <c r="B62" s="16">
        <f t="shared" si="3"/>
        <v>38862</v>
      </c>
      <c r="C62">
        <f>400</f>
        <v>400</v>
      </c>
      <c r="D62">
        <f t="shared" si="1"/>
        <v>400</v>
      </c>
      <c r="E62">
        <f t="shared" si="2"/>
        <v>0</v>
      </c>
      <c r="G62">
        <f t="shared" si="4"/>
        <v>140</v>
      </c>
      <c r="K62">
        <f t="shared" si="5"/>
        <v>10</v>
      </c>
      <c r="L62">
        <f t="shared" si="6"/>
        <v>250</v>
      </c>
    </row>
    <row r="63" spans="1:12" x14ac:dyDescent="0.25">
      <c r="A63" t="str">
        <f t="shared" si="0"/>
        <v/>
      </c>
      <c r="B63" s="16">
        <f t="shared" si="3"/>
        <v>38863</v>
      </c>
      <c r="C63">
        <f>400</f>
        <v>400</v>
      </c>
      <c r="D63">
        <f t="shared" si="1"/>
        <v>400</v>
      </c>
      <c r="E63">
        <f t="shared" si="2"/>
        <v>0</v>
      </c>
      <c r="G63">
        <f t="shared" si="4"/>
        <v>140</v>
      </c>
      <c r="K63">
        <f t="shared" si="5"/>
        <v>10</v>
      </c>
      <c r="L63">
        <f t="shared" si="6"/>
        <v>250</v>
      </c>
    </row>
    <row r="64" spans="1:12" x14ac:dyDescent="0.25">
      <c r="A64" t="str">
        <f t="shared" si="0"/>
        <v/>
      </c>
      <c r="B64" s="16">
        <f t="shared" si="3"/>
        <v>38864</v>
      </c>
      <c r="C64">
        <f>400</f>
        <v>400</v>
      </c>
      <c r="D64">
        <f t="shared" si="1"/>
        <v>400</v>
      </c>
      <c r="E64">
        <f t="shared" si="2"/>
        <v>0</v>
      </c>
      <c r="G64">
        <f t="shared" si="4"/>
        <v>140</v>
      </c>
      <c r="K64">
        <f t="shared" si="5"/>
        <v>10</v>
      </c>
      <c r="L64">
        <f t="shared" si="6"/>
        <v>250</v>
      </c>
    </row>
    <row r="65" spans="1:12" x14ac:dyDescent="0.25">
      <c r="A65" t="str">
        <f t="shared" si="0"/>
        <v/>
      </c>
      <c r="B65" s="16">
        <f t="shared" si="3"/>
        <v>38865</v>
      </c>
      <c r="C65">
        <f>400</f>
        <v>400</v>
      </c>
      <c r="D65">
        <f t="shared" si="1"/>
        <v>400</v>
      </c>
      <c r="E65">
        <f t="shared" si="2"/>
        <v>0</v>
      </c>
      <c r="G65">
        <f t="shared" si="4"/>
        <v>140</v>
      </c>
      <c r="K65">
        <f t="shared" si="5"/>
        <v>10</v>
      </c>
      <c r="L65">
        <f t="shared" si="6"/>
        <v>250</v>
      </c>
    </row>
    <row r="66" spans="1:12" x14ac:dyDescent="0.25">
      <c r="A66" t="str">
        <f t="shared" si="0"/>
        <v/>
      </c>
      <c r="B66" s="16">
        <f t="shared" si="3"/>
        <v>38866</v>
      </c>
      <c r="C66">
        <f>400</f>
        <v>400</v>
      </c>
      <c r="D66">
        <f t="shared" si="1"/>
        <v>400</v>
      </c>
      <c r="E66">
        <f t="shared" si="2"/>
        <v>0</v>
      </c>
      <c r="G66">
        <f t="shared" si="4"/>
        <v>140</v>
      </c>
      <c r="K66">
        <f t="shared" si="5"/>
        <v>10</v>
      </c>
      <c r="L66">
        <f t="shared" si="6"/>
        <v>250</v>
      </c>
    </row>
    <row r="67" spans="1:12" x14ac:dyDescent="0.25">
      <c r="A67" t="str">
        <f t="shared" si="0"/>
        <v/>
      </c>
      <c r="B67" s="16">
        <f t="shared" si="3"/>
        <v>38867</v>
      </c>
      <c r="C67">
        <f>400</f>
        <v>400</v>
      </c>
      <c r="D67">
        <f t="shared" si="1"/>
        <v>400</v>
      </c>
      <c r="E67">
        <f t="shared" si="2"/>
        <v>0</v>
      </c>
      <c r="G67">
        <f t="shared" si="4"/>
        <v>140</v>
      </c>
      <c r="K67">
        <f t="shared" si="5"/>
        <v>10</v>
      </c>
      <c r="L67">
        <f t="shared" si="6"/>
        <v>250</v>
      </c>
    </row>
    <row r="68" spans="1:12" x14ac:dyDescent="0.25">
      <c r="A68" t="str">
        <f t="shared" si="0"/>
        <v/>
      </c>
      <c r="B68" s="16">
        <f t="shared" si="3"/>
        <v>38868</v>
      </c>
      <c r="C68">
        <f>400</f>
        <v>400</v>
      </c>
      <c r="D68">
        <f t="shared" si="1"/>
        <v>400</v>
      </c>
      <c r="E68">
        <f t="shared" si="2"/>
        <v>0</v>
      </c>
      <c r="G68">
        <f t="shared" si="4"/>
        <v>140</v>
      </c>
      <c r="K68">
        <f t="shared" si="5"/>
        <v>10</v>
      </c>
      <c r="L68">
        <f t="shared" si="6"/>
        <v>250</v>
      </c>
    </row>
    <row r="69" spans="1:12" x14ac:dyDescent="0.25">
      <c r="A69">
        <f t="shared" si="0"/>
        <v>1</v>
      </c>
      <c r="B69" s="16">
        <f t="shared" si="3"/>
        <v>38869</v>
      </c>
      <c r="C69">
        <f>400</f>
        <v>400</v>
      </c>
      <c r="D69">
        <f t="shared" si="1"/>
        <v>400</v>
      </c>
      <c r="E69">
        <f t="shared" si="2"/>
        <v>0</v>
      </c>
      <c r="G69">
        <v>100</v>
      </c>
      <c r="K69">
        <v>175</v>
      </c>
      <c r="L69">
        <v>125</v>
      </c>
    </row>
    <row r="70" spans="1:12" x14ac:dyDescent="0.25">
      <c r="A70" t="str">
        <f t="shared" si="0"/>
        <v/>
      </c>
      <c r="B70" s="16">
        <f t="shared" si="3"/>
        <v>38870</v>
      </c>
      <c r="C70">
        <f>400</f>
        <v>400</v>
      </c>
      <c r="D70">
        <f t="shared" si="1"/>
        <v>400</v>
      </c>
      <c r="E70">
        <f t="shared" si="2"/>
        <v>0</v>
      </c>
      <c r="G70">
        <f t="shared" si="4"/>
        <v>100</v>
      </c>
      <c r="K70">
        <f t="shared" si="5"/>
        <v>175</v>
      </c>
      <c r="L70">
        <f t="shared" si="6"/>
        <v>125</v>
      </c>
    </row>
    <row r="71" spans="1:12" x14ac:dyDescent="0.25">
      <c r="A71" t="str">
        <f t="shared" si="0"/>
        <v/>
      </c>
      <c r="B71" s="16">
        <f t="shared" si="3"/>
        <v>38871</v>
      </c>
      <c r="C71">
        <f>400</f>
        <v>400</v>
      </c>
      <c r="D71">
        <f t="shared" si="1"/>
        <v>400</v>
      </c>
      <c r="E71">
        <f t="shared" si="2"/>
        <v>0</v>
      </c>
      <c r="G71">
        <f t="shared" si="4"/>
        <v>100</v>
      </c>
      <c r="K71">
        <f t="shared" si="5"/>
        <v>175</v>
      </c>
      <c r="L71">
        <f t="shared" si="6"/>
        <v>125</v>
      </c>
    </row>
    <row r="72" spans="1:12" x14ac:dyDescent="0.25">
      <c r="A72" t="str">
        <f t="shared" ref="A72:A135" si="7">IF(DAY(B72)=1,1,"")</f>
        <v/>
      </c>
      <c r="B72" s="16">
        <f t="shared" si="3"/>
        <v>38872</v>
      </c>
      <c r="C72">
        <f>400</f>
        <v>400</v>
      </c>
      <c r="D72">
        <f t="shared" si="1"/>
        <v>400</v>
      </c>
      <c r="E72">
        <f t="shared" si="2"/>
        <v>0</v>
      </c>
      <c r="G72">
        <f t="shared" si="4"/>
        <v>100</v>
      </c>
      <c r="K72">
        <f t="shared" si="5"/>
        <v>175</v>
      </c>
      <c r="L72">
        <f t="shared" si="6"/>
        <v>125</v>
      </c>
    </row>
    <row r="73" spans="1:12" x14ac:dyDescent="0.25">
      <c r="A73" t="str">
        <f t="shared" si="7"/>
        <v/>
      </c>
      <c r="B73" s="16">
        <f t="shared" si="3"/>
        <v>38873</v>
      </c>
      <c r="C73">
        <f>400</f>
        <v>400</v>
      </c>
      <c r="D73">
        <f t="shared" ref="D73:D136" si="8">SUM(F73:S73)</f>
        <v>400</v>
      </c>
      <c r="E73">
        <f t="shared" ref="E73:E136" si="9">C73-D73</f>
        <v>0</v>
      </c>
      <c r="G73">
        <f t="shared" si="4"/>
        <v>100</v>
      </c>
      <c r="K73">
        <f t="shared" si="5"/>
        <v>175</v>
      </c>
      <c r="L73">
        <f t="shared" si="6"/>
        <v>125</v>
      </c>
    </row>
    <row r="74" spans="1:12" x14ac:dyDescent="0.25">
      <c r="A74" t="str">
        <f t="shared" si="7"/>
        <v/>
      </c>
      <c r="B74" s="16">
        <f t="shared" ref="B74:B137" si="10">B73+1</f>
        <v>38874</v>
      </c>
      <c r="C74">
        <f>400</f>
        <v>400</v>
      </c>
      <c r="D74">
        <f t="shared" si="8"/>
        <v>400</v>
      </c>
      <c r="E74">
        <f t="shared" si="9"/>
        <v>0</v>
      </c>
      <c r="G74">
        <f t="shared" ref="G74:G137" si="11">G73</f>
        <v>100</v>
      </c>
      <c r="K74">
        <f t="shared" ref="K74:K137" si="12">K73</f>
        <v>175</v>
      </c>
      <c r="L74">
        <f t="shared" ref="L74:L137" si="13">L73</f>
        <v>125</v>
      </c>
    </row>
    <row r="75" spans="1:12" x14ac:dyDescent="0.25">
      <c r="A75" t="str">
        <f t="shared" si="7"/>
        <v/>
      </c>
      <c r="B75" s="16">
        <f t="shared" si="10"/>
        <v>38875</v>
      </c>
      <c r="C75">
        <f>400</f>
        <v>400</v>
      </c>
      <c r="D75">
        <f t="shared" si="8"/>
        <v>400</v>
      </c>
      <c r="E75">
        <f t="shared" si="9"/>
        <v>0</v>
      </c>
      <c r="G75">
        <f t="shared" si="11"/>
        <v>100</v>
      </c>
      <c r="K75">
        <f t="shared" si="12"/>
        <v>175</v>
      </c>
      <c r="L75">
        <f t="shared" si="13"/>
        <v>125</v>
      </c>
    </row>
    <row r="76" spans="1:12" x14ac:dyDescent="0.25">
      <c r="A76" t="str">
        <f t="shared" si="7"/>
        <v/>
      </c>
      <c r="B76" s="16">
        <f t="shared" si="10"/>
        <v>38876</v>
      </c>
      <c r="C76">
        <f>400</f>
        <v>400</v>
      </c>
      <c r="D76">
        <f t="shared" si="8"/>
        <v>400</v>
      </c>
      <c r="E76">
        <f t="shared" si="9"/>
        <v>0</v>
      </c>
      <c r="G76">
        <f t="shared" si="11"/>
        <v>100</v>
      </c>
      <c r="K76">
        <f t="shared" si="12"/>
        <v>175</v>
      </c>
      <c r="L76">
        <f t="shared" si="13"/>
        <v>125</v>
      </c>
    </row>
    <row r="77" spans="1:12" x14ac:dyDescent="0.25">
      <c r="A77" t="str">
        <f t="shared" si="7"/>
        <v/>
      </c>
      <c r="B77" s="16">
        <f t="shared" si="10"/>
        <v>38877</v>
      </c>
      <c r="C77">
        <f>400</f>
        <v>400</v>
      </c>
      <c r="D77">
        <f t="shared" si="8"/>
        <v>400</v>
      </c>
      <c r="E77">
        <f t="shared" si="9"/>
        <v>0</v>
      </c>
      <c r="G77">
        <f t="shared" si="11"/>
        <v>100</v>
      </c>
      <c r="K77">
        <f t="shared" si="12"/>
        <v>175</v>
      </c>
      <c r="L77">
        <f t="shared" si="13"/>
        <v>125</v>
      </c>
    </row>
    <row r="78" spans="1:12" x14ac:dyDescent="0.25">
      <c r="A78" t="str">
        <f t="shared" si="7"/>
        <v/>
      </c>
      <c r="B78" s="16">
        <f t="shared" si="10"/>
        <v>38878</v>
      </c>
      <c r="C78">
        <f>400</f>
        <v>400</v>
      </c>
      <c r="D78">
        <f t="shared" si="8"/>
        <v>400</v>
      </c>
      <c r="E78">
        <f t="shared" si="9"/>
        <v>0</v>
      </c>
      <c r="G78">
        <f t="shared" si="11"/>
        <v>100</v>
      </c>
      <c r="K78">
        <f t="shared" si="12"/>
        <v>175</v>
      </c>
      <c r="L78">
        <f t="shared" si="13"/>
        <v>125</v>
      </c>
    </row>
    <row r="79" spans="1:12" x14ac:dyDescent="0.25">
      <c r="A79" t="str">
        <f t="shared" si="7"/>
        <v/>
      </c>
      <c r="B79" s="16">
        <f t="shared" si="10"/>
        <v>38879</v>
      </c>
      <c r="C79">
        <f>400</f>
        <v>400</v>
      </c>
      <c r="D79">
        <f t="shared" si="8"/>
        <v>400</v>
      </c>
      <c r="E79">
        <f t="shared" si="9"/>
        <v>0</v>
      </c>
      <c r="G79">
        <f t="shared" si="11"/>
        <v>100</v>
      </c>
      <c r="K79">
        <f t="shared" si="12"/>
        <v>175</v>
      </c>
      <c r="L79">
        <f t="shared" si="13"/>
        <v>125</v>
      </c>
    </row>
    <row r="80" spans="1:12" x14ac:dyDescent="0.25">
      <c r="A80" t="str">
        <f t="shared" si="7"/>
        <v/>
      </c>
      <c r="B80" s="16">
        <f t="shared" si="10"/>
        <v>38880</v>
      </c>
      <c r="C80">
        <f>400</f>
        <v>400</v>
      </c>
      <c r="D80">
        <f t="shared" si="8"/>
        <v>400</v>
      </c>
      <c r="E80">
        <f t="shared" si="9"/>
        <v>0</v>
      </c>
      <c r="G80">
        <f t="shared" si="11"/>
        <v>100</v>
      </c>
      <c r="K80">
        <f t="shared" si="12"/>
        <v>175</v>
      </c>
      <c r="L80">
        <f t="shared" si="13"/>
        <v>125</v>
      </c>
    </row>
    <row r="81" spans="1:12" x14ac:dyDescent="0.25">
      <c r="A81" t="str">
        <f t="shared" si="7"/>
        <v/>
      </c>
      <c r="B81" s="16">
        <f t="shared" si="10"/>
        <v>38881</v>
      </c>
      <c r="C81">
        <f>400</f>
        <v>400</v>
      </c>
      <c r="D81">
        <f t="shared" si="8"/>
        <v>400</v>
      </c>
      <c r="E81">
        <f t="shared" si="9"/>
        <v>0</v>
      </c>
      <c r="G81">
        <f t="shared" si="11"/>
        <v>100</v>
      </c>
      <c r="K81">
        <f t="shared" si="12"/>
        <v>175</v>
      </c>
      <c r="L81">
        <f t="shared" si="13"/>
        <v>125</v>
      </c>
    </row>
    <row r="82" spans="1:12" x14ac:dyDescent="0.25">
      <c r="A82" t="str">
        <f t="shared" si="7"/>
        <v/>
      </c>
      <c r="B82" s="16">
        <f t="shared" si="10"/>
        <v>38882</v>
      </c>
      <c r="C82">
        <f>400</f>
        <v>400</v>
      </c>
      <c r="D82">
        <f t="shared" si="8"/>
        <v>400</v>
      </c>
      <c r="E82">
        <f t="shared" si="9"/>
        <v>0</v>
      </c>
      <c r="G82">
        <f t="shared" si="11"/>
        <v>100</v>
      </c>
      <c r="K82">
        <f t="shared" si="12"/>
        <v>175</v>
      </c>
      <c r="L82">
        <f t="shared" si="13"/>
        <v>125</v>
      </c>
    </row>
    <row r="83" spans="1:12" x14ac:dyDescent="0.25">
      <c r="A83" t="str">
        <f t="shared" si="7"/>
        <v/>
      </c>
      <c r="B83" s="16">
        <f t="shared" si="10"/>
        <v>38883</v>
      </c>
      <c r="C83">
        <f>400</f>
        <v>400</v>
      </c>
      <c r="D83">
        <f t="shared" si="8"/>
        <v>400</v>
      </c>
      <c r="E83">
        <f t="shared" si="9"/>
        <v>0</v>
      </c>
      <c r="G83">
        <f t="shared" si="11"/>
        <v>100</v>
      </c>
      <c r="K83">
        <f t="shared" si="12"/>
        <v>175</v>
      </c>
      <c r="L83">
        <f t="shared" si="13"/>
        <v>125</v>
      </c>
    </row>
    <row r="84" spans="1:12" x14ac:dyDescent="0.25">
      <c r="A84" t="str">
        <f t="shared" si="7"/>
        <v/>
      </c>
      <c r="B84" s="16">
        <f t="shared" si="10"/>
        <v>38884</v>
      </c>
      <c r="C84">
        <f>400</f>
        <v>400</v>
      </c>
      <c r="D84">
        <f t="shared" si="8"/>
        <v>400</v>
      </c>
      <c r="E84">
        <f t="shared" si="9"/>
        <v>0</v>
      </c>
      <c r="G84">
        <f t="shared" si="11"/>
        <v>100</v>
      </c>
      <c r="K84">
        <f t="shared" si="12"/>
        <v>175</v>
      </c>
      <c r="L84">
        <f t="shared" si="13"/>
        <v>125</v>
      </c>
    </row>
    <row r="85" spans="1:12" x14ac:dyDescent="0.25">
      <c r="A85" t="str">
        <f t="shared" si="7"/>
        <v/>
      </c>
      <c r="B85" s="16">
        <f t="shared" si="10"/>
        <v>38885</v>
      </c>
      <c r="C85">
        <f>400</f>
        <v>400</v>
      </c>
      <c r="D85">
        <f t="shared" si="8"/>
        <v>400</v>
      </c>
      <c r="E85">
        <f t="shared" si="9"/>
        <v>0</v>
      </c>
      <c r="G85">
        <f t="shared" si="11"/>
        <v>100</v>
      </c>
      <c r="K85">
        <f t="shared" si="12"/>
        <v>175</v>
      </c>
      <c r="L85">
        <f t="shared" si="13"/>
        <v>125</v>
      </c>
    </row>
    <row r="86" spans="1:12" x14ac:dyDescent="0.25">
      <c r="A86" t="str">
        <f t="shared" si="7"/>
        <v/>
      </c>
      <c r="B86" s="16">
        <f t="shared" si="10"/>
        <v>38886</v>
      </c>
      <c r="C86">
        <f>400</f>
        <v>400</v>
      </c>
      <c r="D86">
        <f t="shared" si="8"/>
        <v>400</v>
      </c>
      <c r="E86">
        <f t="shared" si="9"/>
        <v>0</v>
      </c>
      <c r="G86">
        <f t="shared" si="11"/>
        <v>100</v>
      </c>
      <c r="K86">
        <f t="shared" si="12"/>
        <v>175</v>
      </c>
      <c r="L86">
        <f t="shared" si="13"/>
        <v>125</v>
      </c>
    </row>
    <row r="87" spans="1:12" x14ac:dyDescent="0.25">
      <c r="A87" t="str">
        <f t="shared" si="7"/>
        <v/>
      </c>
      <c r="B87" s="16">
        <f t="shared" si="10"/>
        <v>38887</v>
      </c>
      <c r="C87">
        <f>400</f>
        <v>400</v>
      </c>
      <c r="D87">
        <f t="shared" si="8"/>
        <v>400</v>
      </c>
      <c r="E87">
        <f t="shared" si="9"/>
        <v>0</v>
      </c>
      <c r="G87">
        <f t="shared" si="11"/>
        <v>100</v>
      </c>
      <c r="K87">
        <f t="shared" si="12"/>
        <v>175</v>
      </c>
      <c r="L87">
        <f t="shared" si="13"/>
        <v>125</v>
      </c>
    </row>
    <row r="88" spans="1:12" x14ac:dyDescent="0.25">
      <c r="A88" t="str">
        <f t="shared" si="7"/>
        <v/>
      </c>
      <c r="B88" s="16">
        <f t="shared" si="10"/>
        <v>38888</v>
      </c>
      <c r="C88">
        <f>400</f>
        <v>400</v>
      </c>
      <c r="D88">
        <f t="shared" si="8"/>
        <v>400</v>
      </c>
      <c r="E88">
        <f t="shared" si="9"/>
        <v>0</v>
      </c>
      <c r="G88">
        <f t="shared" si="11"/>
        <v>100</v>
      </c>
      <c r="K88">
        <f t="shared" si="12"/>
        <v>175</v>
      </c>
      <c r="L88">
        <f t="shared" si="13"/>
        <v>125</v>
      </c>
    </row>
    <row r="89" spans="1:12" x14ac:dyDescent="0.25">
      <c r="A89" t="str">
        <f t="shared" si="7"/>
        <v/>
      </c>
      <c r="B89" s="16">
        <f t="shared" si="10"/>
        <v>38889</v>
      </c>
      <c r="C89">
        <f>400</f>
        <v>400</v>
      </c>
      <c r="D89">
        <f t="shared" si="8"/>
        <v>400</v>
      </c>
      <c r="E89">
        <f t="shared" si="9"/>
        <v>0</v>
      </c>
      <c r="G89">
        <f t="shared" si="11"/>
        <v>100</v>
      </c>
      <c r="K89">
        <f t="shared" si="12"/>
        <v>175</v>
      </c>
      <c r="L89">
        <f t="shared" si="13"/>
        <v>125</v>
      </c>
    </row>
    <row r="90" spans="1:12" x14ac:dyDescent="0.25">
      <c r="A90" t="str">
        <f t="shared" si="7"/>
        <v/>
      </c>
      <c r="B90" s="16">
        <f t="shared" si="10"/>
        <v>38890</v>
      </c>
      <c r="C90">
        <f>400</f>
        <v>400</v>
      </c>
      <c r="D90">
        <f t="shared" si="8"/>
        <v>400</v>
      </c>
      <c r="E90">
        <f t="shared" si="9"/>
        <v>0</v>
      </c>
      <c r="G90">
        <f t="shared" si="11"/>
        <v>100</v>
      </c>
      <c r="K90">
        <f t="shared" si="12"/>
        <v>175</v>
      </c>
      <c r="L90">
        <f t="shared" si="13"/>
        <v>125</v>
      </c>
    </row>
    <row r="91" spans="1:12" x14ac:dyDescent="0.25">
      <c r="A91" t="str">
        <f t="shared" si="7"/>
        <v/>
      </c>
      <c r="B91" s="16">
        <f t="shared" si="10"/>
        <v>38891</v>
      </c>
      <c r="C91">
        <f>400</f>
        <v>400</v>
      </c>
      <c r="D91">
        <f t="shared" si="8"/>
        <v>400</v>
      </c>
      <c r="E91">
        <f t="shared" si="9"/>
        <v>0</v>
      </c>
      <c r="G91">
        <f t="shared" si="11"/>
        <v>100</v>
      </c>
      <c r="K91">
        <f t="shared" si="12"/>
        <v>175</v>
      </c>
      <c r="L91">
        <f t="shared" si="13"/>
        <v>125</v>
      </c>
    </row>
    <row r="92" spans="1:12" x14ac:dyDescent="0.25">
      <c r="A92" t="str">
        <f t="shared" si="7"/>
        <v/>
      </c>
      <c r="B92" s="16">
        <f t="shared" si="10"/>
        <v>38892</v>
      </c>
      <c r="C92">
        <f>400</f>
        <v>400</v>
      </c>
      <c r="D92">
        <f t="shared" si="8"/>
        <v>400</v>
      </c>
      <c r="E92">
        <f t="shared" si="9"/>
        <v>0</v>
      </c>
      <c r="G92">
        <f t="shared" si="11"/>
        <v>100</v>
      </c>
      <c r="K92">
        <f t="shared" si="12"/>
        <v>175</v>
      </c>
      <c r="L92">
        <f t="shared" si="13"/>
        <v>125</v>
      </c>
    </row>
    <row r="93" spans="1:12" x14ac:dyDescent="0.25">
      <c r="A93" t="str">
        <f t="shared" si="7"/>
        <v/>
      </c>
      <c r="B93" s="16">
        <f t="shared" si="10"/>
        <v>38893</v>
      </c>
      <c r="C93">
        <f>400</f>
        <v>400</v>
      </c>
      <c r="D93">
        <f t="shared" si="8"/>
        <v>400</v>
      </c>
      <c r="E93">
        <f t="shared" si="9"/>
        <v>0</v>
      </c>
      <c r="G93">
        <f t="shared" si="11"/>
        <v>100</v>
      </c>
      <c r="K93">
        <f t="shared" si="12"/>
        <v>175</v>
      </c>
      <c r="L93">
        <f t="shared" si="13"/>
        <v>125</v>
      </c>
    </row>
    <row r="94" spans="1:12" x14ac:dyDescent="0.25">
      <c r="A94" t="str">
        <f t="shared" si="7"/>
        <v/>
      </c>
      <c r="B94" s="16">
        <f t="shared" si="10"/>
        <v>38894</v>
      </c>
      <c r="C94">
        <f>400</f>
        <v>400</v>
      </c>
      <c r="D94">
        <f t="shared" si="8"/>
        <v>400</v>
      </c>
      <c r="E94">
        <f t="shared" si="9"/>
        <v>0</v>
      </c>
      <c r="G94">
        <f t="shared" si="11"/>
        <v>100</v>
      </c>
      <c r="K94">
        <f t="shared" si="12"/>
        <v>175</v>
      </c>
      <c r="L94">
        <f t="shared" si="13"/>
        <v>125</v>
      </c>
    </row>
    <row r="95" spans="1:12" x14ac:dyDescent="0.25">
      <c r="A95" t="str">
        <f t="shared" si="7"/>
        <v/>
      </c>
      <c r="B95" s="16">
        <f t="shared" si="10"/>
        <v>38895</v>
      </c>
      <c r="C95">
        <f>400</f>
        <v>400</v>
      </c>
      <c r="D95">
        <f t="shared" si="8"/>
        <v>400</v>
      </c>
      <c r="E95">
        <f t="shared" si="9"/>
        <v>0</v>
      </c>
      <c r="G95">
        <f t="shared" si="11"/>
        <v>100</v>
      </c>
      <c r="K95">
        <f t="shared" si="12"/>
        <v>175</v>
      </c>
      <c r="L95">
        <f t="shared" si="13"/>
        <v>125</v>
      </c>
    </row>
    <row r="96" spans="1:12" x14ac:dyDescent="0.25">
      <c r="A96" t="str">
        <f t="shared" si="7"/>
        <v/>
      </c>
      <c r="B96" s="16">
        <f t="shared" si="10"/>
        <v>38896</v>
      </c>
      <c r="C96">
        <f>400</f>
        <v>400</v>
      </c>
      <c r="D96">
        <f t="shared" si="8"/>
        <v>400</v>
      </c>
      <c r="E96">
        <f t="shared" si="9"/>
        <v>0</v>
      </c>
      <c r="G96">
        <f t="shared" si="11"/>
        <v>100</v>
      </c>
      <c r="K96">
        <f t="shared" si="12"/>
        <v>175</v>
      </c>
      <c r="L96">
        <f t="shared" si="13"/>
        <v>125</v>
      </c>
    </row>
    <row r="97" spans="1:12" x14ac:dyDescent="0.25">
      <c r="A97" t="str">
        <f t="shared" si="7"/>
        <v/>
      </c>
      <c r="B97" s="16">
        <f t="shared" si="10"/>
        <v>38897</v>
      </c>
      <c r="C97">
        <f>400</f>
        <v>400</v>
      </c>
      <c r="D97">
        <f t="shared" si="8"/>
        <v>400</v>
      </c>
      <c r="E97">
        <f t="shared" si="9"/>
        <v>0</v>
      </c>
      <c r="G97">
        <f t="shared" si="11"/>
        <v>100</v>
      </c>
      <c r="K97">
        <f t="shared" si="12"/>
        <v>175</v>
      </c>
      <c r="L97">
        <f t="shared" si="13"/>
        <v>125</v>
      </c>
    </row>
    <row r="98" spans="1:12" x14ac:dyDescent="0.25">
      <c r="A98" t="str">
        <f t="shared" si="7"/>
        <v/>
      </c>
      <c r="B98" s="16">
        <f t="shared" si="10"/>
        <v>38898</v>
      </c>
      <c r="C98">
        <f>400</f>
        <v>400</v>
      </c>
      <c r="D98">
        <f t="shared" si="8"/>
        <v>400</v>
      </c>
      <c r="E98">
        <f t="shared" si="9"/>
        <v>0</v>
      </c>
      <c r="G98">
        <f t="shared" si="11"/>
        <v>100</v>
      </c>
      <c r="K98">
        <f t="shared" si="12"/>
        <v>175</v>
      </c>
      <c r="L98">
        <f t="shared" si="13"/>
        <v>125</v>
      </c>
    </row>
    <row r="99" spans="1:12" x14ac:dyDescent="0.25">
      <c r="A99">
        <f t="shared" si="7"/>
        <v>1</v>
      </c>
      <c r="B99" s="16">
        <f t="shared" si="10"/>
        <v>38899</v>
      </c>
      <c r="C99">
        <f>400</f>
        <v>400</v>
      </c>
      <c r="D99">
        <f t="shared" si="8"/>
        <v>265</v>
      </c>
      <c r="E99">
        <f t="shared" si="9"/>
        <v>135</v>
      </c>
      <c r="G99">
        <v>130</v>
      </c>
      <c r="K99">
        <v>10</v>
      </c>
      <c r="L99">
        <f t="shared" si="13"/>
        <v>125</v>
      </c>
    </row>
    <row r="100" spans="1:12" x14ac:dyDescent="0.25">
      <c r="A100" t="str">
        <f t="shared" si="7"/>
        <v/>
      </c>
      <c r="B100" s="16">
        <f t="shared" si="10"/>
        <v>38900</v>
      </c>
      <c r="C100">
        <f>400</f>
        <v>400</v>
      </c>
      <c r="D100">
        <f t="shared" si="8"/>
        <v>265</v>
      </c>
      <c r="E100">
        <f t="shared" si="9"/>
        <v>135</v>
      </c>
      <c r="G100">
        <f t="shared" si="11"/>
        <v>130</v>
      </c>
      <c r="K100">
        <f t="shared" si="12"/>
        <v>10</v>
      </c>
      <c r="L100">
        <f t="shared" si="13"/>
        <v>125</v>
      </c>
    </row>
    <row r="101" spans="1:12" x14ac:dyDescent="0.25">
      <c r="A101" t="str">
        <f t="shared" si="7"/>
        <v/>
      </c>
      <c r="B101" s="16">
        <f t="shared" si="10"/>
        <v>38901</v>
      </c>
      <c r="C101">
        <f>400</f>
        <v>400</v>
      </c>
      <c r="D101">
        <f t="shared" si="8"/>
        <v>265</v>
      </c>
      <c r="E101">
        <f t="shared" si="9"/>
        <v>135</v>
      </c>
      <c r="G101">
        <f t="shared" si="11"/>
        <v>130</v>
      </c>
      <c r="K101">
        <f t="shared" si="12"/>
        <v>10</v>
      </c>
      <c r="L101">
        <f t="shared" si="13"/>
        <v>125</v>
      </c>
    </row>
    <row r="102" spans="1:12" x14ac:dyDescent="0.25">
      <c r="A102" t="str">
        <f t="shared" si="7"/>
        <v/>
      </c>
      <c r="B102" s="16">
        <f t="shared" si="10"/>
        <v>38902</v>
      </c>
      <c r="C102">
        <f>400</f>
        <v>400</v>
      </c>
      <c r="D102">
        <f t="shared" si="8"/>
        <v>265</v>
      </c>
      <c r="E102">
        <f t="shared" si="9"/>
        <v>135</v>
      </c>
      <c r="G102">
        <f t="shared" si="11"/>
        <v>130</v>
      </c>
      <c r="K102">
        <f t="shared" si="12"/>
        <v>10</v>
      </c>
      <c r="L102">
        <f t="shared" si="13"/>
        <v>125</v>
      </c>
    </row>
    <row r="103" spans="1:12" x14ac:dyDescent="0.25">
      <c r="A103" t="str">
        <f t="shared" si="7"/>
        <v/>
      </c>
      <c r="B103" s="16">
        <f t="shared" si="10"/>
        <v>38903</v>
      </c>
      <c r="C103">
        <f>400</f>
        <v>400</v>
      </c>
      <c r="D103">
        <f t="shared" si="8"/>
        <v>265</v>
      </c>
      <c r="E103">
        <f t="shared" si="9"/>
        <v>135</v>
      </c>
      <c r="G103">
        <f t="shared" si="11"/>
        <v>130</v>
      </c>
      <c r="K103">
        <f t="shared" si="12"/>
        <v>10</v>
      </c>
      <c r="L103">
        <f t="shared" si="13"/>
        <v>125</v>
      </c>
    </row>
    <row r="104" spans="1:12" x14ac:dyDescent="0.25">
      <c r="A104" t="str">
        <f t="shared" si="7"/>
        <v/>
      </c>
      <c r="B104" s="16">
        <f t="shared" si="10"/>
        <v>38904</v>
      </c>
      <c r="C104">
        <f>400</f>
        <v>400</v>
      </c>
      <c r="D104">
        <f t="shared" si="8"/>
        <v>265</v>
      </c>
      <c r="E104">
        <f t="shared" si="9"/>
        <v>135</v>
      </c>
      <c r="G104">
        <f t="shared" si="11"/>
        <v>130</v>
      </c>
      <c r="K104">
        <f t="shared" si="12"/>
        <v>10</v>
      </c>
      <c r="L104">
        <f t="shared" si="13"/>
        <v>125</v>
      </c>
    </row>
    <row r="105" spans="1:12" x14ac:dyDescent="0.25">
      <c r="A105" t="str">
        <f t="shared" si="7"/>
        <v/>
      </c>
      <c r="B105" s="16">
        <f t="shared" si="10"/>
        <v>38905</v>
      </c>
      <c r="C105">
        <f>400</f>
        <v>400</v>
      </c>
      <c r="D105">
        <f t="shared" si="8"/>
        <v>265</v>
      </c>
      <c r="E105">
        <f t="shared" si="9"/>
        <v>135</v>
      </c>
      <c r="G105">
        <f t="shared" si="11"/>
        <v>130</v>
      </c>
      <c r="K105">
        <f t="shared" si="12"/>
        <v>10</v>
      </c>
      <c r="L105">
        <f t="shared" si="13"/>
        <v>125</v>
      </c>
    </row>
    <row r="106" spans="1:12" x14ac:dyDescent="0.25">
      <c r="A106" t="str">
        <f t="shared" si="7"/>
        <v/>
      </c>
      <c r="B106" s="16">
        <f t="shared" si="10"/>
        <v>38906</v>
      </c>
      <c r="C106">
        <f>400</f>
        <v>400</v>
      </c>
      <c r="D106">
        <f t="shared" si="8"/>
        <v>265</v>
      </c>
      <c r="E106">
        <f t="shared" si="9"/>
        <v>135</v>
      </c>
      <c r="G106">
        <f t="shared" si="11"/>
        <v>130</v>
      </c>
      <c r="K106">
        <f t="shared" si="12"/>
        <v>10</v>
      </c>
      <c r="L106">
        <f t="shared" si="13"/>
        <v>125</v>
      </c>
    </row>
    <row r="107" spans="1:12" x14ac:dyDescent="0.25">
      <c r="A107" t="str">
        <f t="shared" si="7"/>
        <v/>
      </c>
      <c r="B107" s="16">
        <f t="shared" si="10"/>
        <v>38907</v>
      </c>
      <c r="C107">
        <f>400</f>
        <v>400</v>
      </c>
      <c r="D107">
        <f t="shared" si="8"/>
        <v>265</v>
      </c>
      <c r="E107">
        <f t="shared" si="9"/>
        <v>135</v>
      </c>
      <c r="G107">
        <f t="shared" si="11"/>
        <v>130</v>
      </c>
      <c r="K107">
        <f t="shared" si="12"/>
        <v>10</v>
      </c>
      <c r="L107">
        <f t="shared" si="13"/>
        <v>125</v>
      </c>
    </row>
    <row r="108" spans="1:12" x14ac:dyDescent="0.25">
      <c r="A108" t="str">
        <f t="shared" si="7"/>
        <v/>
      </c>
      <c r="B108" s="16">
        <f t="shared" si="10"/>
        <v>38908</v>
      </c>
      <c r="C108">
        <f>400</f>
        <v>400</v>
      </c>
      <c r="D108">
        <f t="shared" si="8"/>
        <v>265</v>
      </c>
      <c r="E108">
        <f t="shared" si="9"/>
        <v>135</v>
      </c>
      <c r="G108">
        <f t="shared" si="11"/>
        <v>130</v>
      </c>
      <c r="K108">
        <f t="shared" si="12"/>
        <v>10</v>
      </c>
      <c r="L108">
        <f t="shared" si="13"/>
        <v>125</v>
      </c>
    </row>
    <row r="109" spans="1:12" x14ac:dyDescent="0.25">
      <c r="A109" t="str">
        <f t="shared" si="7"/>
        <v/>
      </c>
      <c r="B109" s="16">
        <f t="shared" si="10"/>
        <v>38909</v>
      </c>
      <c r="C109">
        <f>400</f>
        <v>400</v>
      </c>
      <c r="D109">
        <f t="shared" si="8"/>
        <v>265</v>
      </c>
      <c r="E109">
        <f t="shared" si="9"/>
        <v>135</v>
      </c>
      <c r="G109">
        <f t="shared" si="11"/>
        <v>130</v>
      </c>
      <c r="K109">
        <f t="shared" si="12"/>
        <v>10</v>
      </c>
      <c r="L109">
        <f t="shared" si="13"/>
        <v>125</v>
      </c>
    </row>
    <row r="110" spans="1:12" x14ac:dyDescent="0.25">
      <c r="A110" t="str">
        <f t="shared" si="7"/>
        <v/>
      </c>
      <c r="B110" s="16">
        <f t="shared" si="10"/>
        <v>38910</v>
      </c>
      <c r="C110">
        <f>400</f>
        <v>400</v>
      </c>
      <c r="D110">
        <f t="shared" si="8"/>
        <v>265</v>
      </c>
      <c r="E110">
        <f t="shared" si="9"/>
        <v>135</v>
      </c>
      <c r="G110">
        <f t="shared" si="11"/>
        <v>130</v>
      </c>
      <c r="K110">
        <f t="shared" si="12"/>
        <v>10</v>
      </c>
      <c r="L110">
        <f t="shared" si="13"/>
        <v>125</v>
      </c>
    </row>
    <row r="111" spans="1:12" x14ac:dyDescent="0.25">
      <c r="A111" t="str">
        <f t="shared" si="7"/>
        <v/>
      </c>
      <c r="B111" s="16">
        <f t="shared" si="10"/>
        <v>38911</v>
      </c>
      <c r="C111">
        <f>400</f>
        <v>400</v>
      </c>
      <c r="D111">
        <f t="shared" si="8"/>
        <v>265</v>
      </c>
      <c r="E111">
        <f t="shared" si="9"/>
        <v>135</v>
      </c>
      <c r="G111">
        <f t="shared" si="11"/>
        <v>130</v>
      </c>
      <c r="K111">
        <f t="shared" si="12"/>
        <v>10</v>
      </c>
      <c r="L111">
        <f t="shared" si="13"/>
        <v>125</v>
      </c>
    </row>
    <row r="112" spans="1:12" x14ac:dyDescent="0.25">
      <c r="A112" t="str">
        <f t="shared" si="7"/>
        <v/>
      </c>
      <c r="B112" s="16">
        <f t="shared" si="10"/>
        <v>38912</v>
      </c>
      <c r="C112">
        <f>400</f>
        <v>400</v>
      </c>
      <c r="D112">
        <f t="shared" si="8"/>
        <v>265</v>
      </c>
      <c r="E112">
        <f t="shared" si="9"/>
        <v>135</v>
      </c>
      <c r="G112">
        <f t="shared" si="11"/>
        <v>130</v>
      </c>
      <c r="K112">
        <f t="shared" si="12"/>
        <v>10</v>
      </c>
      <c r="L112">
        <f t="shared" si="13"/>
        <v>125</v>
      </c>
    </row>
    <row r="113" spans="1:12" x14ac:dyDescent="0.25">
      <c r="A113" t="str">
        <f t="shared" si="7"/>
        <v/>
      </c>
      <c r="B113" s="16">
        <f t="shared" si="10"/>
        <v>38913</v>
      </c>
      <c r="C113">
        <f>400</f>
        <v>400</v>
      </c>
      <c r="D113">
        <f t="shared" si="8"/>
        <v>265</v>
      </c>
      <c r="E113">
        <f t="shared" si="9"/>
        <v>135</v>
      </c>
      <c r="G113">
        <f t="shared" si="11"/>
        <v>130</v>
      </c>
      <c r="K113">
        <f t="shared" si="12"/>
        <v>10</v>
      </c>
      <c r="L113">
        <f t="shared" si="13"/>
        <v>125</v>
      </c>
    </row>
    <row r="114" spans="1:12" x14ac:dyDescent="0.25">
      <c r="A114" t="str">
        <f t="shared" si="7"/>
        <v/>
      </c>
      <c r="B114" s="16">
        <f t="shared" si="10"/>
        <v>38914</v>
      </c>
      <c r="C114">
        <f>400</f>
        <v>400</v>
      </c>
      <c r="D114">
        <f t="shared" si="8"/>
        <v>265</v>
      </c>
      <c r="E114">
        <f t="shared" si="9"/>
        <v>135</v>
      </c>
      <c r="G114">
        <f t="shared" si="11"/>
        <v>130</v>
      </c>
      <c r="K114">
        <f t="shared" si="12"/>
        <v>10</v>
      </c>
      <c r="L114">
        <f t="shared" si="13"/>
        <v>125</v>
      </c>
    </row>
    <row r="115" spans="1:12" x14ac:dyDescent="0.25">
      <c r="A115" t="str">
        <f t="shared" si="7"/>
        <v/>
      </c>
      <c r="B115" s="16">
        <f t="shared" si="10"/>
        <v>38915</v>
      </c>
      <c r="C115">
        <f>400</f>
        <v>400</v>
      </c>
      <c r="D115">
        <f t="shared" si="8"/>
        <v>265</v>
      </c>
      <c r="E115">
        <f t="shared" si="9"/>
        <v>135</v>
      </c>
      <c r="G115">
        <f t="shared" si="11"/>
        <v>130</v>
      </c>
      <c r="K115">
        <f t="shared" si="12"/>
        <v>10</v>
      </c>
      <c r="L115">
        <f t="shared" si="13"/>
        <v>125</v>
      </c>
    </row>
    <row r="116" spans="1:12" x14ac:dyDescent="0.25">
      <c r="A116" t="str">
        <f t="shared" si="7"/>
        <v/>
      </c>
      <c r="B116" s="16">
        <f t="shared" si="10"/>
        <v>38916</v>
      </c>
      <c r="C116">
        <f>400</f>
        <v>400</v>
      </c>
      <c r="D116">
        <f t="shared" si="8"/>
        <v>265</v>
      </c>
      <c r="E116">
        <f t="shared" si="9"/>
        <v>135</v>
      </c>
      <c r="G116">
        <f t="shared" si="11"/>
        <v>130</v>
      </c>
      <c r="K116">
        <f t="shared" si="12"/>
        <v>10</v>
      </c>
      <c r="L116">
        <f t="shared" si="13"/>
        <v>125</v>
      </c>
    </row>
    <row r="117" spans="1:12" x14ac:dyDescent="0.25">
      <c r="A117" t="str">
        <f t="shared" si="7"/>
        <v/>
      </c>
      <c r="B117" s="16">
        <f t="shared" si="10"/>
        <v>38917</v>
      </c>
      <c r="C117">
        <f>400</f>
        <v>400</v>
      </c>
      <c r="D117">
        <f t="shared" si="8"/>
        <v>265</v>
      </c>
      <c r="E117">
        <f t="shared" si="9"/>
        <v>135</v>
      </c>
      <c r="G117">
        <f t="shared" si="11"/>
        <v>130</v>
      </c>
      <c r="K117">
        <f t="shared" si="12"/>
        <v>10</v>
      </c>
      <c r="L117">
        <f t="shared" si="13"/>
        <v>125</v>
      </c>
    </row>
    <row r="118" spans="1:12" x14ac:dyDescent="0.25">
      <c r="A118" t="str">
        <f t="shared" si="7"/>
        <v/>
      </c>
      <c r="B118" s="16">
        <f t="shared" si="10"/>
        <v>38918</v>
      </c>
      <c r="C118">
        <f>400</f>
        <v>400</v>
      </c>
      <c r="D118">
        <f t="shared" si="8"/>
        <v>265</v>
      </c>
      <c r="E118">
        <f t="shared" si="9"/>
        <v>135</v>
      </c>
      <c r="G118">
        <f t="shared" si="11"/>
        <v>130</v>
      </c>
      <c r="K118">
        <f t="shared" si="12"/>
        <v>10</v>
      </c>
      <c r="L118">
        <f t="shared" si="13"/>
        <v>125</v>
      </c>
    </row>
    <row r="119" spans="1:12" x14ac:dyDescent="0.25">
      <c r="A119" t="str">
        <f t="shared" si="7"/>
        <v/>
      </c>
      <c r="B119" s="16">
        <f t="shared" si="10"/>
        <v>38919</v>
      </c>
      <c r="C119">
        <f>400</f>
        <v>400</v>
      </c>
      <c r="D119">
        <f t="shared" si="8"/>
        <v>265</v>
      </c>
      <c r="E119">
        <f t="shared" si="9"/>
        <v>135</v>
      </c>
      <c r="G119">
        <f t="shared" si="11"/>
        <v>130</v>
      </c>
      <c r="K119">
        <f t="shared" si="12"/>
        <v>10</v>
      </c>
      <c r="L119">
        <f t="shared" si="13"/>
        <v>125</v>
      </c>
    </row>
    <row r="120" spans="1:12" x14ac:dyDescent="0.25">
      <c r="A120" t="str">
        <f t="shared" si="7"/>
        <v/>
      </c>
      <c r="B120" s="16">
        <f t="shared" si="10"/>
        <v>38920</v>
      </c>
      <c r="C120">
        <f>400</f>
        <v>400</v>
      </c>
      <c r="D120">
        <f t="shared" si="8"/>
        <v>265</v>
      </c>
      <c r="E120">
        <f t="shared" si="9"/>
        <v>135</v>
      </c>
      <c r="G120">
        <f t="shared" si="11"/>
        <v>130</v>
      </c>
      <c r="K120">
        <f t="shared" si="12"/>
        <v>10</v>
      </c>
      <c r="L120">
        <f t="shared" si="13"/>
        <v>125</v>
      </c>
    </row>
    <row r="121" spans="1:12" x14ac:dyDescent="0.25">
      <c r="A121" t="str">
        <f t="shared" si="7"/>
        <v/>
      </c>
      <c r="B121" s="16">
        <f t="shared" si="10"/>
        <v>38921</v>
      </c>
      <c r="C121">
        <f>400</f>
        <v>400</v>
      </c>
      <c r="D121">
        <f t="shared" si="8"/>
        <v>265</v>
      </c>
      <c r="E121">
        <f t="shared" si="9"/>
        <v>135</v>
      </c>
      <c r="G121">
        <f t="shared" si="11"/>
        <v>130</v>
      </c>
      <c r="K121">
        <f t="shared" si="12"/>
        <v>10</v>
      </c>
      <c r="L121">
        <f t="shared" si="13"/>
        <v>125</v>
      </c>
    </row>
    <row r="122" spans="1:12" x14ac:dyDescent="0.25">
      <c r="A122" t="str">
        <f t="shared" si="7"/>
        <v/>
      </c>
      <c r="B122" s="16">
        <f t="shared" si="10"/>
        <v>38922</v>
      </c>
      <c r="C122">
        <f>400</f>
        <v>400</v>
      </c>
      <c r="D122">
        <f t="shared" si="8"/>
        <v>265</v>
      </c>
      <c r="E122">
        <f t="shared" si="9"/>
        <v>135</v>
      </c>
      <c r="G122">
        <f t="shared" si="11"/>
        <v>130</v>
      </c>
      <c r="K122">
        <f t="shared" si="12"/>
        <v>10</v>
      </c>
      <c r="L122">
        <f t="shared" si="13"/>
        <v>125</v>
      </c>
    </row>
    <row r="123" spans="1:12" x14ac:dyDescent="0.25">
      <c r="A123" t="str">
        <f t="shared" si="7"/>
        <v/>
      </c>
      <c r="B123" s="16">
        <f t="shared" si="10"/>
        <v>38923</v>
      </c>
      <c r="C123">
        <f>400</f>
        <v>400</v>
      </c>
      <c r="D123">
        <f t="shared" si="8"/>
        <v>265</v>
      </c>
      <c r="E123">
        <f t="shared" si="9"/>
        <v>135</v>
      </c>
      <c r="G123">
        <f t="shared" si="11"/>
        <v>130</v>
      </c>
      <c r="K123">
        <f t="shared" si="12"/>
        <v>10</v>
      </c>
      <c r="L123">
        <f t="shared" si="13"/>
        <v>125</v>
      </c>
    </row>
    <row r="124" spans="1:12" x14ac:dyDescent="0.25">
      <c r="A124" t="str">
        <f t="shared" si="7"/>
        <v/>
      </c>
      <c r="B124" s="16">
        <f t="shared" si="10"/>
        <v>38924</v>
      </c>
      <c r="C124">
        <f>400</f>
        <v>400</v>
      </c>
      <c r="D124">
        <f t="shared" si="8"/>
        <v>265</v>
      </c>
      <c r="E124">
        <f t="shared" si="9"/>
        <v>135</v>
      </c>
      <c r="G124">
        <f t="shared" si="11"/>
        <v>130</v>
      </c>
      <c r="K124">
        <f t="shared" si="12"/>
        <v>10</v>
      </c>
      <c r="L124">
        <f t="shared" si="13"/>
        <v>125</v>
      </c>
    </row>
    <row r="125" spans="1:12" x14ac:dyDescent="0.25">
      <c r="A125" t="str">
        <f t="shared" si="7"/>
        <v/>
      </c>
      <c r="B125" s="16">
        <f t="shared" si="10"/>
        <v>38925</v>
      </c>
      <c r="C125">
        <f>400</f>
        <v>400</v>
      </c>
      <c r="D125">
        <f t="shared" si="8"/>
        <v>265</v>
      </c>
      <c r="E125">
        <f t="shared" si="9"/>
        <v>135</v>
      </c>
      <c r="G125">
        <f t="shared" si="11"/>
        <v>130</v>
      </c>
      <c r="K125">
        <f t="shared" si="12"/>
        <v>10</v>
      </c>
      <c r="L125">
        <f t="shared" si="13"/>
        <v>125</v>
      </c>
    </row>
    <row r="126" spans="1:12" x14ac:dyDescent="0.25">
      <c r="A126" t="str">
        <f t="shared" si="7"/>
        <v/>
      </c>
      <c r="B126" s="16">
        <f t="shared" si="10"/>
        <v>38926</v>
      </c>
      <c r="C126">
        <f>400</f>
        <v>400</v>
      </c>
      <c r="D126">
        <f t="shared" si="8"/>
        <v>265</v>
      </c>
      <c r="E126">
        <f t="shared" si="9"/>
        <v>135</v>
      </c>
      <c r="G126">
        <f t="shared" si="11"/>
        <v>130</v>
      </c>
      <c r="K126">
        <f t="shared" si="12"/>
        <v>10</v>
      </c>
      <c r="L126">
        <f t="shared" si="13"/>
        <v>125</v>
      </c>
    </row>
    <row r="127" spans="1:12" x14ac:dyDescent="0.25">
      <c r="A127" t="str">
        <f t="shared" si="7"/>
        <v/>
      </c>
      <c r="B127" s="16">
        <f t="shared" si="10"/>
        <v>38927</v>
      </c>
      <c r="C127">
        <f>400</f>
        <v>400</v>
      </c>
      <c r="D127">
        <f t="shared" si="8"/>
        <v>265</v>
      </c>
      <c r="E127">
        <f t="shared" si="9"/>
        <v>135</v>
      </c>
      <c r="G127">
        <f t="shared" si="11"/>
        <v>130</v>
      </c>
      <c r="K127">
        <f t="shared" si="12"/>
        <v>10</v>
      </c>
      <c r="L127">
        <f t="shared" si="13"/>
        <v>125</v>
      </c>
    </row>
    <row r="128" spans="1:12" x14ac:dyDescent="0.25">
      <c r="A128" t="str">
        <f t="shared" si="7"/>
        <v/>
      </c>
      <c r="B128" s="16">
        <f t="shared" si="10"/>
        <v>38928</v>
      </c>
      <c r="C128">
        <f>400</f>
        <v>400</v>
      </c>
      <c r="D128">
        <f t="shared" si="8"/>
        <v>265</v>
      </c>
      <c r="E128">
        <f t="shared" si="9"/>
        <v>135</v>
      </c>
      <c r="G128">
        <f t="shared" si="11"/>
        <v>130</v>
      </c>
      <c r="K128">
        <f t="shared" si="12"/>
        <v>10</v>
      </c>
      <c r="L128">
        <f t="shared" si="13"/>
        <v>125</v>
      </c>
    </row>
    <row r="129" spans="1:12" x14ac:dyDescent="0.25">
      <c r="A129" t="str">
        <f t="shared" si="7"/>
        <v/>
      </c>
      <c r="B129" s="16">
        <f t="shared" si="10"/>
        <v>38929</v>
      </c>
      <c r="C129">
        <f>400</f>
        <v>400</v>
      </c>
      <c r="D129">
        <f t="shared" si="8"/>
        <v>265</v>
      </c>
      <c r="E129">
        <f t="shared" si="9"/>
        <v>135</v>
      </c>
      <c r="G129">
        <f t="shared" si="11"/>
        <v>130</v>
      </c>
      <c r="K129">
        <f t="shared" si="12"/>
        <v>10</v>
      </c>
      <c r="L129">
        <f t="shared" si="13"/>
        <v>125</v>
      </c>
    </row>
    <row r="130" spans="1:12" x14ac:dyDescent="0.25">
      <c r="A130">
        <f t="shared" si="7"/>
        <v>1</v>
      </c>
      <c r="B130" s="16">
        <f t="shared" si="10"/>
        <v>38930</v>
      </c>
      <c r="C130">
        <f>400</f>
        <v>400</v>
      </c>
      <c r="D130">
        <f t="shared" si="8"/>
        <v>285</v>
      </c>
      <c r="E130">
        <f t="shared" si="9"/>
        <v>115</v>
      </c>
      <c r="G130">
        <v>150</v>
      </c>
      <c r="K130">
        <f t="shared" si="12"/>
        <v>10</v>
      </c>
      <c r="L130">
        <f t="shared" si="13"/>
        <v>125</v>
      </c>
    </row>
    <row r="131" spans="1:12" x14ac:dyDescent="0.25">
      <c r="A131" t="str">
        <f t="shared" si="7"/>
        <v/>
      </c>
      <c r="B131" s="16">
        <f t="shared" si="10"/>
        <v>38931</v>
      </c>
      <c r="C131">
        <f>400</f>
        <v>400</v>
      </c>
      <c r="D131">
        <f t="shared" si="8"/>
        <v>285</v>
      </c>
      <c r="E131">
        <f t="shared" si="9"/>
        <v>115</v>
      </c>
      <c r="G131">
        <f t="shared" si="11"/>
        <v>150</v>
      </c>
      <c r="K131">
        <f t="shared" si="12"/>
        <v>10</v>
      </c>
      <c r="L131">
        <f t="shared" si="13"/>
        <v>125</v>
      </c>
    </row>
    <row r="132" spans="1:12" x14ac:dyDescent="0.25">
      <c r="A132" t="str">
        <f t="shared" si="7"/>
        <v/>
      </c>
      <c r="B132" s="16">
        <f t="shared" si="10"/>
        <v>38932</v>
      </c>
      <c r="C132">
        <f>400</f>
        <v>400</v>
      </c>
      <c r="D132">
        <f t="shared" si="8"/>
        <v>285</v>
      </c>
      <c r="E132">
        <f t="shared" si="9"/>
        <v>115</v>
      </c>
      <c r="G132">
        <f t="shared" si="11"/>
        <v>150</v>
      </c>
      <c r="K132">
        <f t="shared" si="12"/>
        <v>10</v>
      </c>
      <c r="L132">
        <f t="shared" si="13"/>
        <v>125</v>
      </c>
    </row>
    <row r="133" spans="1:12" x14ac:dyDescent="0.25">
      <c r="A133" t="str">
        <f t="shared" si="7"/>
        <v/>
      </c>
      <c r="B133" s="16">
        <f t="shared" si="10"/>
        <v>38933</v>
      </c>
      <c r="C133">
        <f>400</f>
        <v>400</v>
      </c>
      <c r="D133">
        <f t="shared" si="8"/>
        <v>285</v>
      </c>
      <c r="E133">
        <f t="shared" si="9"/>
        <v>115</v>
      </c>
      <c r="G133">
        <f t="shared" si="11"/>
        <v>150</v>
      </c>
      <c r="K133">
        <f t="shared" si="12"/>
        <v>10</v>
      </c>
      <c r="L133">
        <f t="shared" si="13"/>
        <v>125</v>
      </c>
    </row>
    <row r="134" spans="1:12" x14ac:dyDescent="0.25">
      <c r="A134" t="str">
        <f t="shared" si="7"/>
        <v/>
      </c>
      <c r="B134" s="16">
        <f t="shared" si="10"/>
        <v>38934</v>
      </c>
      <c r="C134">
        <f>400</f>
        <v>400</v>
      </c>
      <c r="D134">
        <f t="shared" si="8"/>
        <v>285</v>
      </c>
      <c r="E134">
        <f t="shared" si="9"/>
        <v>115</v>
      </c>
      <c r="G134">
        <f t="shared" si="11"/>
        <v>150</v>
      </c>
      <c r="K134">
        <f t="shared" si="12"/>
        <v>10</v>
      </c>
      <c r="L134">
        <f t="shared" si="13"/>
        <v>125</v>
      </c>
    </row>
    <row r="135" spans="1:12" x14ac:dyDescent="0.25">
      <c r="A135" t="str">
        <f t="shared" si="7"/>
        <v/>
      </c>
      <c r="B135" s="16">
        <f t="shared" si="10"/>
        <v>38935</v>
      </c>
      <c r="C135">
        <f>400</f>
        <v>400</v>
      </c>
      <c r="D135">
        <f t="shared" si="8"/>
        <v>285</v>
      </c>
      <c r="E135">
        <f t="shared" si="9"/>
        <v>115</v>
      </c>
      <c r="G135">
        <f t="shared" si="11"/>
        <v>150</v>
      </c>
      <c r="K135">
        <f t="shared" si="12"/>
        <v>10</v>
      </c>
      <c r="L135">
        <f t="shared" si="13"/>
        <v>125</v>
      </c>
    </row>
    <row r="136" spans="1:12" x14ac:dyDescent="0.25">
      <c r="A136" t="str">
        <f t="shared" ref="A136:A199" si="14">IF(DAY(B136)=1,1,"")</f>
        <v/>
      </c>
      <c r="B136" s="16">
        <f t="shared" si="10"/>
        <v>38936</v>
      </c>
      <c r="C136">
        <f>400</f>
        <v>400</v>
      </c>
      <c r="D136">
        <f t="shared" si="8"/>
        <v>285</v>
      </c>
      <c r="E136">
        <f t="shared" si="9"/>
        <v>115</v>
      </c>
      <c r="G136">
        <f t="shared" si="11"/>
        <v>150</v>
      </c>
      <c r="K136">
        <f t="shared" si="12"/>
        <v>10</v>
      </c>
      <c r="L136">
        <f t="shared" si="13"/>
        <v>125</v>
      </c>
    </row>
    <row r="137" spans="1:12" x14ac:dyDescent="0.25">
      <c r="A137" t="str">
        <f t="shared" si="14"/>
        <v/>
      </c>
      <c r="B137" s="16">
        <f t="shared" si="10"/>
        <v>38937</v>
      </c>
      <c r="C137">
        <f>400</f>
        <v>400</v>
      </c>
      <c r="D137">
        <f t="shared" ref="D137:D200" si="15">SUM(F137:S137)</f>
        <v>285</v>
      </c>
      <c r="E137">
        <f t="shared" ref="E137:E200" si="16">C137-D137</f>
        <v>115</v>
      </c>
      <c r="G137">
        <f t="shared" si="11"/>
        <v>150</v>
      </c>
      <c r="K137">
        <f t="shared" si="12"/>
        <v>10</v>
      </c>
      <c r="L137">
        <f t="shared" si="13"/>
        <v>125</v>
      </c>
    </row>
    <row r="138" spans="1:12" x14ac:dyDescent="0.25">
      <c r="A138" t="str">
        <f t="shared" si="14"/>
        <v/>
      </c>
      <c r="B138" s="16">
        <f t="shared" ref="B138:B201" si="17">B137+1</f>
        <v>38938</v>
      </c>
      <c r="C138">
        <f>400</f>
        <v>400</v>
      </c>
      <c r="D138">
        <f t="shared" si="15"/>
        <v>285</v>
      </c>
      <c r="E138">
        <f t="shared" si="16"/>
        <v>115</v>
      </c>
      <c r="G138">
        <f t="shared" ref="G138:G201" si="18">G137</f>
        <v>150</v>
      </c>
      <c r="K138">
        <f t="shared" ref="K138:K201" si="19">K137</f>
        <v>10</v>
      </c>
      <c r="L138">
        <f t="shared" ref="L138:L201" si="20">L137</f>
        <v>125</v>
      </c>
    </row>
    <row r="139" spans="1:12" x14ac:dyDescent="0.25">
      <c r="A139" t="str">
        <f t="shared" si="14"/>
        <v/>
      </c>
      <c r="B139" s="16">
        <f t="shared" si="17"/>
        <v>38939</v>
      </c>
      <c r="C139">
        <f>400</f>
        <v>400</v>
      </c>
      <c r="D139">
        <f t="shared" si="15"/>
        <v>285</v>
      </c>
      <c r="E139">
        <f t="shared" si="16"/>
        <v>115</v>
      </c>
      <c r="G139">
        <f t="shared" si="18"/>
        <v>150</v>
      </c>
      <c r="K139">
        <f t="shared" si="19"/>
        <v>10</v>
      </c>
      <c r="L139">
        <f t="shared" si="20"/>
        <v>125</v>
      </c>
    </row>
    <row r="140" spans="1:12" x14ac:dyDescent="0.25">
      <c r="A140" t="str">
        <f t="shared" si="14"/>
        <v/>
      </c>
      <c r="B140" s="16">
        <f t="shared" si="17"/>
        <v>38940</v>
      </c>
      <c r="C140">
        <f>400</f>
        <v>400</v>
      </c>
      <c r="D140">
        <f t="shared" si="15"/>
        <v>285</v>
      </c>
      <c r="E140">
        <f t="shared" si="16"/>
        <v>115</v>
      </c>
      <c r="G140">
        <f t="shared" si="18"/>
        <v>150</v>
      </c>
      <c r="K140">
        <f t="shared" si="19"/>
        <v>10</v>
      </c>
      <c r="L140">
        <f t="shared" si="20"/>
        <v>125</v>
      </c>
    </row>
    <row r="141" spans="1:12" x14ac:dyDescent="0.25">
      <c r="A141" t="str">
        <f t="shared" si="14"/>
        <v/>
      </c>
      <c r="B141" s="16">
        <f t="shared" si="17"/>
        <v>38941</v>
      </c>
      <c r="C141">
        <f>400</f>
        <v>400</v>
      </c>
      <c r="D141">
        <f t="shared" si="15"/>
        <v>285</v>
      </c>
      <c r="E141">
        <f t="shared" si="16"/>
        <v>115</v>
      </c>
      <c r="G141">
        <f t="shared" si="18"/>
        <v>150</v>
      </c>
      <c r="K141">
        <f t="shared" si="19"/>
        <v>10</v>
      </c>
      <c r="L141">
        <f t="shared" si="20"/>
        <v>125</v>
      </c>
    </row>
    <row r="142" spans="1:12" x14ac:dyDescent="0.25">
      <c r="A142" t="str">
        <f t="shared" si="14"/>
        <v/>
      </c>
      <c r="B142" s="16">
        <f t="shared" si="17"/>
        <v>38942</v>
      </c>
      <c r="C142">
        <f>400</f>
        <v>400</v>
      </c>
      <c r="D142">
        <f t="shared" si="15"/>
        <v>285</v>
      </c>
      <c r="E142">
        <f t="shared" si="16"/>
        <v>115</v>
      </c>
      <c r="G142">
        <f t="shared" si="18"/>
        <v>150</v>
      </c>
      <c r="K142">
        <f t="shared" si="19"/>
        <v>10</v>
      </c>
      <c r="L142">
        <f t="shared" si="20"/>
        <v>125</v>
      </c>
    </row>
    <row r="143" spans="1:12" x14ac:dyDescent="0.25">
      <c r="A143" t="str">
        <f t="shared" si="14"/>
        <v/>
      </c>
      <c r="B143" s="16">
        <f t="shared" si="17"/>
        <v>38943</v>
      </c>
      <c r="C143">
        <f>400</f>
        <v>400</v>
      </c>
      <c r="D143">
        <f t="shared" si="15"/>
        <v>285</v>
      </c>
      <c r="E143">
        <f t="shared" si="16"/>
        <v>115</v>
      </c>
      <c r="G143">
        <f t="shared" si="18"/>
        <v>150</v>
      </c>
      <c r="K143">
        <f t="shared" si="19"/>
        <v>10</v>
      </c>
      <c r="L143">
        <f t="shared" si="20"/>
        <v>125</v>
      </c>
    </row>
    <row r="144" spans="1:12" x14ac:dyDescent="0.25">
      <c r="A144" t="str">
        <f t="shared" si="14"/>
        <v/>
      </c>
      <c r="B144" s="16">
        <f t="shared" si="17"/>
        <v>38944</v>
      </c>
      <c r="C144">
        <f>400</f>
        <v>400</v>
      </c>
      <c r="D144">
        <f t="shared" si="15"/>
        <v>285</v>
      </c>
      <c r="E144">
        <f t="shared" si="16"/>
        <v>115</v>
      </c>
      <c r="G144">
        <f t="shared" si="18"/>
        <v>150</v>
      </c>
      <c r="K144">
        <f t="shared" si="19"/>
        <v>10</v>
      </c>
      <c r="L144">
        <f t="shared" si="20"/>
        <v>125</v>
      </c>
    </row>
    <row r="145" spans="1:12" x14ac:dyDescent="0.25">
      <c r="A145" t="str">
        <f t="shared" si="14"/>
        <v/>
      </c>
      <c r="B145" s="16">
        <f t="shared" si="17"/>
        <v>38945</v>
      </c>
      <c r="C145">
        <f>400</f>
        <v>400</v>
      </c>
      <c r="D145">
        <f t="shared" si="15"/>
        <v>285</v>
      </c>
      <c r="E145">
        <f t="shared" si="16"/>
        <v>115</v>
      </c>
      <c r="G145">
        <f t="shared" si="18"/>
        <v>150</v>
      </c>
      <c r="K145">
        <f t="shared" si="19"/>
        <v>10</v>
      </c>
      <c r="L145">
        <f t="shared" si="20"/>
        <v>125</v>
      </c>
    </row>
    <row r="146" spans="1:12" x14ac:dyDescent="0.25">
      <c r="A146" t="str">
        <f t="shared" si="14"/>
        <v/>
      </c>
      <c r="B146" s="16">
        <f t="shared" si="17"/>
        <v>38946</v>
      </c>
      <c r="C146">
        <f>400</f>
        <v>400</v>
      </c>
      <c r="D146">
        <f t="shared" si="15"/>
        <v>285</v>
      </c>
      <c r="E146">
        <f t="shared" si="16"/>
        <v>115</v>
      </c>
      <c r="G146">
        <f t="shared" si="18"/>
        <v>150</v>
      </c>
      <c r="K146">
        <f t="shared" si="19"/>
        <v>10</v>
      </c>
      <c r="L146">
        <f t="shared" si="20"/>
        <v>125</v>
      </c>
    </row>
    <row r="147" spans="1:12" x14ac:dyDescent="0.25">
      <c r="A147" t="str">
        <f t="shared" si="14"/>
        <v/>
      </c>
      <c r="B147" s="16">
        <f t="shared" si="17"/>
        <v>38947</v>
      </c>
      <c r="C147">
        <f>400</f>
        <v>400</v>
      </c>
      <c r="D147">
        <f t="shared" si="15"/>
        <v>285</v>
      </c>
      <c r="E147">
        <f t="shared" si="16"/>
        <v>115</v>
      </c>
      <c r="G147">
        <f t="shared" si="18"/>
        <v>150</v>
      </c>
      <c r="K147">
        <f t="shared" si="19"/>
        <v>10</v>
      </c>
      <c r="L147">
        <f t="shared" si="20"/>
        <v>125</v>
      </c>
    </row>
    <row r="148" spans="1:12" x14ac:dyDescent="0.25">
      <c r="A148" t="str">
        <f t="shared" si="14"/>
        <v/>
      </c>
      <c r="B148" s="16">
        <f t="shared" si="17"/>
        <v>38948</v>
      </c>
      <c r="C148">
        <f>400</f>
        <v>400</v>
      </c>
      <c r="D148">
        <f t="shared" si="15"/>
        <v>285</v>
      </c>
      <c r="E148">
        <f t="shared" si="16"/>
        <v>115</v>
      </c>
      <c r="G148">
        <f t="shared" si="18"/>
        <v>150</v>
      </c>
      <c r="K148">
        <f t="shared" si="19"/>
        <v>10</v>
      </c>
      <c r="L148">
        <f t="shared" si="20"/>
        <v>125</v>
      </c>
    </row>
    <row r="149" spans="1:12" x14ac:dyDescent="0.25">
      <c r="A149" t="str">
        <f t="shared" si="14"/>
        <v/>
      </c>
      <c r="B149" s="16">
        <f t="shared" si="17"/>
        <v>38949</v>
      </c>
      <c r="C149">
        <f>400</f>
        <v>400</v>
      </c>
      <c r="D149">
        <f t="shared" si="15"/>
        <v>285</v>
      </c>
      <c r="E149">
        <f t="shared" si="16"/>
        <v>115</v>
      </c>
      <c r="G149">
        <f t="shared" si="18"/>
        <v>150</v>
      </c>
      <c r="K149">
        <f t="shared" si="19"/>
        <v>10</v>
      </c>
      <c r="L149">
        <f t="shared" si="20"/>
        <v>125</v>
      </c>
    </row>
    <row r="150" spans="1:12" x14ac:dyDescent="0.25">
      <c r="A150" t="str">
        <f t="shared" si="14"/>
        <v/>
      </c>
      <c r="B150" s="16">
        <f t="shared" si="17"/>
        <v>38950</v>
      </c>
      <c r="C150">
        <f>400</f>
        <v>400</v>
      </c>
      <c r="D150">
        <f t="shared" si="15"/>
        <v>285</v>
      </c>
      <c r="E150">
        <f t="shared" si="16"/>
        <v>115</v>
      </c>
      <c r="G150">
        <f t="shared" si="18"/>
        <v>150</v>
      </c>
      <c r="K150">
        <f t="shared" si="19"/>
        <v>10</v>
      </c>
      <c r="L150">
        <f t="shared" si="20"/>
        <v>125</v>
      </c>
    </row>
    <row r="151" spans="1:12" x14ac:dyDescent="0.25">
      <c r="A151" t="str">
        <f t="shared" si="14"/>
        <v/>
      </c>
      <c r="B151" s="16">
        <f t="shared" si="17"/>
        <v>38951</v>
      </c>
      <c r="C151">
        <f>400</f>
        <v>400</v>
      </c>
      <c r="D151">
        <f t="shared" si="15"/>
        <v>285</v>
      </c>
      <c r="E151">
        <f t="shared" si="16"/>
        <v>115</v>
      </c>
      <c r="G151">
        <f t="shared" si="18"/>
        <v>150</v>
      </c>
      <c r="K151">
        <f t="shared" si="19"/>
        <v>10</v>
      </c>
      <c r="L151">
        <f t="shared" si="20"/>
        <v>125</v>
      </c>
    </row>
    <row r="152" spans="1:12" x14ac:dyDescent="0.25">
      <c r="A152" t="str">
        <f t="shared" si="14"/>
        <v/>
      </c>
      <c r="B152" s="16">
        <f t="shared" si="17"/>
        <v>38952</v>
      </c>
      <c r="C152">
        <f>400</f>
        <v>400</v>
      </c>
      <c r="D152">
        <f t="shared" si="15"/>
        <v>285</v>
      </c>
      <c r="E152">
        <f t="shared" si="16"/>
        <v>115</v>
      </c>
      <c r="G152">
        <f t="shared" si="18"/>
        <v>150</v>
      </c>
      <c r="K152">
        <f t="shared" si="19"/>
        <v>10</v>
      </c>
      <c r="L152">
        <f t="shared" si="20"/>
        <v>125</v>
      </c>
    </row>
    <row r="153" spans="1:12" x14ac:dyDescent="0.25">
      <c r="A153" t="str">
        <f t="shared" si="14"/>
        <v/>
      </c>
      <c r="B153" s="16">
        <f t="shared" si="17"/>
        <v>38953</v>
      </c>
      <c r="C153">
        <f>400</f>
        <v>400</v>
      </c>
      <c r="D153">
        <f t="shared" si="15"/>
        <v>285</v>
      </c>
      <c r="E153">
        <f t="shared" si="16"/>
        <v>115</v>
      </c>
      <c r="G153">
        <f t="shared" si="18"/>
        <v>150</v>
      </c>
      <c r="K153">
        <f t="shared" si="19"/>
        <v>10</v>
      </c>
      <c r="L153">
        <f t="shared" si="20"/>
        <v>125</v>
      </c>
    </row>
    <row r="154" spans="1:12" x14ac:dyDescent="0.25">
      <c r="A154" t="str">
        <f t="shared" si="14"/>
        <v/>
      </c>
      <c r="B154" s="16">
        <f t="shared" si="17"/>
        <v>38954</v>
      </c>
      <c r="C154">
        <f>400</f>
        <v>400</v>
      </c>
      <c r="D154">
        <f t="shared" si="15"/>
        <v>285</v>
      </c>
      <c r="E154">
        <f t="shared" si="16"/>
        <v>115</v>
      </c>
      <c r="G154">
        <f t="shared" si="18"/>
        <v>150</v>
      </c>
      <c r="K154">
        <f t="shared" si="19"/>
        <v>10</v>
      </c>
      <c r="L154">
        <f t="shared" si="20"/>
        <v>125</v>
      </c>
    </row>
    <row r="155" spans="1:12" x14ac:dyDescent="0.25">
      <c r="A155" t="str">
        <f t="shared" si="14"/>
        <v/>
      </c>
      <c r="B155" s="16">
        <f t="shared" si="17"/>
        <v>38955</v>
      </c>
      <c r="C155">
        <f>400</f>
        <v>400</v>
      </c>
      <c r="D155">
        <f t="shared" si="15"/>
        <v>285</v>
      </c>
      <c r="E155">
        <f t="shared" si="16"/>
        <v>115</v>
      </c>
      <c r="G155">
        <f t="shared" si="18"/>
        <v>150</v>
      </c>
      <c r="K155">
        <f t="shared" si="19"/>
        <v>10</v>
      </c>
      <c r="L155">
        <f t="shared" si="20"/>
        <v>125</v>
      </c>
    </row>
    <row r="156" spans="1:12" x14ac:dyDescent="0.25">
      <c r="A156" t="str">
        <f t="shared" si="14"/>
        <v/>
      </c>
      <c r="B156" s="16">
        <f t="shared" si="17"/>
        <v>38956</v>
      </c>
      <c r="C156">
        <f>400</f>
        <v>400</v>
      </c>
      <c r="D156">
        <f t="shared" si="15"/>
        <v>285</v>
      </c>
      <c r="E156">
        <f t="shared" si="16"/>
        <v>115</v>
      </c>
      <c r="G156">
        <f t="shared" si="18"/>
        <v>150</v>
      </c>
      <c r="K156">
        <f t="shared" si="19"/>
        <v>10</v>
      </c>
      <c r="L156">
        <f t="shared" si="20"/>
        <v>125</v>
      </c>
    </row>
    <row r="157" spans="1:12" x14ac:dyDescent="0.25">
      <c r="A157" t="str">
        <f t="shared" si="14"/>
        <v/>
      </c>
      <c r="B157" s="16">
        <f t="shared" si="17"/>
        <v>38957</v>
      </c>
      <c r="C157">
        <f>400</f>
        <v>400</v>
      </c>
      <c r="D157">
        <f t="shared" si="15"/>
        <v>285</v>
      </c>
      <c r="E157">
        <f t="shared" si="16"/>
        <v>115</v>
      </c>
      <c r="G157">
        <f t="shared" si="18"/>
        <v>150</v>
      </c>
      <c r="K157">
        <f t="shared" si="19"/>
        <v>10</v>
      </c>
      <c r="L157">
        <f t="shared" si="20"/>
        <v>125</v>
      </c>
    </row>
    <row r="158" spans="1:12" x14ac:dyDescent="0.25">
      <c r="A158" t="str">
        <f t="shared" si="14"/>
        <v/>
      </c>
      <c r="B158" s="16">
        <f t="shared" si="17"/>
        <v>38958</v>
      </c>
      <c r="C158">
        <f>400</f>
        <v>400</v>
      </c>
      <c r="D158">
        <f t="shared" si="15"/>
        <v>285</v>
      </c>
      <c r="E158">
        <f t="shared" si="16"/>
        <v>115</v>
      </c>
      <c r="G158">
        <f t="shared" si="18"/>
        <v>150</v>
      </c>
      <c r="K158">
        <f t="shared" si="19"/>
        <v>10</v>
      </c>
      <c r="L158">
        <f t="shared" si="20"/>
        <v>125</v>
      </c>
    </row>
    <row r="159" spans="1:12" x14ac:dyDescent="0.25">
      <c r="A159" t="str">
        <f t="shared" si="14"/>
        <v/>
      </c>
      <c r="B159" s="16">
        <f t="shared" si="17"/>
        <v>38959</v>
      </c>
      <c r="C159">
        <f>400</f>
        <v>400</v>
      </c>
      <c r="D159">
        <f t="shared" si="15"/>
        <v>285</v>
      </c>
      <c r="E159">
        <f t="shared" si="16"/>
        <v>115</v>
      </c>
      <c r="G159">
        <f t="shared" si="18"/>
        <v>150</v>
      </c>
      <c r="K159">
        <f t="shared" si="19"/>
        <v>10</v>
      </c>
      <c r="L159">
        <f t="shared" si="20"/>
        <v>125</v>
      </c>
    </row>
    <row r="160" spans="1:12" x14ac:dyDescent="0.25">
      <c r="A160" t="str">
        <f t="shared" si="14"/>
        <v/>
      </c>
      <c r="B160" s="16">
        <f t="shared" si="17"/>
        <v>38960</v>
      </c>
      <c r="C160">
        <f>400</f>
        <v>400</v>
      </c>
      <c r="D160">
        <f t="shared" si="15"/>
        <v>285</v>
      </c>
      <c r="E160">
        <f t="shared" si="16"/>
        <v>115</v>
      </c>
      <c r="G160">
        <f t="shared" si="18"/>
        <v>150</v>
      </c>
      <c r="K160">
        <f t="shared" si="19"/>
        <v>10</v>
      </c>
      <c r="L160">
        <f t="shared" si="20"/>
        <v>125</v>
      </c>
    </row>
    <row r="161" spans="1:12" x14ac:dyDescent="0.25">
      <c r="A161">
        <f t="shared" si="14"/>
        <v>1</v>
      </c>
      <c r="B161" s="16">
        <f t="shared" si="17"/>
        <v>38961</v>
      </c>
      <c r="C161">
        <f>400</f>
        <v>400</v>
      </c>
      <c r="D161">
        <f t="shared" si="15"/>
        <v>400</v>
      </c>
      <c r="E161">
        <f t="shared" si="16"/>
        <v>0</v>
      </c>
      <c r="G161">
        <v>160</v>
      </c>
      <c r="K161">
        <v>110</v>
      </c>
      <c r="L161">
        <v>130</v>
      </c>
    </row>
    <row r="162" spans="1:12" x14ac:dyDescent="0.25">
      <c r="A162" t="str">
        <f t="shared" si="14"/>
        <v/>
      </c>
      <c r="B162" s="16">
        <f t="shared" si="17"/>
        <v>38962</v>
      </c>
      <c r="C162">
        <f>400</f>
        <v>400</v>
      </c>
      <c r="D162">
        <f t="shared" si="15"/>
        <v>400</v>
      </c>
      <c r="E162">
        <f t="shared" si="16"/>
        <v>0</v>
      </c>
      <c r="G162">
        <f t="shared" si="18"/>
        <v>160</v>
      </c>
      <c r="K162">
        <f t="shared" si="19"/>
        <v>110</v>
      </c>
      <c r="L162">
        <f t="shared" si="20"/>
        <v>130</v>
      </c>
    </row>
    <row r="163" spans="1:12" x14ac:dyDescent="0.25">
      <c r="A163" t="str">
        <f t="shared" si="14"/>
        <v/>
      </c>
      <c r="B163" s="16">
        <f t="shared" si="17"/>
        <v>38963</v>
      </c>
      <c r="C163">
        <f>400</f>
        <v>400</v>
      </c>
      <c r="D163">
        <f t="shared" si="15"/>
        <v>400</v>
      </c>
      <c r="E163">
        <f t="shared" si="16"/>
        <v>0</v>
      </c>
      <c r="G163">
        <f t="shared" si="18"/>
        <v>160</v>
      </c>
      <c r="K163">
        <f t="shared" si="19"/>
        <v>110</v>
      </c>
      <c r="L163">
        <f t="shared" si="20"/>
        <v>130</v>
      </c>
    </row>
    <row r="164" spans="1:12" x14ac:dyDescent="0.25">
      <c r="A164" t="str">
        <f t="shared" si="14"/>
        <v/>
      </c>
      <c r="B164" s="16">
        <f t="shared" si="17"/>
        <v>38964</v>
      </c>
      <c r="C164">
        <f>400</f>
        <v>400</v>
      </c>
      <c r="D164">
        <f t="shared" si="15"/>
        <v>400</v>
      </c>
      <c r="E164">
        <f t="shared" si="16"/>
        <v>0</v>
      </c>
      <c r="G164">
        <f t="shared" si="18"/>
        <v>160</v>
      </c>
      <c r="K164">
        <f t="shared" si="19"/>
        <v>110</v>
      </c>
      <c r="L164">
        <f t="shared" si="20"/>
        <v>130</v>
      </c>
    </row>
    <row r="165" spans="1:12" x14ac:dyDescent="0.25">
      <c r="A165" t="str">
        <f t="shared" si="14"/>
        <v/>
      </c>
      <c r="B165" s="16">
        <f t="shared" si="17"/>
        <v>38965</v>
      </c>
      <c r="C165">
        <f>400</f>
        <v>400</v>
      </c>
      <c r="D165">
        <f t="shared" si="15"/>
        <v>400</v>
      </c>
      <c r="E165">
        <f t="shared" si="16"/>
        <v>0</v>
      </c>
      <c r="G165">
        <f t="shared" si="18"/>
        <v>160</v>
      </c>
      <c r="K165">
        <f t="shared" si="19"/>
        <v>110</v>
      </c>
      <c r="L165">
        <f t="shared" si="20"/>
        <v>130</v>
      </c>
    </row>
    <row r="166" spans="1:12" x14ac:dyDescent="0.25">
      <c r="A166" t="str">
        <f t="shared" si="14"/>
        <v/>
      </c>
      <c r="B166" s="16">
        <f t="shared" si="17"/>
        <v>38966</v>
      </c>
      <c r="C166">
        <f>400</f>
        <v>400</v>
      </c>
      <c r="D166">
        <f t="shared" si="15"/>
        <v>400</v>
      </c>
      <c r="E166">
        <f t="shared" si="16"/>
        <v>0</v>
      </c>
      <c r="G166">
        <f t="shared" si="18"/>
        <v>160</v>
      </c>
      <c r="K166">
        <f t="shared" si="19"/>
        <v>110</v>
      </c>
      <c r="L166">
        <f t="shared" si="20"/>
        <v>130</v>
      </c>
    </row>
    <row r="167" spans="1:12" x14ac:dyDescent="0.25">
      <c r="A167" t="str">
        <f t="shared" si="14"/>
        <v/>
      </c>
      <c r="B167" s="16">
        <f t="shared" si="17"/>
        <v>38967</v>
      </c>
      <c r="C167">
        <f>400</f>
        <v>400</v>
      </c>
      <c r="D167">
        <f t="shared" si="15"/>
        <v>400</v>
      </c>
      <c r="E167">
        <f t="shared" si="16"/>
        <v>0</v>
      </c>
      <c r="G167">
        <f t="shared" si="18"/>
        <v>160</v>
      </c>
      <c r="K167">
        <f t="shared" si="19"/>
        <v>110</v>
      </c>
      <c r="L167">
        <f t="shared" si="20"/>
        <v>130</v>
      </c>
    </row>
    <row r="168" spans="1:12" x14ac:dyDescent="0.25">
      <c r="A168" t="str">
        <f t="shared" si="14"/>
        <v/>
      </c>
      <c r="B168" s="16">
        <f t="shared" si="17"/>
        <v>38968</v>
      </c>
      <c r="C168">
        <f>400</f>
        <v>400</v>
      </c>
      <c r="D168">
        <f t="shared" si="15"/>
        <v>400</v>
      </c>
      <c r="E168">
        <f t="shared" si="16"/>
        <v>0</v>
      </c>
      <c r="G168">
        <f t="shared" si="18"/>
        <v>160</v>
      </c>
      <c r="K168">
        <f t="shared" si="19"/>
        <v>110</v>
      </c>
      <c r="L168">
        <f t="shared" si="20"/>
        <v>130</v>
      </c>
    </row>
    <row r="169" spans="1:12" x14ac:dyDescent="0.25">
      <c r="A169" t="str">
        <f t="shared" si="14"/>
        <v/>
      </c>
      <c r="B169" s="16">
        <f t="shared" si="17"/>
        <v>38969</v>
      </c>
      <c r="C169">
        <f>400</f>
        <v>400</v>
      </c>
      <c r="D169">
        <f t="shared" si="15"/>
        <v>400</v>
      </c>
      <c r="E169">
        <f t="shared" si="16"/>
        <v>0</v>
      </c>
      <c r="G169">
        <f t="shared" si="18"/>
        <v>160</v>
      </c>
      <c r="K169">
        <f t="shared" si="19"/>
        <v>110</v>
      </c>
      <c r="L169">
        <f t="shared" si="20"/>
        <v>130</v>
      </c>
    </row>
    <row r="170" spans="1:12" x14ac:dyDescent="0.25">
      <c r="A170" t="str">
        <f t="shared" si="14"/>
        <v/>
      </c>
      <c r="B170" s="16">
        <f t="shared" si="17"/>
        <v>38970</v>
      </c>
      <c r="C170">
        <f>400</f>
        <v>400</v>
      </c>
      <c r="D170">
        <f t="shared" si="15"/>
        <v>400</v>
      </c>
      <c r="E170">
        <f t="shared" si="16"/>
        <v>0</v>
      </c>
      <c r="G170">
        <f t="shared" si="18"/>
        <v>160</v>
      </c>
      <c r="K170">
        <f t="shared" si="19"/>
        <v>110</v>
      </c>
      <c r="L170">
        <f t="shared" si="20"/>
        <v>130</v>
      </c>
    </row>
    <row r="171" spans="1:12" x14ac:dyDescent="0.25">
      <c r="A171" t="str">
        <f t="shared" si="14"/>
        <v/>
      </c>
      <c r="B171" s="16">
        <f t="shared" si="17"/>
        <v>38971</v>
      </c>
      <c r="C171">
        <f>400</f>
        <v>400</v>
      </c>
      <c r="D171">
        <f t="shared" si="15"/>
        <v>400</v>
      </c>
      <c r="E171">
        <f t="shared" si="16"/>
        <v>0</v>
      </c>
      <c r="G171">
        <f t="shared" si="18"/>
        <v>160</v>
      </c>
      <c r="K171">
        <f t="shared" si="19"/>
        <v>110</v>
      </c>
      <c r="L171">
        <f t="shared" si="20"/>
        <v>130</v>
      </c>
    </row>
    <row r="172" spans="1:12" x14ac:dyDescent="0.25">
      <c r="A172" t="str">
        <f t="shared" si="14"/>
        <v/>
      </c>
      <c r="B172" s="16">
        <f t="shared" si="17"/>
        <v>38972</v>
      </c>
      <c r="C172">
        <f>400</f>
        <v>400</v>
      </c>
      <c r="D172">
        <f t="shared" si="15"/>
        <v>400</v>
      </c>
      <c r="E172">
        <f t="shared" si="16"/>
        <v>0</v>
      </c>
      <c r="G172">
        <f t="shared" si="18"/>
        <v>160</v>
      </c>
      <c r="K172">
        <f t="shared" si="19"/>
        <v>110</v>
      </c>
      <c r="L172">
        <f t="shared" si="20"/>
        <v>130</v>
      </c>
    </row>
    <row r="173" spans="1:12" x14ac:dyDescent="0.25">
      <c r="A173" t="str">
        <f t="shared" si="14"/>
        <v/>
      </c>
      <c r="B173" s="16">
        <f t="shared" si="17"/>
        <v>38973</v>
      </c>
      <c r="C173">
        <f>400</f>
        <v>400</v>
      </c>
      <c r="D173">
        <f t="shared" si="15"/>
        <v>400</v>
      </c>
      <c r="E173">
        <f t="shared" si="16"/>
        <v>0</v>
      </c>
      <c r="G173">
        <f t="shared" si="18"/>
        <v>160</v>
      </c>
      <c r="K173">
        <f t="shared" si="19"/>
        <v>110</v>
      </c>
      <c r="L173">
        <f t="shared" si="20"/>
        <v>130</v>
      </c>
    </row>
    <row r="174" spans="1:12" x14ac:dyDescent="0.25">
      <c r="A174" t="str">
        <f t="shared" si="14"/>
        <v/>
      </c>
      <c r="B174" s="16">
        <f t="shared" si="17"/>
        <v>38974</v>
      </c>
      <c r="C174">
        <f>400</f>
        <v>400</v>
      </c>
      <c r="D174">
        <f t="shared" si="15"/>
        <v>400</v>
      </c>
      <c r="E174">
        <f t="shared" si="16"/>
        <v>0</v>
      </c>
      <c r="G174">
        <f t="shared" si="18"/>
        <v>160</v>
      </c>
      <c r="K174">
        <f t="shared" si="19"/>
        <v>110</v>
      </c>
      <c r="L174">
        <f t="shared" si="20"/>
        <v>130</v>
      </c>
    </row>
    <row r="175" spans="1:12" x14ac:dyDescent="0.25">
      <c r="A175" t="str">
        <f t="shared" si="14"/>
        <v/>
      </c>
      <c r="B175" s="16">
        <f t="shared" si="17"/>
        <v>38975</v>
      </c>
      <c r="C175">
        <f>400</f>
        <v>400</v>
      </c>
      <c r="D175">
        <f t="shared" si="15"/>
        <v>400</v>
      </c>
      <c r="E175">
        <f t="shared" si="16"/>
        <v>0</v>
      </c>
      <c r="G175">
        <f t="shared" si="18"/>
        <v>160</v>
      </c>
      <c r="K175">
        <f t="shared" si="19"/>
        <v>110</v>
      </c>
      <c r="L175">
        <f t="shared" si="20"/>
        <v>130</v>
      </c>
    </row>
    <row r="176" spans="1:12" x14ac:dyDescent="0.25">
      <c r="A176" t="str">
        <f t="shared" si="14"/>
        <v/>
      </c>
      <c r="B176" s="16">
        <f t="shared" si="17"/>
        <v>38976</v>
      </c>
      <c r="C176">
        <f>400</f>
        <v>400</v>
      </c>
      <c r="D176">
        <f t="shared" si="15"/>
        <v>400</v>
      </c>
      <c r="E176">
        <f t="shared" si="16"/>
        <v>0</v>
      </c>
      <c r="G176">
        <f t="shared" si="18"/>
        <v>160</v>
      </c>
      <c r="K176">
        <f t="shared" si="19"/>
        <v>110</v>
      </c>
      <c r="L176">
        <f t="shared" si="20"/>
        <v>130</v>
      </c>
    </row>
    <row r="177" spans="1:12" x14ac:dyDescent="0.25">
      <c r="A177" t="str">
        <f t="shared" si="14"/>
        <v/>
      </c>
      <c r="B177" s="16">
        <f t="shared" si="17"/>
        <v>38977</v>
      </c>
      <c r="C177">
        <f>400</f>
        <v>400</v>
      </c>
      <c r="D177">
        <f t="shared" si="15"/>
        <v>400</v>
      </c>
      <c r="E177">
        <f t="shared" si="16"/>
        <v>0</v>
      </c>
      <c r="G177">
        <f t="shared" si="18"/>
        <v>160</v>
      </c>
      <c r="K177">
        <f t="shared" si="19"/>
        <v>110</v>
      </c>
      <c r="L177">
        <f t="shared" si="20"/>
        <v>130</v>
      </c>
    </row>
    <row r="178" spans="1:12" x14ac:dyDescent="0.25">
      <c r="A178" t="str">
        <f t="shared" si="14"/>
        <v/>
      </c>
      <c r="B178" s="16">
        <f t="shared" si="17"/>
        <v>38978</v>
      </c>
      <c r="C178">
        <f>400</f>
        <v>400</v>
      </c>
      <c r="D178">
        <f t="shared" si="15"/>
        <v>400</v>
      </c>
      <c r="E178">
        <f t="shared" si="16"/>
        <v>0</v>
      </c>
      <c r="G178">
        <f t="shared" si="18"/>
        <v>160</v>
      </c>
      <c r="K178">
        <f t="shared" si="19"/>
        <v>110</v>
      </c>
      <c r="L178">
        <f t="shared" si="20"/>
        <v>130</v>
      </c>
    </row>
    <row r="179" spans="1:12" x14ac:dyDescent="0.25">
      <c r="A179" t="str">
        <f t="shared" si="14"/>
        <v/>
      </c>
      <c r="B179" s="16">
        <f t="shared" si="17"/>
        <v>38979</v>
      </c>
      <c r="C179">
        <f>400</f>
        <v>400</v>
      </c>
      <c r="D179">
        <f t="shared" si="15"/>
        <v>400</v>
      </c>
      <c r="E179">
        <f t="shared" si="16"/>
        <v>0</v>
      </c>
      <c r="G179">
        <f t="shared" si="18"/>
        <v>160</v>
      </c>
      <c r="K179">
        <f t="shared" si="19"/>
        <v>110</v>
      </c>
      <c r="L179">
        <f t="shared" si="20"/>
        <v>130</v>
      </c>
    </row>
    <row r="180" spans="1:12" x14ac:dyDescent="0.25">
      <c r="A180" t="str">
        <f t="shared" si="14"/>
        <v/>
      </c>
      <c r="B180" s="16">
        <f t="shared" si="17"/>
        <v>38980</v>
      </c>
      <c r="C180">
        <f>400</f>
        <v>400</v>
      </c>
      <c r="D180">
        <f t="shared" si="15"/>
        <v>400</v>
      </c>
      <c r="E180">
        <f t="shared" si="16"/>
        <v>0</v>
      </c>
      <c r="G180">
        <f t="shared" si="18"/>
        <v>160</v>
      </c>
      <c r="K180">
        <f t="shared" si="19"/>
        <v>110</v>
      </c>
      <c r="L180">
        <f t="shared" si="20"/>
        <v>130</v>
      </c>
    </row>
    <row r="181" spans="1:12" x14ac:dyDescent="0.25">
      <c r="A181" t="str">
        <f t="shared" si="14"/>
        <v/>
      </c>
      <c r="B181" s="16">
        <f t="shared" si="17"/>
        <v>38981</v>
      </c>
      <c r="C181">
        <f>400</f>
        <v>400</v>
      </c>
      <c r="D181">
        <f t="shared" si="15"/>
        <v>400</v>
      </c>
      <c r="E181">
        <f t="shared" si="16"/>
        <v>0</v>
      </c>
      <c r="G181">
        <f t="shared" si="18"/>
        <v>160</v>
      </c>
      <c r="K181">
        <f t="shared" si="19"/>
        <v>110</v>
      </c>
      <c r="L181">
        <f t="shared" si="20"/>
        <v>130</v>
      </c>
    </row>
    <row r="182" spans="1:12" x14ac:dyDescent="0.25">
      <c r="A182" t="str">
        <f t="shared" si="14"/>
        <v/>
      </c>
      <c r="B182" s="16">
        <f t="shared" si="17"/>
        <v>38982</v>
      </c>
      <c r="C182">
        <f>400</f>
        <v>400</v>
      </c>
      <c r="D182">
        <f t="shared" si="15"/>
        <v>400</v>
      </c>
      <c r="E182">
        <f t="shared" si="16"/>
        <v>0</v>
      </c>
      <c r="G182">
        <f t="shared" si="18"/>
        <v>160</v>
      </c>
      <c r="K182">
        <f t="shared" si="19"/>
        <v>110</v>
      </c>
      <c r="L182">
        <f t="shared" si="20"/>
        <v>130</v>
      </c>
    </row>
    <row r="183" spans="1:12" x14ac:dyDescent="0.25">
      <c r="A183" t="str">
        <f t="shared" si="14"/>
        <v/>
      </c>
      <c r="B183" s="16">
        <f t="shared" si="17"/>
        <v>38983</v>
      </c>
      <c r="C183">
        <f>400</f>
        <v>400</v>
      </c>
      <c r="D183">
        <f t="shared" si="15"/>
        <v>400</v>
      </c>
      <c r="E183">
        <f t="shared" si="16"/>
        <v>0</v>
      </c>
      <c r="G183">
        <f t="shared" si="18"/>
        <v>160</v>
      </c>
      <c r="K183">
        <f t="shared" si="19"/>
        <v>110</v>
      </c>
      <c r="L183">
        <f t="shared" si="20"/>
        <v>130</v>
      </c>
    </row>
    <row r="184" spans="1:12" x14ac:dyDescent="0.25">
      <c r="A184" t="str">
        <f t="shared" si="14"/>
        <v/>
      </c>
      <c r="B184" s="16">
        <f t="shared" si="17"/>
        <v>38984</v>
      </c>
      <c r="C184">
        <f>400</f>
        <v>400</v>
      </c>
      <c r="D184">
        <f t="shared" si="15"/>
        <v>400</v>
      </c>
      <c r="E184">
        <f t="shared" si="16"/>
        <v>0</v>
      </c>
      <c r="G184">
        <f t="shared" si="18"/>
        <v>160</v>
      </c>
      <c r="K184">
        <f t="shared" si="19"/>
        <v>110</v>
      </c>
      <c r="L184">
        <f t="shared" si="20"/>
        <v>130</v>
      </c>
    </row>
    <row r="185" spans="1:12" x14ac:dyDescent="0.25">
      <c r="A185" t="str">
        <f t="shared" si="14"/>
        <v/>
      </c>
      <c r="B185" s="16">
        <f t="shared" si="17"/>
        <v>38985</v>
      </c>
      <c r="C185">
        <f>400</f>
        <v>400</v>
      </c>
      <c r="D185">
        <f t="shared" si="15"/>
        <v>400</v>
      </c>
      <c r="E185">
        <f t="shared" si="16"/>
        <v>0</v>
      </c>
      <c r="G185">
        <f t="shared" si="18"/>
        <v>160</v>
      </c>
      <c r="K185">
        <f t="shared" si="19"/>
        <v>110</v>
      </c>
      <c r="L185">
        <f t="shared" si="20"/>
        <v>130</v>
      </c>
    </row>
    <row r="186" spans="1:12" x14ac:dyDescent="0.25">
      <c r="A186" t="str">
        <f t="shared" si="14"/>
        <v/>
      </c>
      <c r="B186" s="16">
        <f t="shared" si="17"/>
        <v>38986</v>
      </c>
      <c r="C186">
        <f>400</f>
        <v>400</v>
      </c>
      <c r="D186">
        <f t="shared" si="15"/>
        <v>400</v>
      </c>
      <c r="E186">
        <f t="shared" si="16"/>
        <v>0</v>
      </c>
      <c r="G186">
        <f t="shared" si="18"/>
        <v>160</v>
      </c>
      <c r="K186">
        <f t="shared" si="19"/>
        <v>110</v>
      </c>
      <c r="L186">
        <f t="shared" si="20"/>
        <v>130</v>
      </c>
    </row>
    <row r="187" spans="1:12" x14ac:dyDescent="0.25">
      <c r="A187" t="str">
        <f t="shared" si="14"/>
        <v/>
      </c>
      <c r="B187" s="16">
        <f t="shared" si="17"/>
        <v>38987</v>
      </c>
      <c r="C187">
        <f>400</f>
        <v>400</v>
      </c>
      <c r="D187">
        <f t="shared" si="15"/>
        <v>400</v>
      </c>
      <c r="E187">
        <f t="shared" si="16"/>
        <v>0</v>
      </c>
      <c r="G187">
        <f t="shared" si="18"/>
        <v>160</v>
      </c>
      <c r="K187">
        <f t="shared" si="19"/>
        <v>110</v>
      </c>
      <c r="L187">
        <f t="shared" si="20"/>
        <v>130</v>
      </c>
    </row>
    <row r="188" spans="1:12" x14ac:dyDescent="0.25">
      <c r="A188" t="str">
        <f t="shared" si="14"/>
        <v/>
      </c>
      <c r="B188" s="16">
        <f t="shared" si="17"/>
        <v>38988</v>
      </c>
      <c r="C188">
        <f>400</f>
        <v>400</v>
      </c>
      <c r="D188">
        <f t="shared" si="15"/>
        <v>400</v>
      </c>
      <c r="E188">
        <f t="shared" si="16"/>
        <v>0</v>
      </c>
      <c r="G188">
        <f t="shared" si="18"/>
        <v>160</v>
      </c>
      <c r="K188">
        <f t="shared" si="19"/>
        <v>110</v>
      </c>
      <c r="L188">
        <f t="shared" si="20"/>
        <v>130</v>
      </c>
    </row>
    <row r="189" spans="1:12" x14ac:dyDescent="0.25">
      <c r="A189" t="str">
        <f t="shared" si="14"/>
        <v/>
      </c>
      <c r="B189" s="16">
        <f t="shared" si="17"/>
        <v>38989</v>
      </c>
      <c r="C189">
        <f>400</f>
        <v>400</v>
      </c>
      <c r="D189">
        <f t="shared" si="15"/>
        <v>400</v>
      </c>
      <c r="E189">
        <f t="shared" si="16"/>
        <v>0</v>
      </c>
      <c r="G189">
        <f t="shared" si="18"/>
        <v>160</v>
      </c>
      <c r="K189">
        <f t="shared" si="19"/>
        <v>110</v>
      </c>
      <c r="L189">
        <f t="shared" si="20"/>
        <v>130</v>
      </c>
    </row>
    <row r="190" spans="1:12" x14ac:dyDescent="0.25">
      <c r="A190" t="str">
        <f t="shared" si="14"/>
        <v/>
      </c>
      <c r="B190" s="16">
        <f t="shared" si="17"/>
        <v>38990</v>
      </c>
      <c r="C190">
        <f>400</f>
        <v>400</v>
      </c>
      <c r="D190">
        <f t="shared" si="15"/>
        <v>400</v>
      </c>
      <c r="E190">
        <f t="shared" si="16"/>
        <v>0</v>
      </c>
      <c r="G190">
        <f t="shared" si="18"/>
        <v>160</v>
      </c>
      <c r="K190">
        <f t="shared" si="19"/>
        <v>110</v>
      </c>
      <c r="L190">
        <f t="shared" si="20"/>
        <v>130</v>
      </c>
    </row>
    <row r="191" spans="1:12" x14ac:dyDescent="0.25">
      <c r="A191">
        <f t="shared" si="14"/>
        <v>1</v>
      </c>
      <c r="B191" s="16">
        <f t="shared" si="17"/>
        <v>38991</v>
      </c>
      <c r="C191">
        <f>400</f>
        <v>400</v>
      </c>
      <c r="D191">
        <f t="shared" si="15"/>
        <v>400</v>
      </c>
      <c r="E191">
        <f t="shared" si="16"/>
        <v>0</v>
      </c>
      <c r="G191">
        <v>165</v>
      </c>
      <c r="K191">
        <f t="shared" si="19"/>
        <v>110</v>
      </c>
      <c r="L191">
        <v>125</v>
      </c>
    </row>
    <row r="192" spans="1:12" x14ac:dyDescent="0.25">
      <c r="A192" t="str">
        <f t="shared" si="14"/>
        <v/>
      </c>
      <c r="B192" s="16">
        <f t="shared" si="17"/>
        <v>38992</v>
      </c>
      <c r="C192">
        <f>400</f>
        <v>400</v>
      </c>
      <c r="D192">
        <f t="shared" si="15"/>
        <v>400</v>
      </c>
      <c r="E192">
        <f t="shared" si="16"/>
        <v>0</v>
      </c>
      <c r="G192">
        <f t="shared" si="18"/>
        <v>165</v>
      </c>
      <c r="K192">
        <f t="shared" si="19"/>
        <v>110</v>
      </c>
      <c r="L192">
        <f t="shared" si="20"/>
        <v>125</v>
      </c>
    </row>
    <row r="193" spans="1:12" x14ac:dyDescent="0.25">
      <c r="A193" t="str">
        <f t="shared" si="14"/>
        <v/>
      </c>
      <c r="B193" s="16">
        <f t="shared" si="17"/>
        <v>38993</v>
      </c>
      <c r="C193">
        <f>400</f>
        <v>400</v>
      </c>
      <c r="D193">
        <f t="shared" si="15"/>
        <v>400</v>
      </c>
      <c r="E193">
        <f t="shared" si="16"/>
        <v>0</v>
      </c>
      <c r="G193">
        <f t="shared" si="18"/>
        <v>165</v>
      </c>
      <c r="K193">
        <f t="shared" si="19"/>
        <v>110</v>
      </c>
      <c r="L193">
        <f t="shared" si="20"/>
        <v>125</v>
      </c>
    </row>
    <row r="194" spans="1:12" x14ac:dyDescent="0.25">
      <c r="A194" t="str">
        <f t="shared" si="14"/>
        <v/>
      </c>
      <c r="B194" s="16">
        <f t="shared" si="17"/>
        <v>38994</v>
      </c>
      <c r="C194">
        <f>400</f>
        <v>400</v>
      </c>
      <c r="D194">
        <f t="shared" si="15"/>
        <v>400</v>
      </c>
      <c r="E194">
        <f t="shared" si="16"/>
        <v>0</v>
      </c>
      <c r="G194">
        <f t="shared" si="18"/>
        <v>165</v>
      </c>
      <c r="K194">
        <f t="shared" si="19"/>
        <v>110</v>
      </c>
      <c r="L194">
        <f t="shared" si="20"/>
        <v>125</v>
      </c>
    </row>
    <row r="195" spans="1:12" x14ac:dyDescent="0.25">
      <c r="A195" t="str">
        <f t="shared" si="14"/>
        <v/>
      </c>
      <c r="B195" s="16">
        <f t="shared" si="17"/>
        <v>38995</v>
      </c>
      <c r="C195">
        <f>400</f>
        <v>400</v>
      </c>
      <c r="D195">
        <f t="shared" si="15"/>
        <v>400</v>
      </c>
      <c r="E195">
        <f t="shared" si="16"/>
        <v>0</v>
      </c>
      <c r="G195">
        <f t="shared" si="18"/>
        <v>165</v>
      </c>
      <c r="K195">
        <f t="shared" si="19"/>
        <v>110</v>
      </c>
      <c r="L195">
        <f t="shared" si="20"/>
        <v>125</v>
      </c>
    </row>
    <row r="196" spans="1:12" x14ac:dyDescent="0.25">
      <c r="A196" t="str">
        <f t="shared" si="14"/>
        <v/>
      </c>
      <c r="B196" s="16">
        <f t="shared" si="17"/>
        <v>38996</v>
      </c>
      <c r="C196">
        <f>400</f>
        <v>400</v>
      </c>
      <c r="D196">
        <f t="shared" si="15"/>
        <v>400</v>
      </c>
      <c r="E196">
        <f t="shared" si="16"/>
        <v>0</v>
      </c>
      <c r="G196">
        <f t="shared" si="18"/>
        <v>165</v>
      </c>
      <c r="K196">
        <f t="shared" si="19"/>
        <v>110</v>
      </c>
      <c r="L196">
        <f t="shared" si="20"/>
        <v>125</v>
      </c>
    </row>
    <row r="197" spans="1:12" x14ac:dyDescent="0.25">
      <c r="A197" t="str">
        <f t="shared" si="14"/>
        <v/>
      </c>
      <c r="B197" s="16">
        <f t="shared" si="17"/>
        <v>38997</v>
      </c>
      <c r="C197">
        <f>400</f>
        <v>400</v>
      </c>
      <c r="D197">
        <f t="shared" si="15"/>
        <v>400</v>
      </c>
      <c r="E197">
        <f t="shared" si="16"/>
        <v>0</v>
      </c>
      <c r="G197">
        <f t="shared" si="18"/>
        <v>165</v>
      </c>
      <c r="K197">
        <f t="shared" si="19"/>
        <v>110</v>
      </c>
      <c r="L197">
        <f t="shared" si="20"/>
        <v>125</v>
      </c>
    </row>
    <row r="198" spans="1:12" x14ac:dyDescent="0.25">
      <c r="A198" t="str">
        <f t="shared" si="14"/>
        <v/>
      </c>
      <c r="B198" s="16">
        <f t="shared" si="17"/>
        <v>38998</v>
      </c>
      <c r="C198">
        <f>400</f>
        <v>400</v>
      </c>
      <c r="D198">
        <f t="shared" si="15"/>
        <v>400</v>
      </c>
      <c r="E198">
        <f t="shared" si="16"/>
        <v>0</v>
      </c>
      <c r="G198">
        <f t="shared" si="18"/>
        <v>165</v>
      </c>
      <c r="K198">
        <f t="shared" si="19"/>
        <v>110</v>
      </c>
      <c r="L198">
        <f t="shared" si="20"/>
        <v>125</v>
      </c>
    </row>
    <row r="199" spans="1:12" x14ac:dyDescent="0.25">
      <c r="A199" t="str">
        <f t="shared" si="14"/>
        <v/>
      </c>
      <c r="B199" s="16">
        <f t="shared" si="17"/>
        <v>38999</v>
      </c>
      <c r="C199">
        <f>400</f>
        <v>400</v>
      </c>
      <c r="D199">
        <f t="shared" si="15"/>
        <v>400</v>
      </c>
      <c r="E199">
        <f t="shared" si="16"/>
        <v>0</v>
      </c>
      <c r="G199">
        <f t="shared" si="18"/>
        <v>165</v>
      </c>
      <c r="K199">
        <f t="shared" si="19"/>
        <v>110</v>
      </c>
      <c r="L199">
        <f t="shared" si="20"/>
        <v>125</v>
      </c>
    </row>
    <row r="200" spans="1:12" x14ac:dyDescent="0.25">
      <c r="A200" t="str">
        <f t="shared" ref="A200:A263" si="21">IF(DAY(B200)=1,1,"")</f>
        <v/>
      </c>
      <c r="B200" s="16">
        <f t="shared" si="17"/>
        <v>39000</v>
      </c>
      <c r="C200">
        <f>400</f>
        <v>400</v>
      </c>
      <c r="D200">
        <f t="shared" si="15"/>
        <v>400</v>
      </c>
      <c r="E200">
        <f t="shared" si="16"/>
        <v>0</v>
      </c>
      <c r="G200">
        <f t="shared" si="18"/>
        <v>165</v>
      </c>
      <c r="K200">
        <f t="shared" si="19"/>
        <v>110</v>
      </c>
      <c r="L200">
        <f t="shared" si="20"/>
        <v>125</v>
      </c>
    </row>
    <row r="201" spans="1:12" x14ac:dyDescent="0.25">
      <c r="A201" t="str">
        <f t="shared" si="21"/>
        <v/>
      </c>
      <c r="B201" s="16">
        <f t="shared" si="17"/>
        <v>39001</v>
      </c>
      <c r="C201">
        <f>400</f>
        <v>400</v>
      </c>
      <c r="D201">
        <f t="shared" ref="D201:D264" si="22">SUM(F201:S201)</f>
        <v>400</v>
      </c>
      <c r="E201">
        <f t="shared" ref="E201:E264" si="23">C201-D201</f>
        <v>0</v>
      </c>
      <c r="G201">
        <f t="shared" si="18"/>
        <v>165</v>
      </c>
      <c r="K201">
        <f t="shared" si="19"/>
        <v>110</v>
      </c>
      <c r="L201">
        <f t="shared" si="20"/>
        <v>125</v>
      </c>
    </row>
    <row r="202" spans="1:12" x14ac:dyDescent="0.25">
      <c r="A202" t="str">
        <f t="shared" si="21"/>
        <v/>
      </c>
      <c r="B202" s="16">
        <f t="shared" ref="B202:B265" si="24">B201+1</f>
        <v>39002</v>
      </c>
      <c r="C202">
        <f>400</f>
        <v>400</v>
      </c>
      <c r="D202">
        <f t="shared" si="22"/>
        <v>400</v>
      </c>
      <c r="E202">
        <f t="shared" si="23"/>
        <v>0</v>
      </c>
      <c r="G202">
        <f t="shared" ref="G202:G265" si="25">G201</f>
        <v>165</v>
      </c>
      <c r="K202">
        <f t="shared" ref="K202:K265" si="26">K201</f>
        <v>110</v>
      </c>
      <c r="L202">
        <f t="shared" ref="L202:L265" si="27">L201</f>
        <v>125</v>
      </c>
    </row>
    <row r="203" spans="1:12" x14ac:dyDescent="0.25">
      <c r="A203" t="str">
        <f t="shared" si="21"/>
        <v/>
      </c>
      <c r="B203" s="16">
        <f t="shared" si="24"/>
        <v>39003</v>
      </c>
      <c r="C203">
        <f>400</f>
        <v>400</v>
      </c>
      <c r="D203">
        <f t="shared" si="22"/>
        <v>400</v>
      </c>
      <c r="E203">
        <f t="shared" si="23"/>
        <v>0</v>
      </c>
      <c r="G203">
        <f t="shared" si="25"/>
        <v>165</v>
      </c>
      <c r="K203">
        <f t="shared" si="26"/>
        <v>110</v>
      </c>
      <c r="L203">
        <f t="shared" si="27"/>
        <v>125</v>
      </c>
    </row>
    <row r="204" spans="1:12" x14ac:dyDescent="0.25">
      <c r="A204" t="str">
        <f t="shared" si="21"/>
        <v/>
      </c>
      <c r="B204" s="16">
        <f t="shared" si="24"/>
        <v>39004</v>
      </c>
      <c r="C204">
        <f>400</f>
        <v>400</v>
      </c>
      <c r="D204">
        <f t="shared" si="22"/>
        <v>400</v>
      </c>
      <c r="E204">
        <f t="shared" si="23"/>
        <v>0</v>
      </c>
      <c r="G204">
        <f t="shared" si="25"/>
        <v>165</v>
      </c>
      <c r="K204">
        <f t="shared" si="26"/>
        <v>110</v>
      </c>
      <c r="L204">
        <f t="shared" si="27"/>
        <v>125</v>
      </c>
    </row>
    <row r="205" spans="1:12" x14ac:dyDescent="0.25">
      <c r="A205" t="str">
        <f t="shared" si="21"/>
        <v/>
      </c>
      <c r="B205" s="16">
        <f t="shared" si="24"/>
        <v>39005</v>
      </c>
      <c r="C205">
        <f>400</f>
        <v>400</v>
      </c>
      <c r="D205">
        <f t="shared" si="22"/>
        <v>400</v>
      </c>
      <c r="E205">
        <f t="shared" si="23"/>
        <v>0</v>
      </c>
      <c r="G205">
        <f t="shared" si="25"/>
        <v>165</v>
      </c>
      <c r="K205">
        <f t="shared" si="26"/>
        <v>110</v>
      </c>
      <c r="L205">
        <f t="shared" si="27"/>
        <v>125</v>
      </c>
    </row>
    <row r="206" spans="1:12" x14ac:dyDescent="0.25">
      <c r="A206" t="str">
        <f t="shared" si="21"/>
        <v/>
      </c>
      <c r="B206" s="16">
        <f t="shared" si="24"/>
        <v>39006</v>
      </c>
      <c r="C206">
        <f>400</f>
        <v>400</v>
      </c>
      <c r="D206">
        <f t="shared" si="22"/>
        <v>400</v>
      </c>
      <c r="E206">
        <f t="shared" si="23"/>
        <v>0</v>
      </c>
      <c r="G206">
        <f t="shared" si="25"/>
        <v>165</v>
      </c>
      <c r="K206">
        <f t="shared" si="26"/>
        <v>110</v>
      </c>
      <c r="L206">
        <f t="shared" si="27"/>
        <v>125</v>
      </c>
    </row>
    <row r="207" spans="1:12" x14ac:dyDescent="0.25">
      <c r="A207" t="str">
        <f t="shared" si="21"/>
        <v/>
      </c>
      <c r="B207" s="16">
        <f t="shared" si="24"/>
        <v>39007</v>
      </c>
      <c r="C207">
        <f>400</f>
        <v>400</v>
      </c>
      <c r="D207">
        <f t="shared" si="22"/>
        <v>400</v>
      </c>
      <c r="E207">
        <f t="shared" si="23"/>
        <v>0</v>
      </c>
      <c r="G207">
        <f t="shared" si="25"/>
        <v>165</v>
      </c>
      <c r="K207">
        <f t="shared" si="26"/>
        <v>110</v>
      </c>
      <c r="L207">
        <f t="shared" si="27"/>
        <v>125</v>
      </c>
    </row>
    <row r="208" spans="1:12" x14ac:dyDescent="0.25">
      <c r="A208" t="str">
        <f t="shared" si="21"/>
        <v/>
      </c>
      <c r="B208" s="16">
        <f t="shared" si="24"/>
        <v>39008</v>
      </c>
      <c r="C208">
        <f>400</f>
        <v>400</v>
      </c>
      <c r="D208">
        <f t="shared" si="22"/>
        <v>400</v>
      </c>
      <c r="E208">
        <f t="shared" si="23"/>
        <v>0</v>
      </c>
      <c r="G208">
        <f t="shared" si="25"/>
        <v>165</v>
      </c>
      <c r="K208">
        <f t="shared" si="26"/>
        <v>110</v>
      </c>
      <c r="L208">
        <f t="shared" si="27"/>
        <v>125</v>
      </c>
    </row>
    <row r="209" spans="1:12" x14ac:dyDescent="0.25">
      <c r="A209" t="str">
        <f t="shared" si="21"/>
        <v/>
      </c>
      <c r="B209" s="16">
        <f t="shared" si="24"/>
        <v>39009</v>
      </c>
      <c r="C209">
        <f>400</f>
        <v>400</v>
      </c>
      <c r="D209">
        <f t="shared" si="22"/>
        <v>400</v>
      </c>
      <c r="E209">
        <f t="shared" si="23"/>
        <v>0</v>
      </c>
      <c r="G209">
        <f t="shared" si="25"/>
        <v>165</v>
      </c>
      <c r="K209">
        <f t="shared" si="26"/>
        <v>110</v>
      </c>
      <c r="L209">
        <f t="shared" si="27"/>
        <v>125</v>
      </c>
    </row>
    <row r="210" spans="1:12" x14ac:dyDescent="0.25">
      <c r="A210" t="str">
        <f t="shared" si="21"/>
        <v/>
      </c>
      <c r="B210" s="16">
        <f t="shared" si="24"/>
        <v>39010</v>
      </c>
      <c r="C210">
        <f>400</f>
        <v>400</v>
      </c>
      <c r="D210">
        <f t="shared" si="22"/>
        <v>400</v>
      </c>
      <c r="E210">
        <f t="shared" si="23"/>
        <v>0</v>
      </c>
      <c r="G210">
        <f t="shared" si="25"/>
        <v>165</v>
      </c>
      <c r="K210">
        <f t="shared" si="26"/>
        <v>110</v>
      </c>
      <c r="L210">
        <f t="shared" si="27"/>
        <v>125</v>
      </c>
    </row>
    <row r="211" spans="1:12" x14ac:dyDescent="0.25">
      <c r="A211" t="str">
        <f t="shared" si="21"/>
        <v/>
      </c>
      <c r="B211" s="16">
        <f t="shared" si="24"/>
        <v>39011</v>
      </c>
      <c r="C211">
        <f>400</f>
        <v>400</v>
      </c>
      <c r="D211">
        <f t="shared" si="22"/>
        <v>400</v>
      </c>
      <c r="E211">
        <f t="shared" si="23"/>
        <v>0</v>
      </c>
      <c r="G211">
        <f t="shared" si="25"/>
        <v>165</v>
      </c>
      <c r="K211">
        <f t="shared" si="26"/>
        <v>110</v>
      </c>
      <c r="L211">
        <f t="shared" si="27"/>
        <v>125</v>
      </c>
    </row>
    <row r="212" spans="1:12" x14ac:dyDescent="0.25">
      <c r="A212" t="str">
        <f t="shared" si="21"/>
        <v/>
      </c>
      <c r="B212" s="16">
        <f t="shared" si="24"/>
        <v>39012</v>
      </c>
      <c r="C212">
        <f>400</f>
        <v>400</v>
      </c>
      <c r="D212">
        <f t="shared" si="22"/>
        <v>400</v>
      </c>
      <c r="E212">
        <f t="shared" si="23"/>
        <v>0</v>
      </c>
      <c r="G212">
        <f t="shared" si="25"/>
        <v>165</v>
      </c>
      <c r="K212">
        <f t="shared" si="26"/>
        <v>110</v>
      </c>
      <c r="L212">
        <f t="shared" si="27"/>
        <v>125</v>
      </c>
    </row>
    <row r="213" spans="1:12" x14ac:dyDescent="0.25">
      <c r="A213" t="str">
        <f t="shared" si="21"/>
        <v/>
      </c>
      <c r="B213" s="16">
        <f t="shared" si="24"/>
        <v>39013</v>
      </c>
      <c r="C213">
        <f>400</f>
        <v>400</v>
      </c>
      <c r="D213">
        <f t="shared" si="22"/>
        <v>400</v>
      </c>
      <c r="E213">
        <f t="shared" si="23"/>
        <v>0</v>
      </c>
      <c r="G213">
        <f t="shared" si="25"/>
        <v>165</v>
      </c>
      <c r="K213">
        <f t="shared" si="26"/>
        <v>110</v>
      </c>
      <c r="L213">
        <f t="shared" si="27"/>
        <v>125</v>
      </c>
    </row>
    <row r="214" spans="1:12" x14ac:dyDescent="0.25">
      <c r="A214" t="str">
        <f t="shared" si="21"/>
        <v/>
      </c>
      <c r="B214" s="16">
        <f t="shared" si="24"/>
        <v>39014</v>
      </c>
      <c r="C214">
        <f>400</f>
        <v>400</v>
      </c>
      <c r="D214">
        <f t="shared" si="22"/>
        <v>400</v>
      </c>
      <c r="E214">
        <f t="shared" si="23"/>
        <v>0</v>
      </c>
      <c r="G214">
        <f t="shared" si="25"/>
        <v>165</v>
      </c>
      <c r="K214">
        <f t="shared" si="26"/>
        <v>110</v>
      </c>
      <c r="L214">
        <f t="shared" si="27"/>
        <v>125</v>
      </c>
    </row>
    <row r="215" spans="1:12" x14ac:dyDescent="0.25">
      <c r="A215" t="str">
        <f t="shared" si="21"/>
        <v/>
      </c>
      <c r="B215" s="16">
        <f t="shared" si="24"/>
        <v>39015</v>
      </c>
      <c r="C215">
        <f>400</f>
        <v>400</v>
      </c>
      <c r="D215">
        <f t="shared" si="22"/>
        <v>400</v>
      </c>
      <c r="E215">
        <f t="shared" si="23"/>
        <v>0</v>
      </c>
      <c r="G215">
        <f t="shared" si="25"/>
        <v>165</v>
      </c>
      <c r="K215">
        <f t="shared" si="26"/>
        <v>110</v>
      </c>
      <c r="L215">
        <f t="shared" si="27"/>
        <v>125</v>
      </c>
    </row>
    <row r="216" spans="1:12" x14ac:dyDescent="0.25">
      <c r="A216" t="str">
        <f t="shared" si="21"/>
        <v/>
      </c>
      <c r="B216" s="16">
        <f t="shared" si="24"/>
        <v>39016</v>
      </c>
      <c r="C216">
        <f>400</f>
        <v>400</v>
      </c>
      <c r="D216">
        <f t="shared" si="22"/>
        <v>400</v>
      </c>
      <c r="E216">
        <f t="shared" si="23"/>
        <v>0</v>
      </c>
      <c r="G216">
        <f t="shared" si="25"/>
        <v>165</v>
      </c>
      <c r="K216">
        <f t="shared" si="26"/>
        <v>110</v>
      </c>
      <c r="L216">
        <f t="shared" si="27"/>
        <v>125</v>
      </c>
    </row>
    <row r="217" spans="1:12" x14ac:dyDescent="0.25">
      <c r="A217" t="str">
        <f t="shared" si="21"/>
        <v/>
      </c>
      <c r="B217" s="16">
        <f t="shared" si="24"/>
        <v>39017</v>
      </c>
      <c r="C217">
        <f>400</f>
        <v>400</v>
      </c>
      <c r="D217">
        <f t="shared" si="22"/>
        <v>400</v>
      </c>
      <c r="E217">
        <f t="shared" si="23"/>
        <v>0</v>
      </c>
      <c r="G217">
        <f t="shared" si="25"/>
        <v>165</v>
      </c>
      <c r="K217">
        <f t="shared" si="26"/>
        <v>110</v>
      </c>
      <c r="L217">
        <f t="shared" si="27"/>
        <v>125</v>
      </c>
    </row>
    <row r="218" spans="1:12" x14ac:dyDescent="0.25">
      <c r="A218" t="str">
        <f t="shared" si="21"/>
        <v/>
      </c>
      <c r="B218" s="16">
        <f t="shared" si="24"/>
        <v>39018</v>
      </c>
      <c r="C218">
        <f>400</f>
        <v>400</v>
      </c>
      <c r="D218">
        <f t="shared" si="22"/>
        <v>400</v>
      </c>
      <c r="E218">
        <f t="shared" si="23"/>
        <v>0</v>
      </c>
      <c r="G218">
        <f t="shared" si="25"/>
        <v>165</v>
      </c>
      <c r="K218">
        <f t="shared" si="26"/>
        <v>110</v>
      </c>
      <c r="L218">
        <f t="shared" si="27"/>
        <v>125</v>
      </c>
    </row>
    <row r="219" spans="1:12" x14ac:dyDescent="0.25">
      <c r="A219" t="str">
        <f t="shared" si="21"/>
        <v/>
      </c>
      <c r="B219" s="16">
        <f t="shared" si="24"/>
        <v>39019</v>
      </c>
      <c r="C219">
        <f>400</f>
        <v>400</v>
      </c>
      <c r="D219">
        <f t="shared" si="22"/>
        <v>400</v>
      </c>
      <c r="E219">
        <f t="shared" si="23"/>
        <v>0</v>
      </c>
      <c r="G219">
        <f t="shared" si="25"/>
        <v>165</v>
      </c>
      <c r="K219">
        <f t="shared" si="26"/>
        <v>110</v>
      </c>
      <c r="L219">
        <f t="shared" si="27"/>
        <v>125</v>
      </c>
    </row>
    <row r="220" spans="1:12" x14ac:dyDescent="0.25">
      <c r="A220" t="str">
        <f t="shared" si="21"/>
        <v/>
      </c>
      <c r="B220" s="16">
        <f t="shared" si="24"/>
        <v>39020</v>
      </c>
      <c r="C220">
        <f>400</f>
        <v>400</v>
      </c>
      <c r="D220">
        <f t="shared" si="22"/>
        <v>400</v>
      </c>
      <c r="E220">
        <f t="shared" si="23"/>
        <v>0</v>
      </c>
      <c r="G220">
        <f t="shared" si="25"/>
        <v>165</v>
      </c>
      <c r="K220">
        <f t="shared" si="26"/>
        <v>110</v>
      </c>
      <c r="L220">
        <f t="shared" si="27"/>
        <v>125</v>
      </c>
    </row>
    <row r="221" spans="1:12" x14ac:dyDescent="0.25">
      <c r="A221" t="str">
        <f t="shared" si="21"/>
        <v/>
      </c>
      <c r="B221" s="16">
        <f t="shared" si="24"/>
        <v>39021</v>
      </c>
      <c r="C221">
        <f>400</f>
        <v>400</v>
      </c>
      <c r="D221">
        <f t="shared" si="22"/>
        <v>400</v>
      </c>
      <c r="E221">
        <f t="shared" si="23"/>
        <v>0</v>
      </c>
      <c r="G221">
        <f t="shared" si="25"/>
        <v>165</v>
      </c>
      <c r="K221">
        <f t="shared" si="26"/>
        <v>110</v>
      </c>
      <c r="L221">
        <f t="shared" si="27"/>
        <v>125</v>
      </c>
    </row>
    <row r="222" spans="1:12" x14ac:dyDescent="0.25">
      <c r="A222">
        <f t="shared" si="21"/>
        <v>1</v>
      </c>
      <c r="B222" s="16">
        <f t="shared" si="24"/>
        <v>39022</v>
      </c>
      <c r="C222">
        <f>400</f>
        <v>400</v>
      </c>
      <c r="D222">
        <f t="shared" si="22"/>
        <v>400</v>
      </c>
      <c r="E222">
        <f t="shared" si="23"/>
        <v>0</v>
      </c>
      <c r="G222">
        <v>130</v>
      </c>
      <c r="K222">
        <v>120</v>
      </c>
      <c r="L222">
        <v>150</v>
      </c>
    </row>
    <row r="223" spans="1:12" x14ac:dyDescent="0.25">
      <c r="A223" t="str">
        <f t="shared" si="21"/>
        <v/>
      </c>
      <c r="B223" s="16">
        <f t="shared" si="24"/>
        <v>39023</v>
      </c>
      <c r="C223">
        <f>400</f>
        <v>400</v>
      </c>
      <c r="D223">
        <f t="shared" si="22"/>
        <v>400</v>
      </c>
      <c r="E223">
        <f t="shared" si="23"/>
        <v>0</v>
      </c>
      <c r="G223">
        <f t="shared" si="25"/>
        <v>130</v>
      </c>
      <c r="K223">
        <f t="shared" si="26"/>
        <v>120</v>
      </c>
      <c r="L223">
        <f t="shared" si="27"/>
        <v>150</v>
      </c>
    </row>
    <row r="224" spans="1:12" x14ac:dyDescent="0.25">
      <c r="A224" t="str">
        <f t="shared" si="21"/>
        <v/>
      </c>
      <c r="B224" s="16">
        <f t="shared" si="24"/>
        <v>39024</v>
      </c>
      <c r="C224">
        <f>400</f>
        <v>400</v>
      </c>
      <c r="D224">
        <f t="shared" si="22"/>
        <v>400</v>
      </c>
      <c r="E224">
        <f t="shared" si="23"/>
        <v>0</v>
      </c>
      <c r="G224">
        <f t="shared" si="25"/>
        <v>130</v>
      </c>
      <c r="K224">
        <f t="shared" si="26"/>
        <v>120</v>
      </c>
      <c r="L224">
        <f t="shared" si="27"/>
        <v>150</v>
      </c>
    </row>
    <row r="225" spans="1:12" x14ac:dyDescent="0.25">
      <c r="A225" t="str">
        <f t="shared" si="21"/>
        <v/>
      </c>
      <c r="B225" s="16">
        <f t="shared" si="24"/>
        <v>39025</v>
      </c>
      <c r="C225">
        <f>400</f>
        <v>400</v>
      </c>
      <c r="D225">
        <f t="shared" si="22"/>
        <v>400</v>
      </c>
      <c r="E225">
        <f t="shared" si="23"/>
        <v>0</v>
      </c>
      <c r="G225">
        <f t="shared" si="25"/>
        <v>130</v>
      </c>
      <c r="K225">
        <f t="shared" si="26"/>
        <v>120</v>
      </c>
      <c r="L225">
        <f t="shared" si="27"/>
        <v>150</v>
      </c>
    </row>
    <row r="226" spans="1:12" x14ac:dyDescent="0.25">
      <c r="A226" t="str">
        <f t="shared" si="21"/>
        <v/>
      </c>
      <c r="B226" s="16">
        <f t="shared" si="24"/>
        <v>39026</v>
      </c>
      <c r="C226">
        <f>400</f>
        <v>400</v>
      </c>
      <c r="D226">
        <f t="shared" si="22"/>
        <v>400</v>
      </c>
      <c r="E226">
        <f t="shared" si="23"/>
        <v>0</v>
      </c>
      <c r="G226">
        <f t="shared" si="25"/>
        <v>130</v>
      </c>
      <c r="K226">
        <f t="shared" si="26"/>
        <v>120</v>
      </c>
      <c r="L226">
        <f t="shared" si="27"/>
        <v>150</v>
      </c>
    </row>
    <row r="227" spans="1:12" x14ac:dyDescent="0.25">
      <c r="A227" t="str">
        <f t="shared" si="21"/>
        <v/>
      </c>
      <c r="B227" s="16">
        <f t="shared" si="24"/>
        <v>39027</v>
      </c>
      <c r="C227">
        <f>400</f>
        <v>400</v>
      </c>
      <c r="D227">
        <f t="shared" si="22"/>
        <v>400</v>
      </c>
      <c r="E227">
        <f t="shared" si="23"/>
        <v>0</v>
      </c>
      <c r="G227">
        <f t="shared" si="25"/>
        <v>130</v>
      </c>
      <c r="K227">
        <f t="shared" si="26"/>
        <v>120</v>
      </c>
      <c r="L227">
        <f t="shared" si="27"/>
        <v>150</v>
      </c>
    </row>
    <row r="228" spans="1:12" x14ac:dyDescent="0.25">
      <c r="A228" t="str">
        <f t="shared" si="21"/>
        <v/>
      </c>
      <c r="B228" s="16">
        <f t="shared" si="24"/>
        <v>39028</v>
      </c>
      <c r="C228">
        <f>400</f>
        <v>400</v>
      </c>
      <c r="D228">
        <f t="shared" si="22"/>
        <v>400</v>
      </c>
      <c r="E228">
        <f t="shared" si="23"/>
        <v>0</v>
      </c>
      <c r="G228">
        <f t="shared" si="25"/>
        <v>130</v>
      </c>
      <c r="K228">
        <f t="shared" si="26"/>
        <v>120</v>
      </c>
      <c r="L228">
        <f t="shared" si="27"/>
        <v>150</v>
      </c>
    </row>
    <row r="229" spans="1:12" x14ac:dyDescent="0.25">
      <c r="A229" t="str">
        <f t="shared" si="21"/>
        <v/>
      </c>
      <c r="B229" s="16">
        <f t="shared" si="24"/>
        <v>39029</v>
      </c>
      <c r="C229">
        <f>400</f>
        <v>400</v>
      </c>
      <c r="D229">
        <f t="shared" si="22"/>
        <v>400</v>
      </c>
      <c r="E229">
        <f t="shared" si="23"/>
        <v>0</v>
      </c>
      <c r="G229">
        <f t="shared" si="25"/>
        <v>130</v>
      </c>
      <c r="K229">
        <f t="shared" si="26"/>
        <v>120</v>
      </c>
      <c r="L229">
        <f t="shared" si="27"/>
        <v>150</v>
      </c>
    </row>
    <row r="230" spans="1:12" x14ac:dyDescent="0.25">
      <c r="A230" t="str">
        <f t="shared" si="21"/>
        <v/>
      </c>
      <c r="B230" s="16">
        <f t="shared" si="24"/>
        <v>39030</v>
      </c>
      <c r="C230">
        <f>400</f>
        <v>400</v>
      </c>
      <c r="D230">
        <f t="shared" si="22"/>
        <v>400</v>
      </c>
      <c r="E230">
        <f t="shared" si="23"/>
        <v>0</v>
      </c>
      <c r="G230">
        <f t="shared" si="25"/>
        <v>130</v>
      </c>
      <c r="K230">
        <f t="shared" si="26"/>
        <v>120</v>
      </c>
      <c r="L230">
        <f t="shared" si="27"/>
        <v>150</v>
      </c>
    </row>
    <row r="231" spans="1:12" x14ac:dyDescent="0.25">
      <c r="A231" t="str">
        <f t="shared" si="21"/>
        <v/>
      </c>
      <c r="B231" s="16">
        <f t="shared" si="24"/>
        <v>39031</v>
      </c>
      <c r="C231">
        <f>400</f>
        <v>400</v>
      </c>
      <c r="D231">
        <f t="shared" si="22"/>
        <v>400</v>
      </c>
      <c r="E231">
        <f t="shared" si="23"/>
        <v>0</v>
      </c>
      <c r="G231">
        <f t="shared" si="25"/>
        <v>130</v>
      </c>
      <c r="K231">
        <f t="shared" si="26"/>
        <v>120</v>
      </c>
      <c r="L231">
        <f t="shared" si="27"/>
        <v>150</v>
      </c>
    </row>
    <row r="232" spans="1:12" x14ac:dyDescent="0.25">
      <c r="A232" t="str">
        <f t="shared" si="21"/>
        <v/>
      </c>
      <c r="B232" s="16">
        <f t="shared" si="24"/>
        <v>39032</v>
      </c>
      <c r="C232">
        <f>400</f>
        <v>400</v>
      </c>
      <c r="D232">
        <f t="shared" si="22"/>
        <v>400</v>
      </c>
      <c r="E232">
        <f t="shared" si="23"/>
        <v>0</v>
      </c>
      <c r="G232">
        <f t="shared" si="25"/>
        <v>130</v>
      </c>
      <c r="K232">
        <f t="shared" si="26"/>
        <v>120</v>
      </c>
      <c r="L232">
        <f t="shared" si="27"/>
        <v>150</v>
      </c>
    </row>
    <row r="233" spans="1:12" x14ac:dyDescent="0.25">
      <c r="A233" t="str">
        <f t="shared" si="21"/>
        <v/>
      </c>
      <c r="B233" s="16">
        <f t="shared" si="24"/>
        <v>39033</v>
      </c>
      <c r="C233">
        <f>400</f>
        <v>400</v>
      </c>
      <c r="D233">
        <f t="shared" si="22"/>
        <v>400</v>
      </c>
      <c r="E233">
        <f t="shared" si="23"/>
        <v>0</v>
      </c>
      <c r="G233">
        <f t="shared" si="25"/>
        <v>130</v>
      </c>
      <c r="K233">
        <f t="shared" si="26"/>
        <v>120</v>
      </c>
      <c r="L233">
        <f t="shared" si="27"/>
        <v>150</v>
      </c>
    </row>
    <row r="234" spans="1:12" x14ac:dyDescent="0.25">
      <c r="A234" t="str">
        <f t="shared" si="21"/>
        <v/>
      </c>
      <c r="B234" s="16">
        <f t="shared" si="24"/>
        <v>39034</v>
      </c>
      <c r="C234">
        <f>400</f>
        <v>400</v>
      </c>
      <c r="D234">
        <f t="shared" si="22"/>
        <v>400</v>
      </c>
      <c r="E234">
        <f t="shared" si="23"/>
        <v>0</v>
      </c>
      <c r="G234">
        <f t="shared" si="25"/>
        <v>130</v>
      </c>
      <c r="K234">
        <f t="shared" si="26"/>
        <v>120</v>
      </c>
      <c r="L234">
        <f t="shared" si="27"/>
        <v>150</v>
      </c>
    </row>
    <row r="235" spans="1:12" x14ac:dyDescent="0.25">
      <c r="A235" t="str">
        <f t="shared" si="21"/>
        <v/>
      </c>
      <c r="B235" s="16">
        <f t="shared" si="24"/>
        <v>39035</v>
      </c>
      <c r="C235">
        <f>400</f>
        <v>400</v>
      </c>
      <c r="D235">
        <f t="shared" si="22"/>
        <v>400</v>
      </c>
      <c r="E235">
        <f t="shared" si="23"/>
        <v>0</v>
      </c>
      <c r="G235">
        <f t="shared" si="25"/>
        <v>130</v>
      </c>
      <c r="K235">
        <f t="shared" si="26"/>
        <v>120</v>
      </c>
      <c r="L235">
        <f t="shared" si="27"/>
        <v>150</v>
      </c>
    </row>
    <row r="236" spans="1:12" x14ac:dyDescent="0.25">
      <c r="A236" t="str">
        <f t="shared" si="21"/>
        <v/>
      </c>
      <c r="B236" s="16">
        <f t="shared" si="24"/>
        <v>39036</v>
      </c>
      <c r="C236">
        <f>400</f>
        <v>400</v>
      </c>
      <c r="D236">
        <f t="shared" si="22"/>
        <v>400</v>
      </c>
      <c r="E236">
        <f t="shared" si="23"/>
        <v>0</v>
      </c>
      <c r="G236">
        <f t="shared" si="25"/>
        <v>130</v>
      </c>
      <c r="K236">
        <f t="shared" si="26"/>
        <v>120</v>
      </c>
      <c r="L236">
        <f t="shared" si="27"/>
        <v>150</v>
      </c>
    </row>
    <row r="237" spans="1:12" x14ac:dyDescent="0.25">
      <c r="A237" t="str">
        <f t="shared" si="21"/>
        <v/>
      </c>
      <c r="B237" s="16">
        <f t="shared" si="24"/>
        <v>39037</v>
      </c>
      <c r="C237">
        <f>400</f>
        <v>400</v>
      </c>
      <c r="D237">
        <f t="shared" si="22"/>
        <v>400</v>
      </c>
      <c r="E237">
        <f t="shared" si="23"/>
        <v>0</v>
      </c>
      <c r="G237">
        <f t="shared" si="25"/>
        <v>130</v>
      </c>
      <c r="K237">
        <f t="shared" si="26"/>
        <v>120</v>
      </c>
      <c r="L237">
        <f t="shared" si="27"/>
        <v>150</v>
      </c>
    </row>
    <row r="238" spans="1:12" x14ac:dyDescent="0.25">
      <c r="A238" t="str">
        <f t="shared" si="21"/>
        <v/>
      </c>
      <c r="B238" s="16">
        <f t="shared" si="24"/>
        <v>39038</v>
      </c>
      <c r="C238">
        <f>400</f>
        <v>400</v>
      </c>
      <c r="D238">
        <f t="shared" si="22"/>
        <v>400</v>
      </c>
      <c r="E238">
        <f t="shared" si="23"/>
        <v>0</v>
      </c>
      <c r="G238">
        <f t="shared" si="25"/>
        <v>130</v>
      </c>
      <c r="K238">
        <f t="shared" si="26"/>
        <v>120</v>
      </c>
      <c r="L238">
        <f t="shared" si="27"/>
        <v>150</v>
      </c>
    </row>
    <row r="239" spans="1:12" x14ac:dyDescent="0.25">
      <c r="A239" t="str">
        <f t="shared" si="21"/>
        <v/>
      </c>
      <c r="B239" s="16">
        <f t="shared" si="24"/>
        <v>39039</v>
      </c>
      <c r="C239">
        <f>400</f>
        <v>400</v>
      </c>
      <c r="D239">
        <f t="shared" si="22"/>
        <v>400</v>
      </c>
      <c r="E239">
        <f t="shared" si="23"/>
        <v>0</v>
      </c>
      <c r="G239">
        <f t="shared" si="25"/>
        <v>130</v>
      </c>
      <c r="K239">
        <f t="shared" si="26"/>
        <v>120</v>
      </c>
      <c r="L239">
        <f t="shared" si="27"/>
        <v>150</v>
      </c>
    </row>
    <row r="240" spans="1:12" x14ac:dyDescent="0.25">
      <c r="A240" t="str">
        <f t="shared" si="21"/>
        <v/>
      </c>
      <c r="B240" s="16">
        <f t="shared" si="24"/>
        <v>39040</v>
      </c>
      <c r="C240">
        <f>400</f>
        <v>400</v>
      </c>
      <c r="D240">
        <f t="shared" si="22"/>
        <v>400</v>
      </c>
      <c r="E240">
        <f t="shared" si="23"/>
        <v>0</v>
      </c>
      <c r="G240">
        <f t="shared" si="25"/>
        <v>130</v>
      </c>
      <c r="K240">
        <f t="shared" si="26"/>
        <v>120</v>
      </c>
      <c r="L240">
        <f t="shared" si="27"/>
        <v>150</v>
      </c>
    </row>
    <row r="241" spans="1:12" x14ac:dyDescent="0.25">
      <c r="A241" t="str">
        <f t="shared" si="21"/>
        <v/>
      </c>
      <c r="B241" s="16">
        <f t="shared" si="24"/>
        <v>39041</v>
      </c>
      <c r="C241">
        <f>400</f>
        <v>400</v>
      </c>
      <c r="D241">
        <f t="shared" si="22"/>
        <v>400</v>
      </c>
      <c r="E241">
        <f t="shared" si="23"/>
        <v>0</v>
      </c>
      <c r="G241">
        <f t="shared" si="25"/>
        <v>130</v>
      </c>
      <c r="K241">
        <f t="shared" si="26"/>
        <v>120</v>
      </c>
      <c r="L241">
        <f t="shared" si="27"/>
        <v>150</v>
      </c>
    </row>
    <row r="242" spans="1:12" x14ac:dyDescent="0.25">
      <c r="A242" t="str">
        <f t="shared" si="21"/>
        <v/>
      </c>
      <c r="B242" s="16">
        <f t="shared" si="24"/>
        <v>39042</v>
      </c>
      <c r="C242">
        <f>400</f>
        <v>400</v>
      </c>
      <c r="D242">
        <f t="shared" si="22"/>
        <v>400</v>
      </c>
      <c r="E242">
        <f t="shared" si="23"/>
        <v>0</v>
      </c>
      <c r="G242">
        <f t="shared" si="25"/>
        <v>130</v>
      </c>
      <c r="K242">
        <f t="shared" si="26"/>
        <v>120</v>
      </c>
      <c r="L242">
        <f t="shared" si="27"/>
        <v>150</v>
      </c>
    </row>
    <row r="243" spans="1:12" x14ac:dyDescent="0.25">
      <c r="A243" t="str">
        <f t="shared" si="21"/>
        <v/>
      </c>
      <c r="B243" s="16">
        <f t="shared" si="24"/>
        <v>39043</v>
      </c>
      <c r="C243">
        <f>400</f>
        <v>400</v>
      </c>
      <c r="D243">
        <f t="shared" si="22"/>
        <v>400</v>
      </c>
      <c r="E243">
        <f t="shared" si="23"/>
        <v>0</v>
      </c>
      <c r="G243">
        <f t="shared" si="25"/>
        <v>130</v>
      </c>
      <c r="K243">
        <f t="shared" si="26"/>
        <v>120</v>
      </c>
      <c r="L243">
        <f t="shared" si="27"/>
        <v>150</v>
      </c>
    </row>
    <row r="244" spans="1:12" x14ac:dyDescent="0.25">
      <c r="A244" t="str">
        <f t="shared" si="21"/>
        <v/>
      </c>
      <c r="B244" s="16">
        <f t="shared" si="24"/>
        <v>39044</v>
      </c>
      <c r="C244">
        <f>400</f>
        <v>400</v>
      </c>
      <c r="D244">
        <f t="shared" si="22"/>
        <v>400</v>
      </c>
      <c r="E244">
        <f t="shared" si="23"/>
        <v>0</v>
      </c>
      <c r="G244">
        <f t="shared" si="25"/>
        <v>130</v>
      </c>
      <c r="K244">
        <f t="shared" si="26"/>
        <v>120</v>
      </c>
      <c r="L244">
        <f t="shared" si="27"/>
        <v>150</v>
      </c>
    </row>
    <row r="245" spans="1:12" x14ac:dyDescent="0.25">
      <c r="A245" t="str">
        <f t="shared" si="21"/>
        <v/>
      </c>
      <c r="B245" s="16">
        <f t="shared" si="24"/>
        <v>39045</v>
      </c>
      <c r="C245">
        <f>400</f>
        <v>400</v>
      </c>
      <c r="D245">
        <f t="shared" si="22"/>
        <v>400</v>
      </c>
      <c r="E245">
        <f t="shared" si="23"/>
        <v>0</v>
      </c>
      <c r="G245">
        <f t="shared" si="25"/>
        <v>130</v>
      </c>
      <c r="K245">
        <f t="shared" si="26"/>
        <v>120</v>
      </c>
      <c r="L245">
        <f t="shared" si="27"/>
        <v>150</v>
      </c>
    </row>
    <row r="246" spans="1:12" x14ac:dyDescent="0.25">
      <c r="A246" t="str">
        <f t="shared" si="21"/>
        <v/>
      </c>
      <c r="B246" s="16">
        <f t="shared" si="24"/>
        <v>39046</v>
      </c>
      <c r="C246">
        <f>400</f>
        <v>400</v>
      </c>
      <c r="D246">
        <f t="shared" si="22"/>
        <v>400</v>
      </c>
      <c r="E246">
        <f t="shared" si="23"/>
        <v>0</v>
      </c>
      <c r="G246">
        <f t="shared" si="25"/>
        <v>130</v>
      </c>
      <c r="K246">
        <f t="shared" si="26"/>
        <v>120</v>
      </c>
      <c r="L246">
        <f t="shared" si="27"/>
        <v>150</v>
      </c>
    </row>
    <row r="247" spans="1:12" x14ac:dyDescent="0.25">
      <c r="A247" t="str">
        <f t="shared" si="21"/>
        <v/>
      </c>
      <c r="B247" s="16">
        <f t="shared" si="24"/>
        <v>39047</v>
      </c>
      <c r="C247">
        <f>400</f>
        <v>400</v>
      </c>
      <c r="D247">
        <f t="shared" si="22"/>
        <v>400</v>
      </c>
      <c r="E247">
        <f t="shared" si="23"/>
        <v>0</v>
      </c>
      <c r="G247">
        <f t="shared" si="25"/>
        <v>130</v>
      </c>
      <c r="K247">
        <f t="shared" si="26"/>
        <v>120</v>
      </c>
      <c r="L247">
        <f t="shared" si="27"/>
        <v>150</v>
      </c>
    </row>
    <row r="248" spans="1:12" x14ac:dyDescent="0.25">
      <c r="A248" t="str">
        <f t="shared" si="21"/>
        <v/>
      </c>
      <c r="B248" s="16">
        <f t="shared" si="24"/>
        <v>39048</v>
      </c>
      <c r="C248">
        <f>400</f>
        <v>400</v>
      </c>
      <c r="D248">
        <f t="shared" si="22"/>
        <v>400</v>
      </c>
      <c r="E248">
        <f t="shared" si="23"/>
        <v>0</v>
      </c>
      <c r="G248">
        <f t="shared" si="25"/>
        <v>130</v>
      </c>
      <c r="K248">
        <f t="shared" si="26"/>
        <v>120</v>
      </c>
      <c r="L248">
        <f t="shared" si="27"/>
        <v>150</v>
      </c>
    </row>
    <row r="249" spans="1:12" x14ac:dyDescent="0.25">
      <c r="A249" t="str">
        <f t="shared" si="21"/>
        <v/>
      </c>
      <c r="B249" s="16">
        <f t="shared" si="24"/>
        <v>39049</v>
      </c>
      <c r="C249">
        <f>400</f>
        <v>400</v>
      </c>
      <c r="D249">
        <f t="shared" si="22"/>
        <v>400</v>
      </c>
      <c r="E249">
        <f t="shared" si="23"/>
        <v>0</v>
      </c>
      <c r="G249">
        <f t="shared" si="25"/>
        <v>130</v>
      </c>
      <c r="K249">
        <f t="shared" si="26"/>
        <v>120</v>
      </c>
      <c r="L249">
        <f t="shared" si="27"/>
        <v>150</v>
      </c>
    </row>
    <row r="250" spans="1:12" x14ac:dyDescent="0.25">
      <c r="A250" t="str">
        <f t="shared" si="21"/>
        <v/>
      </c>
      <c r="B250" s="16">
        <f t="shared" si="24"/>
        <v>39050</v>
      </c>
      <c r="C250">
        <f>400</f>
        <v>400</v>
      </c>
      <c r="D250">
        <f t="shared" si="22"/>
        <v>400</v>
      </c>
      <c r="E250">
        <f t="shared" si="23"/>
        <v>0</v>
      </c>
      <c r="G250">
        <f t="shared" si="25"/>
        <v>130</v>
      </c>
      <c r="K250">
        <f t="shared" si="26"/>
        <v>120</v>
      </c>
      <c r="L250">
        <f t="shared" si="27"/>
        <v>150</v>
      </c>
    </row>
    <row r="251" spans="1:12" x14ac:dyDescent="0.25">
      <c r="A251" t="str">
        <f t="shared" si="21"/>
        <v/>
      </c>
      <c r="B251" s="16">
        <f t="shared" si="24"/>
        <v>39051</v>
      </c>
      <c r="C251">
        <f>400</f>
        <v>400</v>
      </c>
      <c r="D251">
        <f t="shared" si="22"/>
        <v>400</v>
      </c>
      <c r="E251">
        <f t="shared" si="23"/>
        <v>0</v>
      </c>
      <c r="G251">
        <f t="shared" si="25"/>
        <v>130</v>
      </c>
      <c r="K251">
        <f t="shared" si="26"/>
        <v>120</v>
      </c>
      <c r="L251">
        <f t="shared" si="27"/>
        <v>150</v>
      </c>
    </row>
    <row r="252" spans="1:12" x14ac:dyDescent="0.25">
      <c r="A252">
        <f t="shared" si="21"/>
        <v>1</v>
      </c>
      <c r="B252" s="16">
        <f t="shared" si="24"/>
        <v>39052</v>
      </c>
      <c r="C252">
        <f>400</f>
        <v>400</v>
      </c>
      <c r="D252">
        <f t="shared" si="22"/>
        <v>400</v>
      </c>
      <c r="E252">
        <f t="shared" si="23"/>
        <v>0</v>
      </c>
      <c r="G252">
        <v>40</v>
      </c>
      <c r="K252">
        <v>235</v>
      </c>
      <c r="L252">
        <v>125</v>
      </c>
    </row>
    <row r="253" spans="1:12" x14ac:dyDescent="0.25">
      <c r="A253" t="str">
        <f t="shared" si="21"/>
        <v/>
      </c>
      <c r="B253" s="16">
        <f t="shared" si="24"/>
        <v>39053</v>
      </c>
      <c r="C253">
        <f>400</f>
        <v>400</v>
      </c>
      <c r="D253">
        <f t="shared" si="22"/>
        <v>400</v>
      </c>
      <c r="E253">
        <f t="shared" si="23"/>
        <v>0</v>
      </c>
      <c r="G253">
        <f t="shared" si="25"/>
        <v>40</v>
      </c>
      <c r="K253">
        <f t="shared" si="26"/>
        <v>235</v>
      </c>
      <c r="L253">
        <f t="shared" si="27"/>
        <v>125</v>
      </c>
    </row>
    <row r="254" spans="1:12" x14ac:dyDescent="0.25">
      <c r="A254" t="str">
        <f t="shared" si="21"/>
        <v/>
      </c>
      <c r="B254" s="16">
        <f t="shared" si="24"/>
        <v>39054</v>
      </c>
      <c r="C254">
        <f>400</f>
        <v>400</v>
      </c>
      <c r="D254">
        <f t="shared" si="22"/>
        <v>400</v>
      </c>
      <c r="E254">
        <f t="shared" si="23"/>
        <v>0</v>
      </c>
      <c r="G254">
        <f t="shared" si="25"/>
        <v>40</v>
      </c>
      <c r="K254">
        <f t="shared" si="26"/>
        <v>235</v>
      </c>
      <c r="L254">
        <f t="shared" si="27"/>
        <v>125</v>
      </c>
    </row>
    <row r="255" spans="1:12" x14ac:dyDescent="0.25">
      <c r="A255" t="str">
        <f t="shared" si="21"/>
        <v/>
      </c>
      <c r="B255" s="16">
        <f t="shared" si="24"/>
        <v>39055</v>
      </c>
      <c r="C255">
        <f>400</f>
        <v>400</v>
      </c>
      <c r="D255">
        <f t="shared" si="22"/>
        <v>400</v>
      </c>
      <c r="E255">
        <f t="shared" si="23"/>
        <v>0</v>
      </c>
      <c r="G255">
        <f t="shared" si="25"/>
        <v>40</v>
      </c>
      <c r="K255">
        <f t="shared" si="26"/>
        <v>235</v>
      </c>
      <c r="L255">
        <f t="shared" si="27"/>
        <v>125</v>
      </c>
    </row>
    <row r="256" spans="1:12" x14ac:dyDescent="0.25">
      <c r="A256" t="str">
        <f t="shared" si="21"/>
        <v/>
      </c>
      <c r="B256" s="16">
        <f t="shared" si="24"/>
        <v>39056</v>
      </c>
      <c r="C256">
        <f>400</f>
        <v>400</v>
      </c>
      <c r="D256">
        <f t="shared" si="22"/>
        <v>400</v>
      </c>
      <c r="E256">
        <f t="shared" si="23"/>
        <v>0</v>
      </c>
      <c r="G256">
        <f t="shared" si="25"/>
        <v>40</v>
      </c>
      <c r="K256">
        <f t="shared" si="26"/>
        <v>235</v>
      </c>
      <c r="L256">
        <f t="shared" si="27"/>
        <v>125</v>
      </c>
    </row>
    <row r="257" spans="1:12" x14ac:dyDescent="0.25">
      <c r="A257" t="str">
        <f t="shared" si="21"/>
        <v/>
      </c>
      <c r="B257" s="16">
        <f t="shared" si="24"/>
        <v>39057</v>
      </c>
      <c r="C257">
        <f>400</f>
        <v>400</v>
      </c>
      <c r="D257">
        <f t="shared" si="22"/>
        <v>400</v>
      </c>
      <c r="E257">
        <f t="shared" si="23"/>
        <v>0</v>
      </c>
      <c r="G257">
        <f t="shared" si="25"/>
        <v>40</v>
      </c>
      <c r="K257">
        <f t="shared" si="26"/>
        <v>235</v>
      </c>
      <c r="L257">
        <f t="shared" si="27"/>
        <v>125</v>
      </c>
    </row>
    <row r="258" spans="1:12" x14ac:dyDescent="0.25">
      <c r="A258" t="str">
        <f t="shared" si="21"/>
        <v/>
      </c>
      <c r="B258" s="16">
        <f t="shared" si="24"/>
        <v>39058</v>
      </c>
      <c r="C258">
        <f>400</f>
        <v>400</v>
      </c>
      <c r="D258">
        <f t="shared" si="22"/>
        <v>400</v>
      </c>
      <c r="E258">
        <f t="shared" si="23"/>
        <v>0</v>
      </c>
      <c r="G258">
        <f t="shared" si="25"/>
        <v>40</v>
      </c>
      <c r="K258">
        <f t="shared" si="26"/>
        <v>235</v>
      </c>
      <c r="L258">
        <f t="shared" si="27"/>
        <v>125</v>
      </c>
    </row>
    <row r="259" spans="1:12" x14ac:dyDescent="0.25">
      <c r="A259" t="str">
        <f t="shared" si="21"/>
        <v/>
      </c>
      <c r="B259" s="16">
        <f t="shared" si="24"/>
        <v>39059</v>
      </c>
      <c r="C259">
        <f>400</f>
        <v>400</v>
      </c>
      <c r="D259">
        <f t="shared" si="22"/>
        <v>400</v>
      </c>
      <c r="E259">
        <f t="shared" si="23"/>
        <v>0</v>
      </c>
      <c r="G259">
        <f t="shared" si="25"/>
        <v>40</v>
      </c>
      <c r="K259">
        <f t="shared" si="26"/>
        <v>235</v>
      </c>
      <c r="L259">
        <f t="shared" si="27"/>
        <v>125</v>
      </c>
    </row>
    <row r="260" spans="1:12" x14ac:dyDescent="0.25">
      <c r="A260" t="str">
        <f t="shared" si="21"/>
        <v/>
      </c>
      <c r="B260" s="16">
        <f t="shared" si="24"/>
        <v>39060</v>
      </c>
      <c r="C260">
        <f>400</f>
        <v>400</v>
      </c>
      <c r="D260">
        <f t="shared" si="22"/>
        <v>400</v>
      </c>
      <c r="E260">
        <f t="shared" si="23"/>
        <v>0</v>
      </c>
      <c r="G260">
        <f t="shared" si="25"/>
        <v>40</v>
      </c>
      <c r="K260">
        <f t="shared" si="26"/>
        <v>235</v>
      </c>
      <c r="L260">
        <f t="shared" si="27"/>
        <v>125</v>
      </c>
    </row>
    <row r="261" spans="1:12" x14ac:dyDescent="0.25">
      <c r="A261" t="str">
        <f t="shared" si="21"/>
        <v/>
      </c>
      <c r="B261" s="16">
        <f t="shared" si="24"/>
        <v>39061</v>
      </c>
      <c r="C261">
        <f>400</f>
        <v>400</v>
      </c>
      <c r="D261">
        <f t="shared" si="22"/>
        <v>400</v>
      </c>
      <c r="E261">
        <f t="shared" si="23"/>
        <v>0</v>
      </c>
      <c r="G261">
        <f t="shared" si="25"/>
        <v>40</v>
      </c>
      <c r="K261">
        <f t="shared" si="26"/>
        <v>235</v>
      </c>
      <c r="L261">
        <f t="shared" si="27"/>
        <v>125</v>
      </c>
    </row>
    <row r="262" spans="1:12" x14ac:dyDescent="0.25">
      <c r="A262" t="str">
        <f t="shared" si="21"/>
        <v/>
      </c>
      <c r="B262" s="16">
        <f t="shared" si="24"/>
        <v>39062</v>
      </c>
      <c r="C262">
        <f>400</f>
        <v>400</v>
      </c>
      <c r="D262">
        <f t="shared" si="22"/>
        <v>400</v>
      </c>
      <c r="E262">
        <f t="shared" si="23"/>
        <v>0</v>
      </c>
      <c r="G262">
        <f t="shared" si="25"/>
        <v>40</v>
      </c>
      <c r="K262">
        <f t="shared" si="26"/>
        <v>235</v>
      </c>
      <c r="L262">
        <f t="shared" si="27"/>
        <v>125</v>
      </c>
    </row>
    <row r="263" spans="1:12" x14ac:dyDescent="0.25">
      <c r="A263" t="str">
        <f t="shared" si="21"/>
        <v/>
      </c>
      <c r="B263" s="16">
        <f t="shared" si="24"/>
        <v>39063</v>
      </c>
      <c r="C263">
        <f>400</f>
        <v>400</v>
      </c>
      <c r="D263">
        <f t="shared" si="22"/>
        <v>400</v>
      </c>
      <c r="E263">
        <f t="shared" si="23"/>
        <v>0</v>
      </c>
      <c r="G263">
        <f t="shared" si="25"/>
        <v>40</v>
      </c>
      <c r="K263">
        <f t="shared" si="26"/>
        <v>235</v>
      </c>
      <c r="L263">
        <f t="shared" si="27"/>
        <v>125</v>
      </c>
    </row>
    <row r="264" spans="1:12" x14ac:dyDescent="0.25">
      <c r="A264" t="str">
        <f t="shared" ref="A264:A327" si="28">IF(DAY(B264)=1,1,"")</f>
        <v/>
      </c>
      <c r="B264" s="16">
        <f t="shared" si="24"/>
        <v>39064</v>
      </c>
      <c r="C264">
        <f>400</f>
        <v>400</v>
      </c>
      <c r="D264">
        <f t="shared" si="22"/>
        <v>400</v>
      </c>
      <c r="E264">
        <f t="shared" si="23"/>
        <v>0</v>
      </c>
      <c r="G264">
        <f t="shared" si="25"/>
        <v>40</v>
      </c>
      <c r="K264">
        <f t="shared" si="26"/>
        <v>235</v>
      </c>
      <c r="L264">
        <f t="shared" si="27"/>
        <v>125</v>
      </c>
    </row>
    <row r="265" spans="1:12" x14ac:dyDescent="0.25">
      <c r="A265" t="str">
        <f t="shared" si="28"/>
        <v/>
      </c>
      <c r="B265" s="16">
        <f t="shared" si="24"/>
        <v>39065</v>
      </c>
      <c r="C265">
        <f>400</f>
        <v>400</v>
      </c>
      <c r="D265">
        <f t="shared" ref="D265:D328" si="29">SUM(F265:S265)</f>
        <v>400</v>
      </c>
      <c r="E265">
        <f t="shared" ref="E265:E328" si="30">C265-D265</f>
        <v>0</v>
      </c>
      <c r="G265">
        <f t="shared" si="25"/>
        <v>40</v>
      </c>
      <c r="K265">
        <f t="shared" si="26"/>
        <v>235</v>
      </c>
      <c r="L265">
        <f t="shared" si="27"/>
        <v>125</v>
      </c>
    </row>
    <row r="266" spans="1:12" x14ac:dyDescent="0.25">
      <c r="A266" t="str">
        <f t="shared" si="28"/>
        <v/>
      </c>
      <c r="B266" s="16">
        <f t="shared" ref="B266:B329" si="31">B265+1</f>
        <v>39066</v>
      </c>
      <c r="C266">
        <f>400</f>
        <v>400</v>
      </c>
      <c r="D266">
        <f t="shared" si="29"/>
        <v>400</v>
      </c>
      <c r="E266">
        <f t="shared" si="30"/>
        <v>0</v>
      </c>
      <c r="G266">
        <f t="shared" ref="G266:G329" si="32">G265</f>
        <v>40</v>
      </c>
      <c r="K266">
        <f t="shared" ref="K266:K329" si="33">K265</f>
        <v>235</v>
      </c>
      <c r="L266">
        <f t="shared" ref="L266:L329" si="34">L265</f>
        <v>125</v>
      </c>
    </row>
    <row r="267" spans="1:12" x14ac:dyDescent="0.25">
      <c r="A267" t="str">
        <f t="shared" si="28"/>
        <v/>
      </c>
      <c r="B267" s="16">
        <f t="shared" si="31"/>
        <v>39067</v>
      </c>
      <c r="C267">
        <f>400</f>
        <v>400</v>
      </c>
      <c r="D267">
        <f t="shared" si="29"/>
        <v>400</v>
      </c>
      <c r="E267">
        <f t="shared" si="30"/>
        <v>0</v>
      </c>
      <c r="G267">
        <f t="shared" si="32"/>
        <v>40</v>
      </c>
      <c r="K267">
        <f t="shared" si="33"/>
        <v>235</v>
      </c>
      <c r="L267">
        <f t="shared" si="34"/>
        <v>125</v>
      </c>
    </row>
    <row r="268" spans="1:12" x14ac:dyDescent="0.25">
      <c r="A268" t="str">
        <f t="shared" si="28"/>
        <v/>
      </c>
      <c r="B268" s="16">
        <f t="shared" si="31"/>
        <v>39068</v>
      </c>
      <c r="C268">
        <f>400</f>
        <v>400</v>
      </c>
      <c r="D268">
        <f t="shared" si="29"/>
        <v>400</v>
      </c>
      <c r="E268">
        <f t="shared" si="30"/>
        <v>0</v>
      </c>
      <c r="G268">
        <f t="shared" si="32"/>
        <v>40</v>
      </c>
      <c r="K268">
        <f t="shared" si="33"/>
        <v>235</v>
      </c>
      <c r="L268">
        <f t="shared" si="34"/>
        <v>125</v>
      </c>
    </row>
    <row r="269" spans="1:12" x14ac:dyDescent="0.25">
      <c r="A269" t="str">
        <f t="shared" si="28"/>
        <v/>
      </c>
      <c r="B269" s="16">
        <f t="shared" si="31"/>
        <v>39069</v>
      </c>
      <c r="C269">
        <f>400</f>
        <v>400</v>
      </c>
      <c r="D269">
        <f t="shared" si="29"/>
        <v>400</v>
      </c>
      <c r="E269">
        <f t="shared" si="30"/>
        <v>0</v>
      </c>
      <c r="G269">
        <f t="shared" si="32"/>
        <v>40</v>
      </c>
      <c r="K269">
        <f t="shared" si="33"/>
        <v>235</v>
      </c>
      <c r="L269">
        <f t="shared" si="34"/>
        <v>125</v>
      </c>
    </row>
    <row r="270" spans="1:12" x14ac:dyDescent="0.25">
      <c r="A270" t="str">
        <f t="shared" si="28"/>
        <v/>
      </c>
      <c r="B270" s="16">
        <f t="shared" si="31"/>
        <v>39070</v>
      </c>
      <c r="C270">
        <f>400</f>
        <v>400</v>
      </c>
      <c r="D270">
        <f t="shared" si="29"/>
        <v>400</v>
      </c>
      <c r="E270">
        <f t="shared" si="30"/>
        <v>0</v>
      </c>
      <c r="G270">
        <f t="shared" si="32"/>
        <v>40</v>
      </c>
      <c r="K270">
        <f t="shared" si="33"/>
        <v>235</v>
      </c>
      <c r="L270">
        <f t="shared" si="34"/>
        <v>125</v>
      </c>
    </row>
    <row r="271" spans="1:12" x14ac:dyDescent="0.25">
      <c r="A271" t="str">
        <f t="shared" si="28"/>
        <v/>
      </c>
      <c r="B271" s="16">
        <f t="shared" si="31"/>
        <v>39071</v>
      </c>
      <c r="C271">
        <f>400</f>
        <v>400</v>
      </c>
      <c r="D271">
        <f t="shared" si="29"/>
        <v>400</v>
      </c>
      <c r="E271">
        <f t="shared" si="30"/>
        <v>0</v>
      </c>
      <c r="G271">
        <f t="shared" si="32"/>
        <v>40</v>
      </c>
      <c r="K271">
        <f t="shared" si="33"/>
        <v>235</v>
      </c>
      <c r="L271">
        <f t="shared" si="34"/>
        <v>125</v>
      </c>
    </row>
    <row r="272" spans="1:12" x14ac:dyDescent="0.25">
      <c r="A272" t="str">
        <f t="shared" si="28"/>
        <v/>
      </c>
      <c r="B272" s="16">
        <f t="shared" si="31"/>
        <v>39072</v>
      </c>
      <c r="C272">
        <f>400</f>
        <v>400</v>
      </c>
      <c r="D272">
        <f t="shared" si="29"/>
        <v>400</v>
      </c>
      <c r="E272">
        <f t="shared" si="30"/>
        <v>0</v>
      </c>
      <c r="G272">
        <f t="shared" si="32"/>
        <v>40</v>
      </c>
      <c r="K272">
        <f t="shared" si="33"/>
        <v>235</v>
      </c>
      <c r="L272">
        <f t="shared" si="34"/>
        <v>125</v>
      </c>
    </row>
    <row r="273" spans="1:12" x14ac:dyDescent="0.25">
      <c r="A273" t="str">
        <f t="shared" si="28"/>
        <v/>
      </c>
      <c r="B273" s="16">
        <f t="shared" si="31"/>
        <v>39073</v>
      </c>
      <c r="C273">
        <f>400</f>
        <v>400</v>
      </c>
      <c r="D273">
        <f t="shared" si="29"/>
        <v>400</v>
      </c>
      <c r="E273">
        <f t="shared" si="30"/>
        <v>0</v>
      </c>
      <c r="G273">
        <f t="shared" si="32"/>
        <v>40</v>
      </c>
      <c r="K273">
        <f t="shared" si="33"/>
        <v>235</v>
      </c>
      <c r="L273">
        <f t="shared" si="34"/>
        <v>125</v>
      </c>
    </row>
    <row r="274" spans="1:12" x14ac:dyDescent="0.25">
      <c r="A274" t="str">
        <f t="shared" si="28"/>
        <v/>
      </c>
      <c r="B274" s="16">
        <f t="shared" si="31"/>
        <v>39074</v>
      </c>
      <c r="C274">
        <f>400</f>
        <v>400</v>
      </c>
      <c r="D274">
        <f t="shared" si="29"/>
        <v>400</v>
      </c>
      <c r="E274">
        <f t="shared" si="30"/>
        <v>0</v>
      </c>
      <c r="G274">
        <f t="shared" si="32"/>
        <v>40</v>
      </c>
      <c r="K274">
        <f t="shared" si="33"/>
        <v>235</v>
      </c>
      <c r="L274">
        <f t="shared" si="34"/>
        <v>125</v>
      </c>
    </row>
    <row r="275" spans="1:12" x14ac:dyDescent="0.25">
      <c r="A275" t="str">
        <f t="shared" si="28"/>
        <v/>
      </c>
      <c r="B275" s="16">
        <f t="shared" si="31"/>
        <v>39075</v>
      </c>
      <c r="C275">
        <f>400</f>
        <v>400</v>
      </c>
      <c r="D275">
        <f t="shared" si="29"/>
        <v>400</v>
      </c>
      <c r="E275">
        <f t="shared" si="30"/>
        <v>0</v>
      </c>
      <c r="G275">
        <f t="shared" si="32"/>
        <v>40</v>
      </c>
      <c r="K275">
        <f t="shared" si="33"/>
        <v>235</v>
      </c>
      <c r="L275">
        <f t="shared" si="34"/>
        <v>125</v>
      </c>
    </row>
    <row r="276" spans="1:12" x14ac:dyDescent="0.25">
      <c r="A276" t="str">
        <f t="shared" si="28"/>
        <v/>
      </c>
      <c r="B276" s="16">
        <f t="shared" si="31"/>
        <v>39076</v>
      </c>
      <c r="C276">
        <f>400</f>
        <v>400</v>
      </c>
      <c r="D276">
        <f t="shared" si="29"/>
        <v>400</v>
      </c>
      <c r="E276">
        <f t="shared" si="30"/>
        <v>0</v>
      </c>
      <c r="G276">
        <f t="shared" si="32"/>
        <v>40</v>
      </c>
      <c r="K276">
        <f t="shared" si="33"/>
        <v>235</v>
      </c>
      <c r="L276">
        <f t="shared" si="34"/>
        <v>125</v>
      </c>
    </row>
    <row r="277" spans="1:12" x14ac:dyDescent="0.25">
      <c r="A277" t="str">
        <f t="shared" si="28"/>
        <v/>
      </c>
      <c r="B277" s="16">
        <f t="shared" si="31"/>
        <v>39077</v>
      </c>
      <c r="C277">
        <f>400</f>
        <v>400</v>
      </c>
      <c r="D277">
        <f t="shared" si="29"/>
        <v>400</v>
      </c>
      <c r="E277">
        <f t="shared" si="30"/>
        <v>0</v>
      </c>
      <c r="G277">
        <f t="shared" si="32"/>
        <v>40</v>
      </c>
      <c r="K277">
        <f t="shared" si="33"/>
        <v>235</v>
      </c>
      <c r="L277">
        <f t="shared" si="34"/>
        <v>125</v>
      </c>
    </row>
    <row r="278" spans="1:12" x14ac:dyDescent="0.25">
      <c r="A278" t="str">
        <f t="shared" si="28"/>
        <v/>
      </c>
      <c r="B278" s="16">
        <f t="shared" si="31"/>
        <v>39078</v>
      </c>
      <c r="C278">
        <f>400</f>
        <v>400</v>
      </c>
      <c r="D278">
        <f t="shared" si="29"/>
        <v>400</v>
      </c>
      <c r="E278">
        <f t="shared" si="30"/>
        <v>0</v>
      </c>
      <c r="G278">
        <f t="shared" si="32"/>
        <v>40</v>
      </c>
      <c r="K278">
        <f t="shared" si="33"/>
        <v>235</v>
      </c>
      <c r="L278">
        <f t="shared" si="34"/>
        <v>125</v>
      </c>
    </row>
    <row r="279" spans="1:12" x14ac:dyDescent="0.25">
      <c r="A279" t="str">
        <f t="shared" si="28"/>
        <v/>
      </c>
      <c r="B279" s="16">
        <f t="shared" si="31"/>
        <v>39079</v>
      </c>
      <c r="C279">
        <f>400</f>
        <v>400</v>
      </c>
      <c r="D279">
        <f t="shared" si="29"/>
        <v>400</v>
      </c>
      <c r="E279">
        <f t="shared" si="30"/>
        <v>0</v>
      </c>
      <c r="G279">
        <f t="shared" si="32"/>
        <v>40</v>
      </c>
      <c r="K279">
        <f t="shared" si="33"/>
        <v>235</v>
      </c>
      <c r="L279">
        <f t="shared" si="34"/>
        <v>125</v>
      </c>
    </row>
    <row r="280" spans="1:12" x14ac:dyDescent="0.25">
      <c r="A280" t="str">
        <f t="shared" si="28"/>
        <v/>
      </c>
      <c r="B280" s="16">
        <f t="shared" si="31"/>
        <v>39080</v>
      </c>
      <c r="C280">
        <f>400</f>
        <v>400</v>
      </c>
      <c r="D280">
        <f t="shared" si="29"/>
        <v>400</v>
      </c>
      <c r="E280">
        <f t="shared" si="30"/>
        <v>0</v>
      </c>
      <c r="G280">
        <f t="shared" si="32"/>
        <v>40</v>
      </c>
      <c r="K280">
        <f t="shared" si="33"/>
        <v>235</v>
      </c>
      <c r="L280">
        <f t="shared" si="34"/>
        <v>125</v>
      </c>
    </row>
    <row r="281" spans="1:12" x14ac:dyDescent="0.25">
      <c r="A281" t="str">
        <f t="shared" si="28"/>
        <v/>
      </c>
      <c r="B281" s="16">
        <f t="shared" si="31"/>
        <v>39081</v>
      </c>
      <c r="C281">
        <f>400</f>
        <v>400</v>
      </c>
      <c r="D281">
        <f t="shared" si="29"/>
        <v>400</v>
      </c>
      <c r="E281">
        <f t="shared" si="30"/>
        <v>0</v>
      </c>
      <c r="G281">
        <f t="shared" si="32"/>
        <v>40</v>
      </c>
      <c r="K281">
        <f t="shared" si="33"/>
        <v>235</v>
      </c>
      <c r="L281">
        <f t="shared" si="34"/>
        <v>125</v>
      </c>
    </row>
    <row r="282" spans="1:12" x14ac:dyDescent="0.25">
      <c r="A282" t="str">
        <f t="shared" si="28"/>
        <v/>
      </c>
      <c r="B282" s="16">
        <f t="shared" si="31"/>
        <v>39082</v>
      </c>
      <c r="C282">
        <f>400</f>
        <v>400</v>
      </c>
      <c r="D282">
        <f t="shared" si="29"/>
        <v>400</v>
      </c>
      <c r="E282">
        <f t="shared" si="30"/>
        <v>0</v>
      </c>
      <c r="G282">
        <f t="shared" si="32"/>
        <v>40</v>
      </c>
      <c r="K282">
        <f t="shared" si="33"/>
        <v>235</v>
      </c>
      <c r="L282">
        <f t="shared" si="34"/>
        <v>125</v>
      </c>
    </row>
    <row r="283" spans="1:12" x14ac:dyDescent="0.25">
      <c r="A283">
        <f t="shared" si="28"/>
        <v>1</v>
      </c>
      <c r="B283" s="16">
        <f t="shared" si="31"/>
        <v>39083</v>
      </c>
      <c r="C283">
        <f>400</f>
        <v>400</v>
      </c>
      <c r="D283">
        <f t="shared" si="29"/>
        <v>400</v>
      </c>
      <c r="E283">
        <f t="shared" si="30"/>
        <v>0</v>
      </c>
      <c r="G283">
        <v>125</v>
      </c>
      <c r="K283">
        <v>150</v>
      </c>
      <c r="L283">
        <f t="shared" si="34"/>
        <v>125</v>
      </c>
    </row>
    <row r="284" spans="1:12" x14ac:dyDescent="0.25">
      <c r="A284" t="str">
        <f t="shared" si="28"/>
        <v/>
      </c>
      <c r="B284" s="16">
        <f t="shared" si="31"/>
        <v>39084</v>
      </c>
      <c r="C284">
        <f>400</f>
        <v>400</v>
      </c>
      <c r="D284">
        <f t="shared" si="29"/>
        <v>400</v>
      </c>
      <c r="E284">
        <f t="shared" si="30"/>
        <v>0</v>
      </c>
      <c r="G284">
        <f t="shared" si="32"/>
        <v>125</v>
      </c>
      <c r="K284">
        <f t="shared" si="33"/>
        <v>150</v>
      </c>
      <c r="L284">
        <f t="shared" si="34"/>
        <v>125</v>
      </c>
    </row>
    <row r="285" spans="1:12" x14ac:dyDescent="0.25">
      <c r="A285" t="str">
        <f t="shared" si="28"/>
        <v/>
      </c>
      <c r="B285" s="16">
        <f t="shared" si="31"/>
        <v>39085</v>
      </c>
      <c r="C285">
        <f>400</f>
        <v>400</v>
      </c>
      <c r="D285">
        <f t="shared" si="29"/>
        <v>400</v>
      </c>
      <c r="E285">
        <f t="shared" si="30"/>
        <v>0</v>
      </c>
      <c r="G285">
        <f t="shared" si="32"/>
        <v>125</v>
      </c>
      <c r="K285">
        <f t="shared" si="33"/>
        <v>150</v>
      </c>
      <c r="L285">
        <f t="shared" si="34"/>
        <v>125</v>
      </c>
    </row>
    <row r="286" spans="1:12" x14ac:dyDescent="0.25">
      <c r="A286" t="str">
        <f t="shared" si="28"/>
        <v/>
      </c>
      <c r="B286" s="16">
        <f t="shared" si="31"/>
        <v>39086</v>
      </c>
      <c r="C286">
        <f>400</f>
        <v>400</v>
      </c>
      <c r="D286">
        <f t="shared" si="29"/>
        <v>400</v>
      </c>
      <c r="E286">
        <f t="shared" si="30"/>
        <v>0</v>
      </c>
      <c r="G286">
        <f t="shared" si="32"/>
        <v>125</v>
      </c>
      <c r="K286">
        <f t="shared" si="33"/>
        <v>150</v>
      </c>
      <c r="L286">
        <f t="shared" si="34"/>
        <v>125</v>
      </c>
    </row>
    <row r="287" spans="1:12" x14ac:dyDescent="0.25">
      <c r="A287" t="str">
        <f t="shared" si="28"/>
        <v/>
      </c>
      <c r="B287" s="16">
        <f t="shared" si="31"/>
        <v>39087</v>
      </c>
      <c r="C287">
        <f>400</f>
        <v>400</v>
      </c>
      <c r="D287">
        <f t="shared" si="29"/>
        <v>400</v>
      </c>
      <c r="E287">
        <f t="shared" si="30"/>
        <v>0</v>
      </c>
      <c r="G287">
        <f t="shared" si="32"/>
        <v>125</v>
      </c>
      <c r="K287">
        <f t="shared" si="33"/>
        <v>150</v>
      </c>
      <c r="L287">
        <f t="shared" si="34"/>
        <v>125</v>
      </c>
    </row>
    <row r="288" spans="1:12" x14ac:dyDescent="0.25">
      <c r="A288" t="str">
        <f t="shared" si="28"/>
        <v/>
      </c>
      <c r="B288" s="16">
        <f t="shared" si="31"/>
        <v>39088</v>
      </c>
      <c r="C288">
        <f>400</f>
        <v>400</v>
      </c>
      <c r="D288">
        <f t="shared" si="29"/>
        <v>400</v>
      </c>
      <c r="E288">
        <f t="shared" si="30"/>
        <v>0</v>
      </c>
      <c r="G288">
        <f t="shared" si="32"/>
        <v>125</v>
      </c>
      <c r="K288">
        <f t="shared" si="33"/>
        <v>150</v>
      </c>
      <c r="L288">
        <f t="shared" si="34"/>
        <v>125</v>
      </c>
    </row>
    <row r="289" spans="1:12" x14ac:dyDescent="0.25">
      <c r="A289" t="str">
        <f t="shared" si="28"/>
        <v/>
      </c>
      <c r="B289" s="16">
        <f t="shared" si="31"/>
        <v>39089</v>
      </c>
      <c r="C289">
        <f>400</f>
        <v>400</v>
      </c>
      <c r="D289">
        <f t="shared" si="29"/>
        <v>400</v>
      </c>
      <c r="E289">
        <f t="shared" si="30"/>
        <v>0</v>
      </c>
      <c r="G289">
        <f t="shared" si="32"/>
        <v>125</v>
      </c>
      <c r="K289">
        <f t="shared" si="33"/>
        <v>150</v>
      </c>
      <c r="L289">
        <f t="shared" si="34"/>
        <v>125</v>
      </c>
    </row>
    <row r="290" spans="1:12" x14ac:dyDescent="0.25">
      <c r="A290" t="str">
        <f t="shared" si="28"/>
        <v/>
      </c>
      <c r="B290" s="16">
        <f t="shared" si="31"/>
        <v>39090</v>
      </c>
      <c r="C290">
        <f>400</f>
        <v>400</v>
      </c>
      <c r="D290">
        <f t="shared" si="29"/>
        <v>400</v>
      </c>
      <c r="E290">
        <f t="shared" si="30"/>
        <v>0</v>
      </c>
      <c r="G290">
        <f t="shared" si="32"/>
        <v>125</v>
      </c>
      <c r="K290">
        <f t="shared" si="33"/>
        <v>150</v>
      </c>
      <c r="L290">
        <f t="shared" si="34"/>
        <v>125</v>
      </c>
    </row>
    <row r="291" spans="1:12" x14ac:dyDescent="0.25">
      <c r="A291" t="str">
        <f t="shared" si="28"/>
        <v/>
      </c>
      <c r="B291" s="16">
        <f t="shared" si="31"/>
        <v>39091</v>
      </c>
      <c r="C291">
        <f>400</f>
        <v>400</v>
      </c>
      <c r="D291">
        <f t="shared" si="29"/>
        <v>400</v>
      </c>
      <c r="E291">
        <f t="shared" si="30"/>
        <v>0</v>
      </c>
      <c r="G291">
        <f t="shared" si="32"/>
        <v>125</v>
      </c>
      <c r="K291">
        <f t="shared" si="33"/>
        <v>150</v>
      </c>
      <c r="L291">
        <f t="shared" si="34"/>
        <v>125</v>
      </c>
    </row>
    <row r="292" spans="1:12" x14ac:dyDescent="0.25">
      <c r="A292" t="str">
        <f t="shared" si="28"/>
        <v/>
      </c>
      <c r="B292" s="16">
        <f t="shared" si="31"/>
        <v>39092</v>
      </c>
      <c r="C292">
        <f>400</f>
        <v>400</v>
      </c>
      <c r="D292">
        <f t="shared" si="29"/>
        <v>400</v>
      </c>
      <c r="E292">
        <f t="shared" si="30"/>
        <v>0</v>
      </c>
      <c r="G292">
        <f t="shared" si="32"/>
        <v>125</v>
      </c>
      <c r="K292">
        <f t="shared" si="33"/>
        <v>150</v>
      </c>
      <c r="L292">
        <f t="shared" si="34"/>
        <v>125</v>
      </c>
    </row>
    <row r="293" spans="1:12" x14ac:dyDescent="0.25">
      <c r="A293" t="str">
        <f t="shared" si="28"/>
        <v/>
      </c>
      <c r="B293" s="16">
        <f t="shared" si="31"/>
        <v>39093</v>
      </c>
      <c r="C293">
        <f>400</f>
        <v>400</v>
      </c>
      <c r="D293">
        <f t="shared" si="29"/>
        <v>400</v>
      </c>
      <c r="E293">
        <f t="shared" si="30"/>
        <v>0</v>
      </c>
      <c r="G293">
        <f t="shared" si="32"/>
        <v>125</v>
      </c>
      <c r="K293">
        <f t="shared" si="33"/>
        <v>150</v>
      </c>
      <c r="L293">
        <f t="shared" si="34"/>
        <v>125</v>
      </c>
    </row>
    <row r="294" spans="1:12" x14ac:dyDescent="0.25">
      <c r="A294" t="str">
        <f t="shared" si="28"/>
        <v/>
      </c>
      <c r="B294" s="16">
        <f t="shared" si="31"/>
        <v>39094</v>
      </c>
      <c r="C294">
        <f>400</f>
        <v>400</v>
      </c>
      <c r="D294">
        <f t="shared" si="29"/>
        <v>400</v>
      </c>
      <c r="E294">
        <f t="shared" si="30"/>
        <v>0</v>
      </c>
      <c r="G294">
        <f t="shared" si="32"/>
        <v>125</v>
      </c>
      <c r="K294">
        <f t="shared" si="33"/>
        <v>150</v>
      </c>
      <c r="L294">
        <f t="shared" si="34"/>
        <v>125</v>
      </c>
    </row>
    <row r="295" spans="1:12" x14ac:dyDescent="0.25">
      <c r="A295" t="str">
        <f t="shared" si="28"/>
        <v/>
      </c>
      <c r="B295" s="16">
        <f t="shared" si="31"/>
        <v>39095</v>
      </c>
      <c r="C295">
        <f>400</f>
        <v>400</v>
      </c>
      <c r="D295">
        <f t="shared" si="29"/>
        <v>400</v>
      </c>
      <c r="E295">
        <f t="shared" si="30"/>
        <v>0</v>
      </c>
      <c r="G295">
        <f t="shared" si="32"/>
        <v>125</v>
      </c>
      <c r="K295">
        <f t="shared" si="33"/>
        <v>150</v>
      </c>
      <c r="L295">
        <f t="shared" si="34"/>
        <v>125</v>
      </c>
    </row>
    <row r="296" spans="1:12" x14ac:dyDescent="0.25">
      <c r="A296" t="str">
        <f t="shared" si="28"/>
        <v/>
      </c>
      <c r="B296" s="16">
        <f t="shared" si="31"/>
        <v>39096</v>
      </c>
      <c r="C296">
        <f>400</f>
        <v>400</v>
      </c>
      <c r="D296">
        <f t="shared" si="29"/>
        <v>400</v>
      </c>
      <c r="E296">
        <f t="shared" si="30"/>
        <v>0</v>
      </c>
      <c r="G296">
        <f t="shared" si="32"/>
        <v>125</v>
      </c>
      <c r="K296">
        <f t="shared" si="33"/>
        <v>150</v>
      </c>
      <c r="L296">
        <f t="shared" si="34"/>
        <v>125</v>
      </c>
    </row>
    <row r="297" spans="1:12" x14ac:dyDescent="0.25">
      <c r="A297" t="str">
        <f t="shared" si="28"/>
        <v/>
      </c>
      <c r="B297" s="16">
        <f t="shared" si="31"/>
        <v>39097</v>
      </c>
      <c r="C297">
        <f>400</f>
        <v>400</v>
      </c>
      <c r="D297">
        <f t="shared" si="29"/>
        <v>400</v>
      </c>
      <c r="E297">
        <f t="shared" si="30"/>
        <v>0</v>
      </c>
      <c r="G297">
        <f t="shared" si="32"/>
        <v>125</v>
      </c>
      <c r="K297">
        <f t="shared" si="33"/>
        <v>150</v>
      </c>
      <c r="L297">
        <f t="shared" si="34"/>
        <v>125</v>
      </c>
    </row>
    <row r="298" spans="1:12" x14ac:dyDescent="0.25">
      <c r="A298" t="str">
        <f t="shared" si="28"/>
        <v/>
      </c>
      <c r="B298" s="16">
        <f t="shared" si="31"/>
        <v>39098</v>
      </c>
      <c r="C298">
        <f>400</f>
        <v>400</v>
      </c>
      <c r="D298">
        <f t="shared" si="29"/>
        <v>400</v>
      </c>
      <c r="E298">
        <f t="shared" si="30"/>
        <v>0</v>
      </c>
      <c r="G298">
        <f t="shared" si="32"/>
        <v>125</v>
      </c>
      <c r="K298">
        <f t="shared" si="33"/>
        <v>150</v>
      </c>
      <c r="L298">
        <f t="shared" si="34"/>
        <v>125</v>
      </c>
    </row>
    <row r="299" spans="1:12" x14ac:dyDescent="0.25">
      <c r="A299" t="str">
        <f t="shared" si="28"/>
        <v/>
      </c>
      <c r="B299" s="16">
        <f t="shared" si="31"/>
        <v>39099</v>
      </c>
      <c r="C299">
        <f>400</f>
        <v>400</v>
      </c>
      <c r="D299">
        <f t="shared" si="29"/>
        <v>400</v>
      </c>
      <c r="E299">
        <f t="shared" si="30"/>
        <v>0</v>
      </c>
      <c r="G299">
        <f t="shared" si="32"/>
        <v>125</v>
      </c>
      <c r="K299">
        <f t="shared" si="33"/>
        <v>150</v>
      </c>
      <c r="L299">
        <f t="shared" si="34"/>
        <v>125</v>
      </c>
    </row>
    <row r="300" spans="1:12" x14ac:dyDescent="0.25">
      <c r="A300" t="str">
        <f t="shared" si="28"/>
        <v/>
      </c>
      <c r="B300" s="16">
        <f t="shared" si="31"/>
        <v>39100</v>
      </c>
      <c r="C300">
        <f>400</f>
        <v>400</v>
      </c>
      <c r="D300">
        <f t="shared" si="29"/>
        <v>400</v>
      </c>
      <c r="E300">
        <f t="shared" si="30"/>
        <v>0</v>
      </c>
      <c r="G300">
        <f t="shared" si="32"/>
        <v>125</v>
      </c>
      <c r="K300">
        <f t="shared" si="33"/>
        <v>150</v>
      </c>
      <c r="L300">
        <f t="shared" si="34"/>
        <v>125</v>
      </c>
    </row>
    <row r="301" spans="1:12" x14ac:dyDescent="0.25">
      <c r="A301" t="str">
        <f t="shared" si="28"/>
        <v/>
      </c>
      <c r="B301" s="16">
        <f t="shared" si="31"/>
        <v>39101</v>
      </c>
      <c r="C301">
        <f>400</f>
        <v>400</v>
      </c>
      <c r="D301">
        <f t="shared" si="29"/>
        <v>400</v>
      </c>
      <c r="E301">
        <f t="shared" si="30"/>
        <v>0</v>
      </c>
      <c r="G301">
        <f t="shared" si="32"/>
        <v>125</v>
      </c>
      <c r="K301">
        <f t="shared" si="33"/>
        <v>150</v>
      </c>
      <c r="L301">
        <f t="shared" si="34"/>
        <v>125</v>
      </c>
    </row>
    <row r="302" spans="1:12" x14ac:dyDescent="0.25">
      <c r="A302" t="str">
        <f t="shared" si="28"/>
        <v/>
      </c>
      <c r="B302" s="16">
        <f t="shared" si="31"/>
        <v>39102</v>
      </c>
      <c r="C302">
        <f>400</f>
        <v>400</v>
      </c>
      <c r="D302">
        <f t="shared" si="29"/>
        <v>400</v>
      </c>
      <c r="E302">
        <f t="shared" si="30"/>
        <v>0</v>
      </c>
      <c r="G302">
        <f t="shared" si="32"/>
        <v>125</v>
      </c>
      <c r="K302">
        <f t="shared" si="33"/>
        <v>150</v>
      </c>
      <c r="L302">
        <f t="shared" si="34"/>
        <v>125</v>
      </c>
    </row>
    <row r="303" spans="1:12" x14ac:dyDescent="0.25">
      <c r="A303" t="str">
        <f t="shared" si="28"/>
        <v/>
      </c>
      <c r="B303" s="16">
        <f t="shared" si="31"/>
        <v>39103</v>
      </c>
      <c r="C303">
        <f>400</f>
        <v>400</v>
      </c>
      <c r="D303">
        <f t="shared" si="29"/>
        <v>400</v>
      </c>
      <c r="E303">
        <f t="shared" si="30"/>
        <v>0</v>
      </c>
      <c r="G303">
        <f t="shared" si="32"/>
        <v>125</v>
      </c>
      <c r="K303">
        <f t="shared" si="33"/>
        <v>150</v>
      </c>
      <c r="L303">
        <f t="shared" si="34"/>
        <v>125</v>
      </c>
    </row>
    <row r="304" spans="1:12" x14ac:dyDescent="0.25">
      <c r="A304" t="str">
        <f t="shared" si="28"/>
        <v/>
      </c>
      <c r="B304" s="16">
        <f t="shared" si="31"/>
        <v>39104</v>
      </c>
      <c r="C304">
        <f>400</f>
        <v>400</v>
      </c>
      <c r="D304">
        <f t="shared" si="29"/>
        <v>400</v>
      </c>
      <c r="E304">
        <f t="shared" si="30"/>
        <v>0</v>
      </c>
      <c r="G304">
        <f t="shared" si="32"/>
        <v>125</v>
      </c>
      <c r="K304">
        <f t="shared" si="33"/>
        <v>150</v>
      </c>
      <c r="L304">
        <f t="shared" si="34"/>
        <v>125</v>
      </c>
    </row>
    <row r="305" spans="1:12" x14ac:dyDescent="0.25">
      <c r="A305" t="str">
        <f t="shared" si="28"/>
        <v/>
      </c>
      <c r="B305" s="16">
        <f t="shared" si="31"/>
        <v>39105</v>
      </c>
      <c r="C305">
        <f>400</f>
        <v>400</v>
      </c>
      <c r="D305">
        <f t="shared" si="29"/>
        <v>400</v>
      </c>
      <c r="E305">
        <f t="shared" si="30"/>
        <v>0</v>
      </c>
      <c r="G305">
        <f t="shared" si="32"/>
        <v>125</v>
      </c>
      <c r="K305">
        <f t="shared" si="33"/>
        <v>150</v>
      </c>
      <c r="L305">
        <f t="shared" si="34"/>
        <v>125</v>
      </c>
    </row>
    <row r="306" spans="1:12" x14ac:dyDescent="0.25">
      <c r="A306" t="str">
        <f t="shared" si="28"/>
        <v/>
      </c>
      <c r="B306" s="16">
        <f t="shared" si="31"/>
        <v>39106</v>
      </c>
      <c r="C306">
        <f>400</f>
        <v>400</v>
      </c>
      <c r="D306">
        <f t="shared" si="29"/>
        <v>400</v>
      </c>
      <c r="E306">
        <f t="shared" si="30"/>
        <v>0</v>
      </c>
      <c r="G306">
        <f t="shared" si="32"/>
        <v>125</v>
      </c>
      <c r="K306">
        <f t="shared" si="33"/>
        <v>150</v>
      </c>
      <c r="L306">
        <f t="shared" si="34"/>
        <v>125</v>
      </c>
    </row>
    <row r="307" spans="1:12" x14ac:dyDescent="0.25">
      <c r="A307" t="str">
        <f t="shared" si="28"/>
        <v/>
      </c>
      <c r="B307" s="16">
        <f t="shared" si="31"/>
        <v>39107</v>
      </c>
      <c r="C307">
        <f>400</f>
        <v>400</v>
      </c>
      <c r="D307">
        <f t="shared" si="29"/>
        <v>400</v>
      </c>
      <c r="E307">
        <f t="shared" si="30"/>
        <v>0</v>
      </c>
      <c r="G307">
        <f t="shared" si="32"/>
        <v>125</v>
      </c>
      <c r="K307">
        <f t="shared" si="33"/>
        <v>150</v>
      </c>
      <c r="L307">
        <f t="shared" si="34"/>
        <v>125</v>
      </c>
    </row>
    <row r="308" spans="1:12" x14ac:dyDescent="0.25">
      <c r="A308" t="str">
        <f t="shared" si="28"/>
        <v/>
      </c>
      <c r="B308" s="16">
        <f t="shared" si="31"/>
        <v>39108</v>
      </c>
      <c r="C308">
        <f>400</f>
        <v>400</v>
      </c>
      <c r="D308">
        <f t="shared" si="29"/>
        <v>400</v>
      </c>
      <c r="E308">
        <f t="shared" si="30"/>
        <v>0</v>
      </c>
      <c r="G308">
        <f t="shared" si="32"/>
        <v>125</v>
      </c>
      <c r="K308">
        <f t="shared" si="33"/>
        <v>150</v>
      </c>
      <c r="L308">
        <f t="shared" si="34"/>
        <v>125</v>
      </c>
    </row>
    <row r="309" spans="1:12" x14ac:dyDescent="0.25">
      <c r="A309" t="str">
        <f t="shared" si="28"/>
        <v/>
      </c>
      <c r="B309" s="16">
        <f t="shared" si="31"/>
        <v>39109</v>
      </c>
      <c r="C309">
        <f>400</f>
        <v>400</v>
      </c>
      <c r="D309">
        <f t="shared" si="29"/>
        <v>400</v>
      </c>
      <c r="E309">
        <f t="shared" si="30"/>
        <v>0</v>
      </c>
      <c r="G309">
        <f t="shared" si="32"/>
        <v>125</v>
      </c>
      <c r="K309">
        <f t="shared" si="33"/>
        <v>150</v>
      </c>
      <c r="L309">
        <f t="shared" si="34"/>
        <v>125</v>
      </c>
    </row>
    <row r="310" spans="1:12" x14ac:dyDescent="0.25">
      <c r="A310" t="str">
        <f t="shared" si="28"/>
        <v/>
      </c>
      <c r="B310" s="16">
        <f t="shared" si="31"/>
        <v>39110</v>
      </c>
      <c r="C310">
        <f>400</f>
        <v>400</v>
      </c>
      <c r="D310">
        <f t="shared" si="29"/>
        <v>400</v>
      </c>
      <c r="E310">
        <f t="shared" si="30"/>
        <v>0</v>
      </c>
      <c r="G310">
        <f t="shared" si="32"/>
        <v>125</v>
      </c>
      <c r="K310">
        <f t="shared" si="33"/>
        <v>150</v>
      </c>
      <c r="L310">
        <f t="shared" si="34"/>
        <v>125</v>
      </c>
    </row>
    <row r="311" spans="1:12" x14ac:dyDescent="0.25">
      <c r="A311" t="str">
        <f t="shared" si="28"/>
        <v/>
      </c>
      <c r="B311" s="16">
        <f t="shared" si="31"/>
        <v>39111</v>
      </c>
      <c r="C311">
        <f>400</f>
        <v>400</v>
      </c>
      <c r="D311">
        <f t="shared" si="29"/>
        <v>400</v>
      </c>
      <c r="E311">
        <f t="shared" si="30"/>
        <v>0</v>
      </c>
      <c r="G311">
        <f t="shared" si="32"/>
        <v>125</v>
      </c>
      <c r="K311">
        <f t="shared" si="33"/>
        <v>150</v>
      </c>
      <c r="L311">
        <f t="shared" si="34"/>
        <v>125</v>
      </c>
    </row>
    <row r="312" spans="1:12" x14ac:dyDescent="0.25">
      <c r="A312" t="str">
        <f t="shared" si="28"/>
        <v/>
      </c>
      <c r="B312" s="16">
        <f t="shared" si="31"/>
        <v>39112</v>
      </c>
      <c r="C312">
        <f>400</f>
        <v>400</v>
      </c>
      <c r="D312">
        <f t="shared" si="29"/>
        <v>400</v>
      </c>
      <c r="E312">
        <f t="shared" si="30"/>
        <v>0</v>
      </c>
      <c r="G312">
        <f t="shared" si="32"/>
        <v>125</v>
      </c>
      <c r="K312">
        <f t="shared" si="33"/>
        <v>150</v>
      </c>
      <c r="L312">
        <f t="shared" si="34"/>
        <v>125</v>
      </c>
    </row>
    <row r="313" spans="1:12" x14ac:dyDescent="0.25">
      <c r="A313" t="str">
        <f t="shared" si="28"/>
        <v/>
      </c>
      <c r="B313" s="16">
        <f t="shared" si="31"/>
        <v>39113</v>
      </c>
      <c r="C313">
        <f>400</f>
        <v>400</v>
      </c>
      <c r="D313">
        <f t="shared" si="29"/>
        <v>400</v>
      </c>
      <c r="E313">
        <f t="shared" si="30"/>
        <v>0</v>
      </c>
      <c r="G313">
        <f t="shared" si="32"/>
        <v>125</v>
      </c>
      <c r="K313">
        <f t="shared" si="33"/>
        <v>150</v>
      </c>
      <c r="L313">
        <f t="shared" si="34"/>
        <v>125</v>
      </c>
    </row>
    <row r="314" spans="1:12" x14ac:dyDescent="0.25">
      <c r="A314">
        <f t="shared" si="28"/>
        <v>1</v>
      </c>
      <c r="B314" s="16">
        <f t="shared" si="31"/>
        <v>39114</v>
      </c>
      <c r="C314">
        <f>400</f>
        <v>400</v>
      </c>
      <c r="D314">
        <f t="shared" si="29"/>
        <v>400</v>
      </c>
      <c r="E314">
        <f t="shared" si="30"/>
        <v>0</v>
      </c>
      <c r="G314">
        <v>75</v>
      </c>
      <c r="K314">
        <v>200</v>
      </c>
      <c r="L314">
        <f t="shared" si="34"/>
        <v>125</v>
      </c>
    </row>
    <row r="315" spans="1:12" x14ac:dyDescent="0.25">
      <c r="A315" t="str">
        <f t="shared" si="28"/>
        <v/>
      </c>
      <c r="B315" s="16">
        <f t="shared" si="31"/>
        <v>39115</v>
      </c>
      <c r="C315">
        <f>400</f>
        <v>400</v>
      </c>
      <c r="D315">
        <f t="shared" si="29"/>
        <v>400</v>
      </c>
      <c r="E315">
        <f t="shared" si="30"/>
        <v>0</v>
      </c>
      <c r="G315">
        <f t="shared" si="32"/>
        <v>75</v>
      </c>
      <c r="K315">
        <f t="shared" si="33"/>
        <v>200</v>
      </c>
      <c r="L315">
        <f t="shared" si="34"/>
        <v>125</v>
      </c>
    </row>
    <row r="316" spans="1:12" x14ac:dyDescent="0.25">
      <c r="A316" t="str">
        <f t="shared" si="28"/>
        <v/>
      </c>
      <c r="B316" s="16">
        <f t="shared" si="31"/>
        <v>39116</v>
      </c>
      <c r="C316">
        <f>400</f>
        <v>400</v>
      </c>
      <c r="D316">
        <f t="shared" si="29"/>
        <v>400</v>
      </c>
      <c r="E316">
        <f t="shared" si="30"/>
        <v>0</v>
      </c>
      <c r="G316">
        <f t="shared" si="32"/>
        <v>75</v>
      </c>
      <c r="K316">
        <f t="shared" si="33"/>
        <v>200</v>
      </c>
      <c r="L316">
        <f t="shared" si="34"/>
        <v>125</v>
      </c>
    </row>
    <row r="317" spans="1:12" x14ac:dyDescent="0.25">
      <c r="A317" t="str">
        <f t="shared" si="28"/>
        <v/>
      </c>
      <c r="B317" s="16">
        <f t="shared" si="31"/>
        <v>39117</v>
      </c>
      <c r="C317">
        <f>400</f>
        <v>400</v>
      </c>
      <c r="D317">
        <f t="shared" si="29"/>
        <v>400</v>
      </c>
      <c r="E317">
        <f t="shared" si="30"/>
        <v>0</v>
      </c>
      <c r="G317">
        <f t="shared" si="32"/>
        <v>75</v>
      </c>
      <c r="K317">
        <f t="shared" si="33"/>
        <v>200</v>
      </c>
      <c r="L317">
        <f t="shared" si="34"/>
        <v>125</v>
      </c>
    </row>
    <row r="318" spans="1:12" x14ac:dyDescent="0.25">
      <c r="A318" t="str">
        <f t="shared" si="28"/>
        <v/>
      </c>
      <c r="B318" s="16">
        <f t="shared" si="31"/>
        <v>39118</v>
      </c>
      <c r="C318">
        <f>400</f>
        <v>400</v>
      </c>
      <c r="D318">
        <f t="shared" si="29"/>
        <v>400</v>
      </c>
      <c r="E318">
        <f t="shared" si="30"/>
        <v>0</v>
      </c>
      <c r="G318">
        <f t="shared" si="32"/>
        <v>75</v>
      </c>
      <c r="K318">
        <f t="shared" si="33"/>
        <v>200</v>
      </c>
      <c r="L318">
        <f t="shared" si="34"/>
        <v>125</v>
      </c>
    </row>
    <row r="319" spans="1:12" x14ac:dyDescent="0.25">
      <c r="A319" t="str">
        <f t="shared" si="28"/>
        <v/>
      </c>
      <c r="B319" s="16">
        <f t="shared" si="31"/>
        <v>39119</v>
      </c>
      <c r="C319">
        <f>400</f>
        <v>400</v>
      </c>
      <c r="D319">
        <f t="shared" si="29"/>
        <v>400</v>
      </c>
      <c r="E319">
        <f t="shared" si="30"/>
        <v>0</v>
      </c>
      <c r="G319">
        <f t="shared" si="32"/>
        <v>75</v>
      </c>
      <c r="K319">
        <f t="shared" si="33"/>
        <v>200</v>
      </c>
      <c r="L319">
        <f t="shared" si="34"/>
        <v>125</v>
      </c>
    </row>
    <row r="320" spans="1:12" x14ac:dyDescent="0.25">
      <c r="A320" t="str">
        <f t="shared" si="28"/>
        <v/>
      </c>
      <c r="B320" s="16">
        <f t="shared" si="31"/>
        <v>39120</v>
      </c>
      <c r="C320">
        <f>400</f>
        <v>400</v>
      </c>
      <c r="D320">
        <f t="shared" si="29"/>
        <v>400</v>
      </c>
      <c r="E320">
        <f t="shared" si="30"/>
        <v>0</v>
      </c>
      <c r="G320">
        <f t="shared" si="32"/>
        <v>75</v>
      </c>
      <c r="K320">
        <f t="shared" si="33"/>
        <v>200</v>
      </c>
      <c r="L320">
        <f t="shared" si="34"/>
        <v>125</v>
      </c>
    </row>
    <row r="321" spans="1:12" x14ac:dyDescent="0.25">
      <c r="A321" t="str">
        <f t="shared" si="28"/>
        <v/>
      </c>
      <c r="B321" s="16">
        <f t="shared" si="31"/>
        <v>39121</v>
      </c>
      <c r="C321">
        <f>400</f>
        <v>400</v>
      </c>
      <c r="D321">
        <f t="shared" si="29"/>
        <v>400</v>
      </c>
      <c r="E321">
        <f t="shared" si="30"/>
        <v>0</v>
      </c>
      <c r="G321">
        <f t="shared" si="32"/>
        <v>75</v>
      </c>
      <c r="K321">
        <f t="shared" si="33"/>
        <v>200</v>
      </c>
      <c r="L321">
        <f t="shared" si="34"/>
        <v>125</v>
      </c>
    </row>
    <row r="322" spans="1:12" x14ac:dyDescent="0.25">
      <c r="A322" t="str">
        <f t="shared" si="28"/>
        <v/>
      </c>
      <c r="B322" s="16">
        <f t="shared" si="31"/>
        <v>39122</v>
      </c>
      <c r="C322">
        <f>400</f>
        <v>400</v>
      </c>
      <c r="D322">
        <f t="shared" si="29"/>
        <v>400</v>
      </c>
      <c r="E322">
        <f t="shared" si="30"/>
        <v>0</v>
      </c>
      <c r="G322">
        <f t="shared" si="32"/>
        <v>75</v>
      </c>
      <c r="K322">
        <f t="shared" si="33"/>
        <v>200</v>
      </c>
      <c r="L322">
        <f t="shared" si="34"/>
        <v>125</v>
      </c>
    </row>
    <row r="323" spans="1:12" x14ac:dyDescent="0.25">
      <c r="A323" t="str">
        <f t="shared" si="28"/>
        <v/>
      </c>
      <c r="B323" s="16">
        <f t="shared" si="31"/>
        <v>39123</v>
      </c>
      <c r="C323">
        <f>400</f>
        <v>400</v>
      </c>
      <c r="D323">
        <f t="shared" si="29"/>
        <v>400</v>
      </c>
      <c r="E323">
        <f t="shared" si="30"/>
        <v>0</v>
      </c>
      <c r="G323">
        <f t="shared" si="32"/>
        <v>75</v>
      </c>
      <c r="K323">
        <f t="shared" si="33"/>
        <v>200</v>
      </c>
      <c r="L323">
        <f t="shared" si="34"/>
        <v>125</v>
      </c>
    </row>
    <row r="324" spans="1:12" x14ac:dyDescent="0.25">
      <c r="A324" t="str">
        <f t="shared" si="28"/>
        <v/>
      </c>
      <c r="B324" s="16">
        <f t="shared" si="31"/>
        <v>39124</v>
      </c>
      <c r="C324">
        <f>400</f>
        <v>400</v>
      </c>
      <c r="D324">
        <f t="shared" si="29"/>
        <v>400</v>
      </c>
      <c r="E324">
        <f t="shared" si="30"/>
        <v>0</v>
      </c>
      <c r="G324">
        <f t="shared" si="32"/>
        <v>75</v>
      </c>
      <c r="K324">
        <f t="shared" si="33"/>
        <v>200</v>
      </c>
      <c r="L324">
        <f t="shared" si="34"/>
        <v>125</v>
      </c>
    </row>
    <row r="325" spans="1:12" x14ac:dyDescent="0.25">
      <c r="A325" t="str">
        <f t="shared" si="28"/>
        <v/>
      </c>
      <c r="B325" s="16">
        <f t="shared" si="31"/>
        <v>39125</v>
      </c>
      <c r="C325">
        <f>400</f>
        <v>400</v>
      </c>
      <c r="D325">
        <f t="shared" si="29"/>
        <v>400</v>
      </c>
      <c r="E325">
        <f t="shared" si="30"/>
        <v>0</v>
      </c>
      <c r="G325">
        <f t="shared" si="32"/>
        <v>75</v>
      </c>
      <c r="K325">
        <f t="shared" si="33"/>
        <v>200</v>
      </c>
      <c r="L325">
        <f t="shared" si="34"/>
        <v>125</v>
      </c>
    </row>
    <row r="326" spans="1:12" x14ac:dyDescent="0.25">
      <c r="A326" t="str">
        <f t="shared" si="28"/>
        <v/>
      </c>
      <c r="B326" s="16">
        <f t="shared" si="31"/>
        <v>39126</v>
      </c>
      <c r="C326">
        <f>400</f>
        <v>400</v>
      </c>
      <c r="D326">
        <f t="shared" si="29"/>
        <v>400</v>
      </c>
      <c r="E326">
        <f t="shared" si="30"/>
        <v>0</v>
      </c>
      <c r="G326">
        <f t="shared" si="32"/>
        <v>75</v>
      </c>
      <c r="K326">
        <f t="shared" si="33"/>
        <v>200</v>
      </c>
      <c r="L326">
        <f t="shared" si="34"/>
        <v>125</v>
      </c>
    </row>
    <row r="327" spans="1:12" x14ac:dyDescent="0.25">
      <c r="A327" t="str">
        <f t="shared" si="28"/>
        <v/>
      </c>
      <c r="B327" s="16">
        <f t="shared" si="31"/>
        <v>39127</v>
      </c>
      <c r="C327">
        <f>400</f>
        <v>400</v>
      </c>
      <c r="D327">
        <f t="shared" si="29"/>
        <v>400</v>
      </c>
      <c r="E327">
        <f t="shared" si="30"/>
        <v>0</v>
      </c>
      <c r="G327">
        <f t="shared" si="32"/>
        <v>75</v>
      </c>
      <c r="K327">
        <f t="shared" si="33"/>
        <v>200</v>
      </c>
      <c r="L327">
        <f t="shared" si="34"/>
        <v>125</v>
      </c>
    </row>
    <row r="328" spans="1:12" x14ac:dyDescent="0.25">
      <c r="A328" t="str">
        <f t="shared" ref="A328:A391" si="35">IF(DAY(B328)=1,1,"")</f>
        <v/>
      </c>
      <c r="B328" s="16">
        <f t="shared" si="31"/>
        <v>39128</v>
      </c>
      <c r="C328">
        <f>400</f>
        <v>400</v>
      </c>
      <c r="D328">
        <f t="shared" si="29"/>
        <v>400</v>
      </c>
      <c r="E328">
        <f t="shared" si="30"/>
        <v>0</v>
      </c>
      <c r="G328">
        <f t="shared" si="32"/>
        <v>75</v>
      </c>
      <c r="K328">
        <f t="shared" si="33"/>
        <v>200</v>
      </c>
      <c r="L328">
        <f t="shared" si="34"/>
        <v>125</v>
      </c>
    </row>
    <row r="329" spans="1:12" x14ac:dyDescent="0.25">
      <c r="A329" t="str">
        <f t="shared" si="35"/>
        <v/>
      </c>
      <c r="B329" s="16">
        <f t="shared" si="31"/>
        <v>39129</v>
      </c>
      <c r="C329">
        <f>400</f>
        <v>400</v>
      </c>
      <c r="D329">
        <f t="shared" ref="D329:D392" si="36">SUM(F329:S329)</f>
        <v>400</v>
      </c>
      <c r="E329">
        <f t="shared" ref="E329:E392" si="37">C329-D329</f>
        <v>0</v>
      </c>
      <c r="G329">
        <f t="shared" si="32"/>
        <v>75</v>
      </c>
      <c r="K329">
        <f t="shared" si="33"/>
        <v>200</v>
      </c>
      <c r="L329">
        <f t="shared" si="34"/>
        <v>125</v>
      </c>
    </row>
    <row r="330" spans="1:12" x14ac:dyDescent="0.25">
      <c r="A330" t="str">
        <f t="shared" si="35"/>
        <v/>
      </c>
      <c r="B330" s="16">
        <f t="shared" ref="B330:B393" si="38">B329+1</f>
        <v>39130</v>
      </c>
      <c r="C330">
        <f>400</f>
        <v>400</v>
      </c>
      <c r="D330">
        <f t="shared" si="36"/>
        <v>400</v>
      </c>
      <c r="E330">
        <f t="shared" si="37"/>
        <v>0</v>
      </c>
      <c r="G330">
        <f t="shared" ref="G330:G393" si="39">G329</f>
        <v>75</v>
      </c>
      <c r="K330">
        <f t="shared" ref="K330:K393" si="40">K329</f>
        <v>200</v>
      </c>
      <c r="L330">
        <f t="shared" ref="L330:L393" si="41">L329</f>
        <v>125</v>
      </c>
    </row>
    <row r="331" spans="1:12" x14ac:dyDescent="0.25">
      <c r="A331" t="str">
        <f t="shared" si="35"/>
        <v/>
      </c>
      <c r="B331" s="16">
        <f t="shared" si="38"/>
        <v>39131</v>
      </c>
      <c r="C331">
        <f>400</f>
        <v>400</v>
      </c>
      <c r="D331">
        <f t="shared" si="36"/>
        <v>400</v>
      </c>
      <c r="E331">
        <f t="shared" si="37"/>
        <v>0</v>
      </c>
      <c r="G331">
        <f t="shared" si="39"/>
        <v>75</v>
      </c>
      <c r="K331">
        <f t="shared" si="40"/>
        <v>200</v>
      </c>
      <c r="L331">
        <f t="shared" si="41"/>
        <v>125</v>
      </c>
    </row>
    <row r="332" spans="1:12" x14ac:dyDescent="0.25">
      <c r="A332" t="str">
        <f t="shared" si="35"/>
        <v/>
      </c>
      <c r="B332" s="16">
        <f t="shared" si="38"/>
        <v>39132</v>
      </c>
      <c r="C332">
        <f>400</f>
        <v>400</v>
      </c>
      <c r="D332">
        <f t="shared" si="36"/>
        <v>400</v>
      </c>
      <c r="E332">
        <f t="shared" si="37"/>
        <v>0</v>
      </c>
      <c r="G332">
        <f t="shared" si="39"/>
        <v>75</v>
      </c>
      <c r="K332">
        <f t="shared" si="40"/>
        <v>200</v>
      </c>
      <c r="L332">
        <f t="shared" si="41"/>
        <v>125</v>
      </c>
    </row>
    <row r="333" spans="1:12" x14ac:dyDescent="0.25">
      <c r="A333" t="str">
        <f t="shared" si="35"/>
        <v/>
      </c>
      <c r="B333" s="16">
        <f t="shared" si="38"/>
        <v>39133</v>
      </c>
      <c r="C333">
        <f>400</f>
        <v>400</v>
      </c>
      <c r="D333">
        <f t="shared" si="36"/>
        <v>400</v>
      </c>
      <c r="E333">
        <f t="shared" si="37"/>
        <v>0</v>
      </c>
      <c r="G333">
        <f t="shared" si="39"/>
        <v>75</v>
      </c>
      <c r="K333">
        <f t="shared" si="40"/>
        <v>200</v>
      </c>
      <c r="L333">
        <f t="shared" si="41"/>
        <v>125</v>
      </c>
    </row>
    <row r="334" spans="1:12" x14ac:dyDescent="0.25">
      <c r="A334" t="str">
        <f t="shared" si="35"/>
        <v/>
      </c>
      <c r="B334" s="16">
        <f t="shared" si="38"/>
        <v>39134</v>
      </c>
      <c r="C334">
        <f>400</f>
        <v>400</v>
      </c>
      <c r="D334">
        <f t="shared" si="36"/>
        <v>400</v>
      </c>
      <c r="E334">
        <f t="shared" si="37"/>
        <v>0</v>
      </c>
      <c r="G334">
        <f t="shared" si="39"/>
        <v>75</v>
      </c>
      <c r="K334">
        <f t="shared" si="40"/>
        <v>200</v>
      </c>
      <c r="L334">
        <f t="shared" si="41"/>
        <v>125</v>
      </c>
    </row>
    <row r="335" spans="1:12" x14ac:dyDescent="0.25">
      <c r="A335" t="str">
        <f t="shared" si="35"/>
        <v/>
      </c>
      <c r="B335" s="16">
        <f t="shared" si="38"/>
        <v>39135</v>
      </c>
      <c r="C335">
        <f>400</f>
        <v>400</v>
      </c>
      <c r="D335">
        <f t="shared" si="36"/>
        <v>400</v>
      </c>
      <c r="E335">
        <f t="shared" si="37"/>
        <v>0</v>
      </c>
      <c r="G335">
        <f t="shared" si="39"/>
        <v>75</v>
      </c>
      <c r="K335">
        <f t="shared" si="40"/>
        <v>200</v>
      </c>
      <c r="L335">
        <f t="shared" si="41"/>
        <v>125</v>
      </c>
    </row>
    <row r="336" spans="1:12" x14ac:dyDescent="0.25">
      <c r="A336" t="str">
        <f t="shared" si="35"/>
        <v/>
      </c>
      <c r="B336" s="16">
        <f t="shared" si="38"/>
        <v>39136</v>
      </c>
      <c r="C336">
        <f>400</f>
        <v>400</v>
      </c>
      <c r="D336">
        <f t="shared" si="36"/>
        <v>400</v>
      </c>
      <c r="E336">
        <f t="shared" si="37"/>
        <v>0</v>
      </c>
      <c r="G336">
        <f t="shared" si="39"/>
        <v>75</v>
      </c>
      <c r="K336">
        <f t="shared" si="40"/>
        <v>200</v>
      </c>
      <c r="L336">
        <f t="shared" si="41"/>
        <v>125</v>
      </c>
    </row>
    <row r="337" spans="1:12" x14ac:dyDescent="0.25">
      <c r="A337" t="str">
        <f t="shared" si="35"/>
        <v/>
      </c>
      <c r="B337" s="16">
        <f t="shared" si="38"/>
        <v>39137</v>
      </c>
      <c r="C337">
        <f>400</f>
        <v>400</v>
      </c>
      <c r="D337">
        <f t="shared" si="36"/>
        <v>400</v>
      </c>
      <c r="E337">
        <f t="shared" si="37"/>
        <v>0</v>
      </c>
      <c r="G337">
        <f t="shared" si="39"/>
        <v>75</v>
      </c>
      <c r="K337">
        <f t="shared" si="40"/>
        <v>200</v>
      </c>
      <c r="L337">
        <f t="shared" si="41"/>
        <v>125</v>
      </c>
    </row>
    <row r="338" spans="1:12" x14ac:dyDescent="0.25">
      <c r="A338" t="str">
        <f t="shared" si="35"/>
        <v/>
      </c>
      <c r="B338" s="16">
        <f t="shared" si="38"/>
        <v>39138</v>
      </c>
      <c r="C338">
        <f>400</f>
        <v>400</v>
      </c>
      <c r="D338">
        <f t="shared" si="36"/>
        <v>400</v>
      </c>
      <c r="E338">
        <f t="shared" si="37"/>
        <v>0</v>
      </c>
      <c r="G338">
        <f t="shared" si="39"/>
        <v>75</v>
      </c>
      <c r="K338">
        <f t="shared" si="40"/>
        <v>200</v>
      </c>
      <c r="L338">
        <f t="shared" si="41"/>
        <v>125</v>
      </c>
    </row>
    <row r="339" spans="1:12" x14ac:dyDescent="0.25">
      <c r="A339" t="str">
        <f t="shared" si="35"/>
        <v/>
      </c>
      <c r="B339" s="16">
        <f t="shared" si="38"/>
        <v>39139</v>
      </c>
      <c r="C339">
        <f>400</f>
        <v>400</v>
      </c>
      <c r="D339">
        <f t="shared" si="36"/>
        <v>400</v>
      </c>
      <c r="E339">
        <f t="shared" si="37"/>
        <v>0</v>
      </c>
      <c r="G339">
        <f t="shared" si="39"/>
        <v>75</v>
      </c>
      <c r="K339">
        <f t="shared" si="40"/>
        <v>200</v>
      </c>
      <c r="L339">
        <f t="shared" si="41"/>
        <v>125</v>
      </c>
    </row>
    <row r="340" spans="1:12" x14ac:dyDescent="0.25">
      <c r="A340" t="str">
        <f t="shared" si="35"/>
        <v/>
      </c>
      <c r="B340" s="16">
        <f t="shared" si="38"/>
        <v>39140</v>
      </c>
      <c r="C340">
        <f>400</f>
        <v>400</v>
      </c>
      <c r="D340">
        <f t="shared" si="36"/>
        <v>400</v>
      </c>
      <c r="E340">
        <f t="shared" si="37"/>
        <v>0</v>
      </c>
      <c r="G340">
        <f t="shared" si="39"/>
        <v>75</v>
      </c>
      <c r="K340">
        <f t="shared" si="40"/>
        <v>200</v>
      </c>
      <c r="L340">
        <f t="shared" si="41"/>
        <v>125</v>
      </c>
    </row>
    <row r="341" spans="1:12" x14ac:dyDescent="0.25">
      <c r="A341" t="str">
        <f t="shared" si="35"/>
        <v/>
      </c>
      <c r="B341" s="16">
        <f t="shared" si="38"/>
        <v>39141</v>
      </c>
      <c r="C341">
        <f>400</f>
        <v>400</v>
      </c>
      <c r="D341">
        <f t="shared" si="36"/>
        <v>400</v>
      </c>
      <c r="E341">
        <f t="shared" si="37"/>
        <v>0</v>
      </c>
      <c r="G341">
        <f t="shared" si="39"/>
        <v>75</v>
      </c>
      <c r="K341">
        <f t="shared" si="40"/>
        <v>200</v>
      </c>
      <c r="L341">
        <f t="shared" si="41"/>
        <v>125</v>
      </c>
    </row>
    <row r="342" spans="1:12" x14ac:dyDescent="0.25">
      <c r="A342">
        <f t="shared" si="35"/>
        <v>1</v>
      </c>
      <c r="B342" s="16">
        <f t="shared" si="38"/>
        <v>39142</v>
      </c>
      <c r="C342">
        <f>400</f>
        <v>400</v>
      </c>
      <c r="D342">
        <f t="shared" si="36"/>
        <v>400</v>
      </c>
      <c r="E342">
        <f t="shared" si="37"/>
        <v>0</v>
      </c>
      <c r="G342">
        <v>40</v>
      </c>
      <c r="K342">
        <v>235</v>
      </c>
      <c r="L342">
        <f t="shared" si="41"/>
        <v>125</v>
      </c>
    </row>
    <row r="343" spans="1:12" x14ac:dyDescent="0.25">
      <c r="A343" t="str">
        <f t="shared" si="35"/>
        <v/>
      </c>
      <c r="B343" s="16">
        <f t="shared" si="38"/>
        <v>39143</v>
      </c>
      <c r="C343">
        <f>400</f>
        <v>400</v>
      </c>
      <c r="D343">
        <f t="shared" si="36"/>
        <v>400</v>
      </c>
      <c r="E343">
        <f t="shared" si="37"/>
        <v>0</v>
      </c>
      <c r="G343">
        <f t="shared" si="39"/>
        <v>40</v>
      </c>
      <c r="K343">
        <f t="shared" si="40"/>
        <v>235</v>
      </c>
      <c r="L343">
        <f t="shared" si="41"/>
        <v>125</v>
      </c>
    </row>
    <row r="344" spans="1:12" x14ac:dyDescent="0.25">
      <c r="A344" t="str">
        <f t="shared" si="35"/>
        <v/>
      </c>
      <c r="B344" s="16">
        <f t="shared" si="38"/>
        <v>39144</v>
      </c>
      <c r="C344">
        <f>400</f>
        <v>400</v>
      </c>
      <c r="D344">
        <f t="shared" si="36"/>
        <v>400</v>
      </c>
      <c r="E344">
        <f t="shared" si="37"/>
        <v>0</v>
      </c>
      <c r="G344">
        <f t="shared" si="39"/>
        <v>40</v>
      </c>
      <c r="K344">
        <f t="shared" si="40"/>
        <v>235</v>
      </c>
      <c r="L344">
        <f t="shared" si="41"/>
        <v>125</v>
      </c>
    </row>
    <row r="345" spans="1:12" x14ac:dyDescent="0.25">
      <c r="A345" t="str">
        <f t="shared" si="35"/>
        <v/>
      </c>
      <c r="B345" s="16">
        <f t="shared" si="38"/>
        <v>39145</v>
      </c>
      <c r="C345">
        <f>400</f>
        <v>400</v>
      </c>
      <c r="D345">
        <f t="shared" si="36"/>
        <v>400</v>
      </c>
      <c r="E345">
        <f t="shared" si="37"/>
        <v>0</v>
      </c>
      <c r="G345">
        <f t="shared" si="39"/>
        <v>40</v>
      </c>
      <c r="K345">
        <f t="shared" si="40"/>
        <v>235</v>
      </c>
      <c r="L345">
        <f t="shared" si="41"/>
        <v>125</v>
      </c>
    </row>
    <row r="346" spans="1:12" x14ac:dyDescent="0.25">
      <c r="A346" t="str">
        <f t="shared" si="35"/>
        <v/>
      </c>
      <c r="B346" s="16">
        <f t="shared" si="38"/>
        <v>39146</v>
      </c>
      <c r="C346">
        <f>400</f>
        <v>400</v>
      </c>
      <c r="D346">
        <f t="shared" si="36"/>
        <v>400</v>
      </c>
      <c r="E346">
        <f t="shared" si="37"/>
        <v>0</v>
      </c>
      <c r="G346">
        <f t="shared" si="39"/>
        <v>40</v>
      </c>
      <c r="K346">
        <f t="shared" si="40"/>
        <v>235</v>
      </c>
      <c r="L346">
        <f t="shared" si="41"/>
        <v>125</v>
      </c>
    </row>
    <row r="347" spans="1:12" x14ac:dyDescent="0.25">
      <c r="A347" t="str">
        <f t="shared" si="35"/>
        <v/>
      </c>
      <c r="B347" s="16">
        <f t="shared" si="38"/>
        <v>39147</v>
      </c>
      <c r="C347">
        <f>400</f>
        <v>400</v>
      </c>
      <c r="D347">
        <f t="shared" si="36"/>
        <v>400</v>
      </c>
      <c r="E347">
        <f t="shared" si="37"/>
        <v>0</v>
      </c>
      <c r="G347">
        <f t="shared" si="39"/>
        <v>40</v>
      </c>
      <c r="K347">
        <f t="shared" si="40"/>
        <v>235</v>
      </c>
      <c r="L347">
        <f t="shared" si="41"/>
        <v>125</v>
      </c>
    </row>
    <row r="348" spans="1:12" x14ac:dyDescent="0.25">
      <c r="A348" t="str">
        <f t="shared" si="35"/>
        <v/>
      </c>
      <c r="B348" s="16">
        <f t="shared" si="38"/>
        <v>39148</v>
      </c>
      <c r="C348">
        <f>400</f>
        <v>400</v>
      </c>
      <c r="D348">
        <f t="shared" si="36"/>
        <v>400</v>
      </c>
      <c r="E348">
        <f t="shared" si="37"/>
        <v>0</v>
      </c>
      <c r="G348">
        <f t="shared" si="39"/>
        <v>40</v>
      </c>
      <c r="K348">
        <f t="shared" si="40"/>
        <v>235</v>
      </c>
      <c r="L348">
        <f t="shared" si="41"/>
        <v>125</v>
      </c>
    </row>
    <row r="349" spans="1:12" x14ac:dyDescent="0.25">
      <c r="A349" t="str">
        <f t="shared" si="35"/>
        <v/>
      </c>
      <c r="B349" s="16">
        <f t="shared" si="38"/>
        <v>39149</v>
      </c>
      <c r="C349">
        <f>400</f>
        <v>400</v>
      </c>
      <c r="D349">
        <f t="shared" si="36"/>
        <v>400</v>
      </c>
      <c r="E349">
        <f t="shared" si="37"/>
        <v>0</v>
      </c>
      <c r="G349">
        <f t="shared" si="39"/>
        <v>40</v>
      </c>
      <c r="K349">
        <f t="shared" si="40"/>
        <v>235</v>
      </c>
      <c r="L349">
        <f t="shared" si="41"/>
        <v>125</v>
      </c>
    </row>
    <row r="350" spans="1:12" x14ac:dyDescent="0.25">
      <c r="A350" t="str">
        <f t="shared" si="35"/>
        <v/>
      </c>
      <c r="B350" s="16">
        <f t="shared" si="38"/>
        <v>39150</v>
      </c>
      <c r="C350">
        <f>400</f>
        <v>400</v>
      </c>
      <c r="D350">
        <f t="shared" si="36"/>
        <v>400</v>
      </c>
      <c r="E350">
        <f t="shared" si="37"/>
        <v>0</v>
      </c>
      <c r="G350">
        <f t="shared" si="39"/>
        <v>40</v>
      </c>
      <c r="K350">
        <f t="shared" si="40"/>
        <v>235</v>
      </c>
      <c r="L350">
        <f t="shared" si="41"/>
        <v>125</v>
      </c>
    </row>
    <row r="351" spans="1:12" x14ac:dyDescent="0.25">
      <c r="A351" t="str">
        <f t="shared" si="35"/>
        <v/>
      </c>
      <c r="B351" s="16">
        <f t="shared" si="38"/>
        <v>39151</v>
      </c>
      <c r="C351">
        <f>400</f>
        <v>400</v>
      </c>
      <c r="D351">
        <f t="shared" si="36"/>
        <v>400</v>
      </c>
      <c r="E351">
        <f t="shared" si="37"/>
        <v>0</v>
      </c>
      <c r="G351">
        <f t="shared" si="39"/>
        <v>40</v>
      </c>
      <c r="K351">
        <f t="shared" si="40"/>
        <v>235</v>
      </c>
      <c r="L351">
        <f t="shared" si="41"/>
        <v>125</v>
      </c>
    </row>
    <row r="352" spans="1:12" x14ac:dyDescent="0.25">
      <c r="A352" t="str">
        <f t="shared" si="35"/>
        <v/>
      </c>
      <c r="B352" s="16">
        <f t="shared" si="38"/>
        <v>39152</v>
      </c>
      <c r="C352">
        <f>400</f>
        <v>400</v>
      </c>
      <c r="D352">
        <f t="shared" si="36"/>
        <v>400</v>
      </c>
      <c r="E352">
        <f t="shared" si="37"/>
        <v>0</v>
      </c>
      <c r="G352">
        <f t="shared" si="39"/>
        <v>40</v>
      </c>
      <c r="K352">
        <f t="shared" si="40"/>
        <v>235</v>
      </c>
      <c r="L352">
        <f t="shared" si="41"/>
        <v>125</v>
      </c>
    </row>
    <row r="353" spans="1:12" x14ac:dyDescent="0.25">
      <c r="A353" t="str">
        <f t="shared" si="35"/>
        <v/>
      </c>
      <c r="B353" s="16">
        <f t="shared" si="38"/>
        <v>39153</v>
      </c>
      <c r="C353">
        <f>400</f>
        <v>400</v>
      </c>
      <c r="D353">
        <f t="shared" si="36"/>
        <v>400</v>
      </c>
      <c r="E353">
        <f t="shared" si="37"/>
        <v>0</v>
      </c>
      <c r="G353">
        <f t="shared" si="39"/>
        <v>40</v>
      </c>
      <c r="K353">
        <f t="shared" si="40"/>
        <v>235</v>
      </c>
      <c r="L353">
        <f t="shared" si="41"/>
        <v>125</v>
      </c>
    </row>
    <row r="354" spans="1:12" x14ac:dyDescent="0.25">
      <c r="A354" t="str">
        <f t="shared" si="35"/>
        <v/>
      </c>
      <c r="B354" s="16">
        <f t="shared" si="38"/>
        <v>39154</v>
      </c>
      <c r="C354">
        <f>400</f>
        <v>400</v>
      </c>
      <c r="D354">
        <f t="shared" si="36"/>
        <v>400</v>
      </c>
      <c r="E354">
        <f t="shared" si="37"/>
        <v>0</v>
      </c>
      <c r="G354">
        <f t="shared" si="39"/>
        <v>40</v>
      </c>
      <c r="K354">
        <f t="shared" si="40"/>
        <v>235</v>
      </c>
      <c r="L354">
        <f t="shared" si="41"/>
        <v>125</v>
      </c>
    </row>
    <row r="355" spans="1:12" x14ac:dyDescent="0.25">
      <c r="A355" t="str">
        <f t="shared" si="35"/>
        <v/>
      </c>
      <c r="B355" s="16">
        <f t="shared" si="38"/>
        <v>39155</v>
      </c>
      <c r="C355">
        <f>400</f>
        <v>400</v>
      </c>
      <c r="D355">
        <f t="shared" si="36"/>
        <v>400</v>
      </c>
      <c r="E355">
        <f t="shared" si="37"/>
        <v>0</v>
      </c>
      <c r="G355">
        <f t="shared" si="39"/>
        <v>40</v>
      </c>
      <c r="K355">
        <f t="shared" si="40"/>
        <v>235</v>
      </c>
      <c r="L355">
        <f t="shared" si="41"/>
        <v>125</v>
      </c>
    </row>
    <row r="356" spans="1:12" x14ac:dyDescent="0.25">
      <c r="A356" t="str">
        <f t="shared" si="35"/>
        <v/>
      </c>
      <c r="B356" s="16">
        <f t="shared" si="38"/>
        <v>39156</v>
      </c>
      <c r="C356">
        <f>400</f>
        <v>400</v>
      </c>
      <c r="D356">
        <f t="shared" si="36"/>
        <v>400</v>
      </c>
      <c r="E356">
        <f t="shared" si="37"/>
        <v>0</v>
      </c>
      <c r="G356">
        <f t="shared" si="39"/>
        <v>40</v>
      </c>
      <c r="K356">
        <f t="shared" si="40"/>
        <v>235</v>
      </c>
      <c r="L356">
        <f t="shared" si="41"/>
        <v>125</v>
      </c>
    </row>
    <row r="357" spans="1:12" x14ac:dyDescent="0.25">
      <c r="A357" t="str">
        <f t="shared" si="35"/>
        <v/>
      </c>
      <c r="B357" s="16">
        <f t="shared" si="38"/>
        <v>39157</v>
      </c>
      <c r="C357">
        <f>400</f>
        <v>400</v>
      </c>
      <c r="D357">
        <f t="shared" si="36"/>
        <v>400</v>
      </c>
      <c r="E357">
        <f t="shared" si="37"/>
        <v>0</v>
      </c>
      <c r="G357">
        <f t="shared" si="39"/>
        <v>40</v>
      </c>
      <c r="K357">
        <f t="shared" si="40"/>
        <v>235</v>
      </c>
      <c r="L357">
        <f t="shared" si="41"/>
        <v>125</v>
      </c>
    </row>
    <row r="358" spans="1:12" x14ac:dyDescent="0.25">
      <c r="A358" t="str">
        <f t="shared" si="35"/>
        <v/>
      </c>
      <c r="B358" s="16">
        <f t="shared" si="38"/>
        <v>39158</v>
      </c>
      <c r="C358">
        <f>400</f>
        <v>400</v>
      </c>
      <c r="D358">
        <f t="shared" si="36"/>
        <v>400</v>
      </c>
      <c r="E358">
        <f t="shared" si="37"/>
        <v>0</v>
      </c>
      <c r="G358">
        <f t="shared" si="39"/>
        <v>40</v>
      </c>
      <c r="K358">
        <f t="shared" si="40"/>
        <v>235</v>
      </c>
      <c r="L358">
        <f t="shared" si="41"/>
        <v>125</v>
      </c>
    </row>
    <row r="359" spans="1:12" x14ac:dyDescent="0.25">
      <c r="A359" t="str">
        <f t="shared" si="35"/>
        <v/>
      </c>
      <c r="B359" s="16">
        <f t="shared" si="38"/>
        <v>39159</v>
      </c>
      <c r="C359">
        <f>400</f>
        <v>400</v>
      </c>
      <c r="D359">
        <f t="shared" si="36"/>
        <v>400</v>
      </c>
      <c r="E359">
        <f t="shared" si="37"/>
        <v>0</v>
      </c>
      <c r="G359">
        <f t="shared" si="39"/>
        <v>40</v>
      </c>
      <c r="K359">
        <f t="shared" si="40"/>
        <v>235</v>
      </c>
      <c r="L359">
        <f t="shared" si="41"/>
        <v>125</v>
      </c>
    </row>
    <row r="360" spans="1:12" x14ac:dyDescent="0.25">
      <c r="A360" t="str">
        <f t="shared" si="35"/>
        <v/>
      </c>
      <c r="B360" s="16">
        <f t="shared" si="38"/>
        <v>39160</v>
      </c>
      <c r="C360">
        <f>400</f>
        <v>400</v>
      </c>
      <c r="D360">
        <f t="shared" si="36"/>
        <v>400</v>
      </c>
      <c r="E360">
        <f t="shared" si="37"/>
        <v>0</v>
      </c>
      <c r="G360">
        <f t="shared" si="39"/>
        <v>40</v>
      </c>
      <c r="K360">
        <f t="shared" si="40"/>
        <v>235</v>
      </c>
      <c r="L360">
        <f t="shared" si="41"/>
        <v>125</v>
      </c>
    </row>
    <row r="361" spans="1:12" x14ac:dyDescent="0.25">
      <c r="A361" t="str">
        <f t="shared" si="35"/>
        <v/>
      </c>
      <c r="B361" s="16">
        <f t="shared" si="38"/>
        <v>39161</v>
      </c>
      <c r="C361">
        <f>400</f>
        <v>400</v>
      </c>
      <c r="D361">
        <f t="shared" si="36"/>
        <v>400</v>
      </c>
      <c r="E361">
        <f t="shared" si="37"/>
        <v>0</v>
      </c>
      <c r="G361">
        <f t="shared" si="39"/>
        <v>40</v>
      </c>
      <c r="K361">
        <f t="shared" si="40"/>
        <v>235</v>
      </c>
      <c r="L361">
        <f t="shared" si="41"/>
        <v>125</v>
      </c>
    </row>
    <row r="362" spans="1:12" x14ac:dyDescent="0.25">
      <c r="A362" t="str">
        <f t="shared" si="35"/>
        <v/>
      </c>
      <c r="B362" s="16">
        <f t="shared" si="38"/>
        <v>39162</v>
      </c>
      <c r="C362">
        <f>400</f>
        <v>400</v>
      </c>
      <c r="D362">
        <f t="shared" si="36"/>
        <v>400</v>
      </c>
      <c r="E362">
        <f t="shared" si="37"/>
        <v>0</v>
      </c>
      <c r="G362">
        <f t="shared" si="39"/>
        <v>40</v>
      </c>
      <c r="K362">
        <f t="shared" si="40"/>
        <v>235</v>
      </c>
      <c r="L362">
        <f t="shared" si="41"/>
        <v>125</v>
      </c>
    </row>
    <row r="363" spans="1:12" x14ac:dyDescent="0.25">
      <c r="A363" t="str">
        <f t="shared" si="35"/>
        <v/>
      </c>
      <c r="B363" s="16">
        <f t="shared" si="38"/>
        <v>39163</v>
      </c>
      <c r="C363">
        <f>400</f>
        <v>400</v>
      </c>
      <c r="D363">
        <f t="shared" si="36"/>
        <v>400</v>
      </c>
      <c r="E363">
        <f t="shared" si="37"/>
        <v>0</v>
      </c>
      <c r="G363">
        <f t="shared" si="39"/>
        <v>40</v>
      </c>
      <c r="K363">
        <f t="shared" si="40"/>
        <v>235</v>
      </c>
      <c r="L363">
        <f t="shared" si="41"/>
        <v>125</v>
      </c>
    </row>
    <row r="364" spans="1:12" x14ac:dyDescent="0.25">
      <c r="A364" t="str">
        <f t="shared" si="35"/>
        <v/>
      </c>
      <c r="B364" s="16">
        <f t="shared" si="38"/>
        <v>39164</v>
      </c>
      <c r="C364">
        <f>400</f>
        <v>400</v>
      </c>
      <c r="D364">
        <f t="shared" si="36"/>
        <v>400</v>
      </c>
      <c r="E364">
        <f t="shared" si="37"/>
        <v>0</v>
      </c>
      <c r="G364">
        <f t="shared" si="39"/>
        <v>40</v>
      </c>
      <c r="K364">
        <f t="shared" si="40"/>
        <v>235</v>
      </c>
      <c r="L364">
        <f t="shared" si="41"/>
        <v>125</v>
      </c>
    </row>
    <row r="365" spans="1:12" x14ac:dyDescent="0.25">
      <c r="A365" t="str">
        <f t="shared" si="35"/>
        <v/>
      </c>
      <c r="B365" s="16">
        <f t="shared" si="38"/>
        <v>39165</v>
      </c>
      <c r="C365">
        <f>400</f>
        <v>400</v>
      </c>
      <c r="D365">
        <f t="shared" si="36"/>
        <v>400</v>
      </c>
      <c r="E365">
        <f t="shared" si="37"/>
        <v>0</v>
      </c>
      <c r="G365">
        <f t="shared" si="39"/>
        <v>40</v>
      </c>
      <c r="K365">
        <f t="shared" si="40"/>
        <v>235</v>
      </c>
      <c r="L365">
        <f t="shared" si="41"/>
        <v>125</v>
      </c>
    </row>
    <row r="366" spans="1:12" x14ac:dyDescent="0.25">
      <c r="A366" t="str">
        <f t="shared" si="35"/>
        <v/>
      </c>
      <c r="B366" s="16">
        <f t="shared" si="38"/>
        <v>39166</v>
      </c>
      <c r="C366">
        <f>400</f>
        <v>400</v>
      </c>
      <c r="D366">
        <f t="shared" si="36"/>
        <v>400</v>
      </c>
      <c r="E366">
        <f t="shared" si="37"/>
        <v>0</v>
      </c>
      <c r="G366">
        <f t="shared" si="39"/>
        <v>40</v>
      </c>
      <c r="K366">
        <f t="shared" si="40"/>
        <v>235</v>
      </c>
      <c r="L366">
        <f t="shared" si="41"/>
        <v>125</v>
      </c>
    </row>
    <row r="367" spans="1:12" x14ac:dyDescent="0.25">
      <c r="A367" t="str">
        <f t="shared" si="35"/>
        <v/>
      </c>
      <c r="B367" s="16">
        <f t="shared" si="38"/>
        <v>39167</v>
      </c>
      <c r="C367">
        <f>400</f>
        <v>400</v>
      </c>
      <c r="D367">
        <f t="shared" si="36"/>
        <v>400</v>
      </c>
      <c r="E367">
        <f t="shared" si="37"/>
        <v>0</v>
      </c>
      <c r="G367">
        <f t="shared" si="39"/>
        <v>40</v>
      </c>
      <c r="K367">
        <f t="shared" si="40"/>
        <v>235</v>
      </c>
      <c r="L367">
        <f t="shared" si="41"/>
        <v>125</v>
      </c>
    </row>
    <row r="368" spans="1:12" x14ac:dyDescent="0.25">
      <c r="A368" t="str">
        <f t="shared" si="35"/>
        <v/>
      </c>
      <c r="B368" s="16">
        <f t="shared" si="38"/>
        <v>39168</v>
      </c>
      <c r="C368">
        <f>400</f>
        <v>400</v>
      </c>
      <c r="D368">
        <f t="shared" si="36"/>
        <v>400</v>
      </c>
      <c r="E368">
        <f t="shared" si="37"/>
        <v>0</v>
      </c>
      <c r="G368">
        <f t="shared" si="39"/>
        <v>40</v>
      </c>
      <c r="K368">
        <f t="shared" si="40"/>
        <v>235</v>
      </c>
      <c r="L368">
        <f t="shared" si="41"/>
        <v>125</v>
      </c>
    </row>
    <row r="369" spans="1:12" x14ac:dyDescent="0.25">
      <c r="A369" t="str">
        <f t="shared" si="35"/>
        <v/>
      </c>
      <c r="B369" s="16">
        <f t="shared" si="38"/>
        <v>39169</v>
      </c>
      <c r="C369">
        <f>400</f>
        <v>400</v>
      </c>
      <c r="D369">
        <f t="shared" si="36"/>
        <v>400</v>
      </c>
      <c r="E369">
        <f t="shared" si="37"/>
        <v>0</v>
      </c>
      <c r="G369">
        <f t="shared" si="39"/>
        <v>40</v>
      </c>
      <c r="K369">
        <f t="shared" si="40"/>
        <v>235</v>
      </c>
      <c r="L369">
        <f t="shared" si="41"/>
        <v>125</v>
      </c>
    </row>
    <row r="370" spans="1:12" x14ac:dyDescent="0.25">
      <c r="A370" t="str">
        <f t="shared" si="35"/>
        <v/>
      </c>
      <c r="B370" s="16">
        <f t="shared" si="38"/>
        <v>39170</v>
      </c>
      <c r="C370">
        <f>400</f>
        <v>400</v>
      </c>
      <c r="D370">
        <f t="shared" si="36"/>
        <v>400</v>
      </c>
      <c r="E370">
        <f t="shared" si="37"/>
        <v>0</v>
      </c>
      <c r="G370">
        <f t="shared" si="39"/>
        <v>40</v>
      </c>
      <c r="K370">
        <f t="shared" si="40"/>
        <v>235</v>
      </c>
      <c r="L370">
        <f t="shared" si="41"/>
        <v>125</v>
      </c>
    </row>
    <row r="371" spans="1:12" x14ac:dyDescent="0.25">
      <c r="A371" t="str">
        <f t="shared" si="35"/>
        <v/>
      </c>
      <c r="B371" s="16">
        <f t="shared" si="38"/>
        <v>39171</v>
      </c>
      <c r="C371">
        <f>400</f>
        <v>400</v>
      </c>
      <c r="D371">
        <f t="shared" si="36"/>
        <v>400</v>
      </c>
      <c r="E371">
        <f t="shared" si="37"/>
        <v>0</v>
      </c>
      <c r="G371">
        <f t="shared" si="39"/>
        <v>40</v>
      </c>
      <c r="K371">
        <f t="shared" si="40"/>
        <v>235</v>
      </c>
      <c r="L371">
        <f t="shared" si="41"/>
        <v>125</v>
      </c>
    </row>
    <row r="372" spans="1:12" x14ac:dyDescent="0.25">
      <c r="A372" t="str">
        <f t="shared" si="35"/>
        <v/>
      </c>
      <c r="B372" s="16">
        <f t="shared" si="38"/>
        <v>39172</v>
      </c>
      <c r="C372">
        <f>400</f>
        <v>400</v>
      </c>
      <c r="D372">
        <f t="shared" si="36"/>
        <v>400</v>
      </c>
      <c r="E372">
        <f t="shared" si="37"/>
        <v>0</v>
      </c>
      <c r="G372">
        <f t="shared" si="39"/>
        <v>40</v>
      </c>
      <c r="K372">
        <f t="shared" si="40"/>
        <v>235</v>
      </c>
      <c r="L372">
        <f t="shared" si="41"/>
        <v>125</v>
      </c>
    </row>
    <row r="373" spans="1:12" x14ac:dyDescent="0.25">
      <c r="A373">
        <f t="shared" si="35"/>
        <v>1</v>
      </c>
      <c r="B373" s="16">
        <f t="shared" si="38"/>
        <v>39173</v>
      </c>
      <c r="C373">
        <f>400</f>
        <v>400</v>
      </c>
      <c r="D373">
        <f t="shared" si="36"/>
        <v>400</v>
      </c>
      <c r="E373">
        <f t="shared" si="37"/>
        <v>0</v>
      </c>
      <c r="F373">
        <v>10</v>
      </c>
      <c r="G373">
        <v>60</v>
      </c>
      <c r="I373">
        <v>120</v>
      </c>
      <c r="K373">
        <v>85</v>
      </c>
      <c r="L373">
        <f t="shared" si="41"/>
        <v>125</v>
      </c>
    </row>
    <row r="374" spans="1:12" x14ac:dyDescent="0.25">
      <c r="A374" t="str">
        <f t="shared" si="35"/>
        <v/>
      </c>
      <c r="B374" s="16">
        <f t="shared" si="38"/>
        <v>39174</v>
      </c>
      <c r="C374">
        <f>400</f>
        <v>400</v>
      </c>
      <c r="D374">
        <f t="shared" si="36"/>
        <v>400</v>
      </c>
      <c r="E374">
        <f t="shared" si="37"/>
        <v>0</v>
      </c>
      <c r="F374">
        <f>F373</f>
        <v>10</v>
      </c>
      <c r="G374">
        <f t="shared" si="39"/>
        <v>60</v>
      </c>
      <c r="I374">
        <f t="shared" ref="I374:I393" si="42">I373</f>
        <v>120</v>
      </c>
      <c r="K374">
        <f t="shared" si="40"/>
        <v>85</v>
      </c>
      <c r="L374">
        <f t="shared" si="41"/>
        <v>125</v>
      </c>
    </row>
    <row r="375" spans="1:12" x14ac:dyDescent="0.25">
      <c r="A375" t="str">
        <f t="shared" si="35"/>
        <v/>
      </c>
      <c r="B375" s="16">
        <f t="shared" si="38"/>
        <v>39175</v>
      </c>
      <c r="C375">
        <f>400</f>
        <v>400</v>
      </c>
      <c r="D375">
        <f t="shared" si="36"/>
        <v>400</v>
      </c>
      <c r="E375">
        <f t="shared" si="37"/>
        <v>0</v>
      </c>
      <c r="F375">
        <f t="shared" ref="F375:F438" si="43">F374</f>
        <v>10</v>
      </c>
      <c r="G375">
        <f t="shared" si="39"/>
        <v>60</v>
      </c>
      <c r="I375">
        <f t="shared" si="42"/>
        <v>120</v>
      </c>
      <c r="K375">
        <f t="shared" si="40"/>
        <v>85</v>
      </c>
      <c r="L375">
        <f t="shared" si="41"/>
        <v>125</v>
      </c>
    </row>
    <row r="376" spans="1:12" x14ac:dyDescent="0.25">
      <c r="A376" t="str">
        <f t="shared" si="35"/>
        <v/>
      </c>
      <c r="B376" s="16">
        <f t="shared" si="38"/>
        <v>39176</v>
      </c>
      <c r="C376">
        <f>400</f>
        <v>400</v>
      </c>
      <c r="D376">
        <f t="shared" si="36"/>
        <v>400</v>
      </c>
      <c r="E376">
        <f t="shared" si="37"/>
        <v>0</v>
      </c>
      <c r="F376">
        <f t="shared" si="43"/>
        <v>10</v>
      </c>
      <c r="G376">
        <f t="shared" si="39"/>
        <v>60</v>
      </c>
      <c r="I376">
        <f t="shared" si="42"/>
        <v>120</v>
      </c>
      <c r="K376">
        <f t="shared" si="40"/>
        <v>85</v>
      </c>
      <c r="L376">
        <f t="shared" si="41"/>
        <v>125</v>
      </c>
    </row>
    <row r="377" spans="1:12" x14ac:dyDescent="0.25">
      <c r="A377" t="str">
        <f t="shared" si="35"/>
        <v/>
      </c>
      <c r="B377" s="16">
        <f t="shared" si="38"/>
        <v>39177</v>
      </c>
      <c r="C377">
        <f>400</f>
        <v>400</v>
      </c>
      <c r="D377">
        <f t="shared" si="36"/>
        <v>400</v>
      </c>
      <c r="E377">
        <f t="shared" si="37"/>
        <v>0</v>
      </c>
      <c r="F377">
        <f t="shared" si="43"/>
        <v>10</v>
      </c>
      <c r="G377">
        <f t="shared" si="39"/>
        <v>60</v>
      </c>
      <c r="I377">
        <f t="shared" si="42"/>
        <v>120</v>
      </c>
      <c r="K377">
        <f t="shared" si="40"/>
        <v>85</v>
      </c>
      <c r="L377">
        <f t="shared" si="41"/>
        <v>125</v>
      </c>
    </row>
    <row r="378" spans="1:12" x14ac:dyDescent="0.25">
      <c r="A378" t="str">
        <f t="shared" si="35"/>
        <v/>
      </c>
      <c r="B378" s="16">
        <f t="shared" si="38"/>
        <v>39178</v>
      </c>
      <c r="C378">
        <f>400</f>
        <v>400</v>
      </c>
      <c r="D378">
        <f t="shared" si="36"/>
        <v>400</v>
      </c>
      <c r="E378">
        <f t="shared" si="37"/>
        <v>0</v>
      </c>
      <c r="F378">
        <f t="shared" si="43"/>
        <v>10</v>
      </c>
      <c r="G378">
        <f t="shared" si="39"/>
        <v>60</v>
      </c>
      <c r="I378">
        <f t="shared" si="42"/>
        <v>120</v>
      </c>
      <c r="K378">
        <f t="shared" si="40"/>
        <v>85</v>
      </c>
      <c r="L378">
        <f t="shared" si="41"/>
        <v>125</v>
      </c>
    </row>
    <row r="379" spans="1:12" x14ac:dyDescent="0.25">
      <c r="A379" t="str">
        <f t="shared" si="35"/>
        <v/>
      </c>
      <c r="B379" s="16">
        <f t="shared" si="38"/>
        <v>39179</v>
      </c>
      <c r="C379">
        <f>400</f>
        <v>400</v>
      </c>
      <c r="D379">
        <f t="shared" si="36"/>
        <v>400</v>
      </c>
      <c r="E379">
        <f t="shared" si="37"/>
        <v>0</v>
      </c>
      <c r="F379">
        <f t="shared" si="43"/>
        <v>10</v>
      </c>
      <c r="G379">
        <f t="shared" si="39"/>
        <v>60</v>
      </c>
      <c r="I379">
        <f t="shared" si="42"/>
        <v>120</v>
      </c>
      <c r="K379">
        <f t="shared" si="40"/>
        <v>85</v>
      </c>
      <c r="L379">
        <f t="shared" si="41"/>
        <v>125</v>
      </c>
    </row>
    <row r="380" spans="1:12" x14ac:dyDescent="0.25">
      <c r="A380" t="str">
        <f t="shared" si="35"/>
        <v/>
      </c>
      <c r="B380" s="16">
        <f t="shared" si="38"/>
        <v>39180</v>
      </c>
      <c r="C380">
        <f>400</f>
        <v>400</v>
      </c>
      <c r="D380">
        <f t="shared" si="36"/>
        <v>400</v>
      </c>
      <c r="E380">
        <f t="shared" si="37"/>
        <v>0</v>
      </c>
      <c r="F380">
        <f t="shared" si="43"/>
        <v>10</v>
      </c>
      <c r="G380">
        <f t="shared" si="39"/>
        <v>60</v>
      </c>
      <c r="I380">
        <f t="shared" si="42"/>
        <v>120</v>
      </c>
      <c r="K380">
        <f t="shared" si="40"/>
        <v>85</v>
      </c>
      <c r="L380">
        <f t="shared" si="41"/>
        <v>125</v>
      </c>
    </row>
    <row r="381" spans="1:12" x14ac:dyDescent="0.25">
      <c r="A381" t="str">
        <f t="shared" si="35"/>
        <v/>
      </c>
      <c r="B381" s="16">
        <f t="shared" si="38"/>
        <v>39181</v>
      </c>
      <c r="C381">
        <f>400</f>
        <v>400</v>
      </c>
      <c r="D381">
        <f t="shared" si="36"/>
        <v>400</v>
      </c>
      <c r="E381">
        <f t="shared" si="37"/>
        <v>0</v>
      </c>
      <c r="F381">
        <f t="shared" si="43"/>
        <v>10</v>
      </c>
      <c r="G381">
        <f t="shared" si="39"/>
        <v>60</v>
      </c>
      <c r="I381">
        <f t="shared" si="42"/>
        <v>120</v>
      </c>
      <c r="K381">
        <f t="shared" si="40"/>
        <v>85</v>
      </c>
      <c r="L381">
        <f t="shared" si="41"/>
        <v>125</v>
      </c>
    </row>
    <row r="382" spans="1:12" x14ac:dyDescent="0.25">
      <c r="A382" t="str">
        <f t="shared" si="35"/>
        <v/>
      </c>
      <c r="B382" s="16">
        <f t="shared" si="38"/>
        <v>39182</v>
      </c>
      <c r="C382">
        <f>400</f>
        <v>400</v>
      </c>
      <c r="D382">
        <f t="shared" si="36"/>
        <v>400</v>
      </c>
      <c r="E382">
        <f t="shared" si="37"/>
        <v>0</v>
      </c>
      <c r="F382">
        <f t="shared" si="43"/>
        <v>10</v>
      </c>
      <c r="G382">
        <f t="shared" si="39"/>
        <v>60</v>
      </c>
      <c r="I382">
        <f t="shared" si="42"/>
        <v>120</v>
      </c>
      <c r="K382">
        <f t="shared" si="40"/>
        <v>85</v>
      </c>
      <c r="L382">
        <f t="shared" si="41"/>
        <v>125</v>
      </c>
    </row>
    <row r="383" spans="1:12" x14ac:dyDescent="0.25">
      <c r="A383" t="str">
        <f t="shared" si="35"/>
        <v/>
      </c>
      <c r="B383" s="16">
        <f t="shared" si="38"/>
        <v>39183</v>
      </c>
      <c r="C383">
        <f>400</f>
        <v>400</v>
      </c>
      <c r="D383">
        <f t="shared" si="36"/>
        <v>400</v>
      </c>
      <c r="E383">
        <f t="shared" si="37"/>
        <v>0</v>
      </c>
      <c r="F383">
        <f t="shared" si="43"/>
        <v>10</v>
      </c>
      <c r="G383">
        <f t="shared" si="39"/>
        <v>60</v>
      </c>
      <c r="I383">
        <f t="shared" si="42"/>
        <v>120</v>
      </c>
      <c r="K383">
        <f t="shared" si="40"/>
        <v>85</v>
      </c>
      <c r="L383">
        <f t="shared" si="41"/>
        <v>125</v>
      </c>
    </row>
    <row r="384" spans="1:12" x14ac:dyDescent="0.25">
      <c r="A384" t="str">
        <f t="shared" si="35"/>
        <v/>
      </c>
      <c r="B384" s="16">
        <f t="shared" si="38"/>
        <v>39184</v>
      </c>
      <c r="C384">
        <f>400</f>
        <v>400</v>
      </c>
      <c r="D384">
        <f t="shared" si="36"/>
        <v>400</v>
      </c>
      <c r="E384">
        <f t="shared" si="37"/>
        <v>0</v>
      </c>
      <c r="F384">
        <f t="shared" si="43"/>
        <v>10</v>
      </c>
      <c r="G384">
        <f t="shared" si="39"/>
        <v>60</v>
      </c>
      <c r="I384">
        <f t="shared" si="42"/>
        <v>120</v>
      </c>
      <c r="K384">
        <f t="shared" si="40"/>
        <v>85</v>
      </c>
      <c r="L384">
        <f t="shared" si="41"/>
        <v>125</v>
      </c>
    </row>
    <row r="385" spans="1:12" x14ac:dyDescent="0.25">
      <c r="A385" t="str">
        <f t="shared" si="35"/>
        <v/>
      </c>
      <c r="B385" s="16">
        <f t="shared" si="38"/>
        <v>39185</v>
      </c>
      <c r="C385">
        <f>400</f>
        <v>400</v>
      </c>
      <c r="D385">
        <f t="shared" si="36"/>
        <v>400</v>
      </c>
      <c r="E385">
        <f t="shared" si="37"/>
        <v>0</v>
      </c>
      <c r="F385">
        <f t="shared" si="43"/>
        <v>10</v>
      </c>
      <c r="G385">
        <f t="shared" si="39"/>
        <v>60</v>
      </c>
      <c r="I385">
        <f t="shared" si="42"/>
        <v>120</v>
      </c>
      <c r="K385">
        <f t="shared" si="40"/>
        <v>85</v>
      </c>
      <c r="L385">
        <f t="shared" si="41"/>
        <v>125</v>
      </c>
    </row>
    <row r="386" spans="1:12" x14ac:dyDescent="0.25">
      <c r="A386" t="str">
        <f t="shared" si="35"/>
        <v/>
      </c>
      <c r="B386" s="16">
        <f t="shared" si="38"/>
        <v>39186</v>
      </c>
      <c r="C386">
        <f>400</f>
        <v>400</v>
      </c>
      <c r="D386">
        <f t="shared" si="36"/>
        <v>400</v>
      </c>
      <c r="E386">
        <f t="shared" si="37"/>
        <v>0</v>
      </c>
      <c r="F386">
        <f t="shared" si="43"/>
        <v>10</v>
      </c>
      <c r="G386">
        <f t="shared" si="39"/>
        <v>60</v>
      </c>
      <c r="I386">
        <f t="shared" si="42"/>
        <v>120</v>
      </c>
      <c r="K386">
        <f t="shared" si="40"/>
        <v>85</v>
      </c>
      <c r="L386">
        <f t="shared" si="41"/>
        <v>125</v>
      </c>
    </row>
    <row r="387" spans="1:12" x14ac:dyDescent="0.25">
      <c r="A387" t="str">
        <f t="shared" si="35"/>
        <v/>
      </c>
      <c r="B387" s="16">
        <f t="shared" si="38"/>
        <v>39187</v>
      </c>
      <c r="C387">
        <f>400</f>
        <v>400</v>
      </c>
      <c r="D387">
        <f t="shared" si="36"/>
        <v>400</v>
      </c>
      <c r="E387">
        <f t="shared" si="37"/>
        <v>0</v>
      </c>
      <c r="F387">
        <f t="shared" si="43"/>
        <v>10</v>
      </c>
      <c r="G387">
        <f t="shared" si="39"/>
        <v>60</v>
      </c>
      <c r="I387">
        <f t="shared" si="42"/>
        <v>120</v>
      </c>
      <c r="K387">
        <f t="shared" si="40"/>
        <v>85</v>
      </c>
      <c r="L387">
        <f t="shared" si="41"/>
        <v>125</v>
      </c>
    </row>
    <row r="388" spans="1:12" x14ac:dyDescent="0.25">
      <c r="A388" t="str">
        <f t="shared" si="35"/>
        <v/>
      </c>
      <c r="B388" s="16">
        <f t="shared" si="38"/>
        <v>39188</v>
      </c>
      <c r="C388">
        <f>400</f>
        <v>400</v>
      </c>
      <c r="D388">
        <f t="shared" si="36"/>
        <v>400</v>
      </c>
      <c r="E388">
        <f t="shared" si="37"/>
        <v>0</v>
      </c>
      <c r="F388">
        <f t="shared" si="43"/>
        <v>10</v>
      </c>
      <c r="G388">
        <f t="shared" si="39"/>
        <v>60</v>
      </c>
      <c r="I388">
        <f t="shared" si="42"/>
        <v>120</v>
      </c>
      <c r="K388">
        <f t="shared" si="40"/>
        <v>85</v>
      </c>
      <c r="L388">
        <f t="shared" si="41"/>
        <v>125</v>
      </c>
    </row>
    <row r="389" spans="1:12" x14ac:dyDescent="0.25">
      <c r="A389" t="str">
        <f t="shared" si="35"/>
        <v/>
      </c>
      <c r="B389" s="16">
        <f t="shared" si="38"/>
        <v>39189</v>
      </c>
      <c r="C389">
        <f>400</f>
        <v>400</v>
      </c>
      <c r="D389">
        <f t="shared" si="36"/>
        <v>400</v>
      </c>
      <c r="E389">
        <f t="shared" si="37"/>
        <v>0</v>
      </c>
      <c r="F389">
        <f t="shared" si="43"/>
        <v>10</v>
      </c>
      <c r="G389">
        <f t="shared" si="39"/>
        <v>60</v>
      </c>
      <c r="I389">
        <f t="shared" si="42"/>
        <v>120</v>
      </c>
      <c r="K389">
        <f t="shared" si="40"/>
        <v>85</v>
      </c>
      <c r="L389">
        <f t="shared" si="41"/>
        <v>125</v>
      </c>
    </row>
    <row r="390" spans="1:12" x14ac:dyDescent="0.25">
      <c r="A390" t="str">
        <f t="shared" si="35"/>
        <v/>
      </c>
      <c r="B390" s="16">
        <f t="shared" si="38"/>
        <v>39190</v>
      </c>
      <c r="C390">
        <f>400</f>
        <v>400</v>
      </c>
      <c r="D390">
        <f t="shared" si="36"/>
        <v>400</v>
      </c>
      <c r="E390">
        <f t="shared" si="37"/>
        <v>0</v>
      </c>
      <c r="F390">
        <f t="shared" si="43"/>
        <v>10</v>
      </c>
      <c r="G390">
        <f t="shared" si="39"/>
        <v>60</v>
      </c>
      <c r="I390">
        <f t="shared" si="42"/>
        <v>120</v>
      </c>
      <c r="K390">
        <f t="shared" si="40"/>
        <v>85</v>
      </c>
      <c r="L390">
        <f t="shared" si="41"/>
        <v>125</v>
      </c>
    </row>
    <row r="391" spans="1:12" x14ac:dyDescent="0.25">
      <c r="A391" t="str">
        <f t="shared" si="35"/>
        <v/>
      </c>
      <c r="B391" s="16">
        <f t="shared" si="38"/>
        <v>39191</v>
      </c>
      <c r="C391">
        <f>400</f>
        <v>400</v>
      </c>
      <c r="D391">
        <f t="shared" si="36"/>
        <v>400</v>
      </c>
      <c r="E391">
        <f t="shared" si="37"/>
        <v>0</v>
      </c>
      <c r="F391">
        <f t="shared" si="43"/>
        <v>10</v>
      </c>
      <c r="G391">
        <f t="shared" si="39"/>
        <v>60</v>
      </c>
      <c r="I391">
        <f t="shared" si="42"/>
        <v>120</v>
      </c>
      <c r="K391">
        <f t="shared" si="40"/>
        <v>85</v>
      </c>
      <c r="L391">
        <f t="shared" si="41"/>
        <v>125</v>
      </c>
    </row>
    <row r="392" spans="1:12" x14ac:dyDescent="0.25">
      <c r="A392" t="str">
        <f t="shared" ref="A392:A455" si="44">IF(DAY(B392)=1,1,"")</f>
        <v/>
      </c>
      <c r="B392" s="16">
        <f t="shared" si="38"/>
        <v>39192</v>
      </c>
      <c r="C392">
        <f>400</f>
        <v>400</v>
      </c>
      <c r="D392">
        <f t="shared" si="36"/>
        <v>400</v>
      </c>
      <c r="E392">
        <f t="shared" si="37"/>
        <v>0</v>
      </c>
      <c r="F392">
        <f t="shared" si="43"/>
        <v>10</v>
      </c>
      <c r="G392">
        <f t="shared" si="39"/>
        <v>60</v>
      </c>
      <c r="I392">
        <f t="shared" si="42"/>
        <v>120</v>
      </c>
      <c r="K392">
        <f t="shared" si="40"/>
        <v>85</v>
      </c>
      <c r="L392">
        <f t="shared" si="41"/>
        <v>125</v>
      </c>
    </row>
    <row r="393" spans="1:12" x14ac:dyDescent="0.25">
      <c r="A393" t="str">
        <f t="shared" si="44"/>
        <v/>
      </c>
      <c r="B393" s="16">
        <f t="shared" si="38"/>
        <v>39193</v>
      </c>
      <c r="C393">
        <f>400</f>
        <v>400</v>
      </c>
      <c r="D393">
        <f t="shared" ref="D393:D456" si="45">SUM(F393:S393)</f>
        <v>400</v>
      </c>
      <c r="E393">
        <f t="shared" ref="E393:E456" si="46">C393-D393</f>
        <v>0</v>
      </c>
      <c r="F393">
        <f t="shared" si="43"/>
        <v>10</v>
      </c>
      <c r="G393">
        <f t="shared" si="39"/>
        <v>60</v>
      </c>
      <c r="I393">
        <f t="shared" si="42"/>
        <v>120</v>
      </c>
      <c r="K393">
        <f t="shared" si="40"/>
        <v>85</v>
      </c>
      <c r="L393">
        <f t="shared" si="41"/>
        <v>125</v>
      </c>
    </row>
    <row r="394" spans="1:12" x14ac:dyDescent="0.25">
      <c r="A394" t="str">
        <f t="shared" si="44"/>
        <v/>
      </c>
      <c r="B394" s="16">
        <f t="shared" ref="B394:B457" si="47">B393+1</f>
        <v>39194</v>
      </c>
      <c r="C394">
        <f>400</f>
        <v>400</v>
      </c>
      <c r="D394">
        <f t="shared" si="45"/>
        <v>400</v>
      </c>
      <c r="E394">
        <f t="shared" si="46"/>
        <v>0</v>
      </c>
      <c r="F394">
        <f t="shared" si="43"/>
        <v>10</v>
      </c>
      <c r="G394">
        <f t="shared" ref="G394:G457" si="48">G393</f>
        <v>60</v>
      </c>
      <c r="I394">
        <f t="shared" ref="I394:I457" si="49">I393</f>
        <v>120</v>
      </c>
      <c r="K394">
        <f t="shared" ref="K394:K457" si="50">K393</f>
        <v>85</v>
      </c>
      <c r="L394">
        <f t="shared" ref="L394:L457" si="51">L393</f>
        <v>125</v>
      </c>
    </row>
    <row r="395" spans="1:12" x14ac:dyDescent="0.25">
      <c r="A395" t="str">
        <f t="shared" si="44"/>
        <v/>
      </c>
      <c r="B395" s="16">
        <f t="shared" si="47"/>
        <v>39195</v>
      </c>
      <c r="C395">
        <f>400</f>
        <v>400</v>
      </c>
      <c r="D395">
        <f t="shared" si="45"/>
        <v>400</v>
      </c>
      <c r="E395">
        <f t="shared" si="46"/>
        <v>0</v>
      </c>
      <c r="F395">
        <f t="shared" si="43"/>
        <v>10</v>
      </c>
      <c r="G395">
        <f t="shared" si="48"/>
        <v>60</v>
      </c>
      <c r="I395">
        <f t="shared" si="49"/>
        <v>120</v>
      </c>
      <c r="K395">
        <f t="shared" si="50"/>
        <v>85</v>
      </c>
      <c r="L395">
        <f t="shared" si="51"/>
        <v>125</v>
      </c>
    </row>
    <row r="396" spans="1:12" x14ac:dyDescent="0.25">
      <c r="A396" t="str">
        <f t="shared" si="44"/>
        <v/>
      </c>
      <c r="B396" s="16">
        <f t="shared" si="47"/>
        <v>39196</v>
      </c>
      <c r="C396">
        <f>400</f>
        <v>400</v>
      </c>
      <c r="D396">
        <f t="shared" si="45"/>
        <v>400</v>
      </c>
      <c r="E396">
        <f t="shared" si="46"/>
        <v>0</v>
      </c>
      <c r="F396">
        <f t="shared" si="43"/>
        <v>10</v>
      </c>
      <c r="G396">
        <f t="shared" si="48"/>
        <v>60</v>
      </c>
      <c r="I396">
        <f t="shared" si="49"/>
        <v>120</v>
      </c>
      <c r="K396">
        <f t="shared" si="50"/>
        <v>85</v>
      </c>
      <c r="L396">
        <f t="shared" si="51"/>
        <v>125</v>
      </c>
    </row>
    <row r="397" spans="1:12" x14ac:dyDescent="0.25">
      <c r="A397" t="str">
        <f t="shared" si="44"/>
        <v/>
      </c>
      <c r="B397" s="16">
        <f t="shared" si="47"/>
        <v>39197</v>
      </c>
      <c r="C397">
        <f>400</f>
        <v>400</v>
      </c>
      <c r="D397">
        <f t="shared" si="45"/>
        <v>400</v>
      </c>
      <c r="E397">
        <f t="shared" si="46"/>
        <v>0</v>
      </c>
      <c r="F397">
        <f t="shared" si="43"/>
        <v>10</v>
      </c>
      <c r="G397">
        <f t="shared" si="48"/>
        <v>60</v>
      </c>
      <c r="I397">
        <f t="shared" si="49"/>
        <v>120</v>
      </c>
      <c r="K397">
        <f t="shared" si="50"/>
        <v>85</v>
      </c>
      <c r="L397">
        <f t="shared" si="51"/>
        <v>125</v>
      </c>
    </row>
    <row r="398" spans="1:12" x14ac:dyDescent="0.25">
      <c r="A398" t="str">
        <f t="shared" si="44"/>
        <v/>
      </c>
      <c r="B398" s="16">
        <f t="shared" si="47"/>
        <v>39198</v>
      </c>
      <c r="C398">
        <f>400</f>
        <v>400</v>
      </c>
      <c r="D398">
        <f t="shared" si="45"/>
        <v>400</v>
      </c>
      <c r="E398">
        <f t="shared" si="46"/>
        <v>0</v>
      </c>
      <c r="F398">
        <f t="shared" si="43"/>
        <v>10</v>
      </c>
      <c r="G398">
        <f t="shared" si="48"/>
        <v>60</v>
      </c>
      <c r="I398">
        <f t="shared" si="49"/>
        <v>120</v>
      </c>
      <c r="K398">
        <f t="shared" si="50"/>
        <v>85</v>
      </c>
      <c r="L398">
        <f t="shared" si="51"/>
        <v>125</v>
      </c>
    </row>
    <row r="399" spans="1:12" x14ac:dyDescent="0.25">
      <c r="A399" t="str">
        <f t="shared" si="44"/>
        <v/>
      </c>
      <c r="B399" s="16">
        <f t="shared" si="47"/>
        <v>39199</v>
      </c>
      <c r="C399">
        <f>400</f>
        <v>400</v>
      </c>
      <c r="D399">
        <f t="shared" si="45"/>
        <v>400</v>
      </c>
      <c r="E399">
        <f t="shared" si="46"/>
        <v>0</v>
      </c>
      <c r="F399">
        <f t="shared" si="43"/>
        <v>10</v>
      </c>
      <c r="G399">
        <f t="shared" si="48"/>
        <v>60</v>
      </c>
      <c r="I399">
        <f t="shared" si="49"/>
        <v>120</v>
      </c>
      <c r="K399">
        <f t="shared" si="50"/>
        <v>85</v>
      </c>
      <c r="L399">
        <f t="shared" si="51"/>
        <v>125</v>
      </c>
    </row>
    <row r="400" spans="1:12" x14ac:dyDescent="0.25">
      <c r="A400" t="str">
        <f t="shared" si="44"/>
        <v/>
      </c>
      <c r="B400" s="16">
        <f t="shared" si="47"/>
        <v>39200</v>
      </c>
      <c r="C400">
        <f>400</f>
        <v>400</v>
      </c>
      <c r="D400">
        <f t="shared" si="45"/>
        <v>400</v>
      </c>
      <c r="E400">
        <f t="shared" si="46"/>
        <v>0</v>
      </c>
      <c r="F400">
        <f t="shared" si="43"/>
        <v>10</v>
      </c>
      <c r="G400">
        <f t="shared" si="48"/>
        <v>60</v>
      </c>
      <c r="I400">
        <f t="shared" si="49"/>
        <v>120</v>
      </c>
      <c r="K400">
        <f t="shared" si="50"/>
        <v>85</v>
      </c>
      <c r="L400">
        <f t="shared" si="51"/>
        <v>125</v>
      </c>
    </row>
    <row r="401" spans="1:12" x14ac:dyDescent="0.25">
      <c r="A401" t="str">
        <f t="shared" si="44"/>
        <v/>
      </c>
      <c r="B401" s="16">
        <f t="shared" si="47"/>
        <v>39201</v>
      </c>
      <c r="C401">
        <f>400</f>
        <v>400</v>
      </c>
      <c r="D401">
        <f t="shared" si="45"/>
        <v>400</v>
      </c>
      <c r="E401">
        <f t="shared" si="46"/>
        <v>0</v>
      </c>
      <c r="F401">
        <f t="shared" si="43"/>
        <v>10</v>
      </c>
      <c r="G401">
        <f t="shared" si="48"/>
        <v>60</v>
      </c>
      <c r="I401">
        <f t="shared" si="49"/>
        <v>120</v>
      </c>
      <c r="K401">
        <f t="shared" si="50"/>
        <v>85</v>
      </c>
      <c r="L401">
        <f t="shared" si="51"/>
        <v>125</v>
      </c>
    </row>
    <row r="402" spans="1:12" x14ac:dyDescent="0.25">
      <c r="A402" t="str">
        <f t="shared" si="44"/>
        <v/>
      </c>
      <c r="B402" s="16">
        <f t="shared" si="47"/>
        <v>39202</v>
      </c>
      <c r="C402">
        <f>400</f>
        <v>400</v>
      </c>
      <c r="D402">
        <f t="shared" si="45"/>
        <v>400</v>
      </c>
      <c r="E402">
        <f t="shared" si="46"/>
        <v>0</v>
      </c>
      <c r="F402">
        <f t="shared" si="43"/>
        <v>10</v>
      </c>
      <c r="G402">
        <f t="shared" si="48"/>
        <v>60</v>
      </c>
      <c r="I402">
        <f t="shared" si="49"/>
        <v>120</v>
      </c>
      <c r="K402">
        <f t="shared" si="50"/>
        <v>85</v>
      </c>
      <c r="L402">
        <f t="shared" si="51"/>
        <v>125</v>
      </c>
    </row>
    <row r="403" spans="1:12" x14ac:dyDescent="0.25">
      <c r="A403">
        <f t="shared" si="44"/>
        <v>1</v>
      </c>
      <c r="B403" s="16">
        <f t="shared" si="47"/>
        <v>39203</v>
      </c>
      <c r="C403">
        <f>400</f>
        <v>400</v>
      </c>
      <c r="D403">
        <f t="shared" si="45"/>
        <v>400</v>
      </c>
      <c r="E403">
        <f t="shared" si="46"/>
        <v>0</v>
      </c>
      <c r="F403">
        <f t="shared" si="43"/>
        <v>10</v>
      </c>
      <c r="G403">
        <v>75</v>
      </c>
      <c r="I403">
        <v>105</v>
      </c>
      <c r="K403">
        <f t="shared" si="50"/>
        <v>85</v>
      </c>
      <c r="L403">
        <f t="shared" si="51"/>
        <v>125</v>
      </c>
    </row>
    <row r="404" spans="1:12" x14ac:dyDescent="0.25">
      <c r="A404" t="str">
        <f t="shared" si="44"/>
        <v/>
      </c>
      <c r="B404" s="16">
        <f t="shared" si="47"/>
        <v>39204</v>
      </c>
      <c r="C404">
        <f>400</f>
        <v>400</v>
      </c>
      <c r="D404">
        <f t="shared" si="45"/>
        <v>400</v>
      </c>
      <c r="E404">
        <f t="shared" si="46"/>
        <v>0</v>
      </c>
      <c r="F404">
        <f t="shared" si="43"/>
        <v>10</v>
      </c>
      <c r="G404">
        <f t="shared" si="48"/>
        <v>75</v>
      </c>
      <c r="I404">
        <f t="shared" si="49"/>
        <v>105</v>
      </c>
      <c r="K404">
        <f t="shared" si="50"/>
        <v>85</v>
      </c>
      <c r="L404">
        <f t="shared" si="51"/>
        <v>125</v>
      </c>
    </row>
    <row r="405" spans="1:12" x14ac:dyDescent="0.25">
      <c r="A405" t="str">
        <f t="shared" si="44"/>
        <v/>
      </c>
      <c r="B405" s="16">
        <f t="shared" si="47"/>
        <v>39205</v>
      </c>
      <c r="C405">
        <f>400</f>
        <v>400</v>
      </c>
      <c r="D405">
        <f t="shared" si="45"/>
        <v>400</v>
      </c>
      <c r="E405">
        <f t="shared" si="46"/>
        <v>0</v>
      </c>
      <c r="F405">
        <f t="shared" si="43"/>
        <v>10</v>
      </c>
      <c r="G405">
        <f t="shared" si="48"/>
        <v>75</v>
      </c>
      <c r="I405">
        <f t="shared" si="49"/>
        <v>105</v>
      </c>
      <c r="K405">
        <f t="shared" si="50"/>
        <v>85</v>
      </c>
      <c r="L405">
        <f t="shared" si="51"/>
        <v>125</v>
      </c>
    </row>
    <row r="406" spans="1:12" x14ac:dyDescent="0.25">
      <c r="A406" t="str">
        <f t="shared" si="44"/>
        <v/>
      </c>
      <c r="B406" s="16">
        <f t="shared" si="47"/>
        <v>39206</v>
      </c>
      <c r="C406">
        <f>400</f>
        <v>400</v>
      </c>
      <c r="D406">
        <f t="shared" si="45"/>
        <v>400</v>
      </c>
      <c r="E406">
        <f t="shared" si="46"/>
        <v>0</v>
      </c>
      <c r="F406">
        <f t="shared" si="43"/>
        <v>10</v>
      </c>
      <c r="G406">
        <f t="shared" si="48"/>
        <v>75</v>
      </c>
      <c r="I406">
        <f t="shared" si="49"/>
        <v>105</v>
      </c>
      <c r="K406">
        <f t="shared" si="50"/>
        <v>85</v>
      </c>
      <c r="L406">
        <f t="shared" si="51"/>
        <v>125</v>
      </c>
    </row>
    <row r="407" spans="1:12" x14ac:dyDescent="0.25">
      <c r="A407" t="str">
        <f t="shared" si="44"/>
        <v/>
      </c>
      <c r="B407" s="16">
        <f t="shared" si="47"/>
        <v>39207</v>
      </c>
      <c r="C407">
        <f>400</f>
        <v>400</v>
      </c>
      <c r="D407">
        <f t="shared" si="45"/>
        <v>400</v>
      </c>
      <c r="E407">
        <f t="shared" si="46"/>
        <v>0</v>
      </c>
      <c r="F407">
        <f t="shared" si="43"/>
        <v>10</v>
      </c>
      <c r="G407">
        <f t="shared" si="48"/>
        <v>75</v>
      </c>
      <c r="I407">
        <f t="shared" si="49"/>
        <v>105</v>
      </c>
      <c r="K407">
        <f t="shared" si="50"/>
        <v>85</v>
      </c>
      <c r="L407">
        <f t="shared" si="51"/>
        <v>125</v>
      </c>
    </row>
    <row r="408" spans="1:12" x14ac:dyDescent="0.25">
      <c r="A408" t="str">
        <f t="shared" si="44"/>
        <v/>
      </c>
      <c r="B408" s="16">
        <f t="shared" si="47"/>
        <v>39208</v>
      </c>
      <c r="C408">
        <f>400</f>
        <v>400</v>
      </c>
      <c r="D408">
        <f t="shared" si="45"/>
        <v>400</v>
      </c>
      <c r="E408">
        <f t="shared" si="46"/>
        <v>0</v>
      </c>
      <c r="F408">
        <f t="shared" si="43"/>
        <v>10</v>
      </c>
      <c r="G408">
        <f t="shared" si="48"/>
        <v>75</v>
      </c>
      <c r="I408">
        <f t="shared" si="49"/>
        <v>105</v>
      </c>
      <c r="K408">
        <f t="shared" si="50"/>
        <v>85</v>
      </c>
      <c r="L408">
        <f t="shared" si="51"/>
        <v>125</v>
      </c>
    </row>
    <row r="409" spans="1:12" x14ac:dyDescent="0.25">
      <c r="A409" t="str">
        <f t="shared" si="44"/>
        <v/>
      </c>
      <c r="B409" s="16">
        <f t="shared" si="47"/>
        <v>39209</v>
      </c>
      <c r="C409">
        <f>400</f>
        <v>400</v>
      </c>
      <c r="D409">
        <f t="shared" si="45"/>
        <v>400</v>
      </c>
      <c r="E409">
        <f t="shared" si="46"/>
        <v>0</v>
      </c>
      <c r="F409">
        <f t="shared" si="43"/>
        <v>10</v>
      </c>
      <c r="G409">
        <f t="shared" si="48"/>
        <v>75</v>
      </c>
      <c r="I409">
        <f t="shared" si="49"/>
        <v>105</v>
      </c>
      <c r="K409">
        <f t="shared" si="50"/>
        <v>85</v>
      </c>
      <c r="L409">
        <f t="shared" si="51"/>
        <v>125</v>
      </c>
    </row>
    <row r="410" spans="1:12" x14ac:dyDescent="0.25">
      <c r="A410" t="str">
        <f t="shared" si="44"/>
        <v/>
      </c>
      <c r="B410" s="16">
        <f t="shared" si="47"/>
        <v>39210</v>
      </c>
      <c r="C410">
        <f>400</f>
        <v>400</v>
      </c>
      <c r="D410">
        <f t="shared" si="45"/>
        <v>400</v>
      </c>
      <c r="E410">
        <f t="shared" si="46"/>
        <v>0</v>
      </c>
      <c r="F410">
        <f t="shared" si="43"/>
        <v>10</v>
      </c>
      <c r="G410">
        <f t="shared" si="48"/>
        <v>75</v>
      </c>
      <c r="I410">
        <f t="shared" si="49"/>
        <v>105</v>
      </c>
      <c r="K410">
        <f t="shared" si="50"/>
        <v>85</v>
      </c>
      <c r="L410">
        <f t="shared" si="51"/>
        <v>125</v>
      </c>
    </row>
    <row r="411" spans="1:12" x14ac:dyDescent="0.25">
      <c r="A411" t="str">
        <f t="shared" si="44"/>
        <v/>
      </c>
      <c r="B411" s="16">
        <f t="shared" si="47"/>
        <v>39211</v>
      </c>
      <c r="C411">
        <f>400</f>
        <v>400</v>
      </c>
      <c r="D411">
        <f t="shared" si="45"/>
        <v>400</v>
      </c>
      <c r="E411">
        <f t="shared" si="46"/>
        <v>0</v>
      </c>
      <c r="F411">
        <f t="shared" si="43"/>
        <v>10</v>
      </c>
      <c r="G411">
        <f t="shared" si="48"/>
        <v>75</v>
      </c>
      <c r="I411">
        <f t="shared" si="49"/>
        <v>105</v>
      </c>
      <c r="K411">
        <f t="shared" si="50"/>
        <v>85</v>
      </c>
      <c r="L411">
        <f t="shared" si="51"/>
        <v>125</v>
      </c>
    </row>
    <row r="412" spans="1:12" x14ac:dyDescent="0.25">
      <c r="A412" t="str">
        <f t="shared" si="44"/>
        <v/>
      </c>
      <c r="B412" s="16">
        <f t="shared" si="47"/>
        <v>39212</v>
      </c>
      <c r="C412">
        <f>400</f>
        <v>400</v>
      </c>
      <c r="D412">
        <f t="shared" si="45"/>
        <v>400</v>
      </c>
      <c r="E412">
        <f t="shared" si="46"/>
        <v>0</v>
      </c>
      <c r="F412">
        <f t="shared" si="43"/>
        <v>10</v>
      </c>
      <c r="G412">
        <f t="shared" si="48"/>
        <v>75</v>
      </c>
      <c r="I412">
        <f t="shared" si="49"/>
        <v>105</v>
      </c>
      <c r="K412">
        <f t="shared" si="50"/>
        <v>85</v>
      </c>
      <c r="L412">
        <f t="shared" si="51"/>
        <v>125</v>
      </c>
    </row>
    <row r="413" spans="1:12" x14ac:dyDescent="0.25">
      <c r="A413" t="str">
        <f t="shared" si="44"/>
        <v/>
      </c>
      <c r="B413" s="16">
        <f t="shared" si="47"/>
        <v>39213</v>
      </c>
      <c r="C413">
        <f>400</f>
        <v>400</v>
      </c>
      <c r="D413">
        <f t="shared" si="45"/>
        <v>400</v>
      </c>
      <c r="E413">
        <f t="shared" si="46"/>
        <v>0</v>
      </c>
      <c r="F413">
        <f t="shared" si="43"/>
        <v>10</v>
      </c>
      <c r="G413">
        <f t="shared" si="48"/>
        <v>75</v>
      </c>
      <c r="I413">
        <f t="shared" si="49"/>
        <v>105</v>
      </c>
      <c r="K413">
        <f t="shared" si="50"/>
        <v>85</v>
      </c>
      <c r="L413">
        <f t="shared" si="51"/>
        <v>125</v>
      </c>
    </row>
    <row r="414" spans="1:12" x14ac:dyDescent="0.25">
      <c r="A414" t="str">
        <f t="shared" si="44"/>
        <v/>
      </c>
      <c r="B414" s="16">
        <f t="shared" si="47"/>
        <v>39214</v>
      </c>
      <c r="C414">
        <f>400</f>
        <v>400</v>
      </c>
      <c r="D414">
        <f t="shared" si="45"/>
        <v>400</v>
      </c>
      <c r="E414">
        <f t="shared" si="46"/>
        <v>0</v>
      </c>
      <c r="F414">
        <f t="shared" si="43"/>
        <v>10</v>
      </c>
      <c r="G414">
        <f t="shared" si="48"/>
        <v>75</v>
      </c>
      <c r="I414">
        <f t="shared" si="49"/>
        <v>105</v>
      </c>
      <c r="K414">
        <f t="shared" si="50"/>
        <v>85</v>
      </c>
      <c r="L414">
        <f t="shared" si="51"/>
        <v>125</v>
      </c>
    </row>
    <row r="415" spans="1:12" x14ac:dyDescent="0.25">
      <c r="A415" t="str">
        <f t="shared" si="44"/>
        <v/>
      </c>
      <c r="B415" s="16">
        <f t="shared" si="47"/>
        <v>39215</v>
      </c>
      <c r="C415">
        <f>400</f>
        <v>400</v>
      </c>
      <c r="D415">
        <f t="shared" si="45"/>
        <v>400</v>
      </c>
      <c r="E415">
        <f t="shared" si="46"/>
        <v>0</v>
      </c>
      <c r="F415">
        <f t="shared" si="43"/>
        <v>10</v>
      </c>
      <c r="G415">
        <f t="shared" si="48"/>
        <v>75</v>
      </c>
      <c r="I415">
        <f t="shared" si="49"/>
        <v>105</v>
      </c>
      <c r="K415">
        <f t="shared" si="50"/>
        <v>85</v>
      </c>
      <c r="L415">
        <f t="shared" si="51"/>
        <v>125</v>
      </c>
    </row>
    <row r="416" spans="1:12" x14ac:dyDescent="0.25">
      <c r="A416" t="str">
        <f t="shared" si="44"/>
        <v/>
      </c>
      <c r="B416" s="16">
        <f t="shared" si="47"/>
        <v>39216</v>
      </c>
      <c r="C416">
        <f>400</f>
        <v>400</v>
      </c>
      <c r="D416">
        <f t="shared" si="45"/>
        <v>400</v>
      </c>
      <c r="E416">
        <f t="shared" si="46"/>
        <v>0</v>
      </c>
      <c r="F416">
        <f t="shared" si="43"/>
        <v>10</v>
      </c>
      <c r="G416">
        <f t="shared" si="48"/>
        <v>75</v>
      </c>
      <c r="I416">
        <f t="shared" si="49"/>
        <v>105</v>
      </c>
      <c r="K416">
        <f t="shared" si="50"/>
        <v>85</v>
      </c>
      <c r="L416">
        <f t="shared" si="51"/>
        <v>125</v>
      </c>
    </row>
    <row r="417" spans="1:12" x14ac:dyDescent="0.25">
      <c r="A417" t="str">
        <f t="shared" si="44"/>
        <v/>
      </c>
      <c r="B417" s="16">
        <f t="shared" si="47"/>
        <v>39217</v>
      </c>
      <c r="C417">
        <f>400</f>
        <v>400</v>
      </c>
      <c r="D417">
        <f t="shared" si="45"/>
        <v>400</v>
      </c>
      <c r="E417">
        <f t="shared" si="46"/>
        <v>0</v>
      </c>
      <c r="F417">
        <f t="shared" si="43"/>
        <v>10</v>
      </c>
      <c r="G417">
        <f t="shared" si="48"/>
        <v>75</v>
      </c>
      <c r="I417">
        <f t="shared" si="49"/>
        <v>105</v>
      </c>
      <c r="K417">
        <f t="shared" si="50"/>
        <v>85</v>
      </c>
      <c r="L417">
        <f t="shared" si="51"/>
        <v>125</v>
      </c>
    </row>
    <row r="418" spans="1:12" x14ac:dyDescent="0.25">
      <c r="A418" t="str">
        <f t="shared" si="44"/>
        <v/>
      </c>
      <c r="B418" s="16">
        <f t="shared" si="47"/>
        <v>39218</v>
      </c>
      <c r="C418">
        <f>400</f>
        <v>400</v>
      </c>
      <c r="D418">
        <f t="shared" si="45"/>
        <v>400</v>
      </c>
      <c r="E418">
        <f t="shared" si="46"/>
        <v>0</v>
      </c>
      <c r="F418">
        <f t="shared" si="43"/>
        <v>10</v>
      </c>
      <c r="G418">
        <f t="shared" si="48"/>
        <v>75</v>
      </c>
      <c r="I418">
        <f t="shared" si="49"/>
        <v>105</v>
      </c>
      <c r="K418">
        <f t="shared" si="50"/>
        <v>85</v>
      </c>
      <c r="L418">
        <f t="shared" si="51"/>
        <v>125</v>
      </c>
    </row>
    <row r="419" spans="1:12" x14ac:dyDescent="0.25">
      <c r="A419" t="str">
        <f t="shared" si="44"/>
        <v/>
      </c>
      <c r="B419" s="16">
        <f t="shared" si="47"/>
        <v>39219</v>
      </c>
      <c r="C419">
        <f>400</f>
        <v>400</v>
      </c>
      <c r="D419">
        <f t="shared" si="45"/>
        <v>400</v>
      </c>
      <c r="E419">
        <f t="shared" si="46"/>
        <v>0</v>
      </c>
      <c r="F419">
        <f t="shared" si="43"/>
        <v>10</v>
      </c>
      <c r="G419">
        <f t="shared" si="48"/>
        <v>75</v>
      </c>
      <c r="I419">
        <f t="shared" si="49"/>
        <v>105</v>
      </c>
      <c r="K419">
        <f t="shared" si="50"/>
        <v>85</v>
      </c>
      <c r="L419">
        <f t="shared" si="51"/>
        <v>125</v>
      </c>
    </row>
    <row r="420" spans="1:12" x14ac:dyDescent="0.25">
      <c r="A420" t="str">
        <f t="shared" si="44"/>
        <v/>
      </c>
      <c r="B420" s="16">
        <f t="shared" si="47"/>
        <v>39220</v>
      </c>
      <c r="C420">
        <f>400</f>
        <v>400</v>
      </c>
      <c r="D420">
        <f t="shared" si="45"/>
        <v>400</v>
      </c>
      <c r="E420">
        <f t="shared" si="46"/>
        <v>0</v>
      </c>
      <c r="F420">
        <f t="shared" si="43"/>
        <v>10</v>
      </c>
      <c r="G420">
        <f t="shared" si="48"/>
        <v>75</v>
      </c>
      <c r="I420">
        <f t="shared" si="49"/>
        <v>105</v>
      </c>
      <c r="K420">
        <f t="shared" si="50"/>
        <v>85</v>
      </c>
      <c r="L420">
        <f t="shared" si="51"/>
        <v>125</v>
      </c>
    </row>
    <row r="421" spans="1:12" x14ac:dyDescent="0.25">
      <c r="A421" t="str">
        <f t="shared" si="44"/>
        <v/>
      </c>
      <c r="B421" s="16">
        <f t="shared" si="47"/>
        <v>39221</v>
      </c>
      <c r="C421">
        <f>400</f>
        <v>400</v>
      </c>
      <c r="D421">
        <f t="shared" si="45"/>
        <v>400</v>
      </c>
      <c r="E421">
        <f t="shared" si="46"/>
        <v>0</v>
      </c>
      <c r="F421">
        <f t="shared" si="43"/>
        <v>10</v>
      </c>
      <c r="G421">
        <f t="shared" si="48"/>
        <v>75</v>
      </c>
      <c r="I421">
        <f t="shared" si="49"/>
        <v>105</v>
      </c>
      <c r="K421">
        <f t="shared" si="50"/>
        <v>85</v>
      </c>
      <c r="L421">
        <f t="shared" si="51"/>
        <v>125</v>
      </c>
    </row>
    <row r="422" spans="1:12" x14ac:dyDescent="0.25">
      <c r="A422" t="str">
        <f t="shared" si="44"/>
        <v/>
      </c>
      <c r="B422" s="16">
        <f t="shared" si="47"/>
        <v>39222</v>
      </c>
      <c r="C422">
        <f>400</f>
        <v>400</v>
      </c>
      <c r="D422">
        <f t="shared" si="45"/>
        <v>400</v>
      </c>
      <c r="E422">
        <f t="shared" si="46"/>
        <v>0</v>
      </c>
      <c r="F422">
        <f t="shared" si="43"/>
        <v>10</v>
      </c>
      <c r="G422">
        <f t="shared" si="48"/>
        <v>75</v>
      </c>
      <c r="I422">
        <f t="shared" si="49"/>
        <v>105</v>
      </c>
      <c r="K422">
        <f t="shared" si="50"/>
        <v>85</v>
      </c>
      <c r="L422">
        <f t="shared" si="51"/>
        <v>125</v>
      </c>
    </row>
    <row r="423" spans="1:12" x14ac:dyDescent="0.25">
      <c r="A423" t="str">
        <f t="shared" si="44"/>
        <v/>
      </c>
      <c r="B423" s="16">
        <f t="shared" si="47"/>
        <v>39223</v>
      </c>
      <c r="C423">
        <f>400</f>
        <v>400</v>
      </c>
      <c r="D423">
        <f t="shared" si="45"/>
        <v>400</v>
      </c>
      <c r="E423">
        <f t="shared" si="46"/>
        <v>0</v>
      </c>
      <c r="F423">
        <f t="shared" si="43"/>
        <v>10</v>
      </c>
      <c r="G423">
        <f t="shared" si="48"/>
        <v>75</v>
      </c>
      <c r="I423">
        <f t="shared" si="49"/>
        <v>105</v>
      </c>
      <c r="K423">
        <f t="shared" si="50"/>
        <v>85</v>
      </c>
      <c r="L423">
        <f t="shared" si="51"/>
        <v>125</v>
      </c>
    </row>
    <row r="424" spans="1:12" x14ac:dyDescent="0.25">
      <c r="A424" t="str">
        <f t="shared" si="44"/>
        <v/>
      </c>
      <c r="B424" s="16">
        <f t="shared" si="47"/>
        <v>39224</v>
      </c>
      <c r="C424">
        <f>400</f>
        <v>400</v>
      </c>
      <c r="D424">
        <f t="shared" si="45"/>
        <v>400</v>
      </c>
      <c r="E424">
        <f t="shared" si="46"/>
        <v>0</v>
      </c>
      <c r="F424">
        <f t="shared" si="43"/>
        <v>10</v>
      </c>
      <c r="G424">
        <f t="shared" si="48"/>
        <v>75</v>
      </c>
      <c r="I424">
        <f t="shared" si="49"/>
        <v>105</v>
      </c>
      <c r="K424">
        <f t="shared" si="50"/>
        <v>85</v>
      </c>
      <c r="L424">
        <f t="shared" si="51"/>
        <v>125</v>
      </c>
    </row>
    <row r="425" spans="1:12" x14ac:dyDescent="0.25">
      <c r="A425" t="str">
        <f t="shared" si="44"/>
        <v/>
      </c>
      <c r="B425" s="16">
        <f t="shared" si="47"/>
        <v>39225</v>
      </c>
      <c r="C425">
        <f>400</f>
        <v>400</v>
      </c>
      <c r="D425">
        <f t="shared" si="45"/>
        <v>400</v>
      </c>
      <c r="E425">
        <f t="shared" si="46"/>
        <v>0</v>
      </c>
      <c r="F425">
        <f t="shared" si="43"/>
        <v>10</v>
      </c>
      <c r="G425">
        <f t="shared" si="48"/>
        <v>75</v>
      </c>
      <c r="I425">
        <f t="shared" si="49"/>
        <v>105</v>
      </c>
      <c r="K425">
        <f t="shared" si="50"/>
        <v>85</v>
      </c>
      <c r="L425">
        <f t="shared" si="51"/>
        <v>125</v>
      </c>
    </row>
    <row r="426" spans="1:12" x14ac:dyDescent="0.25">
      <c r="A426" t="str">
        <f t="shared" si="44"/>
        <v/>
      </c>
      <c r="B426" s="16">
        <f t="shared" si="47"/>
        <v>39226</v>
      </c>
      <c r="C426">
        <f>400</f>
        <v>400</v>
      </c>
      <c r="D426">
        <f t="shared" si="45"/>
        <v>400</v>
      </c>
      <c r="E426">
        <f t="shared" si="46"/>
        <v>0</v>
      </c>
      <c r="F426">
        <f t="shared" si="43"/>
        <v>10</v>
      </c>
      <c r="G426">
        <f t="shared" si="48"/>
        <v>75</v>
      </c>
      <c r="I426">
        <f t="shared" si="49"/>
        <v>105</v>
      </c>
      <c r="K426">
        <f t="shared" si="50"/>
        <v>85</v>
      </c>
      <c r="L426">
        <f t="shared" si="51"/>
        <v>125</v>
      </c>
    </row>
    <row r="427" spans="1:12" x14ac:dyDescent="0.25">
      <c r="A427" t="str">
        <f t="shared" si="44"/>
        <v/>
      </c>
      <c r="B427" s="16">
        <f t="shared" si="47"/>
        <v>39227</v>
      </c>
      <c r="C427">
        <f>400</f>
        <v>400</v>
      </c>
      <c r="D427">
        <f t="shared" si="45"/>
        <v>400</v>
      </c>
      <c r="E427">
        <f t="shared" si="46"/>
        <v>0</v>
      </c>
      <c r="F427">
        <f t="shared" si="43"/>
        <v>10</v>
      </c>
      <c r="G427">
        <f t="shared" si="48"/>
        <v>75</v>
      </c>
      <c r="I427">
        <f t="shared" si="49"/>
        <v>105</v>
      </c>
      <c r="K427">
        <f t="shared" si="50"/>
        <v>85</v>
      </c>
      <c r="L427">
        <f t="shared" si="51"/>
        <v>125</v>
      </c>
    </row>
    <row r="428" spans="1:12" x14ac:dyDescent="0.25">
      <c r="A428" t="str">
        <f t="shared" si="44"/>
        <v/>
      </c>
      <c r="B428" s="16">
        <f t="shared" si="47"/>
        <v>39228</v>
      </c>
      <c r="C428">
        <f>400</f>
        <v>400</v>
      </c>
      <c r="D428">
        <f t="shared" si="45"/>
        <v>400</v>
      </c>
      <c r="E428">
        <f t="shared" si="46"/>
        <v>0</v>
      </c>
      <c r="F428">
        <f t="shared" si="43"/>
        <v>10</v>
      </c>
      <c r="G428">
        <f t="shared" si="48"/>
        <v>75</v>
      </c>
      <c r="I428">
        <f t="shared" si="49"/>
        <v>105</v>
      </c>
      <c r="K428">
        <f t="shared" si="50"/>
        <v>85</v>
      </c>
      <c r="L428">
        <f t="shared" si="51"/>
        <v>125</v>
      </c>
    </row>
    <row r="429" spans="1:12" x14ac:dyDescent="0.25">
      <c r="A429" t="str">
        <f t="shared" si="44"/>
        <v/>
      </c>
      <c r="B429" s="16">
        <f t="shared" si="47"/>
        <v>39229</v>
      </c>
      <c r="C429">
        <f>400</f>
        <v>400</v>
      </c>
      <c r="D429">
        <f t="shared" si="45"/>
        <v>400</v>
      </c>
      <c r="E429">
        <f t="shared" si="46"/>
        <v>0</v>
      </c>
      <c r="F429">
        <f t="shared" si="43"/>
        <v>10</v>
      </c>
      <c r="G429">
        <f t="shared" si="48"/>
        <v>75</v>
      </c>
      <c r="I429">
        <f t="shared" si="49"/>
        <v>105</v>
      </c>
      <c r="K429">
        <f t="shared" si="50"/>
        <v>85</v>
      </c>
      <c r="L429">
        <f t="shared" si="51"/>
        <v>125</v>
      </c>
    </row>
    <row r="430" spans="1:12" x14ac:dyDescent="0.25">
      <c r="A430" t="str">
        <f t="shared" si="44"/>
        <v/>
      </c>
      <c r="B430" s="16">
        <f t="shared" si="47"/>
        <v>39230</v>
      </c>
      <c r="C430">
        <f>400</f>
        <v>400</v>
      </c>
      <c r="D430">
        <f t="shared" si="45"/>
        <v>400</v>
      </c>
      <c r="E430">
        <f t="shared" si="46"/>
        <v>0</v>
      </c>
      <c r="F430">
        <f t="shared" si="43"/>
        <v>10</v>
      </c>
      <c r="G430">
        <f t="shared" si="48"/>
        <v>75</v>
      </c>
      <c r="I430">
        <f t="shared" si="49"/>
        <v>105</v>
      </c>
      <c r="K430">
        <f t="shared" si="50"/>
        <v>85</v>
      </c>
      <c r="L430">
        <f t="shared" si="51"/>
        <v>125</v>
      </c>
    </row>
    <row r="431" spans="1:12" x14ac:dyDescent="0.25">
      <c r="A431" t="str">
        <f t="shared" si="44"/>
        <v/>
      </c>
      <c r="B431" s="16">
        <f t="shared" si="47"/>
        <v>39231</v>
      </c>
      <c r="C431">
        <f>400</f>
        <v>400</v>
      </c>
      <c r="D431">
        <f t="shared" si="45"/>
        <v>400</v>
      </c>
      <c r="E431">
        <f t="shared" si="46"/>
        <v>0</v>
      </c>
      <c r="F431">
        <f t="shared" si="43"/>
        <v>10</v>
      </c>
      <c r="G431">
        <f t="shared" si="48"/>
        <v>75</v>
      </c>
      <c r="I431">
        <f t="shared" si="49"/>
        <v>105</v>
      </c>
      <c r="K431">
        <f t="shared" si="50"/>
        <v>85</v>
      </c>
      <c r="L431">
        <f t="shared" si="51"/>
        <v>125</v>
      </c>
    </row>
    <row r="432" spans="1:12" x14ac:dyDescent="0.25">
      <c r="A432" t="str">
        <f t="shared" si="44"/>
        <v/>
      </c>
      <c r="B432" s="16">
        <f t="shared" si="47"/>
        <v>39232</v>
      </c>
      <c r="C432">
        <f>400</f>
        <v>400</v>
      </c>
      <c r="D432">
        <f t="shared" si="45"/>
        <v>400</v>
      </c>
      <c r="E432">
        <f t="shared" si="46"/>
        <v>0</v>
      </c>
      <c r="F432">
        <f t="shared" si="43"/>
        <v>10</v>
      </c>
      <c r="G432">
        <f t="shared" si="48"/>
        <v>75</v>
      </c>
      <c r="I432">
        <f t="shared" si="49"/>
        <v>105</v>
      </c>
      <c r="K432">
        <f t="shared" si="50"/>
        <v>85</v>
      </c>
      <c r="L432">
        <f t="shared" si="51"/>
        <v>125</v>
      </c>
    </row>
    <row r="433" spans="1:12" x14ac:dyDescent="0.25">
      <c r="A433" t="str">
        <f t="shared" si="44"/>
        <v/>
      </c>
      <c r="B433" s="16">
        <f t="shared" si="47"/>
        <v>39233</v>
      </c>
      <c r="C433">
        <f>400</f>
        <v>400</v>
      </c>
      <c r="D433">
        <f t="shared" si="45"/>
        <v>400</v>
      </c>
      <c r="E433">
        <f t="shared" si="46"/>
        <v>0</v>
      </c>
      <c r="F433">
        <f t="shared" si="43"/>
        <v>10</v>
      </c>
      <c r="G433">
        <f t="shared" si="48"/>
        <v>75</v>
      </c>
      <c r="I433">
        <f t="shared" si="49"/>
        <v>105</v>
      </c>
      <c r="K433">
        <f t="shared" si="50"/>
        <v>85</v>
      </c>
      <c r="L433">
        <f t="shared" si="51"/>
        <v>125</v>
      </c>
    </row>
    <row r="434" spans="1:12" x14ac:dyDescent="0.25">
      <c r="A434">
        <f t="shared" si="44"/>
        <v>1</v>
      </c>
      <c r="B434" s="16">
        <f t="shared" si="47"/>
        <v>39234</v>
      </c>
      <c r="C434">
        <f>400</f>
        <v>400</v>
      </c>
      <c r="D434">
        <f t="shared" si="45"/>
        <v>400</v>
      </c>
      <c r="E434">
        <f t="shared" si="46"/>
        <v>0</v>
      </c>
      <c r="F434">
        <f t="shared" si="43"/>
        <v>10</v>
      </c>
      <c r="G434">
        <v>60</v>
      </c>
      <c r="I434">
        <v>120</v>
      </c>
      <c r="K434">
        <f t="shared" si="50"/>
        <v>85</v>
      </c>
      <c r="L434">
        <f t="shared" si="51"/>
        <v>125</v>
      </c>
    </row>
    <row r="435" spans="1:12" x14ac:dyDescent="0.25">
      <c r="A435" t="str">
        <f t="shared" si="44"/>
        <v/>
      </c>
      <c r="B435" s="16">
        <f t="shared" si="47"/>
        <v>39235</v>
      </c>
      <c r="C435">
        <f>400</f>
        <v>400</v>
      </c>
      <c r="D435">
        <f t="shared" si="45"/>
        <v>400</v>
      </c>
      <c r="E435">
        <f t="shared" si="46"/>
        <v>0</v>
      </c>
      <c r="F435">
        <f t="shared" si="43"/>
        <v>10</v>
      </c>
      <c r="G435">
        <f t="shared" si="48"/>
        <v>60</v>
      </c>
      <c r="I435">
        <f t="shared" si="49"/>
        <v>120</v>
      </c>
      <c r="K435">
        <f t="shared" si="50"/>
        <v>85</v>
      </c>
      <c r="L435">
        <f t="shared" si="51"/>
        <v>125</v>
      </c>
    </row>
    <row r="436" spans="1:12" x14ac:dyDescent="0.25">
      <c r="A436" t="str">
        <f t="shared" si="44"/>
        <v/>
      </c>
      <c r="B436" s="16">
        <f t="shared" si="47"/>
        <v>39236</v>
      </c>
      <c r="C436">
        <f>400</f>
        <v>400</v>
      </c>
      <c r="D436">
        <f t="shared" si="45"/>
        <v>400</v>
      </c>
      <c r="E436">
        <f t="shared" si="46"/>
        <v>0</v>
      </c>
      <c r="F436">
        <f t="shared" si="43"/>
        <v>10</v>
      </c>
      <c r="G436">
        <f t="shared" si="48"/>
        <v>60</v>
      </c>
      <c r="I436">
        <f t="shared" si="49"/>
        <v>120</v>
      </c>
      <c r="K436">
        <f t="shared" si="50"/>
        <v>85</v>
      </c>
      <c r="L436">
        <f t="shared" si="51"/>
        <v>125</v>
      </c>
    </row>
    <row r="437" spans="1:12" x14ac:dyDescent="0.25">
      <c r="A437" t="str">
        <f t="shared" si="44"/>
        <v/>
      </c>
      <c r="B437" s="16">
        <f t="shared" si="47"/>
        <v>39237</v>
      </c>
      <c r="C437">
        <f>400</f>
        <v>400</v>
      </c>
      <c r="D437">
        <f t="shared" si="45"/>
        <v>400</v>
      </c>
      <c r="E437">
        <f t="shared" si="46"/>
        <v>0</v>
      </c>
      <c r="F437">
        <f t="shared" si="43"/>
        <v>10</v>
      </c>
      <c r="G437">
        <f t="shared" si="48"/>
        <v>60</v>
      </c>
      <c r="I437">
        <f t="shared" si="49"/>
        <v>120</v>
      </c>
      <c r="K437">
        <f t="shared" si="50"/>
        <v>85</v>
      </c>
      <c r="L437">
        <f t="shared" si="51"/>
        <v>125</v>
      </c>
    </row>
    <row r="438" spans="1:12" x14ac:dyDescent="0.25">
      <c r="A438" t="str">
        <f t="shared" si="44"/>
        <v/>
      </c>
      <c r="B438" s="16">
        <f t="shared" si="47"/>
        <v>39238</v>
      </c>
      <c r="C438">
        <f>400</f>
        <v>400</v>
      </c>
      <c r="D438">
        <f t="shared" si="45"/>
        <v>400</v>
      </c>
      <c r="E438">
        <f t="shared" si="46"/>
        <v>0</v>
      </c>
      <c r="F438">
        <f t="shared" si="43"/>
        <v>10</v>
      </c>
      <c r="G438">
        <f t="shared" si="48"/>
        <v>60</v>
      </c>
      <c r="I438">
        <f t="shared" si="49"/>
        <v>120</v>
      </c>
      <c r="K438">
        <f t="shared" si="50"/>
        <v>85</v>
      </c>
      <c r="L438">
        <f t="shared" si="51"/>
        <v>125</v>
      </c>
    </row>
    <row r="439" spans="1:12" x14ac:dyDescent="0.25">
      <c r="A439" t="str">
        <f t="shared" si="44"/>
        <v/>
      </c>
      <c r="B439" s="16">
        <f t="shared" si="47"/>
        <v>39239</v>
      </c>
      <c r="C439">
        <f>400</f>
        <v>400</v>
      </c>
      <c r="D439">
        <f t="shared" si="45"/>
        <v>400</v>
      </c>
      <c r="E439">
        <f t="shared" si="46"/>
        <v>0</v>
      </c>
      <c r="F439">
        <f t="shared" ref="F439:F502" si="52">F438</f>
        <v>10</v>
      </c>
      <c r="G439">
        <f t="shared" si="48"/>
        <v>60</v>
      </c>
      <c r="I439">
        <f t="shared" si="49"/>
        <v>120</v>
      </c>
      <c r="K439">
        <f t="shared" si="50"/>
        <v>85</v>
      </c>
      <c r="L439">
        <f t="shared" si="51"/>
        <v>125</v>
      </c>
    </row>
    <row r="440" spans="1:12" x14ac:dyDescent="0.25">
      <c r="A440" t="str">
        <f t="shared" si="44"/>
        <v/>
      </c>
      <c r="B440" s="16">
        <f t="shared" si="47"/>
        <v>39240</v>
      </c>
      <c r="C440">
        <f>400</f>
        <v>400</v>
      </c>
      <c r="D440">
        <f t="shared" si="45"/>
        <v>400</v>
      </c>
      <c r="E440">
        <f t="shared" si="46"/>
        <v>0</v>
      </c>
      <c r="F440">
        <f t="shared" si="52"/>
        <v>10</v>
      </c>
      <c r="G440">
        <f t="shared" si="48"/>
        <v>60</v>
      </c>
      <c r="I440">
        <f t="shared" si="49"/>
        <v>120</v>
      </c>
      <c r="K440">
        <f t="shared" si="50"/>
        <v>85</v>
      </c>
      <c r="L440">
        <f t="shared" si="51"/>
        <v>125</v>
      </c>
    </row>
    <row r="441" spans="1:12" x14ac:dyDescent="0.25">
      <c r="A441" t="str">
        <f t="shared" si="44"/>
        <v/>
      </c>
      <c r="B441" s="16">
        <f t="shared" si="47"/>
        <v>39241</v>
      </c>
      <c r="C441">
        <f>400</f>
        <v>400</v>
      </c>
      <c r="D441">
        <f t="shared" si="45"/>
        <v>400</v>
      </c>
      <c r="E441">
        <f t="shared" si="46"/>
        <v>0</v>
      </c>
      <c r="F441">
        <f t="shared" si="52"/>
        <v>10</v>
      </c>
      <c r="G441">
        <f t="shared" si="48"/>
        <v>60</v>
      </c>
      <c r="I441">
        <f t="shared" si="49"/>
        <v>120</v>
      </c>
      <c r="K441">
        <f t="shared" si="50"/>
        <v>85</v>
      </c>
      <c r="L441">
        <f t="shared" si="51"/>
        <v>125</v>
      </c>
    </row>
    <row r="442" spans="1:12" x14ac:dyDescent="0.25">
      <c r="A442" t="str">
        <f t="shared" si="44"/>
        <v/>
      </c>
      <c r="B442" s="16">
        <f t="shared" si="47"/>
        <v>39242</v>
      </c>
      <c r="C442">
        <f>400</f>
        <v>400</v>
      </c>
      <c r="D442">
        <f t="shared" si="45"/>
        <v>400</v>
      </c>
      <c r="E442">
        <f t="shared" si="46"/>
        <v>0</v>
      </c>
      <c r="F442">
        <f t="shared" si="52"/>
        <v>10</v>
      </c>
      <c r="G442">
        <f t="shared" si="48"/>
        <v>60</v>
      </c>
      <c r="I442">
        <f t="shared" si="49"/>
        <v>120</v>
      </c>
      <c r="K442">
        <f t="shared" si="50"/>
        <v>85</v>
      </c>
      <c r="L442">
        <f t="shared" si="51"/>
        <v>125</v>
      </c>
    </row>
    <row r="443" spans="1:12" x14ac:dyDescent="0.25">
      <c r="A443" t="str">
        <f t="shared" si="44"/>
        <v/>
      </c>
      <c r="B443" s="16">
        <f t="shared" si="47"/>
        <v>39243</v>
      </c>
      <c r="C443">
        <f>400</f>
        <v>400</v>
      </c>
      <c r="D443">
        <f t="shared" si="45"/>
        <v>400</v>
      </c>
      <c r="E443">
        <f t="shared" si="46"/>
        <v>0</v>
      </c>
      <c r="F443">
        <f t="shared" si="52"/>
        <v>10</v>
      </c>
      <c r="G443">
        <f t="shared" si="48"/>
        <v>60</v>
      </c>
      <c r="I443">
        <f t="shared" si="49"/>
        <v>120</v>
      </c>
      <c r="K443">
        <f t="shared" si="50"/>
        <v>85</v>
      </c>
      <c r="L443">
        <f t="shared" si="51"/>
        <v>125</v>
      </c>
    </row>
    <row r="444" spans="1:12" x14ac:dyDescent="0.25">
      <c r="A444" t="str">
        <f t="shared" si="44"/>
        <v/>
      </c>
      <c r="B444" s="16">
        <f t="shared" si="47"/>
        <v>39244</v>
      </c>
      <c r="C444">
        <f>400</f>
        <v>400</v>
      </c>
      <c r="D444">
        <f t="shared" si="45"/>
        <v>400</v>
      </c>
      <c r="E444">
        <f t="shared" si="46"/>
        <v>0</v>
      </c>
      <c r="F444">
        <f t="shared" si="52"/>
        <v>10</v>
      </c>
      <c r="G444">
        <f t="shared" si="48"/>
        <v>60</v>
      </c>
      <c r="I444">
        <f t="shared" si="49"/>
        <v>120</v>
      </c>
      <c r="K444">
        <f t="shared" si="50"/>
        <v>85</v>
      </c>
      <c r="L444">
        <f t="shared" si="51"/>
        <v>125</v>
      </c>
    </row>
    <row r="445" spans="1:12" x14ac:dyDescent="0.25">
      <c r="A445" t="str">
        <f t="shared" si="44"/>
        <v/>
      </c>
      <c r="B445" s="16">
        <f t="shared" si="47"/>
        <v>39245</v>
      </c>
      <c r="C445">
        <f>400</f>
        <v>400</v>
      </c>
      <c r="D445">
        <f t="shared" si="45"/>
        <v>400</v>
      </c>
      <c r="E445">
        <f t="shared" si="46"/>
        <v>0</v>
      </c>
      <c r="F445">
        <f t="shared" si="52"/>
        <v>10</v>
      </c>
      <c r="G445">
        <f t="shared" si="48"/>
        <v>60</v>
      </c>
      <c r="I445">
        <f t="shared" si="49"/>
        <v>120</v>
      </c>
      <c r="K445">
        <f t="shared" si="50"/>
        <v>85</v>
      </c>
      <c r="L445">
        <f t="shared" si="51"/>
        <v>125</v>
      </c>
    </row>
    <row r="446" spans="1:12" x14ac:dyDescent="0.25">
      <c r="A446" t="str">
        <f t="shared" si="44"/>
        <v/>
      </c>
      <c r="B446" s="16">
        <f t="shared" si="47"/>
        <v>39246</v>
      </c>
      <c r="C446">
        <f>400</f>
        <v>400</v>
      </c>
      <c r="D446">
        <f t="shared" si="45"/>
        <v>400</v>
      </c>
      <c r="E446">
        <f t="shared" si="46"/>
        <v>0</v>
      </c>
      <c r="F446">
        <f t="shared" si="52"/>
        <v>10</v>
      </c>
      <c r="G446">
        <f t="shared" si="48"/>
        <v>60</v>
      </c>
      <c r="I446">
        <f t="shared" si="49"/>
        <v>120</v>
      </c>
      <c r="K446">
        <f t="shared" si="50"/>
        <v>85</v>
      </c>
      <c r="L446">
        <f t="shared" si="51"/>
        <v>125</v>
      </c>
    </row>
    <row r="447" spans="1:12" x14ac:dyDescent="0.25">
      <c r="A447" t="str">
        <f t="shared" si="44"/>
        <v/>
      </c>
      <c r="B447" s="16">
        <f t="shared" si="47"/>
        <v>39247</v>
      </c>
      <c r="C447">
        <f>400</f>
        <v>400</v>
      </c>
      <c r="D447">
        <f t="shared" si="45"/>
        <v>400</v>
      </c>
      <c r="E447">
        <f t="shared" si="46"/>
        <v>0</v>
      </c>
      <c r="F447">
        <f t="shared" si="52"/>
        <v>10</v>
      </c>
      <c r="G447">
        <f t="shared" si="48"/>
        <v>60</v>
      </c>
      <c r="I447">
        <f t="shared" si="49"/>
        <v>120</v>
      </c>
      <c r="K447">
        <f t="shared" si="50"/>
        <v>85</v>
      </c>
      <c r="L447">
        <f t="shared" si="51"/>
        <v>125</v>
      </c>
    </row>
    <row r="448" spans="1:12" x14ac:dyDescent="0.25">
      <c r="A448" t="str">
        <f t="shared" si="44"/>
        <v/>
      </c>
      <c r="B448" s="16">
        <f t="shared" si="47"/>
        <v>39248</v>
      </c>
      <c r="C448">
        <f>400</f>
        <v>400</v>
      </c>
      <c r="D448">
        <f t="shared" si="45"/>
        <v>400</v>
      </c>
      <c r="E448">
        <f t="shared" si="46"/>
        <v>0</v>
      </c>
      <c r="F448">
        <f t="shared" si="52"/>
        <v>10</v>
      </c>
      <c r="G448">
        <f t="shared" si="48"/>
        <v>60</v>
      </c>
      <c r="I448">
        <f t="shared" si="49"/>
        <v>120</v>
      </c>
      <c r="K448">
        <f t="shared" si="50"/>
        <v>85</v>
      </c>
      <c r="L448">
        <f t="shared" si="51"/>
        <v>125</v>
      </c>
    </row>
    <row r="449" spans="1:12" x14ac:dyDescent="0.25">
      <c r="A449" t="str">
        <f t="shared" si="44"/>
        <v/>
      </c>
      <c r="B449" s="16">
        <f t="shared" si="47"/>
        <v>39249</v>
      </c>
      <c r="C449">
        <f>400</f>
        <v>400</v>
      </c>
      <c r="D449">
        <f t="shared" si="45"/>
        <v>400</v>
      </c>
      <c r="E449">
        <f t="shared" si="46"/>
        <v>0</v>
      </c>
      <c r="F449">
        <f t="shared" si="52"/>
        <v>10</v>
      </c>
      <c r="G449">
        <f t="shared" si="48"/>
        <v>60</v>
      </c>
      <c r="I449">
        <f t="shared" si="49"/>
        <v>120</v>
      </c>
      <c r="K449">
        <f t="shared" si="50"/>
        <v>85</v>
      </c>
      <c r="L449">
        <f t="shared" si="51"/>
        <v>125</v>
      </c>
    </row>
    <row r="450" spans="1:12" x14ac:dyDescent="0.25">
      <c r="A450" t="str">
        <f t="shared" si="44"/>
        <v/>
      </c>
      <c r="B450" s="16">
        <f t="shared" si="47"/>
        <v>39250</v>
      </c>
      <c r="C450">
        <f>400</f>
        <v>400</v>
      </c>
      <c r="D450">
        <f t="shared" si="45"/>
        <v>400</v>
      </c>
      <c r="E450">
        <f t="shared" si="46"/>
        <v>0</v>
      </c>
      <c r="F450">
        <f t="shared" si="52"/>
        <v>10</v>
      </c>
      <c r="G450">
        <f t="shared" si="48"/>
        <v>60</v>
      </c>
      <c r="I450">
        <f t="shared" si="49"/>
        <v>120</v>
      </c>
      <c r="K450">
        <f t="shared" si="50"/>
        <v>85</v>
      </c>
      <c r="L450">
        <f t="shared" si="51"/>
        <v>125</v>
      </c>
    </row>
    <row r="451" spans="1:12" x14ac:dyDescent="0.25">
      <c r="A451" t="str">
        <f t="shared" si="44"/>
        <v/>
      </c>
      <c r="B451" s="16">
        <f t="shared" si="47"/>
        <v>39251</v>
      </c>
      <c r="C451">
        <f>400</f>
        <v>400</v>
      </c>
      <c r="D451">
        <f t="shared" si="45"/>
        <v>400</v>
      </c>
      <c r="E451">
        <f t="shared" si="46"/>
        <v>0</v>
      </c>
      <c r="F451">
        <f t="shared" si="52"/>
        <v>10</v>
      </c>
      <c r="G451">
        <f t="shared" si="48"/>
        <v>60</v>
      </c>
      <c r="I451">
        <f t="shared" si="49"/>
        <v>120</v>
      </c>
      <c r="K451">
        <f t="shared" si="50"/>
        <v>85</v>
      </c>
      <c r="L451">
        <f t="shared" si="51"/>
        <v>125</v>
      </c>
    </row>
    <row r="452" spans="1:12" x14ac:dyDescent="0.25">
      <c r="A452" t="str">
        <f t="shared" si="44"/>
        <v/>
      </c>
      <c r="B452" s="16">
        <f t="shared" si="47"/>
        <v>39252</v>
      </c>
      <c r="C452">
        <f>400</f>
        <v>400</v>
      </c>
      <c r="D452">
        <f t="shared" si="45"/>
        <v>400</v>
      </c>
      <c r="E452">
        <f t="shared" si="46"/>
        <v>0</v>
      </c>
      <c r="F452">
        <f t="shared" si="52"/>
        <v>10</v>
      </c>
      <c r="G452">
        <f t="shared" si="48"/>
        <v>60</v>
      </c>
      <c r="I452">
        <f t="shared" si="49"/>
        <v>120</v>
      </c>
      <c r="K452">
        <f t="shared" si="50"/>
        <v>85</v>
      </c>
      <c r="L452">
        <f t="shared" si="51"/>
        <v>125</v>
      </c>
    </row>
    <row r="453" spans="1:12" x14ac:dyDescent="0.25">
      <c r="A453" t="str">
        <f t="shared" si="44"/>
        <v/>
      </c>
      <c r="B453" s="16">
        <f t="shared" si="47"/>
        <v>39253</v>
      </c>
      <c r="C453">
        <f>400</f>
        <v>400</v>
      </c>
      <c r="D453">
        <f t="shared" si="45"/>
        <v>400</v>
      </c>
      <c r="E453">
        <f t="shared" si="46"/>
        <v>0</v>
      </c>
      <c r="F453">
        <f t="shared" si="52"/>
        <v>10</v>
      </c>
      <c r="G453">
        <f t="shared" si="48"/>
        <v>60</v>
      </c>
      <c r="I453">
        <f t="shared" si="49"/>
        <v>120</v>
      </c>
      <c r="K453">
        <f t="shared" si="50"/>
        <v>85</v>
      </c>
      <c r="L453">
        <f t="shared" si="51"/>
        <v>125</v>
      </c>
    </row>
    <row r="454" spans="1:12" x14ac:dyDescent="0.25">
      <c r="A454" t="str">
        <f t="shared" si="44"/>
        <v/>
      </c>
      <c r="B454" s="16">
        <f t="shared" si="47"/>
        <v>39254</v>
      </c>
      <c r="C454">
        <f>400</f>
        <v>400</v>
      </c>
      <c r="D454">
        <f t="shared" si="45"/>
        <v>400</v>
      </c>
      <c r="E454">
        <f t="shared" si="46"/>
        <v>0</v>
      </c>
      <c r="F454">
        <f t="shared" si="52"/>
        <v>10</v>
      </c>
      <c r="G454">
        <f t="shared" si="48"/>
        <v>60</v>
      </c>
      <c r="I454">
        <f t="shared" si="49"/>
        <v>120</v>
      </c>
      <c r="K454">
        <f t="shared" si="50"/>
        <v>85</v>
      </c>
      <c r="L454">
        <f t="shared" si="51"/>
        <v>125</v>
      </c>
    </row>
    <row r="455" spans="1:12" x14ac:dyDescent="0.25">
      <c r="A455" t="str">
        <f t="shared" si="44"/>
        <v/>
      </c>
      <c r="B455" s="16">
        <f t="shared" si="47"/>
        <v>39255</v>
      </c>
      <c r="C455">
        <f>400</f>
        <v>400</v>
      </c>
      <c r="D455">
        <f t="shared" si="45"/>
        <v>400</v>
      </c>
      <c r="E455">
        <f t="shared" si="46"/>
        <v>0</v>
      </c>
      <c r="F455">
        <f t="shared" si="52"/>
        <v>10</v>
      </c>
      <c r="G455">
        <f t="shared" si="48"/>
        <v>60</v>
      </c>
      <c r="I455">
        <f t="shared" si="49"/>
        <v>120</v>
      </c>
      <c r="K455">
        <f t="shared" si="50"/>
        <v>85</v>
      </c>
      <c r="L455">
        <f t="shared" si="51"/>
        <v>125</v>
      </c>
    </row>
    <row r="456" spans="1:12" x14ac:dyDescent="0.25">
      <c r="A456" t="str">
        <f t="shared" ref="A456:A519" si="53">IF(DAY(B456)=1,1,"")</f>
        <v/>
      </c>
      <c r="B456" s="16">
        <f t="shared" si="47"/>
        <v>39256</v>
      </c>
      <c r="C456">
        <f>400</f>
        <v>400</v>
      </c>
      <c r="D456">
        <f t="shared" si="45"/>
        <v>400</v>
      </c>
      <c r="E456">
        <f t="shared" si="46"/>
        <v>0</v>
      </c>
      <c r="F456">
        <f t="shared" si="52"/>
        <v>10</v>
      </c>
      <c r="G456">
        <f t="shared" si="48"/>
        <v>60</v>
      </c>
      <c r="I456">
        <f t="shared" si="49"/>
        <v>120</v>
      </c>
      <c r="K456">
        <f t="shared" si="50"/>
        <v>85</v>
      </c>
      <c r="L456">
        <f t="shared" si="51"/>
        <v>125</v>
      </c>
    </row>
    <row r="457" spans="1:12" x14ac:dyDescent="0.25">
      <c r="A457" t="str">
        <f t="shared" si="53"/>
        <v/>
      </c>
      <c r="B457" s="16">
        <f t="shared" si="47"/>
        <v>39257</v>
      </c>
      <c r="C457">
        <f>400</f>
        <v>400</v>
      </c>
      <c r="D457">
        <f t="shared" ref="D457:D520" si="54">SUM(F457:S457)</f>
        <v>400</v>
      </c>
      <c r="E457">
        <f t="shared" ref="E457:E520" si="55">C457-D457</f>
        <v>0</v>
      </c>
      <c r="F457">
        <f t="shared" si="52"/>
        <v>10</v>
      </c>
      <c r="G457">
        <f t="shared" si="48"/>
        <v>60</v>
      </c>
      <c r="I457">
        <f t="shared" si="49"/>
        <v>120</v>
      </c>
      <c r="K457">
        <f t="shared" si="50"/>
        <v>85</v>
      </c>
      <c r="L457">
        <f t="shared" si="51"/>
        <v>125</v>
      </c>
    </row>
    <row r="458" spans="1:12" x14ac:dyDescent="0.25">
      <c r="A458" t="str">
        <f t="shared" si="53"/>
        <v/>
      </c>
      <c r="B458" s="16">
        <f t="shared" ref="B458:B521" si="56">B457+1</f>
        <v>39258</v>
      </c>
      <c r="C458">
        <f>400</f>
        <v>400</v>
      </c>
      <c r="D458">
        <f t="shared" si="54"/>
        <v>400</v>
      </c>
      <c r="E458">
        <f t="shared" si="55"/>
        <v>0</v>
      </c>
      <c r="F458">
        <f t="shared" si="52"/>
        <v>10</v>
      </c>
      <c r="G458">
        <f t="shared" ref="G458:G521" si="57">G457</f>
        <v>60</v>
      </c>
      <c r="I458">
        <f t="shared" ref="I458:I521" si="58">I457</f>
        <v>120</v>
      </c>
      <c r="K458">
        <f t="shared" ref="K458:K521" si="59">K457</f>
        <v>85</v>
      </c>
      <c r="L458">
        <f t="shared" ref="L458:L521" si="60">L457</f>
        <v>125</v>
      </c>
    </row>
    <row r="459" spans="1:12" x14ac:dyDescent="0.25">
      <c r="A459" t="str">
        <f t="shared" si="53"/>
        <v/>
      </c>
      <c r="B459" s="16">
        <f t="shared" si="56"/>
        <v>39259</v>
      </c>
      <c r="C459">
        <f>400</f>
        <v>400</v>
      </c>
      <c r="D459">
        <f t="shared" si="54"/>
        <v>400</v>
      </c>
      <c r="E459">
        <f t="shared" si="55"/>
        <v>0</v>
      </c>
      <c r="F459">
        <f t="shared" si="52"/>
        <v>10</v>
      </c>
      <c r="G459">
        <f t="shared" si="57"/>
        <v>60</v>
      </c>
      <c r="I459">
        <f t="shared" si="58"/>
        <v>120</v>
      </c>
      <c r="K459">
        <f t="shared" si="59"/>
        <v>85</v>
      </c>
      <c r="L459">
        <f t="shared" si="60"/>
        <v>125</v>
      </c>
    </row>
    <row r="460" spans="1:12" x14ac:dyDescent="0.25">
      <c r="A460" t="str">
        <f t="shared" si="53"/>
        <v/>
      </c>
      <c r="B460" s="16">
        <f t="shared" si="56"/>
        <v>39260</v>
      </c>
      <c r="C460">
        <f>400</f>
        <v>400</v>
      </c>
      <c r="D460">
        <f t="shared" si="54"/>
        <v>400</v>
      </c>
      <c r="E460">
        <f t="shared" si="55"/>
        <v>0</v>
      </c>
      <c r="F460">
        <f t="shared" si="52"/>
        <v>10</v>
      </c>
      <c r="G460">
        <f t="shared" si="57"/>
        <v>60</v>
      </c>
      <c r="I460">
        <f t="shared" si="58"/>
        <v>120</v>
      </c>
      <c r="K460">
        <f t="shared" si="59"/>
        <v>85</v>
      </c>
      <c r="L460">
        <f t="shared" si="60"/>
        <v>125</v>
      </c>
    </row>
    <row r="461" spans="1:12" x14ac:dyDescent="0.25">
      <c r="A461" t="str">
        <f t="shared" si="53"/>
        <v/>
      </c>
      <c r="B461" s="16">
        <f t="shared" si="56"/>
        <v>39261</v>
      </c>
      <c r="C461">
        <f>400</f>
        <v>400</v>
      </c>
      <c r="D461">
        <f t="shared" si="54"/>
        <v>400</v>
      </c>
      <c r="E461">
        <f t="shared" si="55"/>
        <v>0</v>
      </c>
      <c r="F461">
        <f t="shared" si="52"/>
        <v>10</v>
      </c>
      <c r="G461">
        <f t="shared" si="57"/>
        <v>60</v>
      </c>
      <c r="I461">
        <f t="shared" si="58"/>
        <v>120</v>
      </c>
      <c r="K461">
        <f t="shared" si="59"/>
        <v>85</v>
      </c>
      <c r="L461">
        <f t="shared" si="60"/>
        <v>125</v>
      </c>
    </row>
    <row r="462" spans="1:12" x14ac:dyDescent="0.25">
      <c r="A462" t="str">
        <f t="shared" si="53"/>
        <v/>
      </c>
      <c r="B462" s="16">
        <f t="shared" si="56"/>
        <v>39262</v>
      </c>
      <c r="C462">
        <f>400</f>
        <v>400</v>
      </c>
      <c r="D462">
        <f t="shared" si="54"/>
        <v>400</v>
      </c>
      <c r="E462">
        <f t="shared" si="55"/>
        <v>0</v>
      </c>
      <c r="F462">
        <f t="shared" si="52"/>
        <v>10</v>
      </c>
      <c r="G462">
        <f t="shared" si="57"/>
        <v>60</v>
      </c>
      <c r="I462">
        <f t="shared" si="58"/>
        <v>120</v>
      </c>
      <c r="K462">
        <f t="shared" si="59"/>
        <v>85</v>
      </c>
      <c r="L462">
        <f t="shared" si="60"/>
        <v>125</v>
      </c>
    </row>
    <row r="463" spans="1:12" x14ac:dyDescent="0.25">
      <c r="A463" t="str">
        <f t="shared" si="53"/>
        <v/>
      </c>
      <c r="B463" s="16">
        <f t="shared" si="56"/>
        <v>39263</v>
      </c>
      <c r="C463">
        <f>400</f>
        <v>400</v>
      </c>
      <c r="D463">
        <f t="shared" si="54"/>
        <v>400</v>
      </c>
      <c r="E463">
        <f t="shared" si="55"/>
        <v>0</v>
      </c>
      <c r="F463">
        <f t="shared" si="52"/>
        <v>10</v>
      </c>
      <c r="G463">
        <f t="shared" si="57"/>
        <v>60</v>
      </c>
      <c r="I463">
        <f t="shared" si="58"/>
        <v>120</v>
      </c>
      <c r="K463">
        <f t="shared" si="59"/>
        <v>85</v>
      </c>
      <c r="L463">
        <f t="shared" si="60"/>
        <v>125</v>
      </c>
    </row>
    <row r="464" spans="1:12" x14ac:dyDescent="0.25">
      <c r="A464">
        <f t="shared" si="53"/>
        <v>1</v>
      </c>
      <c r="B464" s="16">
        <f t="shared" si="56"/>
        <v>39264</v>
      </c>
      <c r="C464">
        <f>400</f>
        <v>400</v>
      </c>
      <c r="D464">
        <f t="shared" si="54"/>
        <v>400</v>
      </c>
      <c r="E464">
        <f t="shared" si="55"/>
        <v>0</v>
      </c>
      <c r="F464">
        <f t="shared" si="52"/>
        <v>10</v>
      </c>
      <c r="G464">
        <f t="shared" si="57"/>
        <v>60</v>
      </c>
      <c r="I464">
        <f t="shared" si="58"/>
        <v>120</v>
      </c>
      <c r="K464">
        <f t="shared" si="59"/>
        <v>85</v>
      </c>
      <c r="L464">
        <f t="shared" si="60"/>
        <v>125</v>
      </c>
    </row>
    <row r="465" spans="1:12" x14ac:dyDescent="0.25">
      <c r="A465" t="str">
        <f t="shared" si="53"/>
        <v/>
      </c>
      <c r="B465" s="16">
        <f t="shared" si="56"/>
        <v>39265</v>
      </c>
      <c r="C465">
        <f>400</f>
        <v>400</v>
      </c>
      <c r="D465">
        <f t="shared" si="54"/>
        <v>400</v>
      </c>
      <c r="E465">
        <f t="shared" si="55"/>
        <v>0</v>
      </c>
      <c r="F465">
        <f t="shared" si="52"/>
        <v>10</v>
      </c>
      <c r="G465">
        <f t="shared" si="57"/>
        <v>60</v>
      </c>
      <c r="I465">
        <f t="shared" si="58"/>
        <v>120</v>
      </c>
      <c r="K465">
        <f t="shared" si="59"/>
        <v>85</v>
      </c>
      <c r="L465">
        <f t="shared" si="60"/>
        <v>125</v>
      </c>
    </row>
    <row r="466" spans="1:12" x14ac:dyDescent="0.25">
      <c r="A466" t="str">
        <f t="shared" si="53"/>
        <v/>
      </c>
      <c r="B466" s="16">
        <f t="shared" si="56"/>
        <v>39266</v>
      </c>
      <c r="C466">
        <f>400</f>
        <v>400</v>
      </c>
      <c r="D466">
        <f t="shared" si="54"/>
        <v>400</v>
      </c>
      <c r="E466">
        <f t="shared" si="55"/>
        <v>0</v>
      </c>
      <c r="F466">
        <f t="shared" si="52"/>
        <v>10</v>
      </c>
      <c r="G466">
        <f t="shared" si="57"/>
        <v>60</v>
      </c>
      <c r="I466">
        <f t="shared" si="58"/>
        <v>120</v>
      </c>
      <c r="K466">
        <f t="shared" si="59"/>
        <v>85</v>
      </c>
      <c r="L466">
        <f t="shared" si="60"/>
        <v>125</v>
      </c>
    </row>
    <row r="467" spans="1:12" x14ac:dyDescent="0.25">
      <c r="A467" t="str">
        <f t="shared" si="53"/>
        <v/>
      </c>
      <c r="B467" s="16">
        <f t="shared" si="56"/>
        <v>39267</v>
      </c>
      <c r="C467">
        <f>400</f>
        <v>400</v>
      </c>
      <c r="D467">
        <f t="shared" si="54"/>
        <v>400</v>
      </c>
      <c r="E467">
        <f t="shared" si="55"/>
        <v>0</v>
      </c>
      <c r="F467">
        <f t="shared" si="52"/>
        <v>10</v>
      </c>
      <c r="G467">
        <f t="shared" si="57"/>
        <v>60</v>
      </c>
      <c r="I467">
        <f t="shared" si="58"/>
        <v>120</v>
      </c>
      <c r="K467">
        <f t="shared" si="59"/>
        <v>85</v>
      </c>
      <c r="L467">
        <f t="shared" si="60"/>
        <v>125</v>
      </c>
    </row>
    <row r="468" spans="1:12" x14ac:dyDescent="0.25">
      <c r="A468" t="str">
        <f t="shared" si="53"/>
        <v/>
      </c>
      <c r="B468" s="16">
        <f t="shared" si="56"/>
        <v>39268</v>
      </c>
      <c r="C468">
        <f>400</f>
        <v>400</v>
      </c>
      <c r="D468">
        <f t="shared" si="54"/>
        <v>400</v>
      </c>
      <c r="E468">
        <f t="shared" si="55"/>
        <v>0</v>
      </c>
      <c r="F468">
        <f t="shared" si="52"/>
        <v>10</v>
      </c>
      <c r="G468">
        <f t="shared" si="57"/>
        <v>60</v>
      </c>
      <c r="I468">
        <f t="shared" si="58"/>
        <v>120</v>
      </c>
      <c r="K468">
        <f t="shared" si="59"/>
        <v>85</v>
      </c>
      <c r="L468">
        <f t="shared" si="60"/>
        <v>125</v>
      </c>
    </row>
    <row r="469" spans="1:12" x14ac:dyDescent="0.25">
      <c r="A469" t="str">
        <f t="shared" si="53"/>
        <v/>
      </c>
      <c r="B469" s="16">
        <f t="shared" si="56"/>
        <v>39269</v>
      </c>
      <c r="C469">
        <f>400</f>
        <v>400</v>
      </c>
      <c r="D469">
        <f t="shared" si="54"/>
        <v>400</v>
      </c>
      <c r="E469">
        <f t="shared" si="55"/>
        <v>0</v>
      </c>
      <c r="F469">
        <f t="shared" si="52"/>
        <v>10</v>
      </c>
      <c r="G469">
        <f t="shared" si="57"/>
        <v>60</v>
      </c>
      <c r="I469">
        <f t="shared" si="58"/>
        <v>120</v>
      </c>
      <c r="K469">
        <f t="shared" si="59"/>
        <v>85</v>
      </c>
      <c r="L469">
        <f t="shared" si="60"/>
        <v>125</v>
      </c>
    </row>
    <row r="470" spans="1:12" x14ac:dyDescent="0.25">
      <c r="A470" t="str">
        <f t="shared" si="53"/>
        <v/>
      </c>
      <c r="B470" s="16">
        <f t="shared" si="56"/>
        <v>39270</v>
      </c>
      <c r="C470">
        <f>400</f>
        <v>400</v>
      </c>
      <c r="D470">
        <f t="shared" si="54"/>
        <v>400</v>
      </c>
      <c r="E470">
        <f t="shared" si="55"/>
        <v>0</v>
      </c>
      <c r="F470">
        <f t="shared" si="52"/>
        <v>10</v>
      </c>
      <c r="G470">
        <f t="shared" si="57"/>
        <v>60</v>
      </c>
      <c r="I470">
        <f t="shared" si="58"/>
        <v>120</v>
      </c>
      <c r="K470">
        <f t="shared" si="59"/>
        <v>85</v>
      </c>
      <c r="L470">
        <f t="shared" si="60"/>
        <v>125</v>
      </c>
    </row>
    <row r="471" spans="1:12" x14ac:dyDescent="0.25">
      <c r="A471" t="str">
        <f t="shared" si="53"/>
        <v/>
      </c>
      <c r="B471" s="16">
        <f t="shared" si="56"/>
        <v>39271</v>
      </c>
      <c r="C471">
        <f>400</f>
        <v>400</v>
      </c>
      <c r="D471">
        <f t="shared" si="54"/>
        <v>400</v>
      </c>
      <c r="E471">
        <f t="shared" si="55"/>
        <v>0</v>
      </c>
      <c r="F471">
        <f t="shared" si="52"/>
        <v>10</v>
      </c>
      <c r="G471">
        <f t="shared" si="57"/>
        <v>60</v>
      </c>
      <c r="I471">
        <f t="shared" si="58"/>
        <v>120</v>
      </c>
      <c r="K471">
        <f t="shared" si="59"/>
        <v>85</v>
      </c>
      <c r="L471">
        <f t="shared" si="60"/>
        <v>125</v>
      </c>
    </row>
    <row r="472" spans="1:12" x14ac:dyDescent="0.25">
      <c r="A472" t="str">
        <f t="shared" si="53"/>
        <v/>
      </c>
      <c r="B472" s="16">
        <f t="shared" si="56"/>
        <v>39272</v>
      </c>
      <c r="C472">
        <f>400</f>
        <v>400</v>
      </c>
      <c r="D472">
        <f t="shared" si="54"/>
        <v>400</v>
      </c>
      <c r="E472">
        <f t="shared" si="55"/>
        <v>0</v>
      </c>
      <c r="F472">
        <f t="shared" si="52"/>
        <v>10</v>
      </c>
      <c r="G472">
        <f t="shared" si="57"/>
        <v>60</v>
      </c>
      <c r="I472">
        <f t="shared" si="58"/>
        <v>120</v>
      </c>
      <c r="K472">
        <f t="shared" si="59"/>
        <v>85</v>
      </c>
      <c r="L472">
        <f t="shared" si="60"/>
        <v>125</v>
      </c>
    </row>
    <row r="473" spans="1:12" x14ac:dyDescent="0.25">
      <c r="A473" t="str">
        <f t="shared" si="53"/>
        <v/>
      </c>
      <c r="B473" s="16">
        <f t="shared" si="56"/>
        <v>39273</v>
      </c>
      <c r="C473">
        <f>400</f>
        <v>400</v>
      </c>
      <c r="D473">
        <f t="shared" si="54"/>
        <v>400</v>
      </c>
      <c r="E473">
        <f t="shared" si="55"/>
        <v>0</v>
      </c>
      <c r="F473">
        <f t="shared" si="52"/>
        <v>10</v>
      </c>
      <c r="G473">
        <f t="shared" si="57"/>
        <v>60</v>
      </c>
      <c r="I473">
        <f t="shared" si="58"/>
        <v>120</v>
      </c>
      <c r="K473">
        <f t="shared" si="59"/>
        <v>85</v>
      </c>
      <c r="L473">
        <f t="shared" si="60"/>
        <v>125</v>
      </c>
    </row>
    <row r="474" spans="1:12" x14ac:dyDescent="0.25">
      <c r="A474" t="str">
        <f t="shared" si="53"/>
        <v/>
      </c>
      <c r="B474" s="16">
        <f t="shared" si="56"/>
        <v>39274</v>
      </c>
      <c r="C474">
        <f>400</f>
        <v>400</v>
      </c>
      <c r="D474">
        <f t="shared" si="54"/>
        <v>400</v>
      </c>
      <c r="E474">
        <f t="shared" si="55"/>
        <v>0</v>
      </c>
      <c r="F474">
        <f t="shared" si="52"/>
        <v>10</v>
      </c>
      <c r="G474">
        <f t="shared" si="57"/>
        <v>60</v>
      </c>
      <c r="I474">
        <f t="shared" si="58"/>
        <v>120</v>
      </c>
      <c r="K474">
        <f t="shared" si="59"/>
        <v>85</v>
      </c>
      <c r="L474">
        <f t="shared" si="60"/>
        <v>125</v>
      </c>
    </row>
    <row r="475" spans="1:12" x14ac:dyDescent="0.25">
      <c r="A475" t="str">
        <f t="shared" si="53"/>
        <v/>
      </c>
      <c r="B475" s="16">
        <f t="shared" si="56"/>
        <v>39275</v>
      </c>
      <c r="C475">
        <f>400</f>
        <v>400</v>
      </c>
      <c r="D475">
        <f t="shared" si="54"/>
        <v>400</v>
      </c>
      <c r="E475">
        <f t="shared" si="55"/>
        <v>0</v>
      </c>
      <c r="F475">
        <f t="shared" si="52"/>
        <v>10</v>
      </c>
      <c r="G475">
        <f t="shared" si="57"/>
        <v>60</v>
      </c>
      <c r="I475">
        <f t="shared" si="58"/>
        <v>120</v>
      </c>
      <c r="K475">
        <f t="shared" si="59"/>
        <v>85</v>
      </c>
      <c r="L475">
        <f t="shared" si="60"/>
        <v>125</v>
      </c>
    </row>
    <row r="476" spans="1:12" x14ac:dyDescent="0.25">
      <c r="A476" t="str">
        <f t="shared" si="53"/>
        <v/>
      </c>
      <c r="B476" s="16">
        <f t="shared" si="56"/>
        <v>39276</v>
      </c>
      <c r="C476">
        <f>400</f>
        <v>400</v>
      </c>
      <c r="D476">
        <f t="shared" si="54"/>
        <v>400</v>
      </c>
      <c r="E476">
        <f t="shared" si="55"/>
        <v>0</v>
      </c>
      <c r="F476">
        <f t="shared" si="52"/>
        <v>10</v>
      </c>
      <c r="G476">
        <f t="shared" si="57"/>
        <v>60</v>
      </c>
      <c r="I476">
        <f t="shared" si="58"/>
        <v>120</v>
      </c>
      <c r="K476">
        <f t="shared" si="59"/>
        <v>85</v>
      </c>
      <c r="L476">
        <f t="shared" si="60"/>
        <v>125</v>
      </c>
    </row>
    <row r="477" spans="1:12" x14ac:dyDescent="0.25">
      <c r="A477" t="str">
        <f t="shared" si="53"/>
        <v/>
      </c>
      <c r="B477" s="16">
        <f t="shared" si="56"/>
        <v>39277</v>
      </c>
      <c r="C477">
        <f>400</f>
        <v>400</v>
      </c>
      <c r="D477">
        <f t="shared" si="54"/>
        <v>400</v>
      </c>
      <c r="E477">
        <f t="shared" si="55"/>
        <v>0</v>
      </c>
      <c r="F477">
        <f t="shared" si="52"/>
        <v>10</v>
      </c>
      <c r="G477">
        <f t="shared" si="57"/>
        <v>60</v>
      </c>
      <c r="I477">
        <f t="shared" si="58"/>
        <v>120</v>
      </c>
      <c r="K477">
        <f t="shared" si="59"/>
        <v>85</v>
      </c>
      <c r="L477">
        <f t="shared" si="60"/>
        <v>125</v>
      </c>
    </row>
    <row r="478" spans="1:12" x14ac:dyDescent="0.25">
      <c r="A478" t="str">
        <f t="shared" si="53"/>
        <v/>
      </c>
      <c r="B478" s="16">
        <f t="shared" si="56"/>
        <v>39278</v>
      </c>
      <c r="C478">
        <f>400</f>
        <v>400</v>
      </c>
      <c r="D478">
        <f t="shared" si="54"/>
        <v>400</v>
      </c>
      <c r="E478">
        <f t="shared" si="55"/>
        <v>0</v>
      </c>
      <c r="F478">
        <f t="shared" si="52"/>
        <v>10</v>
      </c>
      <c r="G478">
        <f t="shared" si="57"/>
        <v>60</v>
      </c>
      <c r="I478">
        <f t="shared" si="58"/>
        <v>120</v>
      </c>
      <c r="K478">
        <f t="shared" si="59"/>
        <v>85</v>
      </c>
      <c r="L478">
        <f t="shared" si="60"/>
        <v>125</v>
      </c>
    </row>
    <row r="479" spans="1:12" x14ac:dyDescent="0.25">
      <c r="A479" t="str">
        <f t="shared" si="53"/>
        <v/>
      </c>
      <c r="B479" s="16">
        <f t="shared" si="56"/>
        <v>39279</v>
      </c>
      <c r="C479">
        <f>400</f>
        <v>400</v>
      </c>
      <c r="D479">
        <f t="shared" si="54"/>
        <v>400</v>
      </c>
      <c r="E479">
        <f t="shared" si="55"/>
        <v>0</v>
      </c>
      <c r="F479">
        <f t="shared" si="52"/>
        <v>10</v>
      </c>
      <c r="G479">
        <f t="shared" si="57"/>
        <v>60</v>
      </c>
      <c r="I479">
        <f t="shared" si="58"/>
        <v>120</v>
      </c>
      <c r="K479">
        <f t="shared" si="59"/>
        <v>85</v>
      </c>
      <c r="L479">
        <f t="shared" si="60"/>
        <v>125</v>
      </c>
    </row>
    <row r="480" spans="1:12" x14ac:dyDescent="0.25">
      <c r="A480" t="str">
        <f t="shared" si="53"/>
        <v/>
      </c>
      <c r="B480" s="16">
        <f t="shared" si="56"/>
        <v>39280</v>
      </c>
      <c r="C480">
        <f>400</f>
        <v>400</v>
      </c>
      <c r="D480">
        <f t="shared" si="54"/>
        <v>400</v>
      </c>
      <c r="E480">
        <f t="shared" si="55"/>
        <v>0</v>
      </c>
      <c r="F480">
        <f t="shared" si="52"/>
        <v>10</v>
      </c>
      <c r="G480">
        <f t="shared" si="57"/>
        <v>60</v>
      </c>
      <c r="I480">
        <f t="shared" si="58"/>
        <v>120</v>
      </c>
      <c r="K480">
        <f t="shared" si="59"/>
        <v>85</v>
      </c>
      <c r="L480">
        <f t="shared" si="60"/>
        <v>125</v>
      </c>
    </row>
    <row r="481" spans="1:12" x14ac:dyDescent="0.25">
      <c r="A481" t="str">
        <f t="shared" si="53"/>
        <v/>
      </c>
      <c r="B481" s="16">
        <f t="shared" si="56"/>
        <v>39281</v>
      </c>
      <c r="C481">
        <f>400</f>
        <v>400</v>
      </c>
      <c r="D481">
        <f t="shared" si="54"/>
        <v>400</v>
      </c>
      <c r="E481">
        <f t="shared" si="55"/>
        <v>0</v>
      </c>
      <c r="F481">
        <f t="shared" si="52"/>
        <v>10</v>
      </c>
      <c r="G481">
        <f t="shared" si="57"/>
        <v>60</v>
      </c>
      <c r="I481">
        <f t="shared" si="58"/>
        <v>120</v>
      </c>
      <c r="K481">
        <f t="shared" si="59"/>
        <v>85</v>
      </c>
      <c r="L481">
        <f t="shared" si="60"/>
        <v>125</v>
      </c>
    </row>
    <row r="482" spans="1:12" x14ac:dyDescent="0.25">
      <c r="A482" t="str">
        <f t="shared" si="53"/>
        <v/>
      </c>
      <c r="B482" s="16">
        <f t="shared" si="56"/>
        <v>39282</v>
      </c>
      <c r="C482">
        <f>400</f>
        <v>400</v>
      </c>
      <c r="D482">
        <f t="shared" si="54"/>
        <v>400</v>
      </c>
      <c r="E482">
        <f t="shared" si="55"/>
        <v>0</v>
      </c>
      <c r="F482">
        <f t="shared" si="52"/>
        <v>10</v>
      </c>
      <c r="G482">
        <f t="shared" si="57"/>
        <v>60</v>
      </c>
      <c r="I482">
        <f t="shared" si="58"/>
        <v>120</v>
      </c>
      <c r="K482">
        <f t="shared" si="59"/>
        <v>85</v>
      </c>
      <c r="L482">
        <f t="shared" si="60"/>
        <v>125</v>
      </c>
    </row>
    <row r="483" spans="1:12" x14ac:dyDescent="0.25">
      <c r="A483" t="str">
        <f t="shared" si="53"/>
        <v/>
      </c>
      <c r="B483" s="16">
        <f t="shared" si="56"/>
        <v>39283</v>
      </c>
      <c r="C483">
        <f>400</f>
        <v>400</v>
      </c>
      <c r="D483">
        <f t="shared" si="54"/>
        <v>400</v>
      </c>
      <c r="E483">
        <f t="shared" si="55"/>
        <v>0</v>
      </c>
      <c r="F483">
        <f t="shared" si="52"/>
        <v>10</v>
      </c>
      <c r="G483">
        <f t="shared" si="57"/>
        <v>60</v>
      </c>
      <c r="I483">
        <f t="shared" si="58"/>
        <v>120</v>
      </c>
      <c r="K483">
        <f t="shared" si="59"/>
        <v>85</v>
      </c>
      <c r="L483">
        <f t="shared" si="60"/>
        <v>125</v>
      </c>
    </row>
    <row r="484" spans="1:12" x14ac:dyDescent="0.25">
      <c r="A484" t="str">
        <f t="shared" si="53"/>
        <v/>
      </c>
      <c r="B484" s="16">
        <f t="shared" si="56"/>
        <v>39284</v>
      </c>
      <c r="C484">
        <f>400</f>
        <v>400</v>
      </c>
      <c r="D484">
        <f t="shared" si="54"/>
        <v>400</v>
      </c>
      <c r="E484">
        <f t="shared" si="55"/>
        <v>0</v>
      </c>
      <c r="F484">
        <f t="shared" si="52"/>
        <v>10</v>
      </c>
      <c r="G484">
        <f t="shared" si="57"/>
        <v>60</v>
      </c>
      <c r="I484">
        <f t="shared" si="58"/>
        <v>120</v>
      </c>
      <c r="K484">
        <f t="shared" si="59"/>
        <v>85</v>
      </c>
      <c r="L484">
        <f t="shared" si="60"/>
        <v>125</v>
      </c>
    </row>
    <row r="485" spans="1:12" x14ac:dyDescent="0.25">
      <c r="A485" t="str">
        <f t="shared" si="53"/>
        <v/>
      </c>
      <c r="B485" s="16">
        <f t="shared" si="56"/>
        <v>39285</v>
      </c>
      <c r="C485">
        <f>400</f>
        <v>400</v>
      </c>
      <c r="D485">
        <f t="shared" si="54"/>
        <v>400</v>
      </c>
      <c r="E485">
        <f t="shared" si="55"/>
        <v>0</v>
      </c>
      <c r="F485">
        <f t="shared" si="52"/>
        <v>10</v>
      </c>
      <c r="G485">
        <f t="shared" si="57"/>
        <v>60</v>
      </c>
      <c r="I485">
        <f t="shared" si="58"/>
        <v>120</v>
      </c>
      <c r="K485">
        <f t="shared" si="59"/>
        <v>85</v>
      </c>
      <c r="L485">
        <f t="shared" si="60"/>
        <v>125</v>
      </c>
    </row>
    <row r="486" spans="1:12" x14ac:dyDescent="0.25">
      <c r="A486" t="str">
        <f t="shared" si="53"/>
        <v/>
      </c>
      <c r="B486" s="16">
        <f t="shared" si="56"/>
        <v>39286</v>
      </c>
      <c r="C486">
        <f>400</f>
        <v>400</v>
      </c>
      <c r="D486">
        <f t="shared" si="54"/>
        <v>400</v>
      </c>
      <c r="E486">
        <f t="shared" si="55"/>
        <v>0</v>
      </c>
      <c r="F486">
        <f t="shared" si="52"/>
        <v>10</v>
      </c>
      <c r="G486">
        <f t="shared" si="57"/>
        <v>60</v>
      </c>
      <c r="I486">
        <f t="shared" si="58"/>
        <v>120</v>
      </c>
      <c r="K486">
        <f t="shared" si="59"/>
        <v>85</v>
      </c>
      <c r="L486">
        <f t="shared" si="60"/>
        <v>125</v>
      </c>
    </row>
    <row r="487" spans="1:12" x14ac:dyDescent="0.25">
      <c r="A487" t="str">
        <f t="shared" si="53"/>
        <v/>
      </c>
      <c r="B487" s="16">
        <f t="shared" si="56"/>
        <v>39287</v>
      </c>
      <c r="C487">
        <f>400</f>
        <v>400</v>
      </c>
      <c r="D487">
        <f t="shared" si="54"/>
        <v>400</v>
      </c>
      <c r="E487">
        <f t="shared" si="55"/>
        <v>0</v>
      </c>
      <c r="F487">
        <f t="shared" si="52"/>
        <v>10</v>
      </c>
      <c r="G487">
        <f t="shared" si="57"/>
        <v>60</v>
      </c>
      <c r="I487">
        <f t="shared" si="58"/>
        <v>120</v>
      </c>
      <c r="K487">
        <f t="shared" si="59"/>
        <v>85</v>
      </c>
      <c r="L487">
        <f t="shared" si="60"/>
        <v>125</v>
      </c>
    </row>
    <row r="488" spans="1:12" x14ac:dyDescent="0.25">
      <c r="A488" t="str">
        <f t="shared" si="53"/>
        <v/>
      </c>
      <c r="B488" s="16">
        <f t="shared" si="56"/>
        <v>39288</v>
      </c>
      <c r="C488">
        <f>400</f>
        <v>400</v>
      </c>
      <c r="D488">
        <f t="shared" si="54"/>
        <v>400</v>
      </c>
      <c r="E488">
        <f t="shared" si="55"/>
        <v>0</v>
      </c>
      <c r="F488">
        <f t="shared" si="52"/>
        <v>10</v>
      </c>
      <c r="G488">
        <f t="shared" si="57"/>
        <v>60</v>
      </c>
      <c r="I488">
        <f t="shared" si="58"/>
        <v>120</v>
      </c>
      <c r="K488">
        <f t="shared" si="59"/>
        <v>85</v>
      </c>
      <c r="L488">
        <f t="shared" si="60"/>
        <v>125</v>
      </c>
    </row>
    <row r="489" spans="1:12" x14ac:dyDescent="0.25">
      <c r="A489" t="str">
        <f t="shared" si="53"/>
        <v/>
      </c>
      <c r="B489" s="16">
        <f t="shared" si="56"/>
        <v>39289</v>
      </c>
      <c r="C489">
        <f>400</f>
        <v>400</v>
      </c>
      <c r="D489">
        <f t="shared" si="54"/>
        <v>400</v>
      </c>
      <c r="E489">
        <f t="shared" si="55"/>
        <v>0</v>
      </c>
      <c r="F489">
        <f t="shared" si="52"/>
        <v>10</v>
      </c>
      <c r="G489">
        <f t="shared" si="57"/>
        <v>60</v>
      </c>
      <c r="I489">
        <f t="shared" si="58"/>
        <v>120</v>
      </c>
      <c r="K489">
        <f t="shared" si="59"/>
        <v>85</v>
      </c>
      <c r="L489">
        <f t="shared" si="60"/>
        <v>125</v>
      </c>
    </row>
    <row r="490" spans="1:12" x14ac:dyDescent="0.25">
      <c r="A490" t="str">
        <f t="shared" si="53"/>
        <v/>
      </c>
      <c r="B490" s="16">
        <f t="shared" si="56"/>
        <v>39290</v>
      </c>
      <c r="C490">
        <f>400</f>
        <v>400</v>
      </c>
      <c r="D490">
        <f t="shared" si="54"/>
        <v>400</v>
      </c>
      <c r="E490">
        <f t="shared" si="55"/>
        <v>0</v>
      </c>
      <c r="F490">
        <f t="shared" si="52"/>
        <v>10</v>
      </c>
      <c r="G490">
        <f t="shared" si="57"/>
        <v>60</v>
      </c>
      <c r="I490">
        <f t="shared" si="58"/>
        <v>120</v>
      </c>
      <c r="K490">
        <f t="shared" si="59"/>
        <v>85</v>
      </c>
      <c r="L490">
        <f t="shared" si="60"/>
        <v>125</v>
      </c>
    </row>
    <row r="491" spans="1:12" x14ac:dyDescent="0.25">
      <c r="A491" t="str">
        <f t="shared" si="53"/>
        <v/>
      </c>
      <c r="B491" s="16">
        <f t="shared" si="56"/>
        <v>39291</v>
      </c>
      <c r="C491">
        <f>400</f>
        <v>400</v>
      </c>
      <c r="D491">
        <f t="shared" si="54"/>
        <v>400</v>
      </c>
      <c r="E491">
        <f t="shared" si="55"/>
        <v>0</v>
      </c>
      <c r="F491">
        <f t="shared" si="52"/>
        <v>10</v>
      </c>
      <c r="G491">
        <f t="shared" si="57"/>
        <v>60</v>
      </c>
      <c r="I491">
        <f t="shared" si="58"/>
        <v>120</v>
      </c>
      <c r="K491">
        <f t="shared" si="59"/>
        <v>85</v>
      </c>
      <c r="L491">
        <f t="shared" si="60"/>
        <v>125</v>
      </c>
    </row>
    <row r="492" spans="1:12" x14ac:dyDescent="0.25">
      <c r="A492" t="str">
        <f t="shared" si="53"/>
        <v/>
      </c>
      <c r="B492" s="16">
        <f t="shared" si="56"/>
        <v>39292</v>
      </c>
      <c r="C492">
        <f>400</f>
        <v>400</v>
      </c>
      <c r="D492">
        <f t="shared" si="54"/>
        <v>400</v>
      </c>
      <c r="E492">
        <f t="shared" si="55"/>
        <v>0</v>
      </c>
      <c r="F492">
        <f t="shared" si="52"/>
        <v>10</v>
      </c>
      <c r="G492">
        <f t="shared" si="57"/>
        <v>60</v>
      </c>
      <c r="I492">
        <f t="shared" si="58"/>
        <v>120</v>
      </c>
      <c r="K492">
        <f t="shared" si="59"/>
        <v>85</v>
      </c>
      <c r="L492">
        <f t="shared" si="60"/>
        <v>125</v>
      </c>
    </row>
    <row r="493" spans="1:12" x14ac:dyDescent="0.25">
      <c r="A493" t="str">
        <f t="shared" si="53"/>
        <v/>
      </c>
      <c r="B493" s="16">
        <f t="shared" si="56"/>
        <v>39293</v>
      </c>
      <c r="C493">
        <f>400</f>
        <v>400</v>
      </c>
      <c r="D493">
        <f t="shared" si="54"/>
        <v>400</v>
      </c>
      <c r="E493">
        <f t="shared" si="55"/>
        <v>0</v>
      </c>
      <c r="F493">
        <f t="shared" si="52"/>
        <v>10</v>
      </c>
      <c r="G493">
        <f t="shared" si="57"/>
        <v>60</v>
      </c>
      <c r="I493">
        <f t="shared" si="58"/>
        <v>120</v>
      </c>
      <c r="K493">
        <f t="shared" si="59"/>
        <v>85</v>
      </c>
      <c r="L493">
        <f t="shared" si="60"/>
        <v>125</v>
      </c>
    </row>
    <row r="494" spans="1:12" x14ac:dyDescent="0.25">
      <c r="A494" t="str">
        <f t="shared" si="53"/>
        <v/>
      </c>
      <c r="B494" s="16">
        <f t="shared" si="56"/>
        <v>39294</v>
      </c>
      <c r="C494">
        <f>400</f>
        <v>400</v>
      </c>
      <c r="D494">
        <f t="shared" si="54"/>
        <v>400</v>
      </c>
      <c r="E494">
        <f t="shared" si="55"/>
        <v>0</v>
      </c>
      <c r="F494">
        <f t="shared" si="52"/>
        <v>10</v>
      </c>
      <c r="G494">
        <f t="shared" si="57"/>
        <v>60</v>
      </c>
      <c r="I494">
        <f t="shared" si="58"/>
        <v>120</v>
      </c>
      <c r="K494">
        <f t="shared" si="59"/>
        <v>85</v>
      </c>
      <c r="L494">
        <f t="shared" si="60"/>
        <v>125</v>
      </c>
    </row>
    <row r="495" spans="1:12" x14ac:dyDescent="0.25">
      <c r="A495">
        <f t="shared" si="53"/>
        <v>1</v>
      </c>
      <c r="B495" s="16">
        <f t="shared" si="56"/>
        <v>39295</v>
      </c>
      <c r="C495">
        <f>400</f>
        <v>400</v>
      </c>
      <c r="D495">
        <f t="shared" si="54"/>
        <v>400</v>
      </c>
      <c r="E495">
        <f t="shared" si="55"/>
        <v>0</v>
      </c>
      <c r="F495">
        <f t="shared" si="52"/>
        <v>10</v>
      </c>
      <c r="G495">
        <v>100</v>
      </c>
      <c r="I495">
        <v>80</v>
      </c>
      <c r="K495">
        <f t="shared" si="59"/>
        <v>85</v>
      </c>
      <c r="L495">
        <f t="shared" si="60"/>
        <v>125</v>
      </c>
    </row>
    <row r="496" spans="1:12" x14ac:dyDescent="0.25">
      <c r="A496" t="str">
        <f t="shared" si="53"/>
        <v/>
      </c>
      <c r="B496" s="16">
        <f t="shared" si="56"/>
        <v>39296</v>
      </c>
      <c r="C496">
        <f>400</f>
        <v>400</v>
      </c>
      <c r="D496">
        <f t="shared" si="54"/>
        <v>400</v>
      </c>
      <c r="E496">
        <f t="shared" si="55"/>
        <v>0</v>
      </c>
      <c r="F496">
        <f t="shared" si="52"/>
        <v>10</v>
      </c>
      <c r="G496">
        <f t="shared" si="57"/>
        <v>100</v>
      </c>
      <c r="I496">
        <f t="shared" si="58"/>
        <v>80</v>
      </c>
      <c r="K496">
        <f t="shared" si="59"/>
        <v>85</v>
      </c>
      <c r="L496">
        <f t="shared" si="60"/>
        <v>125</v>
      </c>
    </row>
    <row r="497" spans="1:12" x14ac:dyDescent="0.25">
      <c r="A497" t="str">
        <f t="shared" si="53"/>
        <v/>
      </c>
      <c r="B497" s="16">
        <f t="shared" si="56"/>
        <v>39297</v>
      </c>
      <c r="C497">
        <f>400</f>
        <v>400</v>
      </c>
      <c r="D497">
        <f t="shared" si="54"/>
        <v>400</v>
      </c>
      <c r="E497">
        <f t="shared" si="55"/>
        <v>0</v>
      </c>
      <c r="F497">
        <f t="shared" si="52"/>
        <v>10</v>
      </c>
      <c r="G497">
        <f t="shared" si="57"/>
        <v>100</v>
      </c>
      <c r="I497">
        <f t="shared" si="58"/>
        <v>80</v>
      </c>
      <c r="K497">
        <f t="shared" si="59"/>
        <v>85</v>
      </c>
      <c r="L497">
        <f t="shared" si="60"/>
        <v>125</v>
      </c>
    </row>
    <row r="498" spans="1:12" x14ac:dyDescent="0.25">
      <c r="A498" t="str">
        <f t="shared" si="53"/>
        <v/>
      </c>
      <c r="B498" s="16">
        <f t="shared" si="56"/>
        <v>39298</v>
      </c>
      <c r="C498">
        <f>400</f>
        <v>400</v>
      </c>
      <c r="D498">
        <f t="shared" si="54"/>
        <v>400</v>
      </c>
      <c r="E498">
        <f t="shared" si="55"/>
        <v>0</v>
      </c>
      <c r="F498">
        <f t="shared" si="52"/>
        <v>10</v>
      </c>
      <c r="G498">
        <f t="shared" si="57"/>
        <v>100</v>
      </c>
      <c r="I498">
        <f t="shared" si="58"/>
        <v>80</v>
      </c>
      <c r="K498">
        <f t="shared" si="59"/>
        <v>85</v>
      </c>
      <c r="L498">
        <f t="shared" si="60"/>
        <v>125</v>
      </c>
    </row>
    <row r="499" spans="1:12" x14ac:dyDescent="0.25">
      <c r="A499" t="str">
        <f t="shared" si="53"/>
        <v/>
      </c>
      <c r="B499" s="16">
        <f t="shared" si="56"/>
        <v>39299</v>
      </c>
      <c r="C499">
        <f>400</f>
        <v>400</v>
      </c>
      <c r="D499">
        <f t="shared" si="54"/>
        <v>400</v>
      </c>
      <c r="E499">
        <f t="shared" si="55"/>
        <v>0</v>
      </c>
      <c r="F499">
        <f t="shared" si="52"/>
        <v>10</v>
      </c>
      <c r="G499">
        <f t="shared" si="57"/>
        <v>100</v>
      </c>
      <c r="I499">
        <f t="shared" si="58"/>
        <v>80</v>
      </c>
      <c r="K499">
        <f t="shared" si="59"/>
        <v>85</v>
      </c>
      <c r="L499">
        <f t="shared" si="60"/>
        <v>125</v>
      </c>
    </row>
    <row r="500" spans="1:12" x14ac:dyDescent="0.25">
      <c r="A500" t="str">
        <f t="shared" si="53"/>
        <v/>
      </c>
      <c r="B500" s="16">
        <f t="shared" si="56"/>
        <v>39300</v>
      </c>
      <c r="C500">
        <f>400</f>
        <v>400</v>
      </c>
      <c r="D500">
        <f t="shared" si="54"/>
        <v>400</v>
      </c>
      <c r="E500">
        <f t="shared" si="55"/>
        <v>0</v>
      </c>
      <c r="F500">
        <f t="shared" si="52"/>
        <v>10</v>
      </c>
      <c r="G500">
        <f t="shared" si="57"/>
        <v>100</v>
      </c>
      <c r="I500">
        <f t="shared" si="58"/>
        <v>80</v>
      </c>
      <c r="K500">
        <f t="shared" si="59"/>
        <v>85</v>
      </c>
      <c r="L500">
        <f t="shared" si="60"/>
        <v>125</v>
      </c>
    </row>
    <row r="501" spans="1:12" x14ac:dyDescent="0.25">
      <c r="A501" t="str">
        <f t="shared" si="53"/>
        <v/>
      </c>
      <c r="B501" s="16">
        <f t="shared" si="56"/>
        <v>39301</v>
      </c>
      <c r="C501">
        <f>400</f>
        <v>400</v>
      </c>
      <c r="D501">
        <f t="shared" si="54"/>
        <v>400</v>
      </c>
      <c r="E501">
        <f t="shared" si="55"/>
        <v>0</v>
      </c>
      <c r="F501">
        <f t="shared" si="52"/>
        <v>10</v>
      </c>
      <c r="G501">
        <f t="shared" si="57"/>
        <v>100</v>
      </c>
      <c r="I501">
        <f t="shared" si="58"/>
        <v>80</v>
      </c>
      <c r="K501">
        <f t="shared" si="59"/>
        <v>85</v>
      </c>
      <c r="L501">
        <f t="shared" si="60"/>
        <v>125</v>
      </c>
    </row>
    <row r="502" spans="1:12" x14ac:dyDescent="0.25">
      <c r="A502" t="str">
        <f t="shared" si="53"/>
        <v/>
      </c>
      <c r="B502" s="16">
        <f t="shared" si="56"/>
        <v>39302</v>
      </c>
      <c r="C502">
        <f>400</f>
        <v>400</v>
      </c>
      <c r="D502">
        <f t="shared" si="54"/>
        <v>400</v>
      </c>
      <c r="E502">
        <f t="shared" si="55"/>
        <v>0</v>
      </c>
      <c r="F502">
        <f t="shared" si="52"/>
        <v>10</v>
      </c>
      <c r="G502">
        <f t="shared" si="57"/>
        <v>100</v>
      </c>
      <c r="I502">
        <f t="shared" si="58"/>
        <v>80</v>
      </c>
      <c r="K502">
        <f t="shared" si="59"/>
        <v>85</v>
      </c>
      <c r="L502">
        <f t="shared" si="60"/>
        <v>125</v>
      </c>
    </row>
    <row r="503" spans="1:12" x14ac:dyDescent="0.25">
      <c r="A503" t="str">
        <f t="shared" si="53"/>
        <v/>
      </c>
      <c r="B503" s="16">
        <f t="shared" si="56"/>
        <v>39303</v>
      </c>
      <c r="C503">
        <f>400</f>
        <v>400</v>
      </c>
      <c r="D503">
        <f t="shared" si="54"/>
        <v>400</v>
      </c>
      <c r="E503">
        <f t="shared" si="55"/>
        <v>0</v>
      </c>
      <c r="F503">
        <f t="shared" ref="F503:F566" si="61">F502</f>
        <v>10</v>
      </c>
      <c r="G503">
        <f t="shared" si="57"/>
        <v>100</v>
      </c>
      <c r="I503">
        <f t="shared" si="58"/>
        <v>80</v>
      </c>
      <c r="K503">
        <f t="shared" si="59"/>
        <v>85</v>
      </c>
      <c r="L503">
        <f t="shared" si="60"/>
        <v>125</v>
      </c>
    </row>
    <row r="504" spans="1:12" x14ac:dyDescent="0.25">
      <c r="A504" t="str">
        <f t="shared" si="53"/>
        <v/>
      </c>
      <c r="B504" s="16">
        <f t="shared" si="56"/>
        <v>39304</v>
      </c>
      <c r="C504">
        <f>400</f>
        <v>400</v>
      </c>
      <c r="D504">
        <f t="shared" si="54"/>
        <v>400</v>
      </c>
      <c r="E504">
        <f t="shared" si="55"/>
        <v>0</v>
      </c>
      <c r="F504">
        <f t="shared" si="61"/>
        <v>10</v>
      </c>
      <c r="G504">
        <f t="shared" si="57"/>
        <v>100</v>
      </c>
      <c r="I504">
        <f t="shared" si="58"/>
        <v>80</v>
      </c>
      <c r="K504">
        <f t="shared" si="59"/>
        <v>85</v>
      </c>
      <c r="L504">
        <f t="shared" si="60"/>
        <v>125</v>
      </c>
    </row>
    <row r="505" spans="1:12" x14ac:dyDescent="0.25">
      <c r="A505" t="str">
        <f t="shared" si="53"/>
        <v/>
      </c>
      <c r="B505" s="16">
        <f t="shared" si="56"/>
        <v>39305</v>
      </c>
      <c r="C505">
        <f>400</f>
        <v>400</v>
      </c>
      <c r="D505">
        <f t="shared" si="54"/>
        <v>400</v>
      </c>
      <c r="E505">
        <f t="shared" si="55"/>
        <v>0</v>
      </c>
      <c r="F505">
        <f t="shared" si="61"/>
        <v>10</v>
      </c>
      <c r="G505">
        <f t="shared" si="57"/>
        <v>100</v>
      </c>
      <c r="I505">
        <f t="shared" si="58"/>
        <v>80</v>
      </c>
      <c r="K505">
        <f t="shared" si="59"/>
        <v>85</v>
      </c>
      <c r="L505">
        <f t="shared" si="60"/>
        <v>125</v>
      </c>
    </row>
    <row r="506" spans="1:12" x14ac:dyDescent="0.25">
      <c r="A506" t="str">
        <f t="shared" si="53"/>
        <v/>
      </c>
      <c r="B506" s="16">
        <f t="shared" si="56"/>
        <v>39306</v>
      </c>
      <c r="C506">
        <f>400</f>
        <v>400</v>
      </c>
      <c r="D506">
        <f t="shared" si="54"/>
        <v>400</v>
      </c>
      <c r="E506">
        <f t="shared" si="55"/>
        <v>0</v>
      </c>
      <c r="F506">
        <f t="shared" si="61"/>
        <v>10</v>
      </c>
      <c r="G506">
        <f t="shared" si="57"/>
        <v>100</v>
      </c>
      <c r="I506">
        <f t="shared" si="58"/>
        <v>80</v>
      </c>
      <c r="K506">
        <f t="shared" si="59"/>
        <v>85</v>
      </c>
      <c r="L506">
        <f t="shared" si="60"/>
        <v>125</v>
      </c>
    </row>
    <row r="507" spans="1:12" x14ac:dyDescent="0.25">
      <c r="A507" t="str">
        <f t="shared" si="53"/>
        <v/>
      </c>
      <c r="B507" s="16">
        <f t="shared" si="56"/>
        <v>39307</v>
      </c>
      <c r="C507">
        <f>400</f>
        <v>400</v>
      </c>
      <c r="D507">
        <f t="shared" si="54"/>
        <v>400</v>
      </c>
      <c r="E507">
        <f t="shared" si="55"/>
        <v>0</v>
      </c>
      <c r="F507">
        <f t="shared" si="61"/>
        <v>10</v>
      </c>
      <c r="G507">
        <f t="shared" si="57"/>
        <v>100</v>
      </c>
      <c r="I507">
        <f t="shared" si="58"/>
        <v>80</v>
      </c>
      <c r="K507">
        <f t="shared" si="59"/>
        <v>85</v>
      </c>
      <c r="L507">
        <f t="shared" si="60"/>
        <v>125</v>
      </c>
    </row>
    <row r="508" spans="1:12" x14ac:dyDescent="0.25">
      <c r="A508" t="str">
        <f t="shared" si="53"/>
        <v/>
      </c>
      <c r="B508" s="16">
        <f t="shared" si="56"/>
        <v>39308</v>
      </c>
      <c r="C508">
        <f>400</f>
        <v>400</v>
      </c>
      <c r="D508">
        <f t="shared" si="54"/>
        <v>400</v>
      </c>
      <c r="E508">
        <f t="shared" si="55"/>
        <v>0</v>
      </c>
      <c r="F508">
        <f t="shared" si="61"/>
        <v>10</v>
      </c>
      <c r="G508">
        <f t="shared" si="57"/>
        <v>100</v>
      </c>
      <c r="I508">
        <f t="shared" si="58"/>
        <v>80</v>
      </c>
      <c r="K508">
        <f t="shared" si="59"/>
        <v>85</v>
      </c>
      <c r="L508">
        <f t="shared" si="60"/>
        <v>125</v>
      </c>
    </row>
    <row r="509" spans="1:12" x14ac:dyDescent="0.25">
      <c r="A509" t="str">
        <f t="shared" si="53"/>
        <v/>
      </c>
      <c r="B509" s="16">
        <f t="shared" si="56"/>
        <v>39309</v>
      </c>
      <c r="C509">
        <f>400</f>
        <v>400</v>
      </c>
      <c r="D509">
        <f t="shared" si="54"/>
        <v>400</v>
      </c>
      <c r="E509">
        <f t="shared" si="55"/>
        <v>0</v>
      </c>
      <c r="F509">
        <f t="shared" si="61"/>
        <v>10</v>
      </c>
      <c r="G509">
        <f t="shared" si="57"/>
        <v>100</v>
      </c>
      <c r="I509">
        <f t="shared" si="58"/>
        <v>80</v>
      </c>
      <c r="K509">
        <f t="shared" si="59"/>
        <v>85</v>
      </c>
      <c r="L509">
        <f t="shared" si="60"/>
        <v>125</v>
      </c>
    </row>
    <row r="510" spans="1:12" x14ac:dyDescent="0.25">
      <c r="A510" t="str">
        <f t="shared" si="53"/>
        <v/>
      </c>
      <c r="B510" s="16">
        <f t="shared" si="56"/>
        <v>39310</v>
      </c>
      <c r="C510">
        <f>400</f>
        <v>400</v>
      </c>
      <c r="D510">
        <f t="shared" si="54"/>
        <v>400</v>
      </c>
      <c r="E510">
        <f t="shared" si="55"/>
        <v>0</v>
      </c>
      <c r="F510">
        <f t="shared" si="61"/>
        <v>10</v>
      </c>
      <c r="G510">
        <f t="shared" si="57"/>
        <v>100</v>
      </c>
      <c r="I510">
        <f t="shared" si="58"/>
        <v>80</v>
      </c>
      <c r="K510">
        <f t="shared" si="59"/>
        <v>85</v>
      </c>
      <c r="L510">
        <f t="shared" si="60"/>
        <v>125</v>
      </c>
    </row>
    <row r="511" spans="1:12" x14ac:dyDescent="0.25">
      <c r="A511" t="str">
        <f t="shared" si="53"/>
        <v/>
      </c>
      <c r="B511" s="16">
        <f t="shared" si="56"/>
        <v>39311</v>
      </c>
      <c r="C511">
        <f>400</f>
        <v>400</v>
      </c>
      <c r="D511">
        <f t="shared" si="54"/>
        <v>400</v>
      </c>
      <c r="E511">
        <f t="shared" si="55"/>
        <v>0</v>
      </c>
      <c r="F511">
        <f t="shared" si="61"/>
        <v>10</v>
      </c>
      <c r="G511">
        <f t="shared" si="57"/>
        <v>100</v>
      </c>
      <c r="I511">
        <f t="shared" si="58"/>
        <v>80</v>
      </c>
      <c r="K511">
        <f t="shared" si="59"/>
        <v>85</v>
      </c>
      <c r="L511">
        <f t="shared" si="60"/>
        <v>125</v>
      </c>
    </row>
    <row r="512" spans="1:12" x14ac:dyDescent="0.25">
      <c r="A512" t="str">
        <f t="shared" si="53"/>
        <v/>
      </c>
      <c r="B512" s="16">
        <f t="shared" si="56"/>
        <v>39312</v>
      </c>
      <c r="C512">
        <f>400</f>
        <v>400</v>
      </c>
      <c r="D512">
        <f t="shared" si="54"/>
        <v>400</v>
      </c>
      <c r="E512">
        <f t="shared" si="55"/>
        <v>0</v>
      </c>
      <c r="F512">
        <f t="shared" si="61"/>
        <v>10</v>
      </c>
      <c r="G512">
        <f t="shared" si="57"/>
        <v>100</v>
      </c>
      <c r="I512">
        <f t="shared" si="58"/>
        <v>80</v>
      </c>
      <c r="K512">
        <f t="shared" si="59"/>
        <v>85</v>
      </c>
      <c r="L512">
        <f t="shared" si="60"/>
        <v>125</v>
      </c>
    </row>
    <row r="513" spans="1:12" x14ac:dyDescent="0.25">
      <c r="A513" t="str">
        <f t="shared" si="53"/>
        <v/>
      </c>
      <c r="B513" s="16">
        <f t="shared" si="56"/>
        <v>39313</v>
      </c>
      <c r="C513">
        <f>400</f>
        <v>400</v>
      </c>
      <c r="D513">
        <f t="shared" si="54"/>
        <v>400</v>
      </c>
      <c r="E513">
        <f t="shared" si="55"/>
        <v>0</v>
      </c>
      <c r="F513">
        <f t="shared" si="61"/>
        <v>10</v>
      </c>
      <c r="G513">
        <f t="shared" si="57"/>
        <v>100</v>
      </c>
      <c r="I513">
        <f t="shared" si="58"/>
        <v>80</v>
      </c>
      <c r="K513">
        <f t="shared" si="59"/>
        <v>85</v>
      </c>
      <c r="L513">
        <f t="shared" si="60"/>
        <v>125</v>
      </c>
    </row>
    <row r="514" spans="1:12" x14ac:dyDescent="0.25">
      <c r="A514" t="str">
        <f t="shared" si="53"/>
        <v/>
      </c>
      <c r="B514" s="16">
        <f t="shared" si="56"/>
        <v>39314</v>
      </c>
      <c r="C514">
        <f>400</f>
        <v>400</v>
      </c>
      <c r="D514">
        <f t="shared" si="54"/>
        <v>400</v>
      </c>
      <c r="E514">
        <f t="shared" si="55"/>
        <v>0</v>
      </c>
      <c r="F514">
        <f t="shared" si="61"/>
        <v>10</v>
      </c>
      <c r="G514">
        <f t="shared" si="57"/>
        <v>100</v>
      </c>
      <c r="I514">
        <f t="shared" si="58"/>
        <v>80</v>
      </c>
      <c r="K514">
        <f t="shared" si="59"/>
        <v>85</v>
      </c>
      <c r="L514">
        <f t="shared" si="60"/>
        <v>125</v>
      </c>
    </row>
    <row r="515" spans="1:12" x14ac:dyDescent="0.25">
      <c r="A515" t="str">
        <f t="shared" si="53"/>
        <v/>
      </c>
      <c r="B515" s="16">
        <f t="shared" si="56"/>
        <v>39315</v>
      </c>
      <c r="C515">
        <f>400</f>
        <v>400</v>
      </c>
      <c r="D515">
        <f t="shared" si="54"/>
        <v>400</v>
      </c>
      <c r="E515">
        <f t="shared" si="55"/>
        <v>0</v>
      </c>
      <c r="F515">
        <f t="shared" si="61"/>
        <v>10</v>
      </c>
      <c r="G515">
        <f t="shared" si="57"/>
        <v>100</v>
      </c>
      <c r="I515">
        <f t="shared" si="58"/>
        <v>80</v>
      </c>
      <c r="K515">
        <f t="shared" si="59"/>
        <v>85</v>
      </c>
      <c r="L515">
        <f t="shared" si="60"/>
        <v>125</v>
      </c>
    </row>
    <row r="516" spans="1:12" x14ac:dyDescent="0.25">
      <c r="A516" t="str">
        <f t="shared" si="53"/>
        <v/>
      </c>
      <c r="B516" s="16">
        <f t="shared" si="56"/>
        <v>39316</v>
      </c>
      <c r="C516">
        <f>400</f>
        <v>400</v>
      </c>
      <c r="D516">
        <f t="shared" si="54"/>
        <v>400</v>
      </c>
      <c r="E516">
        <f t="shared" si="55"/>
        <v>0</v>
      </c>
      <c r="F516">
        <f t="shared" si="61"/>
        <v>10</v>
      </c>
      <c r="G516">
        <f t="shared" si="57"/>
        <v>100</v>
      </c>
      <c r="I516">
        <f t="shared" si="58"/>
        <v>80</v>
      </c>
      <c r="K516">
        <f t="shared" si="59"/>
        <v>85</v>
      </c>
      <c r="L516">
        <f t="shared" si="60"/>
        <v>125</v>
      </c>
    </row>
    <row r="517" spans="1:12" x14ac:dyDescent="0.25">
      <c r="A517" t="str">
        <f t="shared" si="53"/>
        <v/>
      </c>
      <c r="B517" s="16">
        <f t="shared" si="56"/>
        <v>39317</v>
      </c>
      <c r="C517">
        <f>400</f>
        <v>400</v>
      </c>
      <c r="D517">
        <f t="shared" si="54"/>
        <v>400</v>
      </c>
      <c r="E517">
        <f t="shared" si="55"/>
        <v>0</v>
      </c>
      <c r="F517">
        <f t="shared" si="61"/>
        <v>10</v>
      </c>
      <c r="G517">
        <f t="shared" si="57"/>
        <v>100</v>
      </c>
      <c r="I517">
        <f t="shared" si="58"/>
        <v>80</v>
      </c>
      <c r="K517">
        <f t="shared" si="59"/>
        <v>85</v>
      </c>
      <c r="L517">
        <f t="shared" si="60"/>
        <v>125</v>
      </c>
    </row>
    <row r="518" spans="1:12" x14ac:dyDescent="0.25">
      <c r="A518" t="str">
        <f t="shared" si="53"/>
        <v/>
      </c>
      <c r="B518" s="16">
        <f t="shared" si="56"/>
        <v>39318</v>
      </c>
      <c r="C518">
        <f>400</f>
        <v>400</v>
      </c>
      <c r="D518">
        <f t="shared" si="54"/>
        <v>400</v>
      </c>
      <c r="E518">
        <f t="shared" si="55"/>
        <v>0</v>
      </c>
      <c r="F518">
        <f t="shared" si="61"/>
        <v>10</v>
      </c>
      <c r="G518">
        <f t="shared" si="57"/>
        <v>100</v>
      </c>
      <c r="I518">
        <f t="shared" si="58"/>
        <v>80</v>
      </c>
      <c r="K518">
        <f t="shared" si="59"/>
        <v>85</v>
      </c>
      <c r="L518">
        <f t="shared" si="60"/>
        <v>125</v>
      </c>
    </row>
    <row r="519" spans="1:12" x14ac:dyDescent="0.25">
      <c r="A519" t="str">
        <f t="shared" si="53"/>
        <v/>
      </c>
      <c r="B519" s="16">
        <f t="shared" si="56"/>
        <v>39319</v>
      </c>
      <c r="C519">
        <f>400</f>
        <v>400</v>
      </c>
      <c r="D519">
        <f t="shared" si="54"/>
        <v>400</v>
      </c>
      <c r="E519">
        <f t="shared" si="55"/>
        <v>0</v>
      </c>
      <c r="F519">
        <f t="shared" si="61"/>
        <v>10</v>
      </c>
      <c r="G519">
        <f t="shared" si="57"/>
        <v>100</v>
      </c>
      <c r="I519">
        <f t="shared" si="58"/>
        <v>80</v>
      </c>
      <c r="K519">
        <f t="shared" si="59"/>
        <v>85</v>
      </c>
      <c r="L519">
        <f t="shared" si="60"/>
        <v>125</v>
      </c>
    </row>
    <row r="520" spans="1:12" x14ac:dyDescent="0.25">
      <c r="A520" t="str">
        <f t="shared" ref="A520:A583" si="62">IF(DAY(B520)=1,1,"")</f>
        <v/>
      </c>
      <c r="B520" s="16">
        <f t="shared" si="56"/>
        <v>39320</v>
      </c>
      <c r="C520">
        <f>400</f>
        <v>400</v>
      </c>
      <c r="D520">
        <f t="shared" si="54"/>
        <v>400</v>
      </c>
      <c r="E520">
        <f t="shared" si="55"/>
        <v>0</v>
      </c>
      <c r="F520">
        <f t="shared" si="61"/>
        <v>10</v>
      </c>
      <c r="G520">
        <f t="shared" si="57"/>
        <v>100</v>
      </c>
      <c r="I520">
        <f t="shared" si="58"/>
        <v>80</v>
      </c>
      <c r="K520">
        <f t="shared" si="59"/>
        <v>85</v>
      </c>
      <c r="L520">
        <f t="shared" si="60"/>
        <v>125</v>
      </c>
    </row>
    <row r="521" spans="1:12" x14ac:dyDescent="0.25">
      <c r="A521" t="str">
        <f t="shared" si="62"/>
        <v/>
      </c>
      <c r="B521" s="16">
        <f t="shared" si="56"/>
        <v>39321</v>
      </c>
      <c r="C521">
        <f>400</f>
        <v>400</v>
      </c>
      <c r="D521">
        <f t="shared" ref="D521:D584" si="63">SUM(F521:S521)</f>
        <v>400</v>
      </c>
      <c r="E521">
        <f t="shared" ref="E521:E584" si="64">C521-D521</f>
        <v>0</v>
      </c>
      <c r="F521">
        <f t="shared" si="61"/>
        <v>10</v>
      </c>
      <c r="G521">
        <f t="shared" si="57"/>
        <v>100</v>
      </c>
      <c r="I521">
        <f t="shared" si="58"/>
        <v>80</v>
      </c>
      <c r="K521">
        <f t="shared" si="59"/>
        <v>85</v>
      </c>
      <c r="L521">
        <f t="shared" si="60"/>
        <v>125</v>
      </c>
    </row>
    <row r="522" spans="1:12" x14ac:dyDescent="0.25">
      <c r="A522" t="str">
        <f t="shared" si="62"/>
        <v/>
      </c>
      <c r="B522" s="16">
        <f t="shared" ref="B522:B585" si="65">B521+1</f>
        <v>39322</v>
      </c>
      <c r="C522">
        <f>400</f>
        <v>400</v>
      </c>
      <c r="D522">
        <f t="shared" si="63"/>
        <v>400</v>
      </c>
      <c r="E522">
        <f t="shared" si="64"/>
        <v>0</v>
      </c>
      <c r="F522">
        <f t="shared" si="61"/>
        <v>10</v>
      </c>
      <c r="G522">
        <f t="shared" ref="G522:G585" si="66">G521</f>
        <v>100</v>
      </c>
      <c r="I522">
        <f t="shared" ref="I522:I585" si="67">I521</f>
        <v>80</v>
      </c>
      <c r="K522">
        <f t="shared" ref="K522:K585" si="68">K521</f>
        <v>85</v>
      </c>
      <c r="L522">
        <f t="shared" ref="L522:L585" si="69">L521</f>
        <v>125</v>
      </c>
    </row>
    <row r="523" spans="1:12" x14ac:dyDescent="0.25">
      <c r="A523" t="str">
        <f t="shared" si="62"/>
        <v/>
      </c>
      <c r="B523" s="16">
        <f t="shared" si="65"/>
        <v>39323</v>
      </c>
      <c r="C523">
        <f>400</f>
        <v>400</v>
      </c>
      <c r="D523">
        <f t="shared" si="63"/>
        <v>400</v>
      </c>
      <c r="E523">
        <f t="shared" si="64"/>
        <v>0</v>
      </c>
      <c r="F523">
        <f t="shared" si="61"/>
        <v>10</v>
      </c>
      <c r="G523">
        <f t="shared" si="66"/>
        <v>100</v>
      </c>
      <c r="I523">
        <f t="shared" si="67"/>
        <v>80</v>
      </c>
      <c r="K523">
        <f t="shared" si="68"/>
        <v>85</v>
      </c>
      <c r="L523">
        <f t="shared" si="69"/>
        <v>125</v>
      </c>
    </row>
    <row r="524" spans="1:12" x14ac:dyDescent="0.25">
      <c r="A524" t="str">
        <f t="shared" si="62"/>
        <v/>
      </c>
      <c r="B524" s="16">
        <f t="shared" si="65"/>
        <v>39324</v>
      </c>
      <c r="C524">
        <f>400</f>
        <v>400</v>
      </c>
      <c r="D524">
        <f t="shared" si="63"/>
        <v>400</v>
      </c>
      <c r="E524">
        <f t="shared" si="64"/>
        <v>0</v>
      </c>
      <c r="F524">
        <f t="shared" si="61"/>
        <v>10</v>
      </c>
      <c r="G524">
        <f t="shared" si="66"/>
        <v>100</v>
      </c>
      <c r="I524">
        <f t="shared" si="67"/>
        <v>80</v>
      </c>
      <c r="K524">
        <f t="shared" si="68"/>
        <v>85</v>
      </c>
      <c r="L524">
        <f t="shared" si="69"/>
        <v>125</v>
      </c>
    </row>
    <row r="525" spans="1:12" x14ac:dyDescent="0.25">
      <c r="A525" t="str">
        <f t="shared" si="62"/>
        <v/>
      </c>
      <c r="B525" s="16">
        <f t="shared" si="65"/>
        <v>39325</v>
      </c>
      <c r="C525">
        <f>400</f>
        <v>400</v>
      </c>
      <c r="D525">
        <f t="shared" si="63"/>
        <v>400</v>
      </c>
      <c r="E525">
        <f t="shared" si="64"/>
        <v>0</v>
      </c>
      <c r="F525">
        <f t="shared" si="61"/>
        <v>10</v>
      </c>
      <c r="G525">
        <f t="shared" si="66"/>
        <v>100</v>
      </c>
      <c r="I525">
        <f t="shared" si="67"/>
        <v>80</v>
      </c>
      <c r="K525">
        <f t="shared" si="68"/>
        <v>85</v>
      </c>
      <c r="L525">
        <f t="shared" si="69"/>
        <v>125</v>
      </c>
    </row>
    <row r="526" spans="1:12" x14ac:dyDescent="0.25">
      <c r="A526">
        <f t="shared" si="62"/>
        <v>1</v>
      </c>
      <c r="B526" s="16">
        <f t="shared" si="65"/>
        <v>39326</v>
      </c>
      <c r="C526">
        <f>400</f>
        <v>400</v>
      </c>
      <c r="D526">
        <f t="shared" si="63"/>
        <v>400</v>
      </c>
      <c r="E526">
        <f t="shared" si="64"/>
        <v>0</v>
      </c>
      <c r="F526">
        <f t="shared" si="61"/>
        <v>10</v>
      </c>
      <c r="G526">
        <v>60</v>
      </c>
      <c r="I526">
        <v>120</v>
      </c>
      <c r="K526">
        <f t="shared" si="68"/>
        <v>85</v>
      </c>
      <c r="L526">
        <f t="shared" si="69"/>
        <v>125</v>
      </c>
    </row>
    <row r="527" spans="1:12" x14ac:dyDescent="0.25">
      <c r="A527" t="str">
        <f t="shared" si="62"/>
        <v/>
      </c>
      <c r="B527" s="16">
        <f t="shared" si="65"/>
        <v>39327</v>
      </c>
      <c r="C527">
        <f>400</f>
        <v>400</v>
      </c>
      <c r="D527">
        <f t="shared" si="63"/>
        <v>400</v>
      </c>
      <c r="E527">
        <f t="shared" si="64"/>
        <v>0</v>
      </c>
      <c r="F527">
        <f t="shared" si="61"/>
        <v>10</v>
      </c>
      <c r="G527">
        <f t="shared" si="66"/>
        <v>60</v>
      </c>
      <c r="I527">
        <f t="shared" si="67"/>
        <v>120</v>
      </c>
      <c r="K527">
        <f t="shared" si="68"/>
        <v>85</v>
      </c>
      <c r="L527">
        <f t="shared" si="69"/>
        <v>125</v>
      </c>
    </row>
    <row r="528" spans="1:12" x14ac:dyDescent="0.25">
      <c r="A528" t="str">
        <f t="shared" si="62"/>
        <v/>
      </c>
      <c r="B528" s="16">
        <f t="shared" si="65"/>
        <v>39328</v>
      </c>
      <c r="C528">
        <f>400</f>
        <v>400</v>
      </c>
      <c r="D528">
        <f t="shared" si="63"/>
        <v>400</v>
      </c>
      <c r="E528">
        <f t="shared" si="64"/>
        <v>0</v>
      </c>
      <c r="F528">
        <f t="shared" si="61"/>
        <v>10</v>
      </c>
      <c r="G528">
        <f t="shared" si="66"/>
        <v>60</v>
      </c>
      <c r="I528">
        <f t="shared" si="67"/>
        <v>120</v>
      </c>
      <c r="K528">
        <f t="shared" si="68"/>
        <v>85</v>
      </c>
      <c r="L528">
        <f t="shared" si="69"/>
        <v>125</v>
      </c>
    </row>
    <row r="529" spans="1:12" x14ac:dyDescent="0.25">
      <c r="A529" t="str">
        <f t="shared" si="62"/>
        <v/>
      </c>
      <c r="B529" s="16">
        <f t="shared" si="65"/>
        <v>39329</v>
      </c>
      <c r="C529">
        <f>400</f>
        <v>400</v>
      </c>
      <c r="D529">
        <f t="shared" si="63"/>
        <v>400</v>
      </c>
      <c r="E529">
        <f t="shared" si="64"/>
        <v>0</v>
      </c>
      <c r="F529">
        <f t="shared" si="61"/>
        <v>10</v>
      </c>
      <c r="G529">
        <f t="shared" si="66"/>
        <v>60</v>
      </c>
      <c r="I529">
        <f t="shared" si="67"/>
        <v>120</v>
      </c>
      <c r="K529">
        <f t="shared" si="68"/>
        <v>85</v>
      </c>
      <c r="L529">
        <f t="shared" si="69"/>
        <v>125</v>
      </c>
    </row>
    <row r="530" spans="1:12" x14ac:dyDescent="0.25">
      <c r="A530" t="str">
        <f t="shared" si="62"/>
        <v/>
      </c>
      <c r="B530" s="16">
        <f t="shared" si="65"/>
        <v>39330</v>
      </c>
      <c r="C530">
        <f>400</f>
        <v>400</v>
      </c>
      <c r="D530">
        <f t="shared" si="63"/>
        <v>400</v>
      </c>
      <c r="E530">
        <f t="shared" si="64"/>
        <v>0</v>
      </c>
      <c r="F530">
        <f t="shared" si="61"/>
        <v>10</v>
      </c>
      <c r="G530">
        <f t="shared" si="66"/>
        <v>60</v>
      </c>
      <c r="I530">
        <f t="shared" si="67"/>
        <v>120</v>
      </c>
      <c r="K530">
        <f t="shared" si="68"/>
        <v>85</v>
      </c>
      <c r="L530">
        <f t="shared" si="69"/>
        <v>125</v>
      </c>
    </row>
    <row r="531" spans="1:12" x14ac:dyDescent="0.25">
      <c r="A531" t="str">
        <f t="shared" si="62"/>
        <v/>
      </c>
      <c r="B531" s="16">
        <f t="shared" si="65"/>
        <v>39331</v>
      </c>
      <c r="C531">
        <f>400</f>
        <v>400</v>
      </c>
      <c r="D531">
        <f t="shared" si="63"/>
        <v>400</v>
      </c>
      <c r="E531">
        <f t="shared" si="64"/>
        <v>0</v>
      </c>
      <c r="F531">
        <f t="shared" si="61"/>
        <v>10</v>
      </c>
      <c r="G531">
        <f t="shared" si="66"/>
        <v>60</v>
      </c>
      <c r="I531">
        <f t="shared" si="67"/>
        <v>120</v>
      </c>
      <c r="K531">
        <f t="shared" si="68"/>
        <v>85</v>
      </c>
      <c r="L531">
        <f t="shared" si="69"/>
        <v>125</v>
      </c>
    </row>
    <row r="532" spans="1:12" x14ac:dyDescent="0.25">
      <c r="A532" t="str">
        <f t="shared" si="62"/>
        <v/>
      </c>
      <c r="B532" s="16">
        <f t="shared" si="65"/>
        <v>39332</v>
      </c>
      <c r="C532">
        <f>400</f>
        <v>400</v>
      </c>
      <c r="D532">
        <f t="shared" si="63"/>
        <v>400</v>
      </c>
      <c r="E532">
        <f t="shared" si="64"/>
        <v>0</v>
      </c>
      <c r="F532">
        <f t="shared" si="61"/>
        <v>10</v>
      </c>
      <c r="G532">
        <f t="shared" si="66"/>
        <v>60</v>
      </c>
      <c r="I532">
        <f t="shared" si="67"/>
        <v>120</v>
      </c>
      <c r="K532">
        <f t="shared" si="68"/>
        <v>85</v>
      </c>
      <c r="L532">
        <f t="shared" si="69"/>
        <v>125</v>
      </c>
    </row>
    <row r="533" spans="1:12" x14ac:dyDescent="0.25">
      <c r="A533" t="str">
        <f t="shared" si="62"/>
        <v/>
      </c>
      <c r="B533" s="16">
        <f t="shared" si="65"/>
        <v>39333</v>
      </c>
      <c r="C533">
        <f>400</f>
        <v>400</v>
      </c>
      <c r="D533">
        <f t="shared" si="63"/>
        <v>400</v>
      </c>
      <c r="E533">
        <f t="shared" si="64"/>
        <v>0</v>
      </c>
      <c r="F533">
        <f t="shared" si="61"/>
        <v>10</v>
      </c>
      <c r="G533">
        <f t="shared" si="66"/>
        <v>60</v>
      </c>
      <c r="I533">
        <f t="shared" si="67"/>
        <v>120</v>
      </c>
      <c r="K533">
        <f t="shared" si="68"/>
        <v>85</v>
      </c>
      <c r="L533">
        <f t="shared" si="69"/>
        <v>125</v>
      </c>
    </row>
    <row r="534" spans="1:12" x14ac:dyDescent="0.25">
      <c r="A534" t="str">
        <f t="shared" si="62"/>
        <v/>
      </c>
      <c r="B534" s="16">
        <f t="shared" si="65"/>
        <v>39334</v>
      </c>
      <c r="C534">
        <f>400</f>
        <v>400</v>
      </c>
      <c r="D534">
        <f t="shared" si="63"/>
        <v>400</v>
      </c>
      <c r="E534">
        <f t="shared" si="64"/>
        <v>0</v>
      </c>
      <c r="F534">
        <f t="shared" si="61"/>
        <v>10</v>
      </c>
      <c r="G534">
        <f t="shared" si="66"/>
        <v>60</v>
      </c>
      <c r="I534">
        <f t="shared" si="67"/>
        <v>120</v>
      </c>
      <c r="K534">
        <f t="shared" si="68"/>
        <v>85</v>
      </c>
      <c r="L534">
        <f t="shared" si="69"/>
        <v>125</v>
      </c>
    </row>
    <row r="535" spans="1:12" x14ac:dyDescent="0.25">
      <c r="A535" t="str">
        <f t="shared" si="62"/>
        <v/>
      </c>
      <c r="B535" s="16">
        <f t="shared" si="65"/>
        <v>39335</v>
      </c>
      <c r="C535">
        <f>400</f>
        <v>400</v>
      </c>
      <c r="D535">
        <f t="shared" si="63"/>
        <v>400</v>
      </c>
      <c r="E535">
        <f t="shared" si="64"/>
        <v>0</v>
      </c>
      <c r="F535">
        <f t="shared" si="61"/>
        <v>10</v>
      </c>
      <c r="G535">
        <f t="shared" si="66"/>
        <v>60</v>
      </c>
      <c r="I535">
        <f t="shared" si="67"/>
        <v>120</v>
      </c>
      <c r="K535">
        <f t="shared" si="68"/>
        <v>85</v>
      </c>
      <c r="L535">
        <f t="shared" si="69"/>
        <v>125</v>
      </c>
    </row>
    <row r="536" spans="1:12" x14ac:dyDescent="0.25">
      <c r="A536" t="str">
        <f t="shared" si="62"/>
        <v/>
      </c>
      <c r="B536" s="16">
        <f t="shared" si="65"/>
        <v>39336</v>
      </c>
      <c r="C536">
        <f>400</f>
        <v>400</v>
      </c>
      <c r="D536">
        <f t="shared" si="63"/>
        <v>400</v>
      </c>
      <c r="E536">
        <f t="shared" si="64"/>
        <v>0</v>
      </c>
      <c r="F536">
        <f t="shared" si="61"/>
        <v>10</v>
      </c>
      <c r="G536">
        <f t="shared" si="66"/>
        <v>60</v>
      </c>
      <c r="I536">
        <f t="shared" si="67"/>
        <v>120</v>
      </c>
      <c r="K536">
        <f t="shared" si="68"/>
        <v>85</v>
      </c>
      <c r="L536">
        <f t="shared" si="69"/>
        <v>125</v>
      </c>
    </row>
    <row r="537" spans="1:12" x14ac:dyDescent="0.25">
      <c r="A537" t="str">
        <f t="shared" si="62"/>
        <v/>
      </c>
      <c r="B537" s="16">
        <f t="shared" si="65"/>
        <v>39337</v>
      </c>
      <c r="C537">
        <f>400</f>
        <v>400</v>
      </c>
      <c r="D537">
        <f t="shared" si="63"/>
        <v>400</v>
      </c>
      <c r="E537">
        <f t="shared" si="64"/>
        <v>0</v>
      </c>
      <c r="F537">
        <f t="shared" si="61"/>
        <v>10</v>
      </c>
      <c r="G537">
        <f t="shared" si="66"/>
        <v>60</v>
      </c>
      <c r="I537">
        <f t="shared" si="67"/>
        <v>120</v>
      </c>
      <c r="K537">
        <f t="shared" si="68"/>
        <v>85</v>
      </c>
      <c r="L537">
        <f t="shared" si="69"/>
        <v>125</v>
      </c>
    </row>
    <row r="538" spans="1:12" x14ac:dyDescent="0.25">
      <c r="A538" t="str">
        <f t="shared" si="62"/>
        <v/>
      </c>
      <c r="B538" s="16">
        <f t="shared" si="65"/>
        <v>39338</v>
      </c>
      <c r="C538">
        <f>400</f>
        <v>400</v>
      </c>
      <c r="D538">
        <f t="shared" si="63"/>
        <v>400</v>
      </c>
      <c r="E538">
        <f t="shared" si="64"/>
        <v>0</v>
      </c>
      <c r="F538">
        <f t="shared" si="61"/>
        <v>10</v>
      </c>
      <c r="G538">
        <f t="shared" si="66"/>
        <v>60</v>
      </c>
      <c r="I538">
        <f t="shared" si="67"/>
        <v>120</v>
      </c>
      <c r="K538">
        <f t="shared" si="68"/>
        <v>85</v>
      </c>
      <c r="L538">
        <f t="shared" si="69"/>
        <v>125</v>
      </c>
    </row>
    <row r="539" spans="1:12" x14ac:dyDescent="0.25">
      <c r="A539" t="str">
        <f t="shared" si="62"/>
        <v/>
      </c>
      <c r="B539" s="16">
        <f t="shared" si="65"/>
        <v>39339</v>
      </c>
      <c r="C539">
        <f>400</f>
        <v>400</v>
      </c>
      <c r="D539">
        <f t="shared" si="63"/>
        <v>400</v>
      </c>
      <c r="E539">
        <f t="shared" si="64"/>
        <v>0</v>
      </c>
      <c r="F539">
        <f t="shared" si="61"/>
        <v>10</v>
      </c>
      <c r="G539">
        <f t="shared" si="66"/>
        <v>60</v>
      </c>
      <c r="I539">
        <f t="shared" si="67"/>
        <v>120</v>
      </c>
      <c r="K539">
        <f t="shared" si="68"/>
        <v>85</v>
      </c>
      <c r="L539">
        <f t="shared" si="69"/>
        <v>125</v>
      </c>
    </row>
    <row r="540" spans="1:12" x14ac:dyDescent="0.25">
      <c r="A540" t="str">
        <f t="shared" si="62"/>
        <v/>
      </c>
      <c r="B540" s="16">
        <f t="shared" si="65"/>
        <v>39340</v>
      </c>
      <c r="C540">
        <f>400</f>
        <v>400</v>
      </c>
      <c r="D540">
        <f t="shared" si="63"/>
        <v>400</v>
      </c>
      <c r="E540">
        <f t="shared" si="64"/>
        <v>0</v>
      </c>
      <c r="F540">
        <f t="shared" si="61"/>
        <v>10</v>
      </c>
      <c r="G540">
        <f t="shared" si="66"/>
        <v>60</v>
      </c>
      <c r="I540">
        <f t="shared" si="67"/>
        <v>120</v>
      </c>
      <c r="K540">
        <f t="shared" si="68"/>
        <v>85</v>
      </c>
      <c r="L540">
        <f t="shared" si="69"/>
        <v>125</v>
      </c>
    </row>
    <row r="541" spans="1:12" x14ac:dyDescent="0.25">
      <c r="A541" t="str">
        <f t="shared" si="62"/>
        <v/>
      </c>
      <c r="B541" s="16">
        <f t="shared" si="65"/>
        <v>39341</v>
      </c>
      <c r="C541">
        <f>400</f>
        <v>400</v>
      </c>
      <c r="D541">
        <f t="shared" si="63"/>
        <v>400</v>
      </c>
      <c r="E541">
        <f t="shared" si="64"/>
        <v>0</v>
      </c>
      <c r="F541">
        <f t="shared" si="61"/>
        <v>10</v>
      </c>
      <c r="G541">
        <f t="shared" si="66"/>
        <v>60</v>
      </c>
      <c r="I541">
        <f t="shared" si="67"/>
        <v>120</v>
      </c>
      <c r="K541">
        <f t="shared" si="68"/>
        <v>85</v>
      </c>
      <c r="L541">
        <f t="shared" si="69"/>
        <v>125</v>
      </c>
    </row>
    <row r="542" spans="1:12" x14ac:dyDescent="0.25">
      <c r="A542" t="str">
        <f t="shared" si="62"/>
        <v/>
      </c>
      <c r="B542" s="16">
        <f t="shared" si="65"/>
        <v>39342</v>
      </c>
      <c r="C542">
        <f>400</f>
        <v>400</v>
      </c>
      <c r="D542">
        <f t="shared" si="63"/>
        <v>400</v>
      </c>
      <c r="E542">
        <f t="shared" si="64"/>
        <v>0</v>
      </c>
      <c r="F542">
        <f t="shared" si="61"/>
        <v>10</v>
      </c>
      <c r="G542">
        <f t="shared" si="66"/>
        <v>60</v>
      </c>
      <c r="I542">
        <f t="shared" si="67"/>
        <v>120</v>
      </c>
      <c r="K542">
        <f t="shared" si="68"/>
        <v>85</v>
      </c>
      <c r="L542">
        <f t="shared" si="69"/>
        <v>125</v>
      </c>
    </row>
    <row r="543" spans="1:12" x14ac:dyDescent="0.25">
      <c r="A543" t="str">
        <f t="shared" si="62"/>
        <v/>
      </c>
      <c r="B543" s="16">
        <f t="shared" si="65"/>
        <v>39343</v>
      </c>
      <c r="C543">
        <f>400</f>
        <v>400</v>
      </c>
      <c r="D543">
        <f t="shared" si="63"/>
        <v>400</v>
      </c>
      <c r="E543">
        <f t="shared" si="64"/>
        <v>0</v>
      </c>
      <c r="F543">
        <f t="shared" si="61"/>
        <v>10</v>
      </c>
      <c r="G543">
        <f t="shared" si="66"/>
        <v>60</v>
      </c>
      <c r="I543">
        <f t="shared" si="67"/>
        <v>120</v>
      </c>
      <c r="K543">
        <f t="shared" si="68"/>
        <v>85</v>
      </c>
      <c r="L543">
        <f t="shared" si="69"/>
        <v>125</v>
      </c>
    </row>
    <row r="544" spans="1:12" x14ac:dyDescent="0.25">
      <c r="A544" t="str">
        <f t="shared" si="62"/>
        <v/>
      </c>
      <c r="B544" s="16">
        <f t="shared" si="65"/>
        <v>39344</v>
      </c>
      <c r="C544">
        <f>400</f>
        <v>400</v>
      </c>
      <c r="D544">
        <f t="shared" si="63"/>
        <v>400</v>
      </c>
      <c r="E544">
        <f t="shared" si="64"/>
        <v>0</v>
      </c>
      <c r="F544">
        <f t="shared" si="61"/>
        <v>10</v>
      </c>
      <c r="G544">
        <f t="shared" si="66"/>
        <v>60</v>
      </c>
      <c r="I544">
        <f t="shared" si="67"/>
        <v>120</v>
      </c>
      <c r="K544">
        <f t="shared" si="68"/>
        <v>85</v>
      </c>
      <c r="L544">
        <f t="shared" si="69"/>
        <v>125</v>
      </c>
    </row>
    <row r="545" spans="1:12" x14ac:dyDescent="0.25">
      <c r="A545" t="str">
        <f t="shared" si="62"/>
        <v/>
      </c>
      <c r="B545" s="16">
        <f t="shared" si="65"/>
        <v>39345</v>
      </c>
      <c r="C545">
        <f>400</f>
        <v>400</v>
      </c>
      <c r="D545">
        <f t="shared" si="63"/>
        <v>400</v>
      </c>
      <c r="E545">
        <f t="shared" si="64"/>
        <v>0</v>
      </c>
      <c r="F545">
        <f t="shared" si="61"/>
        <v>10</v>
      </c>
      <c r="G545">
        <f t="shared" si="66"/>
        <v>60</v>
      </c>
      <c r="I545">
        <f t="shared" si="67"/>
        <v>120</v>
      </c>
      <c r="K545">
        <f t="shared" si="68"/>
        <v>85</v>
      </c>
      <c r="L545">
        <f t="shared" si="69"/>
        <v>125</v>
      </c>
    </row>
    <row r="546" spans="1:12" x14ac:dyDescent="0.25">
      <c r="A546" t="str">
        <f t="shared" si="62"/>
        <v/>
      </c>
      <c r="B546" s="16">
        <f t="shared" si="65"/>
        <v>39346</v>
      </c>
      <c r="C546">
        <f>400</f>
        <v>400</v>
      </c>
      <c r="D546">
        <f t="shared" si="63"/>
        <v>400</v>
      </c>
      <c r="E546">
        <f t="shared" si="64"/>
        <v>0</v>
      </c>
      <c r="F546">
        <f t="shared" si="61"/>
        <v>10</v>
      </c>
      <c r="G546">
        <f t="shared" si="66"/>
        <v>60</v>
      </c>
      <c r="I546">
        <f t="shared" si="67"/>
        <v>120</v>
      </c>
      <c r="K546">
        <f t="shared" si="68"/>
        <v>85</v>
      </c>
      <c r="L546">
        <f t="shared" si="69"/>
        <v>125</v>
      </c>
    </row>
    <row r="547" spans="1:12" x14ac:dyDescent="0.25">
      <c r="A547" t="str">
        <f t="shared" si="62"/>
        <v/>
      </c>
      <c r="B547" s="16">
        <f t="shared" si="65"/>
        <v>39347</v>
      </c>
      <c r="C547">
        <f>400</f>
        <v>400</v>
      </c>
      <c r="D547">
        <f t="shared" si="63"/>
        <v>400</v>
      </c>
      <c r="E547">
        <f t="shared" si="64"/>
        <v>0</v>
      </c>
      <c r="F547">
        <f t="shared" si="61"/>
        <v>10</v>
      </c>
      <c r="G547">
        <f t="shared" si="66"/>
        <v>60</v>
      </c>
      <c r="I547">
        <f t="shared" si="67"/>
        <v>120</v>
      </c>
      <c r="K547">
        <f t="shared" si="68"/>
        <v>85</v>
      </c>
      <c r="L547">
        <f t="shared" si="69"/>
        <v>125</v>
      </c>
    </row>
    <row r="548" spans="1:12" x14ac:dyDescent="0.25">
      <c r="A548" t="str">
        <f t="shared" si="62"/>
        <v/>
      </c>
      <c r="B548" s="16">
        <f t="shared" si="65"/>
        <v>39348</v>
      </c>
      <c r="C548">
        <f>400</f>
        <v>400</v>
      </c>
      <c r="D548">
        <f t="shared" si="63"/>
        <v>400</v>
      </c>
      <c r="E548">
        <f t="shared" si="64"/>
        <v>0</v>
      </c>
      <c r="F548">
        <f t="shared" si="61"/>
        <v>10</v>
      </c>
      <c r="G548">
        <f t="shared" si="66"/>
        <v>60</v>
      </c>
      <c r="I548">
        <f t="shared" si="67"/>
        <v>120</v>
      </c>
      <c r="K548">
        <f t="shared" si="68"/>
        <v>85</v>
      </c>
      <c r="L548">
        <f t="shared" si="69"/>
        <v>125</v>
      </c>
    </row>
    <row r="549" spans="1:12" x14ac:dyDescent="0.25">
      <c r="A549" t="str">
        <f t="shared" si="62"/>
        <v/>
      </c>
      <c r="B549" s="16">
        <f t="shared" si="65"/>
        <v>39349</v>
      </c>
      <c r="C549">
        <f>400</f>
        <v>400</v>
      </c>
      <c r="D549">
        <f t="shared" si="63"/>
        <v>400</v>
      </c>
      <c r="E549">
        <f t="shared" si="64"/>
        <v>0</v>
      </c>
      <c r="F549">
        <f t="shared" si="61"/>
        <v>10</v>
      </c>
      <c r="G549">
        <f t="shared" si="66"/>
        <v>60</v>
      </c>
      <c r="I549">
        <f t="shared" si="67"/>
        <v>120</v>
      </c>
      <c r="K549">
        <f t="shared" si="68"/>
        <v>85</v>
      </c>
      <c r="L549">
        <f t="shared" si="69"/>
        <v>125</v>
      </c>
    </row>
    <row r="550" spans="1:12" x14ac:dyDescent="0.25">
      <c r="A550" t="str">
        <f t="shared" si="62"/>
        <v/>
      </c>
      <c r="B550" s="16">
        <f t="shared" si="65"/>
        <v>39350</v>
      </c>
      <c r="C550">
        <f>400</f>
        <v>400</v>
      </c>
      <c r="D550">
        <f t="shared" si="63"/>
        <v>400</v>
      </c>
      <c r="E550">
        <f t="shared" si="64"/>
        <v>0</v>
      </c>
      <c r="F550">
        <f t="shared" si="61"/>
        <v>10</v>
      </c>
      <c r="G550">
        <f t="shared" si="66"/>
        <v>60</v>
      </c>
      <c r="I550">
        <f t="shared" si="67"/>
        <v>120</v>
      </c>
      <c r="K550">
        <f t="shared" si="68"/>
        <v>85</v>
      </c>
      <c r="L550">
        <f t="shared" si="69"/>
        <v>125</v>
      </c>
    </row>
    <row r="551" spans="1:12" x14ac:dyDescent="0.25">
      <c r="A551" t="str">
        <f t="shared" si="62"/>
        <v/>
      </c>
      <c r="B551" s="16">
        <f t="shared" si="65"/>
        <v>39351</v>
      </c>
      <c r="C551">
        <f>400</f>
        <v>400</v>
      </c>
      <c r="D551">
        <f t="shared" si="63"/>
        <v>400</v>
      </c>
      <c r="E551">
        <f t="shared" si="64"/>
        <v>0</v>
      </c>
      <c r="F551">
        <f t="shared" si="61"/>
        <v>10</v>
      </c>
      <c r="G551">
        <f t="shared" si="66"/>
        <v>60</v>
      </c>
      <c r="I551">
        <f t="shared" si="67"/>
        <v>120</v>
      </c>
      <c r="K551">
        <f t="shared" si="68"/>
        <v>85</v>
      </c>
      <c r="L551">
        <f t="shared" si="69"/>
        <v>125</v>
      </c>
    </row>
    <row r="552" spans="1:12" x14ac:dyDescent="0.25">
      <c r="A552" t="str">
        <f t="shared" si="62"/>
        <v/>
      </c>
      <c r="B552" s="16">
        <f t="shared" si="65"/>
        <v>39352</v>
      </c>
      <c r="C552">
        <f>400</f>
        <v>400</v>
      </c>
      <c r="D552">
        <f t="shared" si="63"/>
        <v>400</v>
      </c>
      <c r="E552">
        <f t="shared" si="64"/>
        <v>0</v>
      </c>
      <c r="F552">
        <f t="shared" si="61"/>
        <v>10</v>
      </c>
      <c r="G552">
        <f t="shared" si="66"/>
        <v>60</v>
      </c>
      <c r="I552">
        <f t="shared" si="67"/>
        <v>120</v>
      </c>
      <c r="K552">
        <f t="shared" si="68"/>
        <v>85</v>
      </c>
      <c r="L552">
        <f t="shared" si="69"/>
        <v>125</v>
      </c>
    </row>
    <row r="553" spans="1:12" x14ac:dyDescent="0.25">
      <c r="A553" t="str">
        <f t="shared" si="62"/>
        <v/>
      </c>
      <c r="B553" s="16">
        <f t="shared" si="65"/>
        <v>39353</v>
      </c>
      <c r="C553">
        <f>400</f>
        <v>400</v>
      </c>
      <c r="D553">
        <f t="shared" si="63"/>
        <v>400</v>
      </c>
      <c r="E553">
        <f t="shared" si="64"/>
        <v>0</v>
      </c>
      <c r="F553">
        <f t="shared" si="61"/>
        <v>10</v>
      </c>
      <c r="G553">
        <f t="shared" si="66"/>
        <v>60</v>
      </c>
      <c r="I553">
        <f t="shared" si="67"/>
        <v>120</v>
      </c>
      <c r="K553">
        <f t="shared" si="68"/>
        <v>85</v>
      </c>
      <c r="L553">
        <f t="shared" si="69"/>
        <v>125</v>
      </c>
    </row>
    <row r="554" spans="1:12" x14ac:dyDescent="0.25">
      <c r="A554" t="str">
        <f t="shared" si="62"/>
        <v/>
      </c>
      <c r="B554" s="16">
        <f t="shared" si="65"/>
        <v>39354</v>
      </c>
      <c r="C554">
        <f>400</f>
        <v>400</v>
      </c>
      <c r="D554">
        <f t="shared" si="63"/>
        <v>400</v>
      </c>
      <c r="E554">
        <f t="shared" si="64"/>
        <v>0</v>
      </c>
      <c r="F554">
        <f t="shared" si="61"/>
        <v>10</v>
      </c>
      <c r="G554">
        <f t="shared" si="66"/>
        <v>60</v>
      </c>
      <c r="I554">
        <f t="shared" si="67"/>
        <v>120</v>
      </c>
      <c r="K554">
        <f t="shared" si="68"/>
        <v>85</v>
      </c>
      <c r="L554">
        <f t="shared" si="69"/>
        <v>125</v>
      </c>
    </row>
    <row r="555" spans="1:12" x14ac:dyDescent="0.25">
      <c r="A555" t="str">
        <f t="shared" si="62"/>
        <v/>
      </c>
      <c r="B555" s="16">
        <f t="shared" si="65"/>
        <v>39355</v>
      </c>
      <c r="C555">
        <f>400</f>
        <v>400</v>
      </c>
      <c r="D555">
        <f t="shared" si="63"/>
        <v>400</v>
      </c>
      <c r="E555">
        <f t="shared" si="64"/>
        <v>0</v>
      </c>
      <c r="F555">
        <f t="shared" si="61"/>
        <v>10</v>
      </c>
      <c r="G555">
        <f t="shared" si="66"/>
        <v>60</v>
      </c>
      <c r="I555">
        <f t="shared" si="67"/>
        <v>120</v>
      </c>
      <c r="K555">
        <f t="shared" si="68"/>
        <v>85</v>
      </c>
      <c r="L555">
        <f t="shared" si="69"/>
        <v>125</v>
      </c>
    </row>
    <row r="556" spans="1:12" x14ac:dyDescent="0.25">
      <c r="A556">
        <f t="shared" si="62"/>
        <v>1</v>
      </c>
      <c r="B556" s="16">
        <f t="shared" si="65"/>
        <v>39356</v>
      </c>
      <c r="C556">
        <f>400</f>
        <v>400</v>
      </c>
      <c r="D556">
        <f t="shared" si="63"/>
        <v>400</v>
      </c>
      <c r="E556">
        <f t="shared" si="64"/>
        <v>0</v>
      </c>
      <c r="F556">
        <f t="shared" si="61"/>
        <v>10</v>
      </c>
      <c r="G556">
        <f t="shared" si="66"/>
        <v>60</v>
      </c>
      <c r="I556">
        <f t="shared" si="67"/>
        <v>120</v>
      </c>
      <c r="K556">
        <f t="shared" si="68"/>
        <v>85</v>
      </c>
      <c r="L556">
        <f t="shared" si="69"/>
        <v>125</v>
      </c>
    </row>
    <row r="557" spans="1:12" x14ac:dyDescent="0.25">
      <c r="A557" t="str">
        <f t="shared" si="62"/>
        <v/>
      </c>
      <c r="B557" s="16">
        <f t="shared" si="65"/>
        <v>39357</v>
      </c>
      <c r="C557">
        <f>400</f>
        <v>400</v>
      </c>
      <c r="D557">
        <f t="shared" si="63"/>
        <v>400</v>
      </c>
      <c r="E557">
        <f t="shared" si="64"/>
        <v>0</v>
      </c>
      <c r="F557">
        <f t="shared" si="61"/>
        <v>10</v>
      </c>
      <c r="G557">
        <f t="shared" si="66"/>
        <v>60</v>
      </c>
      <c r="I557">
        <f t="shared" si="67"/>
        <v>120</v>
      </c>
      <c r="K557">
        <f t="shared" si="68"/>
        <v>85</v>
      </c>
      <c r="L557">
        <f t="shared" si="69"/>
        <v>125</v>
      </c>
    </row>
    <row r="558" spans="1:12" x14ac:dyDescent="0.25">
      <c r="A558" t="str">
        <f t="shared" si="62"/>
        <v/>
      </c>
      <c r="B558" s="16">
        <f t="shared" si="65"/>
        <v>39358</v>
      </c>
      <c r="C558">
        <f>400</f>
        <v>400</v>
      </c>
      <c r="D558">
        <f t="shared" si="63"/>
        <v>400</v>
      </c>
      <c r="E558">
        <f t="shared" si="64"/>
        <v>0</v>
      </c>
      <c r="F558">
        <f t="shared" si="61"/>
        <v>10</v>
      </c>
      <c r="G558">
        <f t="shared" si="66"/>
        <v>60</v>
      </c>
      <c r="I558">
        <f t="shared" si="67"/>
        <v>120</v>
      </c>
      <c r="K558">
        <f t="shared" si="68"/>
        <v>85</v>
      </c>
      <c r="L558">
        <f t="shared" si="69"/>
        <v>125</v>
      </c>
    </row>
    <row r="559" spans="1:12" x14ac:dyDescent="0.25">
      <c r="A559" t="str">
        <f t="shared" si="62"/>
        <v/>
      </c>
      <c r="B559" s="16">
        <f t="shared" si="65"/>
        <v>39359</v>
      </c>
      <c r="C559">
        <f>400</f>
        <v>400</v>
      </c>
      <c r="D559">
        <f t="shared" si="63"/>
        <v>400</v>
      </c>
      <c r="E559">
        <f t="shared" si="64"/>
        <v>0</v>
      </c>
      <c r="F559">
        <f t="shared" si="61"/>
        <v>10</v>
      </c>
      <c r="G559">
        <f t="shared" si="66"/>
        <v>60</v>
      </c>
      <c r="I559">
        <f t="shared" si="67"/>
        <v>120</v>
      </c>
      <c r="K559">
        <f t="shared" si="68"/>
        <v>85</v>
      </c>
      <c r="L559">
        <f t="shared" si="69"/>
        <v>125</v>
      </c>
    </row>
    <row r="560" spans="1:12" x14ac:dyDescent="0.25">
      <c r="A560" t="str">
        <f t="shared" si="62"/>
        <v/>
      </c>
      <c r="B560" s="16">
        <f t="shared" si="65"/>
        <v>39360</v>
      </c>
      <c r="C560">
        <f>400</f>
        <v>400</v>
      </c>
      <c r="D560">
        <f t="shared" si="63"/>
        <v>400</v>
      </c>
      <c r="E560">
        <f t="shared" si="64"/>
        <v>0</v>
      </c>
      <c r="F560">
        <f t="shared" si="61"/>
        <v>10</v>
      </c>
      <c r="G560">
        <f t="shared" si="66"/>
        <v>60</v>
      </c>
      <c r="I560">
        <f t="shared" si="67"/>
        <v>120</v>
      </c>
      <c r="K560">
        <f t="shared" si="68"/>
        <v>85</v>
      </c>
      <c r="L560">
        <f t="shared" si="69"/>
        <v>125</v>
      </c>
    </row>
    <row r="561" spans="1:12" x14ac:dyDescent="0.25">
      <c r="A561" t="str">
        <f t="shared" si="62"/>
        <v/>
      </c>
      <c r="B561" s="16">
        <f t="shared" si="65"/>
        <v>39361</v>
      </c>
      <c r="C561">
        <f>400</f>
        <v>400</v>
      </c>
      <c r="D561">
        <f t="shared" si="63"/>
        <v>400</v>
      </c>
      <c r="E561">
        <f t="shared" si="64"/>
        <v>0</v>
      </c>
      <c r="F561">
        <f t="shared" si="61"/>
        <v>10</v>
      </c>
      <c r="G561">
        <f t="shared" si="66"/>
        <v>60</v>
      </c>
      <c r="I561">
        <f t="shared" si="67"/>
        <v>120</v>
      </c>
      <c r="K561">
        <f t="shared" si="68"/>
        <v>85</v>
      </c>
      <c r="L561">
        <f t="shared" si="69"/>
        <v>125</v>
      </c>
    </row>
    <row r="562" spans="1:12" x14ac:dyDescent="0.25">
      <c r="A562" t="str">
        <f t="shared" si="62"/>
        <v/>
      </c>
      <c r="B562" s="16">
        <f t="shared" si="65"/>
        <v>39362</v>
      </c>
      <c r="C562">
        <f>400</f>
        <v>400</v>
      </c>
      <c r="D562">
        <f t="shared" si="63"/>
        <v>400</v>
      </c>
      <c r="E562">
        <f t="shared" si="64"/>
        <v>0</v>
      </c>
      <c r="F562">
        <f t="shared" si="61"/>
        <v>10</v>
      </c>
      <c r="G562">
        <f t="shared" si="66"/>
        <v>60</v>
      </c>
      <c r="I562">
        <f t="shared" si="67"/>
        <v>120</v>
      </c>
      <c r="K562">
        <f t="shared" si="68"/>
        <v>85</v>
      </c>
      <c r="L562">
        <f t="shared" si="69"/>
        <v>125</v>
      </c>
    </row>
    <row r="563" spans="1:12" x14ac:dyDescent="0.25">
      <c r="A563" t="str">
        <f t="shared" si="62"/>
        <v/>
      </c>
      <c r="B563" s="16">
        <f t="shared" si="65"/>
        <v>39363</v>
      </c>
      <c r="C563">
        <f>400</f>
        <v>400</v>
      </c>
      <c r="D563">
        <f t="shared" si="63"/>
        <v>400</v>
      </c>
      <c r="E563">
        <f t="shared" si="64"/>
        <v>0</v>
      </c>
      <c r="F563">
        <f t="shared" si="61"/>
        <v>10</v>
      </c>
      <c r="G563">
        <f t="shared" si="66"/>
        <v>60</v>
      </c>
      <c r="I563">
        <f t="shared" si="67"/>
        <v>120</v>
      </c>
      <c r="K563">
        <f t="shared" si="68"/>
        <v>85</v>
      </c>
      <c r="L563">
        <f t="shared" si="69"/>
        <v>125</v>
      </c>
    </row>
    <row r="564" spans="1:12" x14ac:dyDescent="0.25">
      <c r="A564" t="str">
        <f t="shared" si="62"/>
        <v/>
      </c>
      <c r="B564" s="16">
        <f t="shared" si="65"/>
        <v>39364</v>
      </c>
      <c r="C564">
        <f>400</f>
        <v>400</v>
      </c>
      <c r="D564">
        <f t="shared" si="63"/>
        <v>400</v>
      </c>
      <c r="E564">
        <f t="shared" si="64"/>
        <v>0</v>
      </c>
      <c r="F564">
        <f t="shared" si="61"/>
        <v>10</v>
      </c>
      <c r="G564">
        <f t="shared" si="66"/>
        <v>60</v>
      </c>
      <c r="I564">
        <f t="shared" si="67"/>
        <v>120</v>
      </c>
      <c r="K564">
        <f t="shared" si="68"/>
        <v>85</v>
      </c>
      <c r="L564">
        <f t="shared" si="69"/>
        <v>125</v>
      </c>
    </row>
    <row r="565" spans="1:12" x14ac:dyDescent="0.25">
      <c r="A565" t="str">
        <f t="shared" si="62"/>
        <v/>
      </c>
      <c r="B565" s="16">
        <f t="shared" si="65"/>
        <v>39365</v>
      </c>
      <c r="C565">
        <f>400</f>
        <v>400</v>
      </c>
      <c r="D565">
        <f t="shared" si="63"/>
        <v>400</v>
      </c>
      <c r="E565">
        <f t="shared" si="64"/>
        <v>0</v>
      </c>
      <c r="F565">
        <f t="shared" si="61"/>
        <v>10</v>
      </c>
      <c r="G565">
        <f t="shared" si="66"/>
        <v>60</v>
      </c>
      <c r="I565">
        <f t="shared" si="67"/>
        <v>120</v>
      </c>
      <c r="K565">
        <f t="shared" si="68"/>
        <v>85</v>
      </c>
      <c r="L565">
        <f t="shared" si="69"/>
        <v>125</v>
      </c>
    </row>
    <row r="566" spans="1:12" x14ac:dyDescent="0.25">
      <c r="A566" t="str">
        <f t="shared" si="62"/>
        <v/>
      </c>
      <c r="B566" s="16">
        <f t="shared" si="65"/>
        <v>39366</v>
      </c>
      <c r="C566">
        <f>400</f>
        <v>400</v>
      </c>
      <c r="D566">
        <f t="shared" si="63"/>
        <v>400</v>
      </c>
      <c r="E566">
        <f t="shared" si="64"/>
        <v>0</v>
      </c>
      <c r="F566">
        <f t="shared" si="61"/>
        <v>10</v>
      </c>
      <c r="G566">
        <f t="shared" si="66"/>
        <v>60</v>
      </c>
      <c r="I566">
        <f t="shared" si="67"/>
        <v>120</v>
      </c>
      <c r="K566">
        <f t="shared" si="68"/>
        <v>85</v>
      </c>
      <c r="L566">
        <f t="shared" si="69"/>
        <v>125</v>
      </c>
    </row>
    <row r="567" spans="1:12" x14ac:dyDescent="0.25">
      <c r="A567" t="str">
        <f t="shared" si="62"/>
        <v/>
      </c>
      <c r="B567" s="16">
        <f t="shared" si="65"/>
        <v>39367</v>
      </c>
      <c r="C567">
        <f>400</f>
        <v>400</v>
      </c>
      <c r="D567">
        <f t="shared" si="63"/>
        <v>400</v>
      </c>
      <c r="E567">
        <f t="shared" si="64"/>
        <v>0</v>
      </c>
      <c r="F567">
        <f t="shared" ref="F567:F586" si="70">F566</f>
        <v>10</v>
      </c>
      <c r="G567">
        <f t="shared" si="66"/>
        <v>60</v>
      </c>
      <c r="I567">
        <f t="shared" si="67"/>
        <v>120</v>
      </c>
      <c r="K567">
        <f t="shared" si="68"/>
        <v>85</v>
      </c>
      <c r="L567">
        <f t="shared" si="69"/>
        <v>125</v>
      </c>
    </row>
    <row r="568" spans="1:12" x14ac:dyDescent="0.25">
      <c r="A568" t="str">
        <f t="shared" si="62"/>
        <v/>
      </c>
      <c r="B568" s="16">
        <f t="shared" si="65"/>
        <v>39368</v>
      </c>
      <c r="C568">
        <f>400</f>
        <v>400</v>
      </c>
      <c r="D568">
        <f t="shared" si="63"/>
        <v>400</v>
      </c>
      <c r="E568">
        <f t="shared" si="64"/>
        <v>0</v>
      </c>
      <c r="F568">
        <f t="shared" si="70"/>
        <v>10</v>
      </c>
      <c r="G568">
        <f t="shared" si="66"/>
        <v>60</v>
      </c>
      <c r="I568">
        <f t="shared" si="67"/>
        <v>120</v>
      </c>
      <c r="K568">
        <f t="shared" si="68"/>
        <v>85</v>
      </c>
      <c r="L568">
        <f t="shared" si="69"/>
        <v>125</v>
      </c>
    </row>
    <row r="569" spans="1:12" x14ac:dyDescent="0.25">
      <c r="A569" t="str">
        <f t="shared" si="62"/>
        <v/>
      </c>
      <c r="B569" s="16">
        <f t="shared" si="65"/>
        <v>39369</v>
      </c>
      <c r="C569">
        <f>400</f>
        <v>400</v>
      </c>
      <c r="D569">
        <f t="shared" si="63"/>
        <v>400</v>
      </c>
      <c r="E569">
        <f t="shared" si="64"/>
        <v>0</v>
      </c>
      <c r="F569">
        <f t="shared" si="70"/>
        <v>10</v>
      </c>
      <c r="G569">
        <f t="shared" si="66"/>
        <v>60</v>
      </c>
      <c r="I569">
        <f t="shared" si="67"/>
        <v>120</v>
      </c>
      <c r="K569">
        <f t="shared" si="68"/>
        <v>85</v>
      </c>
      <c r="L569">
        <f t="shared" si="69"/>
        <v>125</v>
      </c>
    </row>
    <row r="570" spans="1:12" x14ac:dyDescent="0.25">
      <c r="A570" t="str">
        <f t="shared" si="62"/>
        <v/>
      </c>
      <c r="B570" s="16">
        <f t="shared" si="65"/>
        <v>39370</v>
      </c>
      <c r="C570">
        <f>400</f>
        <v>400</v>
      </c>
      <c r="D570">
        <f t="shared" si="63"/>
        <v>400</v>
      </c>
      <c r="E570">
        <f t="shared" si="64"/>
        <v>0</v>
      </c>
      <c r="F570">
        <f t="shared" si="70"/>
        <v>10</v>
      </c>
      <c r="G570">
        <f t="shared" si="66"/>
        <v>60</v>
      </c>
      <c r="I570">
        <f t="shared" si="67"/>
        <v>120</v>
      </c>
      <c r="K570">
        <f t="shared" si="68"/>
        <v>85</v>
      </c>
      <c r="L570">
        <f t="shared" si="69"/>
        <v>125</v>
      </c>
    </row>
    <row r="571" spans="1:12" x14ac:dyDescent="0.25">
      <c r="A571" t="str">
        <f t="shared" si="62"/>
        <v/>
      </c>
      <c r="B571" s="16">
        <f t="shared" si="65"/>
        <v>39371</v>
      </c>
      <c r="C571">
        <f>400</f>
        <v>400</v>
      </c>
      <c r="D571">
        <f t="shared" si="63"/>
        <v>400</v>
      </c>
      <c r="E571">
        <f t="shared" si="64"/>
        <v>0</v>
      </c>
      <c r="F571">
        <f t="shared" si="70"/>
        <v>10</v>
      </c>
      <c r="G571">
        <f t="shared" si="66"/>
        <v>60</v>
      </c>
      <c r="I571">
        <f t="shared" si="67"/>
        <v>120</v>
      </c>
      <c r="K571">
        <f t="shared" si="68"/>
        <v>85</v>
      </c>
      <c r="L571">
        <f t="shared" si="69"/>
        <v>125</v>
      </c>
    </row>
    <row r="572" spans="1:12" x14ac:dyDescent="0.25">
      <c r="A572" t="str">
        <f t="shared" si="62"/>
        <v/>
      </c>
      <c r="B572" s="16">
        <f t="shared" si="65"/>
        <v>39372</v>
      </c>
      <c r="C572">
        <f>400</f>
        <v>400</v>
      </c>
      <c r="D572">
        <f t="shared" si="63"/>
        <v>400</v>
      </c>
      <c r="E572">
        <f t="shared" si="64"/>
        <v>0</v>
      </c>
      <c r="F572">
        <f t="shared" si="70"/>
        <v>10</v>
      </c>
      <c r="G572">
        <f t="shared" si="66"/>
        <v>60</v>
      </c>
      <c r="I572">
        <f t="shared" si="67"/>
        <v>120</v>
      </c>
      <c r="K572">
        <f t="shared" si="68"/>
        <v>85</v>
      </c>
      <c r="L572">
        <f t="shared" si="69"/>
        <v>125</v>
      </c>
    </row>
    <row r="573" spans="1:12" x14ac:dyDescent="0.25">
      <c r="A573" t="str">
        <f t="shared" si="62"/>
        <v/>
      </c>
      <c r="B573" s="16">
        <f t="shared" si="65"/>
        <v>39373</v>
      </c>
      <c r="C573">
        <f>400</f>
        <v>400</v>
      </c>
      <c r="D573">
        <f t="shared" si="63"/>
        <v>400</v>
      </c>
      <c r="E573">
        <f t="shared" si="64"/>
        <v>0</v>
      </c>
      <c r="F573">
        <f t="shared" si="70"/>
        <v>10</v>
      </c>
      <c r="G573">
        <f t="shared" si="66"/>
        <v>60</v>
      </c>
      <c r="I573">
        <f t="shared" si="67"/>
        <v>120</v>
      </c>
      <c r="K573">
        <f t="shared" si="68"/>
        <v>85</v>
      </c>
      <c r="L573">
        <f t="shared" si="69"/>
        <v>125</v>
      </c>
    </row>
    <row r="574" spans="1:12" x14ac:dyDescent="0.25">
      <c r="A574" t="str">
        <f t="shared" si="62"/>
        <v/>
      </c>
      <c r="B574" s="16">
        <f t="shared" si="65"/>
        <v>39374</v>
      </c>
      <c r="C574">
        <f>400</f>
        <v>400</v>
      </c>
      <c r="D574">
        <f t="shared" si="63"/>
        <v>400</v>
      </c>
      <c r="E574">
        <f t="shared" si="64"/>
        <v>0</v>
      </c>
      <c r="F574">
        <f t="shared" si="70"/>
        <v>10</v>
      </c>
      <c r="G574">
        <f t="shared" si="66"/>
        <v>60</v>
      </c>
      <c r="I574">
        <f t="shared" si="67"/>
        <v>120</v>
      </c>
      <c r="K574">
        <f t="shared" si="68"/>
        <v>85</v>
      </c>
      <c r="L574">
        <f t="shared" si="69"/>
        <v>125</v>
      </c>
    </row>
    <row r="575" spans="1:12" x14ac:dyDescent="0.25">
      <c r="A575" t="str">
        <f t="shared" si="62"/>
        <v/>
      </c>
      <c r="B575" s="16">
        <f t="shared" si="65"/>
        <v>39375</v>
      </c>
      <c r="C575">
        <f>400</f>
        <v>400</v>
      </c>
      <c r="D575">
        <f t="shared" si="63"/>
        <v>400</v>
      </c>
      <c r="E575">
        <f t="shared" si="64"/>
        <v>0</v>
      </c>
      <c r="F575">
        <f t="shared" si="70"/>
        <v>10</v>
      </c>
      <c r="G575">
        <f t="shared" si="66"/>
        <v>60</v>
      </c>
      <c r="I575">
        <f t="shared" si="67"/>
        <v>120</v>
      </c>
      <c r="K575">
        <f t="shared" si="68"/>
        <v>85</v>
      </c>
      <c r="L575">
        <f t="shared" si="69"/>
        <v>125</v>
      </c>
    </row>
    <row r="576" spans="1:12" x14ac:dyDescent="0.25">
      <c r="A576" t="str">
        <f t="shared" si="62"/>
        <v/>
      </c>
      <c r="B576" s="16">
        <f t="shared" si="65"/>
        <v>39376</v>
      </c>
      <c r="C576">
        <f>400</f>
        <v>400</v>
      </c>
      <c r="D576">
        <f t="shared" si="63"/>
        <v>400</v>
      </c>
      <c r="E576">
        <f t="shared" si="64"/>
        <v>0</v>
      </c>
      <c r="F576">
        <f t="shared" si="70"/>
        <v>10</v>
      </c>
      <c r="G576">
        <f t="shared" si="66"/>
        <v>60</v>
      </c>
      <c r="I576">
        <f t="shared" si="67"/>
        <v>120</v>
      </c>
      <c r="K576">
        <f t="shared" si="68"/>
        <v>85</v>
      </c>
      <c r="L576">
        <f t="shared" si="69"/>
        <v>125</v>
      </c>
    </row>
    <row r="577" spans="1:12" x14ac:dyDescent="0.25">
      <c r="A577" t="str">
        <f t="shared" si="62"/>
        <v/>
      </c>
      <c r="B577" s="16">
        <f t="shared" si="65"/>
        <v>39377</v>
      </c>
      <c r="C577">
        <f>400</f>
        <v>400</v>
      </c>
      <c r="D577">
        <f t="shared" si="63"/>
        <v>400</v>
      </c>
      <c r="E577">
        <f t="shared" si="64"/>
        <v>0</v>
      </c>
      <c r="F577">
        <f t="shared" si="70"/>
        <v>10</v>
      </c>
      <c r="G577">
        <f t="shared" si="66"/>
        <v>60</v>
      </c>
      <c r="I577">
        <f t="shared" si="67"/>
        <v>120</v>
      </c>
      <c r="K577">
        <f t="shared" si="68"/>
        <v>85</v>
      </c>
      <c r="L577">
        <f t="shared" si="69"/>
        <v>125</v>
      </c>
    </row>
    <row r="578" spans="1:12" x14ac:dyDescent="0.25">
      <c r="A578" t="str">
        <f t="shared" si="62"/>
        <v/>
      </c>
      <c r="B578" s="16">
        <f t="shared" si="65"/>
        <v>39378</v>
      </c>
      <c r="C578">
        <f>400</f>
        <v>400</v>
      </c>
      <c r="D578">
        <f t="shared" si="63"/>
        <v>400</v>
      </c>
      <c r="E578">
        <f t="shared" si="64"/>
        <v>0</v>
      </c>
      <c r="F578">
        <f t="shared" si="70"/>
        <v>10</v>
      </c>
      <c r="G578">
        <f t="shared" si="66"/>
        <v>60</v>
      </c>
      <c r="I578">
        <f t="shared" si="67"/>
        <v>120</v>
      </c>
      <c r="K578">
        <f t="shared" si="68"/>
        <v>85</v>
      </c>
      <c r="L578">
        <f t="shared" si="69"/>
        <v>125</v>
      </c>
    </row>
    <row r="579" spans="1:12" x14ac:dyDescent="0.25">
      <c r="A579" t="str">
        <f t="shared" si="62"/>
        <v/>
      </c>
      <c r="B579" s="16">
        <f t="shared" si="65"/>
        <v>39379</v>
      </c>
      <c r="C579">
        <f>400</f>
        <v>400</v>
      </c>
      <c r="D579">
        <f t="shared" si="63"/>
        <v>400</v>
      </c>
      <c r="E579">
        <f t="shared" si="64"/>
        <v>0</v>
      </c>
      <c r="F579">
        <f t="shared" si="70"/>
        <v>10</v>
      </c>
      <c r="G579">
        <f t="shared" si="66"/>
        <v>60</v>
      </c>
      <c r="I579">
        <f t="shared" si="67"/>
        <v>120</v>
      </c>
      <c r="K579">
        <f t="shared" si="68"/>
        <v>85</v>
      </c>
      <c r="L579">
        <f t="shared" si="69"/>
        <v>125</v>
      </c>
    </row>
    <row r="580" spans="1:12" x14ac:dyDescent="0.25">
      <c r="A580" t="str">
        <f t="shared" si="62"/>
        <v/>
      </c>
      <c r="B580" s="16">
        <f t="shared" si="65"/>
        <v>39380</v>
      </c>
      <c r="C580">
        <f>400</f>
        <v>400</v>
      </c>
      <c r="D580">
        <f t="shared" si="63"/>
        <v>400</v>
      </c>
      <c r="E580">
        <f t="shared" si="64"/>
        <v>0</v>
      </c>
      <c r="F580">
        <f t="shared" si="70"/>
        <v>10</v>
      </c>
      <c r="G580">
        <f t="shared" si="66"/>
        <v>60</v>
      </c>
      <c r="I580">
        <f t="shared" si="67"/>
        <v>120</v>
      </c>
      <c r="K580">
        <f t="shared" si="68"/>
        <v>85</v>
      </c>
      <c r="L580">
        <f t="shared" si="69"/>
        <v>125</v>
      </c>
    </row>
    <row r="581" spans="1:12" x14ac:dyDescent="0.25">
      <c r="A581" t="str">
        <f t="shared" si="62"/>
        <v/>
      </c>
      <c r="B581" s="16">
        <f t="shared" si="65"/>
        <v>39381</v>
      </c>
      <c r="C581">
        <f>400</f>
        <v>400</v>
      </c>
      <c r="D581">
        <f t="shared" si="63"/>
        <v>400</v>
      </c>
      <c r="E581">
        <f t="shared" si="64"/>
        <v>0</v>
      </c>
      <c r="F581">
        <f t="shared" si="70"/>
        <v>10</v>
      </c>
      <c r="G581">
        <f t="shared" si="66"/>
        <v>60</v>
      </c>
      <c r="I581">
        <f t="shared" si="67"/>
        <v>120</v>
      </c>
      <c r="K581">
        <f t="shared" si="68"/>
        <v>85</v>
      </c>
      <c r="L581">
        <f t="shared" si="69"/>
        <v>125</v>
      </c>
    </row>
    <row r="582" spans="1:12" x14ac:dyDescent="0.25">
      <c r="A582" t="str">
        <f t="shared" si="62"/>
        <v/>
      </c>
      <c r="B582" s="16">
        <f t="shared" si="65"/>
        <v>39382</v>
      </c>
      <c r="C582">
        <f>400</f>
        <v>400</v>
      </c>
      <c r="D582">
        <f t="shared" si="63"/>
        <v>400</v>
      </c>
      <c r="E582">
        <f t="shared" si="64"/>
        <v>0</v>
      </c>
      <c r="F582">
        <f t="shared" si="70"/>
        <v>10</v>
      </c>
      <c r="G582">
        <f t="shared" si="66"/>
        <v>60</v>
      </c>
      <c r="I582">
        <f t="shared" si="67"/>
        <v>120</v>
      </c>
      <c r="K582">
        <f t="shared" si="68"/>
        <v>85</v>
      </c>
      <c r="L582">
        <f t="shared" si="69"/>
        <v>125</v>
      </c>
    </row>
    <row r="583" spans="1:12" x14ac:dyDescent="0.25">
      <c r="A583" t="str">
        <f t="shared" si="62"/>
        <v/>
      </c>
      <c r="B583" s="16">
        <f t="shared" si="65"/>
        <v>39383</v>
      </c>
      <c r="C583">
        <f>400</f>
        <v>400</v>
      </c>
      <c r="D583">
        <f t="shared" si="63"/>
        <v>400</v>
      </c>
      <c r="E583">
        <f t="shared" si="64"/>
        <v>0</v>
      </c>
      <c r="F583">
        <f t="shared" si="70"/>
        <v>10</v>
      </c>
      <c r="G583">
        <f t="shared" si="66"/>
        <v>60</v>
      </c>
      <c r="I583">
        <f t="shared" si="67"/>
        <v>120</v>
      </c>
      <c r="K583">
        <f t="shared" si="68"/>
        <v>85</v>
      </c>
      <c r="L583">
        <f t="shared" si="69"/>
        <v>125</v>
      </c>
    </row>
    <row r="584" spans="1:12" x14ac:dyDescent="0.25">
      <c r="A584" t="str">
        <f t="shared" ref="A584:A647" si="71">IF(DAY(B584)=1,1,"")</f>
        <v/>
      </c>
      <c r="B584" s="16">
        <f t="shared" si="65"/>
        <v>39384</v>
      </c>
      <c r="C584">
        <f>400</f>
        <v>400</v>
      </c>
      <c r="D584">
        <f t="shared" si="63"/>
        <v>400</v>
      </c>
      <c r="E584">
        <f t="shared" si="64"/>
        <v>0</v>
      </c>
      <c r="F584">
        <f t="shared" si="70"/>
        <v>10</v>
      </c>
      <c r="G584">
        <f t="shared" si="66"/>
        <v>60</v>
      </c>
      <c r="I584">
        <f t="shared" si="67"/>
        <v>120</v>
      </c>
      <c r="K584">
        <f t="shared" si="68"/>
        <v>85</v>
      </c>
      <c r="L584">
        <f t="shared" si="69"/>
        <v>125</v>
      </c>
    </row>
    <row r="585" spans="1:12" x14ac:dyDescent="0.25">
      <c r="A585" t="str">
        <f t="shared" si="71"/>
        <v/>
      </c>
      <c r="B585" s="16">
        <f t="shared" si="65"/>
        <v>39385</v>
      </c>
      <c r="C585">
        <f>400</f>
        <v>400</v>
      </c>
      <c r="D585">
        <f t="shared" ref="D585:D648" si="72">SUM(F585:S585)</f>
        <v>400</v>
      </c>
      <c r="E585">
        <f t="shared" ref="E585:E648" si="73">C585-D585</f>
        <v>0</v>
      </c>
      <c r="F585">
        <f t="shared" si="70"/>
        <v>10</v>
      </c>
      <c r="G585">
        <f t="shared" si="66"/>
        <v>60</v>
      </c>
      <c r="I585">
        <f t="shared" si="67"/>
        <v>120</v>
      </c>
      <c r="K585">
        <f t="shared" si="68"/>
        <v>85</v>
      </c>
      <c r="L585">
        <f t="shared" si="69"/>
        <v>125</v>
      </c>
    </row>
    <row r="586" spans="1:12" x14ac:dyDescent="0.25">
      <c r="A586" t="str">
        <f t="shared" si="71"/>
        <v/>
      </c>
      <c r="B586" s="16">
        <f t="shared" ref="B586:B649" si="74">B585+1</f>
        <v>39386</v>
      </c>
      <c r="C586">
        <f>400</f>
        <v>400</v>
      </c>
      <c r="D586">
        <f t="shared" si="72"/>
        <v>400</v>
      </c>
      <c r="E586">
        <f t="shared" si="73"/>
        <v>0</v>
      </c>
      <c r="F586">
        <f t="shared" si="70"/>
        <v>10</v>
      </c>
      <c r="G586">
        <f>G585</f>
        <v>60</v>
      </c>
      <c r="I586">
        <f>I585</f>
        <v>120</v>
      </c>
      <c r="K586">
        <f>K585</f>
        <v>85</v>
      </c>
      <c r="L586">
        <f>L585</f>
        <v>125</v>
      </c>
    </row>
    <row r="587" spans="1:12" x14ac:dyDescent="0.25">
      <c r="A587">
        <f t="shared" si="71"/>
        <v>1</v>
      </c>
      <c r="B587" s="16">
        <f t="shared" si="74"/>
        <v>39387</v>
      </c>
      <c r="C587">
        <f>IF(MONTH(B587)&lt;4,450,IF(MONTH(B587)&gt;10,450,410))</f>
        <v>450</v>
      </c>
      <c r="D587">
        <f t="shared" si="72"/>
        <v>330</v>
      </c>
      <c r="E587">
        <f t="shared" si="73"/>
        <v>120</v>
      </c>
      <c r="F587">
        <v>75</v>
      </c>
      <c r="G587" s="30">
        <f>100+45</f>
        <v>145</v>
      </c>
      <c r="I587">
        <v>70</v>
      </c>
      <c r="K587">
        <v>40</v>
      </c>
    </row>
    <row r="588" spans="1:12" x14ac:dyDescent="0.25">
      <c r="A588" t="str">
        <f t="shared" si="71"/>
        <v/>
      </c>
      <c r="B588" s="16">
        <f t="shared" si="74"/>
        <v>39388</v>
      </c>
      <c r="C588">
        <f t="shared" ref="C588:C651" si="75">IF(MONTH(B588)&lt;4,450,IF(MONTH(B588)&gt;10,450,410))</f>
        <v>450</v>
      </c>
      <c r="D588">
        <f t="shared" si="72"/>
        <v>330</v>
      </c>
      <c r="E588">
        <f t="shared" si="73"/>
        <v>120</v>
      </c>
      <c r="F588">
        <v>75</v>
      </c>
      <c r="G588">
        <f>G587</f>
        <v>145</v>
      </c>
      <c r="I588">
        <f>I587</f>
        <v>70</v>
      </c>
      <c r="K588">
        <f>K587</f>
        <v>40</v>
      </c>
    </row>
    <row r="589" spans="1:12" x14ac:dyDescent="0.25">
      <c r="A589" t="str">
        <f t="shared" si="71"/>
        <v/>
      </c>
      <c r="B589" s="16">
        <f t="shared" si="74"/>
        <v>39389</v>
      </c>
      <c r="C589">
        <f t="shared" si="75"/>
        <v>450</v>
      </c>
      <c r="D589">
        <f t="shared" si="72"/>
        <v>330</v>
      </c>
      <c r="E589">
        <f t="shared" si="73"/>
        <v>120</v>
      </c>
      <c r="F589">
        <v>75</v>
      </c>
      <c r="G589">
        <f t="shared" ref="G589:G652" si="76">G588</f>
        <v>145</v>
      </c>
      <c r="I589">
        <f t="shared" ref="I589:I652" si="77">I588</f>
        <v>70</v>
      </c>
      <c r="K589">
        <f t="shared" ref="K589:K652" si="78">K588</f>
        <v>40</v>
      </c>
    </row>
    <row r="590" spans="1:12" x14ac:dyDescent="0.25">
      <c r="A590" t="str">
        <f t="shared" si="71"/>
        <v/>
      </c>
      <c r="B590" s="16">
        <f t="shared" si="74"/>
        <v>39390</v>
      </c>
      <c r="C590">
        <f t="shared" si="75"/>
        <v>450</v>
      </c>
      <c r="D590">
        <f t="shared" si="72"/>
        <v>330</v>
      </c>
      <c r="E590">
        <f t="shared" si="73"/>
        <v>120</v>
      </c>
      <c r="F590">
        <v>75</v>
      </c>
      <c r="G590">
        <f t="shared" si="76"/>
        <v>145</v>
      </c>
      <c r="I590">
        <f t="shared" si="77"/>
        <v>70</v>
      </c>
      <c r="K590">
        <f t="shared" si="78"/>
        <v>40</v>
      </c>
    </row>
    <row r="591" spans="1:12" x14ac:dyDescent="0.25">
      <c r="A591" t="str">
        <f t="shared" si="71"/>
        <v/>
      </c>
      <c r="B591" s="16">
        <f t="shared" si="74"/>
        <v>39391</v>
      </c>
      <c r="C591">
        <f t="shared" si="75"/>
        <v>450</v>
      </c>
      <c r="D591">
        <f t="shared" si="72"/>
        <v>330</v>
      </c>
      <c r="E591">
        <f t="shared" si="73"/>
        <v>120</v>
      </c>
      <c r="F591">
        <v>75</v>
      </c>
      <c r="G591">
        <f t="shared" si="76"/>
        <v>145</v>
      </c>
      <c r="I591">
        <f t="shared" si="77"/>
        <v>70</v>
      </c>
      <c r="K591">
        <f t="shared" si="78"/>
        <v>40</v>
      </c>
    </row>
    <row r="592" spans="1:12" x14ac:dyDescent="0.25">
      <c r="A592" t="str">
        <f t="shared" si="71"/>
        <v/>
      </c>
      <c r="B592" s="16">
        <f t="shared" si="74"/>
        <v>39392</v>
      </c>
      <c r="C592">
        <f t="shared" si="75"/>
        <v>450</v>
      </c>
      <c r="D592">
        <f t="shared" si="72"/>
        <v>330</v>
      </c>
      <c r="E592">
        <f t="shared" si="73"/>
        <v>120</v>
      </c>
      <c r="F592">
        <v>75</v>
      </c>
      <c r="G592">
        <f t="shared" si="76"/>
        <v>145</v>
      </c>
      <c r="I592">
        <f t="shared" si="77"/>
        <v>70</v>
      </c>
      <c r="K592">
        <f t="shared" si="78"/>
        <v>40</v>
      </c>
    </row>
    <row r="593" spans="1:11" x14ac:dyDescent="0.25">
      <c r="A593" t="str">
        <f t="shared" si="71"/>
        <v/>
      </c>
      <c r="B593" s="16">
        <f t="shared" si="74"/>
        <v>39393</v>
      </c>
      <c r="C593">
        <f t="shared" si="75"/>
        <v>450</v>
      </c>
      <c r="D593">
        <f t="shared" si="72"/>
        <v>330</v>
      </c>
      <c r="E593">
        <f t="shared" si="73"/>
        <v>120</v>
      </c>
      <c r="F593">
        <v>75</v>
      </c>
      <c r="G593">
        <f t="shared" si="76"/>
        <v>145</v>
      </c>
      <c r="I593">
        <f t="shared" si="77"/>
        <v>70</v>
      </c>
      <c r="K593">
        <f t="shared" si="78"/>
        <v>40</v>
      </c>
    </row>
    <row r="594" spans="1:11" x14ac:dyDescent="0.25">
      <c r="A594" t="str">
        <f t="shared" si="71"/>
        <v/>
      </c>
      <c r="B594" s="16">
        <f t="shared" si="74"/>
        <v>39394</v>
      </c>
      <c r="C594">
        <f t="shared" si="75"/>
        <v>450</v>
      </c>
      <c r="D594">
        <f t="shared" si="72"/>
        <v>330</v>
      </c>
      <c r="E594">
        <f t="shared" si="73"/>
        <v>120</v>
      </c>
      <c r="F594">
        <v>75</v>
      </c>
      <c r="G594">
        <f t="shared" si="76"/>
        <v>145</v>
      </c>
      <c r="I594">
        <f t="shared" si="77"/>
        <v>70</v>
      </c>
      <c r="K594">
        <f t="shared" si="78"/>
        <v>40</v>
      </c>
    </row>
    <row r="595" spans="1:11" x14ac:dyDescent="0.25">
      <c r="A595" t="str">
        <f t="shared" si="71"/>
        <v/>
      </c>
      <c r="B595" s="16">
        <f t="shared" si="74"/>
        <v>39395</v>
      </c>
      <c r="C595">
        <f t="shared" si="75"/>
        <v>450</v>
      </c>
      <c r="D595">
        <f t="shared" si="72"/>
        <v>330</v>
      </c>
      <c r="E595">
        <f t="shared" si="73"/>
        <v>120</v>
      </c>
      <c r="F595">
        <v>75</v>
      </c>
      <c r="G595">
        <f t="shared" si="76"/>
        <v>145</v>
      </c>
      <c r="I595">
        <f t="shared" si="77"/>
        <v>70</v>
      </c>
      <c r="K595">
        <f t="shared" si="78"/>
        <v>40</v>
      </c>
    </row>
    <row r="596" spans="1:11" x14ac:dyDescent="0.25">
      <c r="A596" t="str">
        <f t="shared" si="71"/>
        <v/>
      </c>
      <c r="B596" s="16">
        <f t="shared" si="74"/>
        <v>39396</v>
      </c>
      <c r="C596">
        <f t="shared" si="75"/>
        <v>450</v>
      </c>
      <c r="D596">
        <f t="shared" si="72"/>
        <v>330</v>
      </c>
      <c r="E596">
        <f t="shared" si="73"/>
        <v>120</v>
      </c>
      <c r="F596">
        <v>75</v>
      </c>
      <c r="G596">
        <f t="shared" si="76"/>
        <v>145</v>
      </c>
      <c r="I596">
        <f t="shared" si="77"/>
        <v>70</v>
      </c>
      <c r="K596">
        <f t="shared" si="78"/>
        <v>40</v>
      </c>
    </row>
    <row r="597" spans="1:11" x14ac:dyDescent="0.25">
      <c r="A597" t="str">
        <f t="shared" si="71"/>
        <v/>
      </c>
      <c r="B597" s="16">
        <f t="shared" si="74"/>
        <v>39397</v>
      </c>
      <c r="C597">
        <f t="shared" si="75"/>
        <v>450</v>
      </c>
      <c r="D597">
        <f t="shared" si="72"/>
        <v>330</v>
      </c>
      <c r="E597">
        <f t="shared" si="73"/>
        <v>120</v>
      </c>
      <c r="F597">
        <v>75</v>
      </c>
      <c r="G597">
        <f t="shared" si="76"/>
        <v>145</v>
      </c>
      <c r="I597">
        <f t="shared" si="77"/>
        <v>70</v>
      </c>
      <c r="K597">
        <f t="shared" si="78"/>
        <v>40</v>
      </c>
    </row>
    <row r="598" spans="1:11" x14ac:dyDescent="0.25">
      <c r="A598" t="str">
        <f t="shared" si="71"/>
        <v/>
      </c>
      <c r="B598" s="16">
        <f t="shared" si="74"/>
        <v>39398</v>
      </c>
      <c r="C598">
        <f t="shared" si="75"/>
        <v>450</v>
      </c>
      <c r="D598">
        <f t="shared" si="72"/>
        <v>330</v>
      </c>
      <c r="E598">
        <f t="shared" si="73"/>
        <v>120</v>
      </c>
      <c r="F598">
        <v>75</v>
      </c>
      <c r="G598">
        <f t="shared" si="76"/>
        <v>145</v>
      </c>
      <c r="I598">
        <f t="shared" si="77"/>
        <v>70</v>
      </c>
      <c r="K598">
        <f t="shared" si="78"/>
        <v>40</v>
      </c>
    </row>
    <row r="599" spans="1:11" x14ac:dyDescent="0.25">
      <c r="A599" t="str">
        <f t="shared" si="71"/>
        <v/>
      </c>
      <c r="B599" s="16">
        <f t="shared" si="74"/>
        <v>39399</v>
      </c>
      <c r="C599">
        <f t="shared" si="75"/>
        <v>450</v>
      </c>
      <c r="D599">
        <f t="shared" si="72"/>
        <v>330</v>
      </c>
      <c r="E599">
        <f t="shared" si="73"/>
        <v>120</v>
      </c>
      <c r="F599">
        <v>75</v>
      </c>
      <c r="G599">
        <f t="shared" si="76"/>
        <v>145</v>
      </c>
      <c r="I599">
        <f t="shared" si="77"/>
        <v>70</v>
      </c>
      <c r="K599">
        <f t="shared" si="78"/>
        <v>40</v>
      </c>
    </row>
    <row r="600" spans="1:11" x14ac:dyDescent="0.25">
      <c r="A600" t="str">
        <f t="shared" si="71"/>
        <v/>
      </c>
      <c r="B600" s="16">
        <f t="shared" si="74"/>
        <v>39400</v>
      </c>
      <c r="C600">
        <f t="shared" si="75"/>
        <v>450</v>
      </c>
      <c r="D600">
        <f t="shared" si="72"/>
        <v>330</v>
      </c>
      <c r="E600">
        <f t="shared" si="73"/>
        <v>120</v>
      </c>
      <c r="F600">
        <v>75</v>
      </c>
      <c r="G600">
        <f t="shared" si="76"/>
        <v>145</v>
      </c>
      <c r="I600">
        <f t="shared" si="77"/>
        <v>70</v>
      </c>
      <c r="K600">
        <f t="shared" si="78"/>
        <v>40</v>
      </c>
    </row>
    <row r="601" spans="1:11" x14ac:dyDescent="0.25">
      <c r="A601" t="str">
        <f t="shared" si="71"/>
        <v/>
      </c>
      <c r="B601" s="16">
        <f t="shared" si="74"/>
        <v>39401</v>
      </c>
      <c r="C601">
        <f t="shared" si="75"/>
        <v>450</v>
      </c>
      <c r="D601">
        <f t="shared" si="72"/>
        <v>330</v>
      </c>
      <c r="E601">
        <f t="shared" si="73"/>
        <v>120</v>
      </c>
      <c r="F601">
        <v>75</v>
      </c>
      <c r="G601">
        <f t="shared" si="76"/>
        <v>145</v>
      </c>
      <c r="I601">
        <f t="shared" si="77"/>
        <v>70</v>
      </c>
      <c r="K601">
        <f t="shared" si="78"/>
        <v>40</v>
      </c>
    </row>
    <row r="602" spans="1:11" x14ac:dyDescent="0.25">
      <c r="A602" t="str">
        <f t="shared" si="71"/>
        <v/>
      </c>
      <c r="B602" s="16">
        <f t="shared" si="74"/>
        <v>39402</v>
      </c>
      <c r="C602">
        <f t="shared" si="75"/>
        <v>450</v>
      </c>
      <c r="D602">
        <f t="shared" si="72"/>
        <v>330</v>
      </c>
      <c r="E602">
        <f t="shared" si="73"/>
        <v>120</v>
      </c>
      <c r="F602">
        <v>75</v>
      </c>
      <c r="G602">
        <f t="shared" si="76"/>
        <v>145</v>
      </c>
      <c r="I602">
        <f t="shared" si="77"/>
        <v>70</v>
      </c>
      <c r="K602">
        <f t="shared" si="78"/>
        <v>40</v>
      </c>
    </row>
    <row r="603" spans="1:11" x14ac:dyDescent="0.25">
      <c r="A603" t="str">
        <f t="shared" si="71"/>
        <v/>
      </c>
      <c r="B603" s="16">
        <f t="shared" si="74"/>
        <v>39403</v>
      </c>
      <c r="C603">
        <f t="shared" si="75"/>
        <v>450</v>
      </c>
      <c r="D603">
        <f t="shared" si="72"/>
        <v>330</v>
      </c>
      <c r="E603">
        <f t="shared" si="73"/>
        <v>120</v>
      </c>
      <c r="F603">
        <v>75</v>
      </c>
      <c r="G603">
        <f t="shared" si="76"/>
        <v>145</v>
      </c>
      <c r="I603">
        <f t="shared" si="77"/>
        <v>70</v>
      </c>
      <c r="K603">
        <f t="shared" si="78"/>
        <v>40</v>
      </c>
    </row>
    <row r="604" spans="1:11" x14ac:dyDescent="0.25">
      <c r="A604" t="str">
        <f t="shared" si="71"/>
        <v/>
      </c>
      <c r="B604" s="16">
        <f t="shared" si="74"/>
        <v>39404</v>
      </c>
      <c r="C604">
        <f t="shared" si="75"/>
        <v>450</v>
      </c>
      <c r="D604">
        <f t="shared" si="72"/>
        <v>330</v>
      </c>
      <c r="E604">
        <f t="shared" si="73"/>
        <v>120</v>
      </c>
      <c r="F604">
        <v>75</v>
      </c>
      <c r="G604">
        <f t="shared" si="76"/>
        <v>145</v>
      </c>
      <c r="I604">
        <f t="shared" si="77"/>
        <v>70</v>
      </c>
      <c r="K604">
        <f t="shared" si="78"/>
        <v>40</v>
      </c>
    </row>
    <row r="605" spans="1:11" x14ac:dyDescent="0.25">
      <c r="A605" t="str">
        <f t="shared" si="71"/>
        <v/>
      </c>
      <c r="B605" s="16">
        <f t="shared" si="74"/>
        <v>39405</v>
      </c>
      <c r="C605">
        <f t="shared" si="75"/>
        <v>450</v>
      </c>
      <c r="D605">
        <f t="shared" si="72"/>
        <v>330</v>
      </c>
      <c r="E605">
        <f t="shared" si="73"/>
        <v>120</v>
      </c>
      <c r="F605">
        <v>75</v>
      </c>
      <c r="G605">
        <f t="shared" si="76"/>
        <v>145</v>
      </c>
      <c r="I605">
        <f t="shared" si="77"/>
        <v>70</v>
      </c>
      <c r="K605">
        <f t="shared" si="78"/>
        <v>40</v>
      </c>
    </row>
    <row r="606" spans="1:11" x14ac:dyDescent="0.25">
      <c r="A606" t="str">
        <f t="shared" si="71"/>
        <v/>
      </c>
      <c r="B606" s="16">
        <f t="shared" si="74"/>
        <v>39406</v>
      </c>
      <c r="C606">
        <f t="shared" si="75"/>
        <v>450</v>
      </c>
      <c r="D606">
        <f t="shared" si="72"/>
        <v>330</v>
      </c>
      <c r="E606">
        <f t="shared" si="73"/>
        <v>120</v>
      </c>
      <c r="F606">
        <v>75</v>
      </c>
      <c r="G606">
        <f t="shared" si="76"/>
        <v>145</v>
      </c>
      <c r="I606">
        <f t="shared" si="77"/>
        <v>70</v>
      </c>
      <c r="K606">
        <f t="shared" si="78"/>
        <v>40</v>
      </c>
    </row>
    <row r="607" spans="1:11" x14ac:dyDescent="0.25">
      <c r="A607" t="str">
        <f t="shared" si="71"/>
        <v/>
      </c>
      <c r="B607" s="16">
        <f t="shared" si="74"/>
        <v>39407</v>
      </c>
      <c r="C607">
        <f t="shared" si="75"/>
        <v>450</v>
      </c>
      <c r="D607">
        <f t="shared" si="72"/>
        <v>330</v>
      </c>
      <c r="E607">
        <f t="shared" si="73"/>
        <v>120</v>
      </c>
      <c r="F607">
        <v>75</v>
      </c>
      <c r="G607">
        <f t="shared" si="76"/>
        <v>145</v>
      </c>
      <c r="I607">
        <f t="shared" si="77"/>
        <v>70</v>
      </c>
      <c r="K607">
        <f t="shared" si="78"/>
        <v>40</v>
      </c>
    </row>
    <row r="608" spans="1:11" x14ac:dyDescent="0.25">
      <c r="A608" t="str">
        <f t="shared" si="71"/>
        <v/>
      </c>
      <c r="B608" s="16">
        <f t="shared" si="74"/>
        <v>39408</v>
      </c>
      <c r="C608">
        <f t="shared" si="75"/>
        <v>450</v>
      </c>
      <c r="D608">
        <f t="shared" si="72"/>
        <v>330</v>
      </c>
      <c r="E608">
        <f t="shared" si="73"/>
        <v>120</v>
      </c>
      <c r="F608">
        <v>75</v>
      </c>
      <c r="G608">
        <f t="shared" si="76"/>
        <v>145</v>
      </c>
      <c r="I608">
        <f t="shared" si="77"/>
        <v>70</v>
      </c>
      <c r="K608">
        <f t="shared" si="78"/>
        <v>40</v>
      </c>
    </row>
    <row r="609" spans="1:11" x14ac:dyDescent="0.25">
      <c r="A609" t="str">
        <f t="shared" si="71"/>
        <v/>
      </c>
      <c r="B609" s="16">
        <f t="shared" si="74"/>
        <v>39409</v>
      </c>
      <c r="C609">
        <f t="shared" si="75"/>
        <v>450</v>
      </c>
      <c r="D609">
        <f t="shared" si="72"/>
        <v>330</v>
      </c>
      <c r="E609">
        <f t="shared" si="73"/>
        <v>120</v>
      </c>
      <c r="F609">
        <v>75</v>
      </c>
      <c r="G609">
        <f t="shared" si="76"/>
        <v>145</v>
      </c>
      <c r="I609">
        <f t="shared" si="77"/>
        <v>70</v>
      </c>
      <c r="K609">
        <f t="shared" si="78"/>
        <v>40</v>
      </c>
    </row>
    <row r="610" spans="1:11" x14ac:dyDescent="0.25">
      <c r="A610" t="str">
        <f t="shared" si="71"/>
        <v/>
      </c>
      <c r="B610" s="16">
        <f t="shared" si="74"/>
        <v>39410</v>
      </c>
      <c r="C610">
        <f t="shared" si="75"/>
        <v>450</v>
      </c>
      <c r="D610">
        <f t="shared" si="72"/>
        <v>330</v>
      </c>
      <c r="E610">
        <f t="shared" si="73"/>
        <v>120</v>
      </c>
      <c r="F610">
        <v>75</v>
      </c>
      <c r="G610">
        <f t="shared" si="76"/>
        <v>145</v>
      </c>
      <c r="I610">
        <f t="shared" si="77"/>
        <v>70</v>
      </c>
      <c r="K610">
        <f t="shared" si="78"/>
        <v>40</v>
      </c>
    </row>
    <row r="611" spans="1:11" x14ac:dyDescent="0.25">
      <c r="A611" t="str">
        <f t="shared" si="71"/>
        <v/>
      </c>
      <c r="B611" s="16">
        <f t="shared" si="74"/>
        <v>39411</v>
      </c>
      <c r="C611">
        <f t="shared" si="75"/>
        <v>450</v>
      </c>
      <c r="D611">
        <f t="shared" si="72"/>
        <v>330</v>
      </c>
      <c r="E611">
        <f t="shared" si="73"/>
        <v>120</v>
      </c>
      <c r="F611">
        <v>75</v>
      </c>
      <c r="G611">
        <f t="shared" si="76"/>
        <v>145</v>
      </c>
      <c r="I611">
        <f t="shared" si="77"/>
        <v>70</v>
      </c>
      <c r="K611">
        <f t="shared" si="78"/>
        <v>40</v>
      </c>
    </row>
    <row r="612" spans="1:11" x14ac:dyDescent="0.25">
      <c r="A612" t="str">
        <f t="shared" si="71"/>
        <v/>
      </c>
      <c r="B612" s="16">
        <f t="shared" si="74"/>
        <v>39412</v>
      </c>
      <c r="C612">
        <f t="shared" si="75"/>
        <v>450</v>
      </c>
      <c r="D612">
        <f t="shared" si="72"/>
        <v>330</v>
      </c>
      <c r="E612">
        <f t="shared" si="73"/>
        <v>120</v>
      </c>
      <c r="F612">
        <v>75</v>
      </c>
      <c r="G612">
        <f t="shared" si="76"/>
        <v>145</v>
      </c>
      <c r="I612">
        <f t="shared" si="77"/>
        <v>70</v>
      </c>
      <c r="K612">
        <f t="shared" si="78"/>
        <v>40</v>
      </c>
    </row>
    <row r="613" spans="1:11" x14ac:dyDescent="0.25">
      <c r="A613" t="str">
        <f t="shared" si="71"/>
        <v/>
      </c>
      <c r="B613" s="16">
        <f t="shared" si="74"/>
        <v>39413</v>
      </c>
      <c r="C613">
        <f t="shared" si="75"/>
        <v>450</v>
      </c>
      <c r="D613">
        <f t="shared" si="72"/>
        <v>330</v>
      </c>
      <c r="E613">
        <f t="shared" si="73"/>
        <v>120</v>
      </c>
      <c r="F613">
        <v>75</v>
      </c>
      <c r="G613">
        <f t="shared" si="76"/>
        <v>145</v>
      </c>
      <c r="I613">
        <f t="shared" si="77"/>
        <v>70</v>
      </c>
      <c r="K613">
        <f t="shared" si="78"/>
        <v>40</v>
      </c>
    </row>
    <row r="614" spans="1:11" x14ac:dyDescent="0.25">
      <c r="A614" t="str">
        <f t="shared" si="71"/>
        <v/>
      </c>
      <c r="B614" s="16">
        <f t="shared" si="74"/>
        <v>39414</v>
      </c>
      <c r="C614">
        <f t="shared" si="75"/>
        <v>450</v>
      </c>
      <c r="D614">
        <f t="shared" si="72"/>
        <v>330</v>
      </c>
      <c r="E614">
        <f t="shared" si="73"/>
        <v>120</v>
      </c>
      <c r="F614">
        <v>75</v>
      </c>
      <c r="G614">
        <f t="shared" si="76"/>
        <v>145</v>
      </c>
      <c r="I614">
        <f t="shared" si="77"/>
        <v>70</v>
      </c>
      <c r="K614">
        <f t="shared" si="78"/>
        <v>40</v>
      </c>
    </row>
    <row r="615" spans="1:11" x14ac:dyDescent="0.25">
      <c r="A615" t="str">
        <f t="shared" si="71"/>
        <v/>
      </c>
      <c r="B615" s="16">
        <f t="shared" si="74"/>
        <v>39415</v>
      </c>
      <c r="C615">
        <f t="shared" si="75"/>
        <v>450</v>
      </c>
      <c r="D615">
        <f t="shared" si="72"/>
        <v>330</v>
      </c>
      <c r="E615">
        <f t="shared" si="73"/>
        <v>120</v>
      </c>
      <c r="F615">
        <v>75</v>
      </c>
      <c r="G615">
        <f t="shared" si="76"/>
        <v>145</v>
      </c>
      <c r="I615">
        <f t="shared" si="77"/>
        <v>70</v>
      </c>
      <c r="K615">
        <f t="shared" si="78"/>
        <v>40</v>
      </c>
    </row>
    <row r="616" spans="1:11" x14ac:dyDescent="0.25">
      <c r="A616" t="str">
        <f t="shared" si="71"/>
        <v/>
      </c>
      <c r="B616" s="16">
        <f t="shared" si="74"/>
        <v>39416</v>
      </c>
      <c r="C616">
        <f t="shared" si="75"/>
        <v>450</v>
      </c>
      <c r="D616">
        <f t="shared" si="72"/>
        <v>330</v>
      </c>
      <c r="E616">
        <f t="shared" si="73"/>
        <v>120</v>
      </c>
      <c r="F616">
        <v>75</v>
      </c>
      <c r="G616">
        <f t="shared" si="76"/>
        <v>145</v>
      </c>
      <c r="I616">
        <f t="shared" si="77"/>
        <v>70</v>
      </c>
      <c r="K616">
        <f t="shared" si="78"/>
        <v>40</v>
      </c>
    </row>
    <row r="617" spans="1:11" x14ac:dyDescent="0.25">
      <c r="A617">
        <f t="shared" si="71"/>
        <v>1</v>
      </c>
      <c r="B617" s="16">
        <f t="shared" si="74"/>
        <v>39417</v>
      </c>
      <c r="C617">
        <f t="shared" si="75"/>
        <v>450</v>
      </c>
      <c r="D617">
        <f t="shared" si="72"/>
        <v>280</v>
      </c>
      <c r="E617">
        <f t="shared" si="73"/>
        <v>170</v>
      </c>
      <c r="F617">
        <v>75</v>
      </c>
      <c r="G617" s="30">
        <f>70+45</f>
        <v>115</v>
      </c>
      <c r="I617">
        <v>50</v>
      </c>
      <c r="K617">
        <f t="shared" si="78"/>
        <v>40</v>
      </c>
    </row>
    <row r="618" spans="1:11" x14ac:dyDescent="0.25">
      <c r="A618" t="str">
        <f t="shared" si="71"/>
        <v/>
      </c>
      <c r="B618" s="16">
        <f t="shared" si="74"/>
        <v>39418</v>
      </c>
      <c r="C618">
        <f t="shared" si="75"/>
        <v>450</v>
      </c>
      <c r="D618">
        <f t="shared" si="72"/>
        <v>280</v>
      </c>
      <c r="E618">
        <f t="shared" si="73"/>
        <v>170</v>
      </c>
      <c r="F618">
        <v>75</v>
      </c>
      <c r="G618">
        <f t="shared" si="76"/>
        <v>115</v>
      </c>
      <c r="I618">
        <f t="shared" si="77"/>
        <v>50</v>
      </c>
      <c r="K618">
        <f t="shared" si="78"/>
        <v>40</v>
      </c>
    </row>
    <row r="619" spans="1:11" x14ac:dyDescent="0.25">
      <c r="A619" t="str">
        <f t="shared" si="71"/>
        <v/>
      </c>
      <c r="B619" s="16">
        <f t="shared" si="74"/>
        <v>39419</v>
      </c>
      <c r="C619">
        <f t="shared" si="75"/>
        <v>450</v>
      </c>
      <c r="D619">
        <f t="shared" si="72"/>
        <v>280</v>
      </c>
      <c r="E619">
        <f t="shared" si="73"/>
        <v>170</v>
      </c>
      <c r="F619">
        <v>75</v>
      </c>
      <c r="G619">
        <f t="shared" si="76"/>
        <v>115</v>
      </c>
      <c r="I619">
        <f t="shared" si="77"/>
        <v>50</v>
      </c>
      <c r="K619">
        <f t="shared" si="78"/>
        <v>40</v>
      </c>
    </row>
    <row r="620" spans="1:11" x14ac:dyDescent="0.25">
      <c r="A620" t="str">
        <f t="shared" si="71"/>
        <v/>
      </c>
      <c r="B620" s="16">
        <f t="shared" si="74"/>
        <v>39420</v>
      </c>
      <c r="C620">
        <f t="shared" si="75"/>
        <v>450</v>
      </c>
      <c r="D620">
        <f t="shared" si="72"/>
        <v>280</v>
      </c>
      <c r="E620">
        <f t="shared" si="73"/>
        <v>170</v>
      </c>
      <c r="F620">
        <v>75</v>
      </c>
      <c r="G620">
        <f t="shared" si="76"/>
        <v>115</v>
      </c>
      <c r="I620">
        <f t="shared" si="77"/>
        <v>50</v>
      </c>
      <c r="K620">
        <f t="shared" si="78"/>
        <v>40</v>
      </c>
    </row>
    <row r="621" spans="1:11" x14ac:dyDescent="0.25">
      <c r="A621" t="str">
        <f t="shared" si="71"/>
        <v/>
      </c>
      <c r="B621" s="16">
        <f t="shared" si="74"/>
        <v>39421</v>
      </c>
      <c r="C621">
        <f t="shared" si="75"/>
        <v>450</v>
      </c>
      <c r="D621">
        <f t="shared" si="72"/>
        <v>280</v>
      </c>
      <c r="E621">
        <f t="shared" si="73"/>
        <v>170</v>
      </c>
      <c r="F621">
        <v>75</v>
      </c>
      <c r="G621">
        <f t="shared" si="76"/>
        <v>115</v>
      </c>
      <c r="I621">
        <f t="shared" si="77"/>
        <v>50</v>
      </c>
      <c r="K621">
        <f t="shared" si="78"/>
        <v>40</v>
      </c>
    </row>
    <row r="622" spans="1:11" x14ac:dyDescent="0.25">
      <c r="A622" t="str">
        <f t="shared" si="71"/>
        <v/>
      </c>
      <c r="B622" s="16">
        <f t="shared" si="74"/>
        <v>39422</v>
      </c>
      <c r="C622">
        <f t="shared" si="75"/>
        <v>450</v>
      </c>
      <c r="D622">
        <f t="shared" si="72"/>
        <v>280</v>
      </c>
      <c r="E622">
        <f t="shared" si="73"/>
        <v>170</v>
      </c>
      <c r="F622">
        <v>75</v>
      </c>
      <c r="G622">
        <f t="shared" si="76"/>
        <v>115</v>
      </c>
      <c r="I622">
        <f t="shared" si="77"/>
        <v>50</v>
      </c>
      <c r="K622">
        <f t="shared" si="78"/>
        <v>40</v>
      </c>
    </row>
    <row r="623" spans="1:11" x14ac:dyDescent="0.25">
      <c r="A623" t="str">
        <f t="shared" si="71"/>
        <v/>
      </c>
      <c r="B623" s="16">
        <f t="shared" si="74"/>
        <v>39423</v>
      </c>
      <c r="C623">
        <f t="shared" si="75"/>
        <v>450</v>
      </c>
      <c r="D623">
        <f t="shared" si="72"/>
        <v>280</v>
      </c>
      <c r="E623">
        <f t="shared" si="73"/>
        <v>170</v>
      </c>
      <c r="F623">
        <v>75</v>
      </c>
      <c r="G623">
        <f t="shared" si="76"/>
        <v>115</v>
      </c>
      <c r="I623">
        <f t="shared" si="77"/>
        <v>50</v>
      </c>
      <c r="K623">
        <f t="shared" si="78"/>
        <v>40</v>
      </c>
    </row>
    <row r="624" spans="1:11" x14ac:dyDescent="0.25">
      <c r="A624" t="str">
        <f t="shared" si="71"/>
        <v/>
      </c>
      <c r="B624" s="16">
        <f t="shared" si="74"/>
        <v>39424</v>
      </c>
      <c r="C624">
        <f t="shared" si="75"/>
        <v>450</v>
      </c>
      <c r="D624">
        <f t="shared" si="72"/>
        <v>280</v>
      </c>
      <c r="E624">
        <f t="shared" si="73"/>
        <v>170</v>
      </c>
      <c r="F624">
        <v>75</v>
      </c>
      <c r="G624">
        <f t="shared" si="76"/>
        <v>115</v>
      </c>
      <c r="I624">
        <f t="shared" si="77"/>
        <v>50</v>
      </c>
      <c r="K624">
        <f t="shared" si="78"/>
        <v>40</v>
      </c>
    </row>
    <row r="625" spans="1:11" x14ac:dyDescent="0.25">
      <c r="A625" t="str">
        <f t="shared" si="71"/>
        <v/>
      </c>
      <c r="B625" s="16">
        <f t="shared" si="74"/>
        <v>39425</v>
      </c>
      <c r="C625">
        <f t="shared" si="75"/>
        <v>450</v>
      </c>
      <c r="D625">
        <f t="shared" si="72"/>
        <v>280</v>
      </c>
      <c r="E625">
        <f t="shared" si="73"/>
        <v>170</v>
      </c>
      <c r="F625">
        <v>75</v>
      </c>
      <c r="G625">
        <f t="shared" si="76"/>
        <v>115</v>
      </c>
      <c r="I625">
        <f t="shared" si="77"/>
        <v>50</v>
      </c>
      <c r="K625">
        <f t="shared" si="78"/>
        <v>40</v>
      </c>
    </row>
    <row r="626" spans="1:11" x14ac:dyDescent="0.25">
      <c r="A626" t="str">
        <f t="shared" si="71"/>
        <v/>
      </c>
      <c r="B626" s="16">
        <f t="shared" si="74"/>
        <v>39426</v>
      </c>
      <c r="C626">
        <f t="shared" si="75"/>
        <v>450</v>
      </c>
      <c r="D626">
        <f t="shared" si="72"/>
        <v>280</v>
      </c>
      <c r="E626">
        <f t="shared" si="73"/>
        <v>170</v>
      </c>
      <c r="F626">
        <v>75</v>
      </c>
      <c r="G626">
        <f t="shared" si="76"/>
        <v>115</v>
      </c>
      <c r="I626">
        <f t="shared" si="77"/>
        <v>50</v>
      </c>
      <c r="K626">
        <f t="shared" si="78"/>
        <v>40</v>
      </c>
    </row>
    <row r="627" spans="1:11" x14ac:dyDescent="0.25">
      <c r="A627" t="str">
        <f t="shared" si="71"/>
        <v/>
      </c>
      <c r="B627" s="16">
        <f t="shared" si="74"/>
        <v>39427</v>
      </c>
      <c r="C627">
        <f t="shared" si="75"/>
        <v>450</v>
      </c>
      <c r="D627">
        <f t="shared" si="72"/>
        <v>280</v>
      </c>
      <c r="E627">
        <f t="shared" si="73"/>
        <v>170</v>
      </c>
      <c r="F627">
        <v>75</v>
      </c>
      <c r="G627">
        <f t="shared" si="76"/>
        <v>115</v>
      </c>
      <c r="I627">
        <f t="shared" si="77"/>
        <v>50</v>
      </c>
      <c r="K627">
        <f t="shared" si="78"/>
        <v>40</v>
      </c>
    </row>
    <row r="628" spans="1:11" x14ac:dyDescent="0.25">
      <c r="A628" t="str">
        <f t="shared" si="71"/>
        <v/>
      </c>
      <c r="B628" s="16">
        <f t="shared" si="74"/>
        <v>39428</v>
      </c>
      <c r="C628">
        <f t="shared" si="75"/>
        <v>450</v>
      </c>
      <c r="D628">
        <f t="shared" si="72"/>
        <v>280</v>
      </c>
      <c r="E628">
        <f t="shared" si="73"/>
        <v>170</v>
      </c>
      <c r="F628">
        <v>75</v>
      </c>
      <c r="G628">
        <f t="shared" si="76"/>
        <v>115</v>
      </c>
      <c r="I628">
        <f t="shared" si="77"/>
        <v>50</v>
      </c>
      <c r="K628">
        <f t="shared" si="78"/>
        <v>40</v>
      </c>
    </row>
    <row r="629" spans="1:11" x14ac:dyDescent="0.25">
      <c r="A629" t="str">
        <f t="shared" si="71"/>
        <v/>
      </c>
      <c r="B629" s="16">
        <f t="shared" si="74"/>
        <v>39429</v>
      </c>
      <c r="C629">
        <f t="shared" si="75"/>
        <v>450</v>
      </c>
      <c r="D629">
        <f t="shared" si="72"/>
        <v>280</v>
      </c>
      <c r="E629">
        <f t="shared" si="73"/>
        <v>170</v>
      </c>
      <c r="F629">
        <v>75</v>
      </c>
      <c r="G629">
        <f t="shared" si="76"/>
        <v>115</v>
      </c>
      <c r="I629">
        <f t="shared" si="77"/>
        <v>50</v>
      </c>
      <c r="K629">
        <f t="shared" si="78"/>
        <v>40</v>
      </c>
    </row>
    <row r="630" spans="1:11" x14ac:dyDescent="0.25">
      <c r="A630" t="str">
        <f t="shared" si="71"/>
        <v/>
      </c>
      <c r="B630" s="16">
        <f t="shared" si="74"/>
        <v>39430</v>
      </c>
      <c r="C630">
        <f t="shared" si="75"/>
        <v>450</v>
      </c>
      <c r="D630">
        <f t="shared" si="72"/>
        <v>280</v>
      </c>
      <c r="E630">
        <f t="shared" si="73"/>
        <v>170</v>
      </c>
      <c r="F630">
        <v>75</v>
      </c>
      <c r="G630">
        <f t="shared" si="76"/>
        <v>115</v>
      </c>
      <c r="I630">
        <f t="shared" si="77"/>
        <v>50</v>
      </c>
      <c r="K630">
        <f t="shared" si="78"/>
        <v>40</v>
      </c>
    </row>
    <row r="631" spans="1:11" x14ac:dyDescent="0.25">
      <c r="A631" t="str">
        <f t="shared" si="71"/>
        <v/>
      </c>
      <c r="B631" s="16">
        <f t="shared" si="74"/>
        <v>39431</v>
      </c>
      <c r="C631">
        <f t="shared" si="75"/>
        <v>450</v>
      </c>
      <c r="D631">
        <f t="shared" si="72"/>
        <v>280</v>
      </c>
      <c r="E631">
        <f t="shared" si="73"/>
        <v>170</v>
      </c>
      <c r="F631">
        <v>75</v>
      </c>
      <c r="G631">
        <f t="shared" si="76"/>
        <v>115</v>
      </c>
      <c r="I631">
        <f t="shared" si="77"/>
        <v>50</v>
      </c>
      <c r="K631">
        <f t="shared" si="78"/>
        <v>40</v>
      </c>
    </row>
    <row r="632" spans="1:11" x14ac:dyDescent="0.25">
      <c r="A632" t="str">
        <f t="shared" si="71"/>
        <v/>
      </c>
      <c r="B632" s="16">
        <f t="shared" si="74"/>
        <v>39432</v>
      </c>
      <c r="C632">
        <f t="shared" si="75"/>
        <v>450</v>
      </c>
      <c r="D632">
        <f t="shared" si="72"/>
        <v>280</v>
      </c>
      <c r="E632">
        <f t="shared" si="73"/>
        <v>170</v>
      </c>
      <c r="F632">
        <v>75</v>
      </c>
      <c r="G632">
        <f t="shared" si="76"/>
        <v>115</v>
      </c>
      <c r="I632">
        <f t="shared" si="77"/>
        <v>50</v>
      </c>
      <c r="K632">
        <f t="shared" si="78"/>
        <v>40</v>
      </c>
    </row>
    <row r="633" spans="1:11" x14ac:dyDescent="0.25">
      <c r="A633" t="str">
        <f t="shared" si="71"/>
        <v/>
      </c>
      <c r="B633" s="16">
        <f t="shared" si="74"/>
        <v>39433</v>
      </c>
      <c r="C633">
        <f t="shared" si="75"/>
        <v>450</v>
      </c>
      <c r="D633">
        <f t="shared" si="72"/>
        <v>280</v>
      </c>
      <c r="E633">
        <f t="shared" si="73"/>
        <v>170</v>
      </c>
      <c r="F633">
        <v>75</v>
      </c>
      <c r="G633">
        <f t="shared" si="76"/>
        <v>115</v>
      </c>
      <c r="I633">
        <f t="shared" si="77"/>
        <v>50</v>
      </c>
      <c r="K633">
        <f t="shared" si="78"/>
        <v>40</v>
      </c>
    </row>
    <row r="634" spans="1:11" x14ac:dyDescent="0.25">
      <c r="A634" t="str">
        <f t="shared" si="71"/>
        <v/>
      </c>
      <c r="B634" s="16">
        <f t="shared" si="74"/>
        <v>39434</v>
      </c>
      <c r="C634">
        <f t="shared" si="75"/>
        <v>450</v>
      </c>
      <c r="D634">
        <f t="shared" si="72"/>
        <v>280</v>
      </c>
      <c r="E634">
        <f t="shared" si="73"/>
        <v>170</v>
      </c>
      <c r="F634">
        <v>75</v>
      </c>
      <c r="G634">
        <f t="shared" si="76"/>
        <v>115</v>
      </c>
      <c r="I634">
        <f t="shared" si="77"/>
        <v>50</v>
      </c>
      <c r="K634">
        <f t="shared" si="78"/>
        <v>40</v>
      </c>
    </row>
    <row r="635" spans="1:11" x14ac:dyDescent="0.25">
      <c r="A635" t="str">
        <f t="shared" si="71"/>
        <v/>
      </c>
      <c r="B635" s="16">
        <f t="shared" si="74"/>
        <v>39435</v>
      </c>
      <c r="C635">
        <f t="shared" si="75"/>
        <v>450</v>
      </c>
      <c r="D635">
        <f t="shared" si="72"/>
        <v>280</v>
      </c>
      <c r="E635">
        <f t="shared" si="73"/>
        <v>170</v>
      </c>
      <c r="F635">
        <v>75</v>
      </c>
      <c r="G635">
        <f t="shared" si="76"/>
        <v>115</v>
      </c>
      <c r="I635">
        <f t="shared" si="77"/>
        <v>50</v>
      </c>
      <c r="K635">
        <f t="shared" si="78"/>
        <v>40</v>
      </c>
    </row>
    <row r="636" spans="1:11" x14ac:dyDescent="0.25">
      <c r="A636" t="str">
        <f t="shared" si="71"/>
        <v/>
      </c>
      <c r="B636" s="16">
        <f t="shared" si="74"/>
        <v>39436</v>
      </c>
      <c r="C636">
        <f t="shared" si="75"/>
        <v>450</v>
      </c>
      <c r="D636">
        <f t="shared" si="72"/>
        <v>280</v>
      </c>
      <c r="E636">
        <f t="shared" si="73"/>
        <v>170</v>
      </c>
      <c r="F636">
        <v>75</v>
      </c>
      <c r="G636">
        <f t="shared" si="76"/>
        <v>115</v>
      </c>
      <c r="I636">
        <f t="shared" si="77"/>
        <v>50</v>
      </c>
      <c r="K636">
        <f t="shared" si="78"/>
        <v>40</v>
      </c>
    </row>
    <row r="637" spans="1:11" x14ac:dyDescent="0.25">
      <c r="A637" t="str">
        <f t="shared" si="71"/>
        <v/>
      </c>
      <c r="B637" s="16">
        <f t="shared" si="74"/>
        <v>39437</v>
      </c>
      <c r="C637">
        <f t="shared" si="75"/>
        <v>450</v>
      </c>
      <c r="D637">
        <f t="shared" si="72"/>
        <v>280</v>
      </c>
      <c r="E637">
        <f t="shared" si="73"/>
        <v>170</v>
      </c>
      <c r="F637">
        <v>75</v>
      </c>
      <c r="G637">
        <f t="shared" si="76"/>
        <v>115</v>
      </c>
      <c r="I637">
        <f t="shared" si="77"/>
        <v>50</v>
      </c>
      <c r="K637">
        <f t="shared" si="78"/>
        <v>40</v>
      </c>
    </row>
    <row r="638" spans="1:11" x14ac:dyDescent="0.25">
      <c r="A638" t="str">
        <f t="shared" si="71"/>
        <v/>
      </c>
      <c r="B638" s="16">
        <f t="shared" si="74"/>
        <v>39438</v>
      </c>
      <c r="C638">
        <f t="shared" si="75"/>
        <v>450</v>
      </c>
      <c r="D638">
        <f t="shared" si="72"/>
        <v>280</v>
      </c>
      <c r="E638">
        <f t="shared" si="73"/>
        <v>170</v>
      </c>
      <c r="F638">
        <v>75</v>
      </c>
      <c r="G638">
        <f t="shared" si="76"/>
        <v>115</v>
      </c>
      <c r="I638">
        <f t="shared" si="77"/>
        <v>50</v>
      </c>
      <c r="K638">
        <f t="shared" si="78"/>
        <v>40</v>
      </c>
    </row>
    <row r="639" spans="1:11" x14ac:dyDescent="0.25">
      <c r="A639" t="str">
        <f t="shared" si="71"/>
        <v/>
      </c>
      <c r="B639" s="16">
        <f t="shared" si="74"/>
        <v>39439</v>
      </c>
      <c r="C639">
        <f t="shared" si="75"/>
        <v>450</v>
      </c>
      <c r="D639">
        <f t="shared" si="72"/>
        <v>280</v>
      </c>
      <c r="E639">
        <f t="shared" si="73"/>
        <v>170</v>
      </c>
      <c r="F639">
        <v>75</v>
      </c>
      <c r="G639">
        <f t="shared" si="76"/>
        <v>115</v>
      </c>
      <c r="I639">
        <f t="shared" si="77"/>
        <v>50</v>
      </c>
      <c r="K639">
        <f t="shared" si="78"/>
        <v>40</v>
      </c>
    </row>
    <row r="640" spans="1:11" x14ac:dyDescent="0.25">
      <c r="A640" t="str">
        <f t="shared" si="71"/>
        <v/>
      </c>
      <c r="B640" s="16">
        <f t="shared" si="74"/>
        <v>39440</v>
      </c>
      <c r="C640">
        <f t="shared" si="75"/>
        <v>450</v>
      </c>
      <c r="D640">
        <f t="shared" si="72"/>
        <v>280</v>
      </c>
      <c r="E640">
        <f t="shared" si="73"/>
        <v>170</v>
      </c>
      <c r="F640">
        <v>75</v>
      </c>
      <c r="G640">
        <f t="shared" si="76"/>
        <v>115</v>
      </c>
      <c r="I640">
        <f t="shared" si="77"/>
        <v>50</v>
      </c>
      <c r="K640">
        <f t="shared" si="78"/>
        <v>40</v>
      </c>
    </row>
    <row r="641" spans="1:11" x14ac:dyDescent="0.25">
      <c r="A641" t="str">
        <f t="shared" si="71"/>
        <v/>
      </c>
      <c r="B641" s="16">
        <f t="shared" si="74"/>
        <v>39441</v>
      </c>
      <c r="C641">
        <f t="shared" si="75"/>
        <v>450</v>
      </c>
      <c r="D641">
        <f t="shared" si="72"/>
        <v>280</v>
      </c>
      <c r="E641">
        <f t="shared" si="73"/>
        <v>170</v>
      </c>
      <c r="F641">
        <v>75</v>
      </c>
      <c r="G641">
        <f t="shared" si="76"/>
        <v>115</v>
      </c>
      <c r="I641">
        <f t="shared" si="77"/>
        <v>50</v>
      </c>
      <c r="K641">
        <f t="shared" si="78"/>
        <v>40</v>
      </c>
    </row>
    <row r="642" spans="1:11" x14ac:dyDescent="0.25">
      <c r="A642" t="str">
        <f t="shared" si="71"/>
        <v/>
      </c>
      <c r="B642" s="16">
        <f t="shared" si="74"/>
        <v>39442</v>
      </c>
      <c r="C642">
        <f t="shared" si="75"/>
        <v>450</v>
      </c>
      <c r="D642">
        <f t="shared" si="72"/>
        <v>280</v>
      </c>
      <c r="E642">
        <f t="shared" si="73"/>
        <v>170</v>
      </c>
      <c r="F642">
        <v>75</v>
      </c>
      <c r="G642">
        <f t="shared" si="76"/>
        <v>115</v>
      </c>
      <c r="I642">
        <f t="shared" si="77"/>
        <v>50</v>
      </c>
      <c r="K642">
        <f t="shared" si="78"/>
        <v>40</v>
      </c>
    </row>
    <row r="643" spans="1:11" x14ac:dyDescent="0.25">
      <c r="A643" t="str">
        <f t="shared" si="71"/>
        <v/>
      </c>
      <c r="B643" s="16">
        <f t="shared" si="74"/>
        <v>39443</v>
      </c>
      <c r="C643">
        <f t="shared" si="75"/>
        <v>450</v>
      </c>
      <c r="D643">
        <f t="shared" si="72"/>
        <v>280</v>
      </c>
      <c r="E643">
        <f t="shared" si="73"/>
        <v>170</v>
      </c>
      <c r="F643">
        <v>75</v>
      </c>
      <c r="G643">
        <f t="shared" si="76"/>
        <v>115</v>
      </c>
      <c r="I643">
        <f t="shared" si="77"/>
        <v>50</v>
      </c>
      <c r="K643">
        <f t="shared" si="78"/>
        <v>40</v>
      </c>
    </row>
    <row r="644" spans="1:11" x14ac:dyDescent="0.25">
      <c r="A644" t="str">
        <f t="shared" si="71"/>
        <v/>
      </c>
      <c r="B644" s="16">
        <f t="shared" si="74"/>
        <v>39444</v>
      </c>
      <c r="C644">
        <f t="shared" si="75"/>
        <v>450</v>
      </c>
      <c r="D644">
        <f t="shared" si="72"/>
        <v>280</v>
      </c>
      <c r="E644">
        <f t="shared" si="73"/>
        <v>170</v>
      </c>
      <c r="F644">
        <v>75</v>
      </c>
      <c r="G644">
        <f t="shared" si="76"/>
        <v>115</v>
      </c>
      <c r="I644">
        <f t="shared" si="77"/>
        <v>50</v>
      </c>
      <c r="K644">
        <f t="shared" si="78"/>
        <v>40</v>
      </c>
    </row>
    <row r="645" spans="1:11" x14ac:dyDescent="0.25">
      <c r="A645" t="str">
        <f t="shared" si="71"/>
        <v/>
      </c>
      <c r="B645" s="16">
        <f t="shared" si="74"/>
        <v>39445</v>
      </c>
      <c r="C645">
        <f t="shared" si="75"/>
        <v>450</v>
      </c>
      <c r="D645">
        <f t="shared" si="72"/>
        <v>280</v>
      </c>
      <c r="E645">
        <f t="shared" si="73"/>
        <v>170</v>
      </c>
      <c r="F645">
        <v>75</v>
      </c>
      <c r="G645">
        <f t="shared" si="76"/>
        <v>115</v>
      </c>
      <c r="I645">
        <f t="shared" si="77"/>
        <v>50</v>
      </c>
      <c r="K645">
        <f t="shared" si="78"/>
        <v>40</v>
      </c>
    </row>
    <row r="646" spans="1:11" x14ac:dyDescent="0.25">
      <c r="A646" t="str">
        <f t="shared" si="71"/>
        <v/>
      </c>
      <c r="B646" s="16">
        <f t="shared" si="74"/>
        <v>39446</v>
      </c>
      <c r="C646">
        <f t="shared" si="75"/>
        <v>450</v>
      </c>
      <c r="D646">
        <f t="shared" si="72"/>
        <v>280</v>
      </c>
      <c r="E646">
        <f t="shared" si="73"/>
        <v>170</v>
      </c>
      <c r="F646">
        <v>75</v>
      </c>
      <c r="G646">
        <f t="shared" si="76"/>
        <v>115</v>
      </c>
      <c r="I646">
        <f t="shared" si="77"/>
        <v>50</v>
      </c>
      <c r="K646">
        <f t="shared" si="78"/>
        <v>40</v>
      </c>
    </row>
    <row r="647" spans="1:11" x14ac:dyDescent="0.25">
      <c r="A647" t="str">
        <f t="shared" si="71"/>
        <v/>
      </c>
      <c r="B647" s="16">
        <f t="shared" si="74"/>
        <v>39447</v>
      </c>
      <c r="C647">
        <f t="shared" si="75"/>
        <v>450</v>
      </c>
      <c r="D647">
        <f t="shared" si="72"/>
        <v>280</v>
      </c>
      <c r="E647">
        <f t="shared" si="73"/>
        <v>170</v>
      </c>
      <c r="F647">
        <v>75</v>
      </c>
      <c r="G647">
        <f t="shared" si="76"/>
        <v>115</v>
      </c>
      <c r="I647">
        <f t="shared" si="77"/>
        <v>50</v>
      </c>
      <c r="K647">
        <f t="shared" si="78"/>
        <v>40</v>
      </c>
    </row>
    <row r="648" spans="1:11" x14ac:dyDescent="0.25">
      <c r="A648">
        <f t="shared" ref="A648:A711" si="79">IF(DAY(B648)=1,1,"")</f>
        <v>1</v>
      </c>
      <c r="B648" s="16">
        <f t="shared" si="74"/>
        <v>39448</v>
      </c>
      <c r="C648">
        <f t="shared" si="75"/>
        <v>450</v>
      </c>
      <c r="D648">
        <f t="shared" si="72"/>
        <v>300</v>
      </c>
      <c r="E648">
        <f t="shared" si="73"/>
        <v>150</v>
      </c>
      <c r="F648">
        <v>75</v>
      </c>
      <c r="G648">
        <f>90+45</f>
        <v>135</v>
      </c>
      <c r="I648">
        <f t="shared" si="77"/>
        <v>50</v>
      </c>
      <c r="K648">
        <f t="shared" si="78"/>
        <v>40</v>
      </c>
    </row>
    <row r="649" spans="1:11" x14ac:dyDescent="0.25">
      <c r="A649" t="str">
        <f t="shared" si="79"/>
        <v/>
      </c>
      <c r="B649" s="16">
        <f t="shared" si="74"/>
        <v>39449</v>
      </c>
      <c r="C649">
        <f t="shared" si="75"/>
        <v>450</v>
      </c>
      <c r="D649">
        <f t="shared" ref="D649:D712" si="80">SUM(F649:S649)</f>
        <v>300</v>
      </c>
      <c r="E649">
        <f t="shared" ref="E649:E712" si="81">C649-D649</f>
        <v>150</v>
      </c>
      <c r="F649">
        <v>75</v>
      </c>
      <c r="G649">
        <f t="shared" si="76"/>
        <v>135</v>
      </c>
      <c r="I649">
        <f t="shared" si="77"/>
        <v>50</v>
      </c>
      <c r="K649">
        <f t="shared" si="78"/>
        <v>40</v>
      </c>
    </row>
    <row r="650" spans="1:11" x14ac:dyDescent="0.25">
      <c r="A650" t="str">
        <f t="shared" si="79"/>
        <v/>
      </c>
      <c r="B650" s="16">
        <f t="shared" ref="B650:B713" si="82">B649+1</f>
        <v>39450</v>
      </c>
      <c r="C650">
        <f t="shared" si="75"/>
        <v>450</v>
      </c>
      <c r="D650">
        <f t="shared" si="80"/>
        <v>300</v>
      </c>
      <c r="E650">
        <f t="shared" si="81"/>
        <v>150</v>
      </c>
      <c r="F650">
        <v>75</v>
      </c>
      <c r="G650">
        <f t="shared" si="76"/>
        <v>135</v>
      </c>
      <c r="I650">
        <f t="shared" si="77"/>
        <v>50</v>
      </c>
      <c r="K650">
        <f t="shared" si="78"/>
        <v>40</v>
      </c>
    </row>
    <row r="651" spans="1:11" x14ac:dyDescent="0.25">
      <c r="A651" t="str">
        <f t="shared" si="79"/>
        <v/>
      </c>
      <c r="B651" s="16">
        <f t="shared" si="82"/>
        <v>39451</v>
      </c>
      <c r="C651">
        <f t="shared" si="75"/>
        <v>450</v>
      </c>
      <c r="D651">
        <f t="shared" si="80"/>
        <v>300</v>
      </c>
      <c r="E651">
        <f t="shared" si="81"/>
        <v>150</v>
      </c>
      <c r="F651">
        <v>75</v>
      </c>
      <c r="G651">
        <f t="shared" si="76"/>
        <v>135</v>
      </c>
      <c r="I651">
        <f t="shared" si="77"/>
        <v>50</v>
      </c>
      <c r="K651">
        <f t="shared" si="78"/>
        <v>40</v>
      </c>
    </row>
    <row r="652" spans="1:11" x14ac:dyDescent="0.25">
      <c r="A652" t="str">
        <f t="shared" si="79"/>
        <v/>
      </c>
      <c r="B652" s="16">
        <f t="shared" si="82"/>
        <v>39452</v>
      </c>
      <c r="C652">
        <f t="shared" ref="C652:C715" si="83">IF(MONTH(B652)&lt;4,450,IF(MONTH(B652)&gt;10,450,410))</f>
        <v>450</v>
      </c>
      <c r="D652">
        <f t="shared" si="80"/>
        <v>300</v>
      </c>
      <c r="E652">
        <f t="shared" si="81"/>
        <v>150</v>
      </c>
      <c r="F652">
        <v>75</v>
      </c>
      <c r="G652">
        <f t="shared" si="76"/>
        <v>135</v>
      </c>
      <c r="I652">
        <f t="shared" si="77"/>
        <v>50</v>
      </c>
      <c r="K652">
        <f t="shared" si="78"/>
        <v>40</v>
      </c>
    </row>
    <row r="653" spans="1:11" x14ac:dyDescent="0.25">
      <c r="A653" t="str">
        <f t="shared" si="79"/>
        <v/>
      </c>
      <c r="B653" s="16">
        <f t="shared" si="82"/>
        <v>39453</v>
      </c>
      <c r="C653">
        <f t="shared" si="83"/>
        <v>450</v>
      </c>
      <c r="D653">
        <f t="shared" si="80"/>
        <v>300</v>
      </c>
      <c r="E653">
        <f t="shared" si="81"/>
        <v>150</v>
      </c>
      <c r="F653">
        <v>75</v>
      </c>
      <c r="G653">
        <f t="shared" ref="G653:G716" si="84">G652</f>
        <v>135</v>
      </c>
      <c r="I653">
        <f t="shared" ref="I653:I716" si="85">I652</f>
        <v>50</v>
      </c>
      <c r="K653">
        <f t="shared" ref="K653:K716" si="86">K652</f>
        <v>40</v>
      </c>
    </row>
    <row r="654" spans="1:11" x14ac:dyDescent="0.25">
      <c r="A654" t="str">
        <f t="shared" si="79"/>
        <v/>
      </c>
      <c r="B654" s="16">
        <f t="shared" si="82"/>
        <v>39454</v>
      </c>
      <c r="C654">
        <f t="shared" si="83"/>
        <v>450</v>
      </c>
      <c r="D654">
        <f t="shared" si="80"/>
        <v>300</v>
      </c>
      <c r="E654">
        <f t="shared" si="81"/>
        <v>150</v>
      </c>
      <c r="F654">
        <v>75</v>
      </c>
      <c r="G654">
        <f t="shared" si="84"/>
        <v>135</v>
      </c>
      <c r="I654">
        <f t="shared" si="85"/>
        <v>50</v>
      </c>
      <c r="K654">
        <f t="shared" si="86"/>
        <v>40</v>
      </c>
    </row>
    <row r="655" spans="1:11" x14ac:dyDescent="0.25">
      <c r="A655" t="str">
        <f t="shared" si="79"/>
        <v/>
      </c>
      <c r="B655" s="16">
        <f t="shared" si="82"/>
        <v>39455</v>
      </c>
      <c r="C655">
        <f t="shared" si="83"/>
        <v>450</v>
      </c>
      <c r="D655">
        <f t="shared" si="80"/>
        <v>300</v>
      </c>
      <c r="E655">
        <f t="shared" si="81"/>
        <v>150</v>
      </c>
      <c r="F655">
        <v>75</v>
      </c>
      <c r="G655">
        <f t="shared" si="84"/>
        <v>135</v>
      </c>
      <c r="I655">
        <f t="shared" si="85"/>
        <v>50</v>
      </c>
      <c r="K655">
        <f t="shared" si="86"/>
        <v>40</v>
      </c>
    </row>
    <row r="656" spans="1:11" x14ac:dyDescent="0.25">
      <c r="A656" t="str">
        <f t="shared" si="79"/>
        <v/>
      </c>
      <c r="B656" s="16">
        <f t="shared" si="82"/>
        <v>39456</v>
      </c>
      <c r="C656">
        <f t="shared" si="83"/>
        <v>450</v>
      </c>
      <c r="D656">
        <f t="shared" si="80"/>
        <v>300</v>
      </c>
      <c r="E656">
        <f t="shared" si="81"/>
        <v>150</v>
      </c>
      <c r="F656">
        <v>75</v>
      </c>
      <c r="G656">
        <f t="shared" si="84"/>
        <v>135</v>
      </c>
      <c r="I656">
        <f t="shared" si="85"/>
        <v>50</v>
      </c>
      <c r="K656">
        <f t="shared" si="86"/>
        <v>40</v>
      </c>
    </row>
    <row r="657" spans="1:11" x14ac:dyDescent="0.25">
      <c r="A657" t="str">
        <f t="shared" si="79"/>
        <v/>
      </c>
      <c r="B657" s="16">
        <f t="shared" si="82"/>
        <v>39457</v>
      </c>
      <c r="C657">
        <f t="shared" si="83"/>
        <v>450</v>
      </c>
      <c r="D657">
        <f t="shared" si="80"/>
        <v>300</v>
      </c>
      <c r="E657">
        <f t="shared" si="81"/>
        <v>150</v>
      </c>
      <c r="F657">
        <v>75</v>
      </c>
      <c r="G657">
        <f t="shared" si="84"/>
        <v>135</v>
      </c>
      <c r="I657">
        <f t="shared" si="85"/>
        <v>50</v>
      </c>
      <c r="K657">
        <f t="shared" si="86"/>
        <v>40</v>
      </c>
    </row>
    <row r="658" spans="1:11" x14ac:dyDescent="0.25">
      <c r="A658" t="str">
        <f t="shared" si="79"/>
        <v/>
      </c>
      <c r="B658" s="16">
        <f t="shared" si="82"/>
        <v>39458</v>
      </c>
      <c r="C658">
        <f t="shared" si="83"/>
        <v>450</v>
      </c>
      <c r="D658">
        <f t="shared" si="80"/>
        <v>300</v>
      </c>
      <c r="E658">
        <f t="shared" si="81"/>
        <v>150</v>
      </c>
      <c r="F658">
        <v>75</v>
      </c>
      <c r="G658">
        <f t="shared" si="84"/>
        <v>135</v>
      </c>
      <c r="I658">
        <f t="shared" si="85"/>
        <v>50</v>
      </c>
      <c r="K658">
        <f t="shared" si="86"/>
        <v>40</v>
      </c>
    </row>
    <row r="659" spans="1:11" x14ac:dyDescent="0.25">
      <c r="A659" t="str">
        <f t="shared" si="79"/>
        <v/>
      </c>
      <c r="B659" s="16">
        <f t="shared" si="82"/>
        <v>39459</v>
      </c>
      <c r="C659">
        <f t="shared" si="83"/>
        <v>450</v>
      </c>
      <c r="D659">
        <f t="shared" si="80"/>
        <v>300</v>
      </c>
      <c r="E659">
        <f t="shared" si="81"/>
        <v>150</v>
      </c>
      <c r="F659">
        <v>75</v>
      </c>
      <c r="G659">
        <f t="shared" si="84"/>
        <v>135</v>
      </c>
      <c r="I659">
        <f t="shared" si="85"/>
        <v>50</v>
      </c>
      <c r="K659">
        <f t="shared" si="86"/>
        <v>40</v>
      </c>
    </row>
    <row r="660" spans="1:11" x14ac:dyDescent="0.25">
      <c r="A660" t="str">
        <f t="shared" si="79"/>
        <v/>
      </c>
      <c r="B660" s="16">
        <f t="shared" si="82"/>
        <v>39460</v>
      </c>
      <c r="C660">
        <f t="shared" si="83"/>
        <v>450</v>
      </c>
      <c r="D660">
        <f t="shared" si="80"/>
        <v>300</v>
      </c>
      <c r="E660">
        <f t="shared" si="81"/>
        <v>150</v>
      </c>
      <c r="F660">
        <v>75</v>
      </c>
      <c r="G660">
        <f t="shared" si="84"/>
        <v>135</v>
      </c>
      <c r="I660">
        <f t="shared" si="85"/>
        <v>50</v>
      </c>
      <c r="K660">
        <f t="shared" si="86"/>
        <v>40</v>
      </c>
    </row>
    <row r="661" spans="1:11" x14ac:dyDescent="0.25">
      <c r="A661" t="str">
        <f t="shared" si="79"/>
        <v/>
      </c>
      <c r="B661" s="16">
        <f t="shared" si="82"/>
        <v>39461</v>
      </c>
      <c r="C661">
        <f t="shared" si="83"/>
        <v>450</v>
      </c>
      <c r="D661">
        <f t="shared" si="80"/>
        <v>300</v>
      </c>
      <c r="E661">
        <f t="shared" si="81"/>
        <v>150</v>
      </c>
      <c r="F661">
        <v>75</v>
      </c>
      <c r="G661">
        <f t="shared" si="84"/>
        <v>135</v>
      </c>
      <c r="I661">
        <f t="shared" si="85"/>
        <v>50</v>
      </c>
      <c r="K661">
        <f t="shared" si="86"/>
        <v>40</v>
      </c>
    </row>
    <row r="662" spans="1:11" x14ac:dyDescent="0.25">
      <c r="A662" t="str">
        <f t="shared" si="79"/>
        <v/>
      </c>
      <c r="B662" s="16">
        <f t="shared" si="82"/>
        <v>39462</v>
      </c>
      <c r="C662">
        <f t="shared" si="83"/>
        <v>450</v>
      </c>
      <c r="D662">
        <f t="shared" si="80"/>
        <v>300</v>
      </c>
      <c r="E662">
        <f t="shared" si="81"/>
        <v>150</v>
      </c>
      <c r="F662">
        <v>75</v>
      </c>
      <c r="G662">
        <f t="shared" si="84"/>
        <v>135</v>
      </c>
      <c r="I662">
        <f t="shared" si="85"/>
        <v>50</v>
      </c>
      <c r="K662">
        <f t="shared" si="86"/>
        <v>40</v>
      </c>
    </row>
    <row r="663" spans="1:11" x14ac:dyDescent="0.25">
      <c r="A663" t="str">
        <f t="shared" si="79"/>
        <v/>
      </c>
      <c r="B663" s="16">
        <f t="shared" si="82"/>
        <v>39463</v>
      </c>
      <c r="C663">
        <f t="shared" si="83"/>
        <v>450</v>
      </c>
      <c r="D663">
        <f t="shared" si="80"/>
        <v>300</v>
      </c>
      <c r="E663">
        <f t="shared" si="81"/>
        <v>150</v>
      </c>
      <c r="F663">
        <v>75</v>
      </c>
      <c r="G663">
        <f t="shared" si="84"/>
        <v>135</v>
      </c>
      <c r="I663">
        <f t="shared" si="85"/>
        <v>50</v>
      </c>
      <c r="K663">
        <f t="shared" si="86"/>
        <v>40</v>
      </c>
    </row>
    <row r="664" spans="1:11" x14ac:dyDescent="0.25">
      <c r="A664" t="str">
        <f t="shared" si="79"/>
        <v/>
      </c>
      <c r="B664" s="16">
        <f t="shared" si="82"/>
        <v>39464</v>
      </c>
      <c r="C664">
        <f t="shared" si="83"/>
        <v>450</v>
      </c>
      <c r="D664">
        <f t="shared" si="80"/>
        <v>300</v>
      </c>
      <c r="E664">
        <f t="shared" si="81"/>
        <v>150</v>
      </c>
      <c r="F664">
        <v>75</v>
      </c>
      <c r="G664">
        <f t="shared" si="84"/>
        <v>135</v>
      </c>
      <c r="I664">
        <f t="shared" si="85"/>
        <v>50</v>
      </c>
      <c r="K664">
        <f t="shared" si="86"/>
        <v>40</v>
      </c>
    </row>
    <row r="665" spans="1:11" x14ac:dyDescent="0.25">
      <c r="A665" t="str">
        <f t="shared" si="79"/>
        <v/>
      </c>
      <c r="B665" s="16">
        <f t="shared" si="82"/>
        <v>39465</v>
      </c>
      <c r="C665">
        <f t="shared" si="83"/>
        <v>450</v>
      </c>
      <c r="D665">
        <f t="shared" si="80"/>
        <v>300</v>
      </c>
      <c r="E665">
        <f t="shared" si="81"/>
        <v>150</v>
      </c>
      <c r="F665">
        <v>75</v>
      </c>
      <c r="G665">
        <f t="shared" si="84"/>
        <v>135</v>
      </c>
      <c r="I665">
        <f t="shared" si="85"/>
        <v>50</v>
      </c>
      <c r="K665">
        <f t="shared" si="86"/>
        <v>40</v>
      </c>
    </row>
    <row r="666" spans="1:11" x14ac:dyDescent="0.25">
      <c r="A666" t="str">
        <f t="shared" si="79"/>
        <v/>
      </c>
      <c r="B666" s="16">
        <f t="shared" si="82"/>
        <v>39466</v>
      </c>
      <c r="C666">
        <f t="shared" si="83"/>
        <v>450</v>
      </c>
      <c r="D666">
        <f t="shared" si="80"/>
        <v>300</v>
      </c>
      <c r="E666">
        <f t="shared" si="81"/>
        <v>150</v>
      </c>
      <c r="F666">
        <v>75</v>
      </c>
      <c r="G666">
        <f t="shared" si="84"/>
        <v>135</v>
      </c>
      <c r="I666">
        <f t="shared" si="85"/>
        <v>50</v>
      </c>
      <c r="K666">
        <f t="shared" si="86"/>
        <v>40</v>
      </c>
    </row>
    <row r="667" spans="1:11" x14ac:dyDescent="0.25">
      <c r="A667" t="str">
        <f t="shared" si="79"/>
        <v/>
      </c>
      <c r="B667" s="16">
        <f t="shared" si="82"/>
        <v>39467</v>
      </c>
      <c r="C667">
        <f t="shared" si="83"/>
        <v>450</v>
      </c>
      <c r="D667">
        <f t="shared" si="80"/>
        <v>300</v>
      </c>
      <c r="E667">
        <f t="shared" si="81"/>
        <v>150</v>
      </c>
      <c r="F667">
        <v>75</v>
      </c>
      <c r="G667">
        <f t="shared" si="84"/>
        <v>135</v>
      </c>
      <c r="I667">
        <f t="shared" si="85"/>
        <v>50</v>
      </c>
      <c r="K667">
        <f t="shared" si="86"/>
        <v>40</v>
      </c>
    </row>
    <row r="668" spans="1:11" x14ac:dyDescent="0.25">
      <c r="A668" t="str">
        <f t="shared" si="79"/>
        <v/>
      </c>
      <c r="B668" s="16">
        <f t="shared" si="82"/>
        <v>39468</v>
      </c>
      <c r="C668">
        <f t="shared" si="83"/>
        <v>450</v>
      </c>
      <c r="D668">
        <f t="shared" si="80"/>
        <v>300</v>
      </c>
      <c r="E668">
        <f t="shared" si="81"/>
        <v>150</v>
      </c>
      <c r="F668">
        <v>75</v>
      </c>
      <c r="G668">
        <f t="shared" si="84"/>
        <v>135</v>
      </c>
      <c r="I668">
        <f t="shared" si="85"/>
        <v>50</v>
      </c>
      <c r="K668">
        <f t="shared" si="86"/>
        <v>40</v>
      </c>
    </row>
    <row r="669" spans="1:11" x14ac:dyDescent="0.25">
      <c r="A669" t="str">
        <f t="shared" si="79"/>
        <v/>
      </c>
      <c r="B669" s="16">
        <f t="shared" si="82"/>
        <v>39469</v>
      </c>
      <c r="C669">
        <f t="shared" si="83"/>
        <v>450</v>
      </c>
      <c r="D669">
        <f t="shared" si="80"/>
        <v>300</v>
      </c>
      <c r="E669">
        <f t="shared" si="81"/>
        <v>150</v>
      </c>
      <c r="F669">
        <v>75</v>
      </c>
      <c r="G669">
        <f t="shared" si="84"/>
        <v>135</v>
      </c>
      <c r="I669">
        <f t="shared" si="85"/>
        <v>50</v>
      </c>
      <c r="K669">
        <f t="shared" si="86"/>
        <v>40</v>
      </c>
    </row>
    <row r="670" spans="1:11" x14ac:dyDescent="0.25">
      <c r="A670" t="str">
        <f t="shared" si="79"/>
        <v/>
      </c>
      <c r="B670" s="16">
        <f t="shared" si="82"/>
        <v>39470</v>
      </c>
      <c r="C670">
        <f t="shared" si="83"/>
        <v>450</v>
      </c>
      <c r="D670">
        <f t="shared" si="80"/>
        <v>300</v>
      </c>
      <c r="E670">
        <f t="shared" si="81"/>
        <v>150</v>
      </c>
      <c r="F670">
        <v>75</v>
      </c>
      <c r="G670">
        <f t="shared" si="84"/>
        <v>135</v>
      </c>
      <c r="I670">
        <f t="shared" si="85"/>
        <v>50</v>
      </c>
      <c r="K670">
        <f t="shared" si="86"/>
        <v>40</v>
      </c>
    </row>
    <row r="671" spans="1:11" x14ac:dyDescent="0.25">
      <c r="A671" t="str">
        <f t="shared" si="79"/>
        <v/>
      </c>
      <c r="B671" s="16">
        <f t="shared" si="82"/>
        <v>39471</v>
      </c>
      <c r="C671">
        <f t="shared" si="83"/>
        <v>450</v>
      </c>
      <c r="D671">
        <f t="shared" si="80"/>
        <v>300</v>
      </c>
      <c r="E671">
        <f t="shared" si="81"/>
        <v>150</v>
      </c>
      <c r="F671">
        <v>75</v>
      </c>
      <c r="G671">
        <f t="shared" si="84"/>
        <v>135</v>
      </c>
      <c r="I671">
        <f t="shared" si="85"/>
        <v>50</v>
      </c>
      <c r="K671">
        <f t="shared" si="86"/>
        <v>40</v>
      </c>
    </row>
    <row r="672" spans="1:11" x14ac:dyDescent="0.25">
      <c r="A672" t="str">
        <f t="shared" si="79"/>
        <v/>
      </c>
      <c r="B672" s="16">
        <f t="shared" si="82"/>
        <v>39472</v>
      </c>
      <c r="C672">
        <f t="shared" si="83"/>
        <v>450</v>
      </c>
      <c r="D672">
        <f t="shared" si="80"/>
        <v>300</v>
      </c>
      <c r="E672">
        <f t="shared" si="81"/>
        <v>150</v>
      </c>
      <c r="F672">
        <v>75</v>
      </c>
      <c r="G672">
        <f t="shared" si="84"/>
        <v>135</v>
      </c>
      <c r="I672">
        <f t="shared" si="85"/>
        <v>50</v>
      </c>
      <c r="K672">
        <f t="shared" si="86"/>
        <v>40</v>
      </c>
    </row>
    <row r="673" spans="1:11" x14ac:dyDescent="0.25">
      <c r="A673" t="str">
        <f t="shared" si="79"/>
        <v/>
      </c>
      <c r="B673" s="16">
        <f t="shared" si="82"/>
        <v>39473</v>
      </c>
      <c r="C673">
        <f t="shared" si="83"/>
        <v>450</v>
      </c>
      <c r="D673">
        <f t="shared" si="80"/>
        <v>300</v>
      </c>
      <c r="E673">
        <f t="shared" si="81"/>
        <v>150</v>
      </c>
      <c r="F673">
        <v>75</v>
      </c>
      <c r="G673">
        <f t="shared" si="84"/>
        <v>135</v>
      </c>
      <c r="I673">
        <f t="shared" si="85"/>
        <v>50</v>
      </c>
      <c r="K673">
        <f t="shared" si="86"/>
        <v>40</v>
      </c>
    </row>
    <row r="674" spans="1:11" x14ac:dyDescent="0.25">
      <c r="A674" t="str">
        <f t="shared" si="79"/>
        <v/>
      </c>
      <c r="B674" s="16">
        <f t="shared" si="82"/>
        <v>39474</v>
      </c>
      <c r="C674">
        <f t="shared" si="83"/>
        <v>450</v>
      </c>
      <c r="D674">
        <f t="shared" si="80"/>
        <v>300</v>
      </c>
      <c r="E674">
        <f t="shared" si="81"/>
        <v>150</v>
      </c>
      <c r="F674">
        <v>75</v>
      </c>
      <c r="G674">
        <f t="shared" si="84"/>
        <v>135</v>
      </c>
      <c r="I674">
        <f t="shared" si="85"/>
        <v>50</v>
      </c>
      <c r="K674">
        <f t="shared" si="86"/>
        <v>40</v>
      </c>
    </row>
    <row r="675" spans="1:11" x14ac:dyDescent="0.25">
      <c r="A675" t="str">
        <f t="shared" si="79"/>
        <v/>
      </c>
      <c r="B675" s="16">
        <f t="shared" si="82"/>
        <v>39475</v>
      </c>
      <c r="C675">
        <f t="shared" si="83"/>
        <v>450</v>
      </c>
      <c r="D675">
        <f t="shared" si="80"/>
        <v>300</v>
      </c>
      <c r="E675">
        <f t="shared" si="81"/>
        <v>150</v>
      </c>
      <c r="F675">
        <v>75</v>
      </c>
      <c r="G675">
        <f t="shared" si="84"/>
        <v>135</v>
      </c>
      <c r="I675">
        <f t="shared" si="85"/>
        <v>50</v>
      </c>
      <c r="K675">
        <f t="shared" si="86"/>
        <v>40</v>
      </c>
    </row>
    <row r="676" spans="1:11" x14ac:dyDescent="0.25">
      <c r="A676" t="str">
        <f t="shared" si="79"/>
        <v/>
      </c>
      <c r="B676" s="16">
        <f t="shared" si="82"/>
        <v>39476</v>
      </c>
      <c r="C676">
        <f t="shared" si="83"/>
        <v>450</v>
      </c>
      <c r="D676">
        <f t="shared" si="80"/>
        <v>300</v>
      </c>
      <c r="E676">
        <f t="shared" si="81"/>
        <v>150</v>
      </c>
      <c r="F676">
        <v>75</v>
      </c>
      <c r="G676">
        <f t="shared" si="84"/>
        <v>135</v>
      </c>
      <c r="I676">
        <f t="shared" si="85"/>
        <v>50</v>
      </c>
      <c r="K676">
        <f t="shared" si="86"/>
        <v>40</v>
      </c>
    </row>
    <row r="677" spans="1:11" x14ac:dyDescent="0.25">
      <c r="A677" t="str">
        <f t="shared" si="79"/>
        <v/>
      </c>
      <c r="B677" s="16">
        <f t="shared" si="82"/>
        <v>39477</v>
      </c>
      <c r="C677">
        <f t="shared" si="83"/>
        <v>450</v>
      </c>
      <c r="D677">
        <f t="shared" si="80"/>
        <v>300</v>
      </c>
      <c r="E677">
        <f t="shared" si="81"/>
        <v>150</v>
      </c>
      <c r="F677">
        <v>75</v>
      </c>
      <c r="G677">
        <f t="shared" si="84"/>
        <v>135</v>
      </c>
      <c r="I677">
        <f t="shared" si="85"/>
        <v>50</v>
      </c>
      <c r="K677">
        <f t="shared" si="86"/>
        <v>40</v>
      </c>
    </row>
    <row r="678" spans="1:11" x14ac:dyDescent="0.25">
      <c r="A678" t="str">
        <f t="shared" si="79"/>
        <v/>
      </c>
      <c r="B678" s="16">
        <f t="shared" si="82"/>
        <v>39478</v>
      </c>
      <c r="C678">
        <f t="shared" si="83"/>
        <v>450</v>
      </c>
      <c r="D678">
        <f t="shared" si="80"/>
        <v>300</v>
      </c>
      <c r="E678">
        <f t="shared" si="81"/>
        <v>150</v>
      </c>
      <c r="F678">
        <v>75</v>
      </c>
      <c r="G678">
        <f t="shared" si="84"/>
        <v>135</v>
      </c>
      <c r="I678">
        <f t="shared" si="85"/>
        <v>50</v>
      </c>
      <c r="K678">
        <f t="shared" si="86"/>
        <v>40</v>
      </c>
    </row>
    <row r="679" spans="1:11" x14ac:dyDescent="0.25">
      <c r="A679">
        <f t="shared" si="79"/>
        <v>1</v>
      </c>
      <c r="B679" s="16">
        <f t="shared" si="82"/>
        <v>39479</v>
      </c>
      <c r="C679">
        <f t="shared" si="83"/>
        <v>450</v>
      </c>
      <c r="D679">
        <f t="shared" si="80"/>
        <v>300</v>
      </c>
      <c r="E679">
        <f t="shared" si="81"/>
        <v>150</v>
      </c>
      <c r="F679">
        <v>75</v>
      </c>
      <c r="G679">
        <f t="shared" si="84"/>
        <v>135</v>
      </c>
      <c r="I679">
        <f t="shared" si="85"/>
        <v>50</v>
      </c>
      <c r="K679">
        <f t="shared" si="86"/>
        <v>40</v>
      </c>
    </row>
    <row r="680" spans="1:11" x14ac:dyDescent="0.25">
      <c r="A680" t="str">
        <f t="shared" si="79"/>
        <v/>
      </c>
      <c r="B680" s="16">
        <f t="shared" si="82"/>
        <v>39480</v>
      </c>
      <c r="C680">
        <f t="shared" si="83"/>
        <v>450</v>
      </c>
      <c r="D680">
        <f t="shared" si="80"/>
        <v>300</v>
      </c>
      <c r="E680">
        <f t="shared" si="81"/>
        <v>150</v>
      </c>
      <c r="F680">
        <v>75</v>
      </c>
      <c r="G680">
        <f t="shared" si="84"/>
        <v>135</v>
      </c>
      <c r="I680">
        <f t="shared" si="85"/>
        <v>50</v>
      </c>
      <c r="K680">
        <f t="shared" si="86"/>
        <v>40</v>
      </c>
    </row>
    <row r="681" spans="1:11" x14ac:dyDescent="0.25">
      <c r="A681" t="str">
        <f t="shared" si="79"/>
        <v/>
      </c>
      <c r="B681" s="16">
        <f t="shared" si="82"/>
        <v>39481</v>
      </c>
      <c r="C681">
        <f t="shared" si="83"/>
        <v>450</v>
      </c>
      <c r="D681">
        <f t="shared" si="80"/>
        <v>300</v>
      </c>
      <c r="E681">
        <f t="shared" si="81"/>
        <v>150</v>
      </c>
      <c r="F681">
        <v>75</v>
      </c>
      <c r="G681">
        <f t="shared" si="84"/>
        <v>135</v>
      </c>
      <c r="I681">
        <f t="shared" si="85"/>
        <v>50</v>
      </c>
      <c r="K681">
        <f t="shared" si="86"/>
        <v>40</v>
      </c>
    </row>
    <row r="682" spans="1:11" x14ac:dyDescent="0.25">
      <c r="A682" t="str">
        <f t="shared" si="79"/>
        <v/>
      </c>
      <c r="B682" s="16">
        <f t="shared" si="82"/>
        <v>39482</v>
      </c>
      <c r="C682">
        <f t="shared" si="83"/>
        <v>450</v>
      </c>
      <c r="D682">
        <f t="shared" si="80"/>
        <v>300</v>
      </c>
      <c r="E682">
        <f t="shared" si="81"/>
        <v>150</v>
      </c>
      <c r="F682">
        <v>75</v>
      </c>
      <c r="G682">
        <f t="shared" si="84"/>
        <v>135</v>
      </c>
      <c r="I682">
        <f t="shared" si="85"/>
        <v>50</v>
      </c>
      <c r="K682">
        <f t="shared" si="86"/>
        <v>40</v>
      </c>
    </row>
    <row r="683" spans="1:11" x14ac:dyDescent="0.25">
      <c r="A683" t="str">
        <f t="shared" si="79"/>
        <v/>
      </c>
      <c r="B683" s="16">
        <f t="shared" si="82"/>
        <v>39483</v>
      </c>
      <c r="C683">
        <f t="shared" si="83"/>
        <v>450</v>
      </c>
      <c r="D683">
        <f t="shared" si="80"/>
        <v>300</v>
      </c>
      <c r="E683">
        <f t="shared" si="81"/>
        <v>150</v>
      </c>
      <c r="F683">
        <v>75</v>
      </c>
      <c r="G683">
        <f t="shared" si="84"/>
        <v>135</v>
      </c>
      <c r="I683">
        <f t="shared" si="85"/>
        <v>50</v>
      </c>
      <c r="K683">
        <f t="shared" si="86"/>
        <v>40</v>
      </c>
    </row>
    <row r="684" spans="1:11" x14ac:dyDescent="0.25">
      <c r="A684" t="str">
        <f t="shared" si="79"/>
        <v/>
      </c>
      <c r="B684" s="16">
        <f t="shared" si="82"/>
        <v>39484</v>
      </c>
      <c r="C684">
        <f t="shared" si="83"/>
        <v>450</v>
      </c>
      <c r="D684">
        <f t="shared" si="80"/>
        <v>300</v>
      </c>
      <c r="E684">
        <f t="shared" si="81"/>
        <v>150</v>
      </c>
      <c r="F684">
        <v>75</v>
      </c>
      <c r="G684">
        <f t="shared" si="84"/>
        <v>135</v>
      </c>
      <c r="I684">
        <f t="shared" si="85"/>
        <v>50</v>
      </c>
      <c r="K684">
        <f t="shared" si="86"/>
        <v>40</v>
      </c>
    </row>
    <row r="685" spans="1:11" x14ac:dyDescent="0.25">
      <c r="A685" t="str">
        <f t="shared" si="79"/>
        <v/>
      </c>
      <c r="B685" s="16">
        <f t="shared" si="82"/>
        <v>39485</v>
      </c>
      <c r="C685">
        <f t="shared" si="83"/>
        <v>450</v>
      </c>
      <c r="D685">
        <f t="shared" si="80"/>
        <v>300</v>
      </c>
      <c r="E685">
        <f t="shared" si="81"/>
        <v>150</v>
      </c>
      <c r="F685">
        <v>75</v>
      </c>
      <c r="G685">
        <f t="shared" si="84"/>
        <v>135</v>
      </c>
      <c r="I685">
        <f t="shared" si="85"/>
        <v>50</v>
      </c>
      <c r="K685">
        <f t="shared" si="86"/>
        <v>40</v>
      </c>
    </row>
    <row r="686" spans="1:11" x14ac:dyDescent="0.25">
      <c r="A686" t="str">
        <f t="shared" si="79"/>
        <v/>
      </c>
      <c r="B686" s="16">
        <f t="shared" si="82"/>
        <v>39486</v>
      </c>
      <c r="C686">
        <f t="shared" si="83"/>
        <v>450</v>
      </c>
      <c r="D686">
        <f t="shared" si="80"/>
        <v>300</v>
      </c>
      <c r="E686">
        <f t="shared" si="81"/>
        <v>150</v>
      </c>
      <c r="F686">
        <v>75</v>
      </c>
      <c r="G686">
        <f t="shared" si="84"/>
        <v>135</v>
      </c>
      <c r="I686">
        <f t="shared" si="85"/>
        <v>50</v>
      </c>
      <c r="K686">
        <f t="shared" si="86"/>
        <v>40</v>
      </c>
    </row>
    <row r="687" spans="1:11" x14ac:dyDescent="0.25">
      <c r="A687" t="str">
        <f t="shared" si="79"/>
        <v/>
      </c>
      <c r="B687" s="16">
        <f t="shared" si="82"/>
        <v>39487</v>
      </c>
      <c r="C687">
        <f t="shared" si="83"/>
        <v>450</v>
      </c>
      <c r="D687">
        <f t="shared" si="80"/>
        <v>300</v>
      </c>
      <c r="E687">
        <f t="shared" si="81"/>
        <v>150</v>
      </c>
      <c r="F687">
        <v>75</v>
      </c>
      <c r="G687">
        <f t="shared" si="84"/>
        <v>135</v>
      </c>
      <c r="I687">
        <f t="shared" si="85"/>
        <v>50</v>
      </c>
      <c r="K687">
        <f t="shared" si="86"/>
        <v>40</v>
      </c>
    </row>
    <row r="688" spans="1:11" x14ac:dyDescent="0.25">
      <c r="A688" t="str">
        <f t="shared" si="79"/>
        <v/>
      </c>
      <c r="B688" s="16">
        <f t="shared" si="82"/>
        <v>39488</v>
      </c>
      <c r="C688">
        <f t="shared" si="83"/>
        <v>450</v>
      </c>
      <c r="D688">
        <f t="shared" si="80"/>
        <v>300</v>
      </c>
      <c r="E688">
        <f t="shared" si="81"/>
        <v>150</v>
      </c>
      <c r="F688">
        <v>75</v>
      </c>
      <c r="G688">
        <f t="shared" si="84"/>
        <v>135</v>
      </c>
      <c r="I688">
        <f t="shared" si="85"/>
        <v>50</v>
      </c>
      <c r="K688">
        <f t="shared" si="86"/>
        <v>40</v>
      </c>
    </row>
    <row r="689" spans="1:11" x14ac:dyDescent="0.25">
      <c r="A689" t="str">
        <f t="shared" si="79"/>
        <v/>
      </c>
      <c r="B689" s="16">
        <f t="shared" si="82"/>
        <v>39489</v>
      </c>
      <c r="C689">
        <f t="shared" si="83"/>
        <v>450</v>
      </c>
      <c r="D689">
        <f t="shared" si="80"/>
        <v>300</v>
      </c>
      <c r="E689">
        <f t="shared" si="81"/>
        <v>150</v>
      </c>
      <c r="F689">
        <v>75</v>
      </c>
      <c r="G689">
        <f t="shared" si="84"/>
        <v>135</v>
      </c>
      <c r="I689">
        <f t="shared" si="85"/>
        <v>50</v>
      </c>
      <c r="K689">
        <f t="shared" si="86"/>
        <v>40</v>
      </c>
    </row>
    <row r="690" spans="1:11" x14ac:dyDescent="0.25">
      <c r="A690" t="str">
        <f t="shared" si="79"/>
        <v/>
      </c>
      <c r="B690" s="16">
        <f t="shared" si="82"/>
        <v>39490</v>
      </c>
      <c r="C690">
        <f t="shared" si="83"/>
        <v>450</v>
      </c>
      <c r="D690">
        <f t="shared" si="80"/>
        <v>300</v>
      </c>
      <c r="E690">
        <f t="shared" si="81"/>
        <v>150</v>
      </c>
      <c r="F690">
        <v>75</v>
      </c>
      <c r="G690">
        <f t="shared" si="84"/>
        <v>135</v>
      </c>
      <c r="I690">
        <f t="shared" si="85"/>
        <v>50</v>
      </c>
      <c r="K690">
        <f t="shared" si="86"/>
        <v>40</v>
      </c>
    </row>
    <row r="691" spans="1:11" x14ac:dyDescent="0.25">
      <c r="A691" t="str">
        <f t="shared" si="79"/>
        <v/>
      </c>
      <c r="B691" s="16">
        <f t="shared" si="82"/>
        <v>39491</v>
      </c>
      <c r="C691">
        <f t="shared" si="83"/>
        <v>450</v>
      </c>
      <c r="D691">
        <f t="shared" si="80"/>
        <v>300</v>
      </c>
      <c r="E691">
        <f t="shared" si="81"/>
        <v>150</v>
      </c>
      <c r="F691">
        <v>75</v>
      </c>
      <c r="G691">
        <f t="shared" si="84"/>
        <v>135</v>
      </c>
      <c r="I691">
        <f t="shared" si="85"/>
        <v>50</v>
      </c>
      <c r="K691">
        <f t="shared" si="86"/>
        <v>40</v>
      </c>
    </row>
    <row r="692" spans="1:11" x14ac:dyDescent="0.25">
      <c r="A692" t="str">
        <f t="shared" si="79"/>
        <v/>
      </c>
      <c r="B692" s="16">
        <f t="shared" si="82"/>
        <v>39492</v>
      </c>
      <c r="C692">
        <f t="shared" si="83"/>
        <v>450</v>
      </c>
      <c r="D692">
        <f t="shared" si="80"/>
        <v>300</v>
      </c>
      <c r="E692">
        <f t="shared" si="81"/>
        <v>150</v>
      </c>
      <c r="F692">
        <v>75</v>
      </c>
      <c r="G692">
        <f t="shared" si="84"/>
        <v>135</v>
      </c>
      <c r="I692">
        <f t="shared" si="85"/>
        <v>50</v>
      </c>
      <c r="K692">
        <f t="shared" si="86"/>
        <v>40</v>
      </c>
    </row>
    <row r="693" spans="1:11" x14ac:dyDescent="0.25">
      <c r="A693" t="str">
        <f t="shared" si="79"/>
        <v/>
      </c>
      <c r="B693" s="16">
        <f t="shared" si="82"/>
        <v>39493</v>
      </c>
      <c r="C693">
        <f t="shared" si="83"/>
        <v>450</v>
      </c>
      <c r="D693">
        <f t="shared" si="80"/>
        <v>300</v>
      </c>
      <c r="E693">
        <f t="shared" si="81"/>
        <v>150</v>
      </c>
      <c r="F693">
        <v>75</v>
      </c>
      <c r="G693">
        <f t="shared" si="84"/>
        <v>135</v>
      </c>
      <c r="I693">
        <f t="shared" si="85"/>
        <v>50</v>
      </c>
      <c r="K693">
        <f t="shared" si="86"/>
        <v>40</v>
      </c>
    </row>
    <row r="694" spans="1:11" x14ac:dyDescent="0.25">
      <c r="A694" t="str">
        <f t="shared" si="79"/>
        <v/>
      </c>
      <c r="B694" s="16">
        <f t="shared" si="82"/>
        <v>39494</v>
      </c>
      <c r="C694">
        <f t="shared" si="83"/>
        <v>450</v>
      </c>
      <c r="D694">
        <f t="shared" si="80"/>
        <v>300</v>
      </c>
      <c r="E694">
        <f t="shared" si="81"/>
        <v>150</v>
      </c>
      <c r="F694">
        <v>75</v>
      </c>
      <c r="G694">
        <f t="shared" si="84"/>
        <v>135</v>
      </c>
      <c r="I694">
        <f t="shared" si="85"/>
        <v>50</v>
      </c>
      <c r="K694">
        <f t="shared" si="86"/>
        <v>40</v>
      </c>
    </row>
    <row r="695" spans="1:11" x14ac:dyDescent="0.25">
      <c r="A695" t="str">
        <f t="shared" si="79"/>
        <v/>
      </c>
      <c r="B695" s="16">
        <f t="shared" si="82"/>
        <v>39495</v>
      </c>
      <c r="C695">
        <f t="shared" si="83"/>
        <v>450</v>
      </c>
      <c r="D695">
        <f t="shared" si="80"/>
        <v>300</v>
      </c>
      <c r="E695">
        <f t="shared" si="81"/>
        <v>150</v>
      </c>
      <c r="F695">
        <v>75</v>
      </c>
      <c r="G695">
        <f t="shared" si="84"/>
        <v>135</v>
      </c>
      <c r="I695">
        <f t="shared" si="85"/>
        <v>50</v>
      </c>
      <c r="K695">
        <f t="shared" si="86"/>
        <v>40</v>
      </c>
    </row>
    <row r="696" spans="1:11" x14ac:dyDescent="0.25">
      <c r="A696" t="str">
        <f t="shared" si="79"/>
        <v/>
      </c>
      <c r="B696" s="16">
        <f t="shared" si="82"/>
        <v>39496</v>
      </c>
      <c r="C696">
        <f t="shared" si="83"/>
        <v>450</v>
      </c>
      <c r="D696">
        <f t="shared" si="80"/>
        <v>300</v>
      </c>
      <c r="E696">
        <f t="shared" si="81"/>
        <v>150</v>
      </c>
      <c r="F696">
        <v>75</v>
      </c>
      <c r="G696">
        <f t="shared" si="84"/>
        <v>135</v>
      </c>
      <c r="I696">
        <f t="shared" si="85"/>
        <v>50</v>
      </c>
      <c r="K696">
        <f t="shared" si="86"/>
        <v>40</v>
      </c>
    </row>
    <row r="697" spans="1:11" x14ac:dyDescent="0.25">
      <c r="A697" t="str">
        <f t="shared" si="79"/>
        <v/>
      </c>
      <c r="B697" s="16">
        <f t="shared" si="82"/>
        <v>39497</v>
      </c>
      <c r="C697">
        <f t="shared" si="83"/>
        <v>450</v>
      </c>
      <c r="D697">
        <f t="shared" si="80"/>
        <v>300</v>
      </c>
      <c r="E697">
        <f t="shared" si="81"/>
        <v>150</v>
      </c>
      <c r="F697">
        <v>75</v>
      </c>
      <c r="G697">
        <f t="shared" si="84"/>
        <v>135</v>
      </c>
      <c r="I697">
        <f t="shared" si="85"/>
        <v>50</v>
      </c>
      <c r="K697">
        <f t="shared" si="86"/>
        <v>40</v>
      </c>
    </row>
    <row r="698" spans="1:11" x14ac:dyDescent="0.25">
      <c r="A698" t="str">
        <f t="shared" si="79"/>
        <v/>
      </c>
      <c r="B698" s="16">
        <f t="shared" si="82"/>
        <v>39498</v>
      </c>
      <c r="C698">
        <f t="shared" si="83"/>
        <v>450</v>
      </c>
      <c r="D698">
        <f t="shared" si="80"/>
        <v>300</v>
      </c>
      <c r="E698">
        <f t="shared" si="81"/>
        <v>150</v>
      </c>
      <c r="F698">
        <v>75</v>
      </c>
      <c r="G698">
        <f t="shared" si="84"/>
        <v>135</v>
      </c>
      <c r="I698">
        <f t="shared" si="85"/>
        <v>50</v>
      </c>
      <c r="K698">
        <f t="shared" si="86"/>
        <v>40</v>
      </c>
    </row>
    <row r="699" spans="1:11" x14ac:dyDescent="0.25">
      <c r="A699" t="str">
        <f t="shared" si="79"/>
        <v/>
      </c>
      <c r="B699" s="16">
        <f t="shared" si="82"/>
        <v>39499</v>
      </c>
      <c r="C699">
        <f t="shared" si="83"/>
        <v>450</v>
      </c>
      <c r="D699">
        <f t="shared" si="80"/>
        <v>300</v>
      </c>
      <c r="E699">
        <f t="shared" si="81"/>
        <v>150</v>
      </c>
      <c r="F699">
        <v>75</v>
      </c>
      <c r="G699">
        <f t="shared" si="84"/>
        <v>135</v>
      </c>
      <c r="I699">
        <f t="shared" si="85"/>
        <v>50</v>
      </c>
      <c r="K699">
        <f t="shared" si="86"/>
        <v>40</v>
      </c>
    </row>
    <row r="700" spans="1:11" x14ac:dyDescent="0.25">
      <c r="A700" t="str">
        <f t="shared" si="79"/>
        <v/>
      </c>
      <c r="B700" s="16">
        <f t="shared" si="82"/>
        <v>39500</v>
      </c>
      <c r="C700">
        <f t="shared" si="83"/>
        <v>450</v>
      </c>
      <c r="D700">
        <f t="shared" si="80"/>
        <v>300</v>
      </c>
      <c r="E700">
        <f t="shared" si="81"/>
        <v>150</v>
      </c>
      <c r="F700">
        <v>75</v>
      </c>
      <c r="G700">
        <f t="shared" si="84"/>
        <v>135</v>
      </c>
      <c r="I700">
        <f t="shared" si="85"/>
        <v>50</v>
      </c>
      <c r="K700">
        <f t="shared" si="86"/>
        <v>40</v>
      </c>
    </row>
    <row r="701" spans="1:11" x14ac:dyDescent="0.25">
      <c r="A701" t="str">
        <f t="shared" si="79"/>
        <v/>
      </c>
      <c r="B701" s="16">
        <f t="shared" si="82"/>
        <v>39501</v>
      </c>
      <c r="C701">
        <f t="shared" si="83"/>
        <v>450</v>
      </c>
      <c r="D701">
        <f t="shared" si="80"/>
        <v>300</v>
      </c>
      <c r="E701">
        <f t="shared" si="81"/>
        <v>150</v>
      </c>
      <c r="F701">
        <v>75</v>
      </c>
      <c r="G701">
        <f t="shared" si="84"/>
        <v>135</v>
      </c>
      <c r="I701">
        <f t="shared" si="85"/>
        <v>50</v>
      </c>
      <c r="K701">
        <f t="shared" si="86"/>
        <v>40</v>
      </c>
    </row>
    <row r="702" spans="1:11" x14ac:dyDescent="0.25">
      <c r="A702" t="str">
        <f t="shared" si="79"/>
        <v/>
      </c>
      <c r="B702" s="16">
        <f t="shared" si="82"/>
        <v>39502</v>
      </c>
      <c r="C702">
        <f t="shared" si="83"/>
        <v>450</v>
      </c>
      <c r="D702">
        <f t="shared" si="80"/>
        <v>300</v>
      </c>
      <c r="E702">
        <f t="shared" si="81"/>
        <v>150</v>
      </c>
      <c r="F702">
        <v>75</v>
      </c>
      <c r="G702">
        <f t="shared" si="84"/>
        <v>135</v>
      </c>
      <c r="I702">
        <f t="shared" si="85"/>
        <v>50</v>
      </c>
      <c r="K702">
        <f t="shared" si="86"/>
        <v>40</v>
      </c>
    </row>
    <row r="703" spans="1:11" x14ac:dyDescent="0.25">
      <c r="A703" t="str">
        <f t="shared" si="79"/>
        <v/>
      </c>
      <c r="B703" s="16">
        <f t="shared" si="82"/>
        <v>39503</v>
      </c>
      <c r="C703">
        <f t="shared" si="83"/>
        <v>450</v>
      </c>
      <c r="D703">
        <f t="shared" si="80"/>
        <v>300</v>
      </c>
      <c r="E703">
        <f t="shared" si="81"/>
        <v>150</v>
      </c>
      <c r="F703">
        <v>75</v>
      </c>
      <c r="G703">
        <f t="shared" si="84"/>
        <v>135</v>
      </c>
      <c r="I703">
        <f t="shared" si="85"/>
        <v>50</v>
      </c>
      <c r="K703">
        <f t="shared" si="86"/>
        <v>40</v>
      </c>
    </row>
    <row r="704" spans="1:11" x14ac:dyDescent="0.25">
      <c r="A704" t="str">
        <f t="shared" si="79"/>
        <v/>
      </c>
      <c r="B704" s="16">
        <f t="shared" si="82"/>
        <v>39504</v>
      </c>
      <c r="C704">
        <f t="shared" si="83"/>
        <v>450</v>
      </c>
      <c r="D704">
        <f t="shared" si="80"/>
        <v>300</v>
      </c>
      <c r="E704">
        <f t="shared" si="81"/>
        <v>150</v>
      </c>
      <c r="F704">
        <v>75</v>
      </c>
      <c r="G704">
        <f t="shared" si="84"/>
        <v>135</v>
      </c>
      <c r="I704">
        <f t="shared" si="85"/>
        <v>50</v>
      </c>
      <c r="K704">
        <f t="shared" si="86"/>
        <v>40</v>
      </c>
    </row>
    <row r="705" spans="1:11" x14ac:dyDescent="0.25">
      <c r="A705" t="str">
        <f t="shared" si="79"/>
        <v/>
      </c>
      <c r="B705" s="16">
        <f t="shared" si="82"/>
        <v>39505</v>
      </c>
      <c r="C705">
        <f t="shared" si="83"/>
        <v>450</v>
      </c>
      <c r="D705">
        <f t="shared" si="80"/>
        <v>300</v>
      </c>
      <c r="E705">
        <f t="shared" si="81"/>
        <v>150</v>
      </c>
      <c r="F705">
        <v>75</v>
      </c>
      <c r="G705">
        <f t="shared" si="84"/>
        <v>135</v>
      </c>
      <c r="I705">
        <f t="shared" si="85"/>
        <v>50</v>
      </c>
      <c r="K705">
        <f t="shared" si="86"/>
        <v>40</v>
      </c>
    </row>
    <row r="706" spans="1:11" x14ac:dyDescent="0.25">
      <c r="A706" t="str">
        <f t="shared" si="79"/>
        <v/>
      </c>
      <c r="B706" s="16">
        <f t="shared" si="82"/>
        <v>39506</v>
      </c>
      <c r="C706">
        <f t="shared" si="83"/>
        <v>450</v>
      </c>
      <c r="D706">
        <f t="shared" si="80"/>
        <v>300</v>
      </c>
      <c r="E706">
        <f t="shared" si="81"/>
        <v>150</v>
      </c>
      <c r="F706">
        <v>75</v>
      </c>
      <c r="G706">
        <f t="shared" si="84"/>
        <v>135</v>
      </c>
      <c r="I706">
        <f t="shared" si="85"/>
        <v>50</v>
      </c>
      <c r="K706">
        <f t="shared" si="86"/>
        <v>40</v>
      </c>
    </row>
    <row r="707" spans="1:11" x14ac:dyDescent="0.25">
      <c r="A707" t="str">
        <f t="shared" si="79"/>
        <v/>
      </c>
      <c r="B707" s="16">
        <f t="shared" si="82"/>
        <v>39507</v>
      </c>
      <c r="C707">
        <f t="shared" si="83"/>
        <v>450</v>
      </c>
      <c r="D707">
        <f t="shared" si="80"/>
        <v>300</v>
      </c>
      <c r="E707">
        <f t="shared" si="81"/>
        <v>150</v>
      </c>
      <c r="F707">
        <v>75</v>
      </c>
      <c r="G707">
        <f t="shared" si="84"/>
        <v>135</v>
      </c>
      <c r="I707">
        <f t="shared" si="85"/>
        <v>50</v>
      </c>
      <c r="K707">
        <f t="shared" si="86"/>
        <v>40</v>
      </c>
    </row>
    <row r="708" spans="1:11" x14ac:dyDescent="0.25">
      <c r="A708">
        <f t="shared" si="79"/>
        <v>1</v>
      </c>
      <c r="B708" s="16">
        <f t="shared" si="82"/>
        <v>39508</v>
      </c>
      <c r="C708">
        <f t="shared" si="83"/>
        <v>450</v>
      </c>
      <c r="D708">
        <f t="shared" si="80"/>
        <v>320</v>
      </c>
      <c r="E708">
        <f t="shared" si="81"/>
        <v>130</v>
      </c>
      <c r="F708">
        <v>75</v>
      </c>
      <c r="G708">
        <f>70+45</f>
        <v>115</v>
      </c>
      <c r="I708">
        <v>90</v>
      </c>
      <c r="K708">
        <f t="shared" si="86"/>
        <v>40</v>
      </c>
    </row>
    <row r="709" spans="1:11" x14ac:dyDescent="0.25">
      <c r="A709" t="str">
        <f t="shared" si="79"/>
        <v/>
      </c>
      <c r="B709" s="16">
        <f t="shared" si="82"/>
        <v>39509</v>
      </c>
      <c r="C709">
        <f t="shared" si="83"/>
        <v>450</v>
      </c>
      <c r="D709">
        <f t="shared" si="80"/>
        <v>320</v>
      </c>
      <c r="E709">
        <f t="shared" si="81"/>
        <v>130</v>
      </c>
      <c r="F709">
        <v>75</v>
      </c>
      <c r="G709">
        <f t="shared" si="84"/>
        <v>115</v>
      </c>
      <c r="I709">
        <f t="shared" si="85"/>
        <v>90</v>
      </c>
      <c r="K709">
        <f t="shared" si="86"/>
        <v>40</v>
      </c>
    </row>
    <row r="710" spans="1:11" x14ac:dyDescent="0.25">
      <c r="A710" t="str">
        <f t="shared" si="79"/>
        <v/>
      </c>
      <c r="B710" s="16">
        <f t="shared" si="82"/>
        <v>39510</v>
      </c>
      <c r="C710">
        <f t="shared" si="83"/>
        <v>450</v>
      </c>
      <c r="D710">
        <f t="shared" si="80"/>
        <v>320</v>
      </c>
      <c r="E710">
        <f t="shared" si="81"/>
        <v>130</v>
      </c>
      <c r="F710">
        <v>75</v>
      </c>
      <c r="G710">
        <f t="shared" si="84"/>
        <v>115</v>
      </c>
      <c r="I710">
        <f t="shared" si="85"/>
        <v>90</v>
      </c>
      <c r="K710">
        <f t="shared" si="86"/>
        <v>40</v>
      </c>
    </row>
    <row r="711" spans="1:11" x14ac:dyDescent="0.25">
      <c r="A711" t="str">
        <f t="shared" si="79"/>
        <v/>
      </c>
      <c r="B711" s="16">
        <f t="shared" si="82"/>
        <v>39511</v>
      </c>
      <c r="C711">
        <f t="shared" si="83"/>
        <v>450</v>
      </c>
      <c r="D711">
        <f t="shared" si="80"/>
        <v>320</v>
      </c>
      <c r="E711">
        <f t="shared" si="81"/>
        <v>130</v>
      </c>
      <c r="F711">
        <v>75</v>
      </c>
      <c r="G711">
        <f t="shared" si="84"/>
        <v>115</v>
      </c>
      <c r="I711">
        <f t="shared" si="85"/>
        <v>90</v>
      </c>
      <c r="K711">
        <f t="shared" si="86"/>
        <v>40</v>
      </c>
    </row>
    <row r="712" spans="1:11" x14ac:dyDescent="0.25">
      <c r="A712" t="str">
        <f t="shared" ref="A712:A775" si="87">IF(DAY(B712)=1,1,"")</f>
        <v/>
      </c>
      <c r="B712" s="16">
        <f t="shared" si="82"/>
        <v>39512</v>
      </c>
      <c r="C712">
        <f t="shared" si="83"/>
        <v>450</v>
      </c>
      <c r="D712">
        <f t="shared" si="80"/>
        <v>320</v>
      </c>
      <c r="E712">
        <f t="shared" si="81"/>
        <v>130</v>
      </c>
      <c r="F712">
        <v>75</v>
      </c>
      <c r="G712">
        <f t="shared" si="84"/>
        <v>115</v>
      </c>
      <c r="I712">
        <f t="shared" si="85"/>
        <v>90</v>
      </c>
      <c r="K712">
        <f t="shared" si="86"/>
        <v>40</v>
      </c>
    </row>
    <row r="713" spans="1:11" x14ac:dyDescent="0.25">
      <c r="A713" t="str">
        <f t="shared" si="87"/>
        <v/>
      </c>
      <c r="B713" s="16">
        <f t="shared" si="82"/>
        <v>39513</v>
      </c>
      <c r="C713">
        <f t="shared" si="83"/>
        <v>450</v>
      </c>
      <c r="D713">
        <f t="shared" ref="D713:D776" si="88">SUM(F713:S713)</f>
        <v>320</v>
      </c>
      <c r="E713">
        <f t="shared" ref="E713:E776" si="89">C713-D713</f>
        <v>130</v>
      </c>
      <c r="F713">
        <v>75</v>
      </c>
      <c r="G713">
        <f t="shared" si="84"/>
        <v>115</v>
      </c>
      <c r="I713">
        <f t="shared" si="85"/>
        <v>90</v>
      </c>
      <c r="K713">
        <f t="shared" si="86"/>
        <v>40</v>
      </c>
    </row>
    <row r="714" spans="1:11" x14ac:dyDescent="0.25">
      <c r="A714" t="str">
        <f t="shared" si="87"/>
        <v/>
      </c>
      <c r="B714" s="16">
        <f t="shared" ref="B714:B777" si="90">B713+1</f>
        <v>39514</v>
      </c>
      <c r="C714">
        <f t="shared" si="83"/>
        <v>450</v>
      </c>
      <c r="D714">
        <f t="shared" si="88"/>
        <v>320</v>
      </c>
      <c r="E714">
        <f t="shared" si="89"/>
        <v>130</v>
      </c>
      <c r="F714">
        <v>75</v>
      </c>
      <c r="G714">
        <f t="shared" si="84"/>
        <v>115</v>
      </c>
      <c r="I714">
        <f t="shared" si="85"/>
        <v>90</v>
      </c>
      <c r="K714">
        <f t="shared" si="86"/>
        <v>40</v>
      </c>
    </row>
    <row r="715" spans="1:11" x14ac:dyDescent="0.25">
      <c r="A715" t="str">
        <f t="shared" si="87"/>
        <v/>
      </c>
      <c r="B715" s="16">
        <f t="shared" si="90"/>
        <v>39515</v>
      </c>
      <c r="C715">
        <f t="shared" si="83"/>
        <v>450</v>
      </c>
      <c r="D715">
        <f t="shared" si="88"/>
        <v>320</v>
      </c>
      <c r="E715">
        <f t="shared" si="89"/>
        <v>130</v>
      </c>
      <c r="F715">
        <v>75</v>
      </c>
      <c r="G715">
        <f t="shared" si="84"/>
        <v>115</v>
      </c>
      <c r="I715">
        <f t="shared" si="85"/>
        <v>90</v>
      </c>
      <c r="K715">
        <f t="shared" si="86"/>
        <v>40</v>
      </c>
    </row>
    <row r="716" spans="1:11" x14ac:dyDescent="0.25">
      <c r="A716" t="str">
        <f t="shared" si="87"/>
        <v/>
      </c>
      <c r="B716" s="16">
        <f t="shared" si="90"/>
        <v>39516</v>
      </c>
      <c r="C716">
        <f t="shared" ref="C716:C779" si="91">IF(MONTH(B716)&lt;4,450,IF(MONTH(B716)&gt;10,450,410))</f>
        <v>450</v>
      </c>
      <c r="D716">
        <f t="shared" si="88"/>
        <v>320</v>
      </c>
      <c r="E716">
        <f t="shared" si="89"/>
        <v>130</v>
      </c>
      <c r="F716">
        <v>75</v>
      </c>
      <c r="G716">
        <f t="shared" si="84"/>
        <v>115</v>
      </c>
      <c r="I716">
        <f t="shared" si="85"/>
        <v>90</v>
      </c>
      <c r="K716">
        <f t="shared" si="86"/>
        <v>40</v>
      </c>
    </row>
    <row r="717" spans="1:11" x14ac:dyDescent="0.25">
      <c r="A717" t="str">
        <f t="shared" si="87"/>
        <v/>
      </c>
      <c r="B717" s="16">
        <f t="shared" si="90"/>
        <v>39517</v>
      </c>
      <c r="C717">
        <f t="shared" si="91"/>
        <v>450</v>
      </c>
      <c r="D717">
        <f t="shared" si="88"/>
        <v>450</v>
      </c>
      <c r="E717">
        <f t="shared" si="89"/>
        <v>0</v>
      </c>
      <c r="F717">
        <v>75</v>
      </c>
      <c r="G717" s="30">
        <f>100+45</f>
        <v>145</v>
      </c>
      <c r="I717">
        <v>190</v>
      </c>
      <c r="K717">
        <f t="shared" ref="K717:K780" si="92">K716</f>
        <v>40</v>
      </c>
    </row>
    <row r="718" spans="1:11" x14ac:dyDescent="0.25">
      <c r="A718" t="str">
        <f t="shared" si="87"/>
        <v/>
      </c>
      <c r="B718" s="16">
        <f t="shared" si="90"/>
        <v>39518</v>
      </c>
      <c r="C718">
        <f t="shared" si="91"/>
        <v>450</v>
      </c>
      <c r="D718">
        <f t="shared" si="88"/>
        <v>450</v>
      </c>
      <c r="E718">
        <f t="shared" si="89"/>
        <v>0</v>
      </c>
      <c r="F718">
        <v>75</v>
      </c>
      <c r="G718">
        <f t="shared" ref="G718:G780" si="93">G717</f>
        <v>145</v>
      </c>
      <c r="I718">
        <f t="shared" ref="I718:I780" si="94">I717</f>
        <v>190</v>
      </c>
      <c r="K718">
        <f t="shared" si="92"/>
        <v>40</v>
      </c>
    </row>
    <row r="719" spans="1:11" x14ac:dyDescent="0.25">
      <c r="A719" t="str">
        <f t="shared" si="87"/>
        <v/>
      </c>
      <c r="B719" s="16">
        <f t="shared" si="90"/>
        <v>39519</v>
      </c>
      <c r="C719">
        <f t="shared" si="91"/>
        <v>450</v>
      </c>
      <c r="D719">
        <f t="shared" si="88"/>
        <v>450</v>
      </c>
      <c r="E719">
        <f t="shared" si="89"/>
        <v>0</v>
      </c>
      <c r="F719">
        <v>75</v>
      </c>
      <c r="G719">
        <f t="shared" si="93"/>
        <v>145</v>
      </c>
      <c r="I719">
        <f t="shared" si="94"/>
        <v>190</v>
      </c>
      <c r="K719">
        <f t="shared" si="92"/>
        <v>40</v>
      </c>
    </row>
    <row r="720" spans="1:11" x14ac:dyDescent="0.25">
      <c r="A720" t="str">
        <f t="shared" si="87"/>
        <v/>
      </c>
      <c r="B720" s="16">
        <f t="shared" si="90"/>
        <v>39520</v>
      </c>
      <c r="C720">
        <f t="shared" si="91"/>
        <v>450</v>
      </c>
      <c r="D720">
        <f t="shared" si="88"/>
        <v>450</v>
      </c>
      <c r="E720">
        <f t="shared" si="89"/>
        <v>0</v>
      </c>
      <c r="F720">
        <v>75</v>
      </c>
      <c r="G720">
        <f t="shared" si="93"/>
        <v>145</v>
      </c>
      <c r="I720">
        <f t="shared" si="94"/>
        <v>190</v>
      </c>
      <c r="K720">
        <f t="shared" si="92"/>
        <v>40</v>
      </c>
    </row>
    <row r="721" spans="1:11" x14ac:dyDescent="0.25">
      <c r="A721" t="str">
        <f t="shared" si="87"/>
        <v/>
      </c>
      <c r="B721" s="16">
        <f t="shared" si="90"/>
        <v>39521</v>
      </c>
      <c r="C721">
        <f t="shared" si="91"/>
        <v>450</v>
      </c>
      <c r="D721">
        <f t="shared" si="88"/>
        <v>450</v>
      </c>
      <c r="E721">
        <f t="shared" si="89"/>
        <v>0</v>
      </c>
      <c r="F721">
        <v>75</v>
      </c>
      <c r="G721">
        <f t="shared" si="93"/>
        <v>145</v>
      </c>
      <c r="I721">
        <f t="shared" si="94"/>
        <v>190</v>
      </c>
      <c r="K721">
        <f t="shared" si="92"/>
        <v>40</v>
      </c>
    </row>
    <row r="722" spans="1:11" x14ac:dyDescent="0.25">
      <c r="A722" t="str">
        <f t="shared" si="87"/>
        <v/>
      </c>
      <c r="B722" s="16">
        <f t="shared" si="90"/>
        <v>39522</v>
      </c>
      <c r="C722">
        <f t="shared" si="91"/>
        <v>450</v>
      </c>
      <c r="D722">
        <f t="shared" si="88"/>
        <v>450</v>
      </c>
      <c r="E722">
        <f t="shared" si="89"/>
        <v>0</v>
      </c>
      <c r="F722">
        <v>75</v>
      </c>
      <c r="G722">
        <f t="shared" si="93"/>
        <v>145</v>
      </c>
      <c r="I722">
        <f t="shared" si="94"/>
        <v>190</v>
      </c>
      <c r="K722">
        <f t="shared" si="92"/>
        <v>40</v>
      </c>
    </row>
    <row r="723" spans="1:11" x14ac:dyDescent="0.25">
      <c r="A723" t="str">
        <f t="shared" si="87"/>
        <v/>
      </c>
      <c r="B723" s="16">
        <f t="shared" si="90"/>
        <v>39523</v>
      </c>
      <c r="C723">
        <f t="shared" si="91"/>
        <v>450</v>
      </c>
      <c r="D723">
        <f t="shared" si="88"/>
        <v>450</v>
      </c>
      <c r="E723">
        <f t="shared" si="89"/>
        <v>0</v>
      </c>
      <c r="F723">
        <v>75</v>
      </c>
      <c r="G723">
        <f t="shared" si="93"/>
        <v>145</v>
      </c>
      <c r="I723">
        <f t="shared" si="94"/>
        <v>190</v>
      </c>
      <c r="K723">
        <f t="shared" si="92"/>
        <v>40</v>
      </c>
    </row>
    <row r="724" spans="1:11" x14ac:dyDescent="0.25">
      <c r="A724" t="str">
        <f t="shared" si="87"/>
        <v/>
      </c>
      <c r="B724" s="16">
        <f t="shared" si="90"/>
        <v>39524</v>
      </c>
      <c r="C724">
        <f t="shared" si="91"/>
        <v>450</v>
      </c>
      <c r="D724">
        <f t="shared" si="88"/>
        <v>450</v>
      </c>
      <c r="E724">
        <f t="shared" si="89"/>
        <v>0</v>
      </c>
      <c r="F724">
        <v>75</v>
      </c>
      <c r="G724">
        <f t="shared" si="93"/>
        <v>145</v>
      </c>
      <c r="I724">
        <f t="shared" si="94"/>
        <v>190</v>
      </c>
      <c r="K724">
        <f t="shared" si="92"/>
        <v>40</v>
      </c>
    </row>
    <row r="725" spans="1:11" x14ac:dyDescent="0.25">
      <c r="A725" t="str">
        <f t="shared" si="87"/>
        <v/>
      </c>
      <c r="B725" s="16">
        <f t="shared" si="90"/>
        <v>39525</v>
      </c>
      <c r="C725">
        <f t="shared" si="91"/>
        <v>450</v>
      </c>
      <c r="D725">
        <f t="shared" si="88"/>
        <v>450</v>
      </c>
      <c r="E725">
        <f t="shared" si="89"/>
        <v>0</v>
      </c>
      <c r="F725">
        <v>75</v>
      </c>
      <c r="G725">
        <f t="shared" si="93"/>
        <v>145</v>
      </c>
      <c r="I725">
        <f t="shared" si="94"/>
        <v>190</v>
      </c>
      <c r="K725">
        <f t="shared" si="92"/>
        <v>40</v>
      </c>
    </row>
    <row r="726" spans="1:11" x14ac:dyDescent="0.25">
      <c r="A726" t="str">
        <f t="shared" si="87"/>
        <v/>
      </c>
      <c r="B726" s="16">
        <f t="shared" si="90"/>
        <v>39526</v>
      </c>
      <c r="C726">
        <f t="shared" si="91"/>
        <v>450</v>
      </c>
      <c r="D726">
        <f t="shared" si="88"/>
        <v>450</v>
      </c>
      <c r="E726">
        <f t="shared" si="89"/>
        <v>0</v>
      </c>
      <c r="F726">
        <v>75</v>
      </c>
      <c r="G726">
        <f t="shared" si="93"/>
        <v>145</v>
      </c>
      <c r="I726">
        <f t="shared" si="94"/>
        <v>190</v>
      </c>
      <c r="K726">
        <f t="shared" si="92"/>
        <v>40</v>
      </c>
    </row>
    <row r="727" spans="1:11" x14ac:dyDescent="0.25">
      <c r="A727" t="str">
        <f t="shared" si="87"/>
        <v/>
      </c>
      <c r="B727" s="16">
        <f t="shared" si="90"/>
        <v>39527</v>
      </c>
      <c r="C727">
        <f t="shared" si="91"/>
        <v>450</v>
      </c>
      <c r="D727">
        <f t="shared" si="88"/>
        <v>450</v>
      </c>
      <c r="E727">
        <f t="shared" si="89"/>
        <v>0</v>
      </c>
      <c r="F727">
        <v>75</v>
      </c>
      <c r="G727">
        <f t="shared" si="93"/>
        <v>145</v>
      </c>
      <c r="I727">
        <f t="shared" si="94"/>
        <v>190</v>
      </c>
      <c r="K727">
        <f t="shared" si="92"/>
        <v>40</v>
      </c>
    </row>
    <row r="728" spans="1:11" x14ac:dyDescent="0.25">
      <c r="A728" t="str">
        <f t="shared" si="87"/>
        <v/>
      </c>
      <c r="B728" s="16">
        <f t="shared" si="90"/>
        <v>39528</v>
      </c>
      <c r="C728">
        <f t="shared" si="91"/>
        <v>450</v>
      </c>
      <c r="D728">
        <f t="shared" si="88"/>
        <v>450</v>
      </c>
      <c r="E728">
        <f t="shared" si="89"/>
        <v>0</v>
      </c>
      <c r="F728">
        <v>75</v>
      </c>
      <c r="G728">
        <f t="shared" si="93"/>
        <v>145</v>
      </c>
      <c r="I728">
        <f t="shared" si="94"/>
        <v>190</v>
      </c>
      <c r="K728">
        <f t="shared" si="92"/>
        <v>40</v>
      </c>
    </row>
    <row r="729" spans="1:11" x14ac:dyDescent="0.25">
      <c r="A729" t="str">
        <f t="shared" si="87"/>
        <v/>
      </c>
      <c r="B729" s="16">
        <f t="shared" si="90"/>
        <v>39529</v>
      </c>
      <c r="C729">
        <f t="shared" si="91"/>
        <v>450</v>
      </c>
      <c r="D729">
        <f t="shared" si="88"/>
        <v>450</v>
      </c>
      <c r="E729">
        <f t="shared" si="89"/>
        <v>0</v>
      </c>
      <c r="F729">
        <v>75</v>
      </c>
      <c r="G729">
        <f t="shared" si="93"/>
        <v>145</v>
      </c>
      <c r="I729">
        <f t="shared" si="94"/>
        <v>190</v>
      </c>
      <c r="K729">
        <f t="shared" si="92"/>
        <v>40</v>
      </c>
    </row>
    <row r="730" spans="1:11" x14ac:dyDescent="0.25">
      <c r="A730" t="str">
        <f t="shared" si="87"/>
        <v/>
      </c>
      <c r="B730" s="16">
        <f t="shared" si="90"/>
        <v>39530</v>
      </c>
      <c r="C730">
        <f t="shared" si="91"/>
        <v>450</v>
      </c>
      <c r="D730">
        <f t="shared" si="88"/>
        <v>450</v>
      </c>
      <c r="E730">
        <f t="shared" si="89"/>
        <v>0</v>
      </c>
      <c r="F730">
        <v>75</v>
      </c>
      <c r="G730">
        <f t="shared" si="93"/>
        <v>145</v>
      </c>
      <c r="I730">
        <f t="shared" si="94"/>
        <v>190</v>
      </c>
      <c r="K730">
        <f t="shared" si="92"/>
        <v>40</v>
      </c>
    </row>
    <row r="731" spans="1:11" x14ac:dyDescent="0.25">
      <c r="A731" t="str">
        <f t="shared" si="87"/>
        <v/>
      </c>
      <c r="B731" s="16">
        <f t="shared" si="90"/>
        <v>39531</v>
      </c>
      <c r="C731">
        <f t="shared" si="91"/>
        <v>450</v>
      </c>
      <c r="D731">
        <f t="shared" si="88"/>
        <v>450</v>
      </c>
      <c r="E731">
        <f t="shared" si="89"/>
        <v>0</v>
      </c>
      <c r="F731">
        <v>75</v>
      </c>
      <c r="G731">
        <f t="shared" si="93"/>
        <v>145</v>
      </c>
      <c r="I731">
        <f t="shared" si="94"/>
        <v>190</v>
      </c>
      <c r="K731">
        <f t="shared" si="92"/>
        <v>40</v>
      </c>
    </row>
    <row r="732" spans="1:11" x14ac:dyDescent="0.25">
      <c r="A732" t="str">
        <f t="shared" si="87"/>
        <v/>
      </c>
      <c r="B732" s="16">
        <f t="shared" si="90"/>
        <v>39532</v>
      </c>
      <c r="C732">
        <f t="shared" si="91"/>
        <v>450</v>
      </c>
      <c r="D732">
        <f t="shared" si="88"/>
        <v>450</v>
      </c>
      <c r="E732">
        <f t="shared" si="89"/>
        <v>0</v>
      </c>
      <c r="F732">
        <v>75</v>
      </c>
      <c r="G732">
        <f t="shared" si="93"/>
        <v>145</v>
      </c>
      <c r="I732">
        <f t="shared" si="94"/>
        <v>190</v>
      </c>
      <c r="K732">
        <f t="shared" si="92"/>
        <v>40</v>
      </c>
    </row>
    <row r="733" spans="1:11" x14ac:dyDescent="0.25">
      <c r="A733" t="str">
        <f t="shared" si="87"/>
        <v/>
      </c>
      <c r="B733" s="16">
        <f t="shared" si="90"/>
        <v>39533</v>
      </c>
      <c r="C733">
        <f t="shared" si="91"/>
        <v>450</v>
      </c>
      <c r="D733">
        <f t="shared" si="88"/>
        <v>450</v>
      </c>
      <c r="E733">
        <f t="shared" si="89"/>
        <v>0</v>
      </c>
      <c r="F733">
        <v>75</v>
      </c>
      <c r="G733">
        <f t="shared" si="93"/>
        <v>145</v>
      </c>
      <c r="I733">
        <f t="shared" si="94"/>
        <v>190</v>
      </c>
      <c r="K733">
        <f t="shared" si="92"/>
        <v>40</v>
      </c>
    </row>
    <row r="734" spans="1:11" x14ac:dyDescent="0.25">
      <c r="A734" t="str">
        <f t="shared" si="87"/>
        <v/>
      </c>
      <c r="B734" s="16">
        <f t="shared" si="90"/>
        <v>39534</v>
      </c>
      <c r="C734">
        <f t="shared" si="91"/>
        <v>450</v>
      </c>
      <c r="D734">
        <f t="shared" si="88"/>
        <v>450</v>
      </c>
      <c r="E734">
        <f t="shared" si="89"/>
        <v>0</v>
      </c>
      <c r="F734">
        <v>75</v>
      </c>
      <c r="G734">
        <f t="shared" si="93"/>
        <v>145</v>
      </c>
      <c r="I734">
        <f t="shared" si="94"/>
        <v>190</v>
      </c>
      <c r="K734">
        <f t="shared" si="92"/>
        <v>40</v>
      </c>
    </row>
    <row r="735" spans="1:11" x14ac:dyDescent="0.25">
      <c r="A735" t="str">
        <f t="shared" si="87"/>
        <v/>
      </c>
      <c r="B735" s="16">
        <f t="shared" si="90"/>
        <v>39535</v>
      </c>
      <c r="C735">
        <f t="shared" si="91"/>
        <v>450</v>
      </c>
      <c r="D735">
        <f t="shared" si="88"/>
        <v>450</v>
      </c>
      <c r="E735">
        <f t="shared" si="89"/>
        <v>0</v>
      </c>
      <c r="F735">
        <v>75</v>
      </c>
      <c r="G735">
        <f t="shared" si="93"/>
        <v>145</v>
      </c>
      <c r="I735">
        <f t="shared" si="94"/>
        <v>190</v>
      </c>
      <c r="K735">
        <f t="shared" si="92"/>
        <v>40</v>
      </c>
    </row>
    <row r="736" spans="1:11" x14ac:dyDescent="0.25">
      <c r="A736" t="str">
        <f t="shared" si="87"/>
        <v/>
      </c>
      <c r="B736" s="16">
        <f t="shared" si="90"/>
        <v>39536</v>
      </c>
      <c r="C736">
        <f t="shared" si="91"/>
        <v>450</v>
      </c>
      <c r="D736">
        <f t="shared" si="88"/>
        <v>450</v>
      </c>
      <c r="E736">
        <f t="shared" si="89"/>
        <v>0</v>
      </c>
      <c r="F736">
        <v>75</v>
      </c>
      <c r="G736">
        <f t="shared" si="93"/>
        <v>145</v>
      </c>
      <c r="I736">
        <f t="shared" si="94"/>
        <v>190</v>
      </c>
      <c r="K736">
        <f t="shared" si="92"/>
        <v>40</v>
      </c>
    </row>
    <row r="737" spans="1:11" x14ac:dyDescent="0.25">
      <c r="A737" t="str">
        <f t="shared" si="87"/>
        <v/>
      </c>
      <c r="B737" s="16">
        <f t="shared" si="90"/>
        <v>39537</v>
      </c>
      <c r="C737">
        <f t="shared" si="91"/>
        <v>450</v>
      </c>
      <c r="D737">
        <f t="shared" si="88"/>
        <v>450</v>
      </c>
      <c r="E737">
        <f t="shared" si="89"/>
        <v>0</v>
      </c>
      <c r="F737">
        <v>75</v>
      </c>
      <c r="G737">
        <f t="shared" si="93"/>
        <v>145</v>
      </c>
      <c r="I737">
        <f t="shared" si="94"/>
        <v>190</v>
      </c>
      <c r="K737">
        <f t="shared" si="92"/>
        <v>40</v>
      </c>
    </row>
    <row r="738" spans="1:11" x14ac:dyDescent="0.25">
      <c r="A738" t="str">
        <f t="shared" si="87"/>
        <v/>
      </c>
      <c r="B738" s="16">
        <f t="shared" si="90"/>
        <v>39538</v>
      </c>
      <c r="C738">
        <f t="shared" si="91"/>
        <v>450</v>
      </c>
      <c r="D738">
        <f t="shared" si="88"/>
        <v>450</v>
      </c>
      <c r="E738">
        <f t="shared" si="89"/>
        <v>0</v>
      </c>
      <c r="F738">
        <v>75</v>
      </c>
      <c r="G738">
        <f t="shared" si="93"/>
        <v>145</v>
      </c>
      <c r="I738">
        <f t="shared" si="94"/>
        <v>190</v>
      </c>
      <c r="K738">
        <f t="shared" si="92"/>
        <v>40</v>
      </c>
    </row>
    <row r="739" spans="1:11" x14ac:dyDescent="0.25">
      <c r="A739">
        <f t="shared" si="87"/>
        <v>1</v>
      </c>
      <c r="B739" s="16">
        <f t="shared" si="90"/>
        <v>39539</v>
      </c>
      <c r="C739">
        <f t="shared" si="91"/>
        <v>410</v>
      </c>
      <c r="D739">
        <f t="shared" si="88"/>
        <v>410</v>
      </c>
      <c r="E739">
        <f t="shared" si="89"/>
        <v>0</v>
      </c>
      <c r="F739">
        <v>75</v>
      </c>
      <c r="G739">
        <f>200+45</f>
        <v>245</v>
      </c>
      <c r="I739">
        <v>50</v>
      </c>
      <c r="K739">
        <f t="shared" si="92"/>
        <v>40</v>
      </c>
    </row>
    <row r="740" spans="1:11" x14ac:dyDescent="0.25">
      <c r="A740" t="str">
        <f t="shared" si="87"/>
        <v/>
      </c>
      <c r="B740" s="16">
        <f t="shared" si="90"/>
        <v>39540</v>
      </c>
      <c r="C740">
        <f t="shared" si="91"/>
        <v>410</v>
      </c>
      <c r="D740">
        <f t="shared" si="88"/>
        <v>410</v>
      </c>
      <c r="E740">
        <f t="shared" si="89"/>
        <v>0</v>
      </c>
      <c r="F740">
        <v>75</v>
      </c>
      <c r="G740">
        <f t="shared" si="93"/>
        <v>245</v>
      </c>
      <c r="I740">
        <f t="shared" si="94"/>
        <v>50</v>
      </c>
      <c r="K740">
        <f t="shared" si="92"/>
        <v>40</v>
      </c>
    </row>
    <row r="741" spans="1:11" x14ac:dyDescent="0.25">
      <c r="A741" t="str">
        <f t="shared" si="87"/>
        <v/>
      </c>
      <c r="B741" s="16">
        <f t="shared" si="90"/>
        <v>39541</v>
      </c>
      <c r="C741">
        <f t="shared" si="91"/>
        <v>410</v>
      </c>
      <c r="D741">
        <f t="shared" si="88"/>
        <v>410</v>
      </c>
      <c r="E741">
        <f t="shared" si="89"/>
        <v>0</v>
      </c>
      <c r="F741">
        <v>75</v>
      </c>
      <c r="G741">
        <f t="shared" si="93"/>
        <v>245</v>
      </c>
      <c r="I741">
        <f t="shared" si="94"/>
        <v>50</v>
      </c>
      <c r="K741">
        <f t="shared" si="92"/>
        <v>40</v>
      </c>
    </row>
    <row r="742" spans="1:11" x14ac:dyDescent="0.25">
      <c r="A742" t="str">
        <f t="shared" si="87"/>
        <v/>
      </c>
      <c r="B742" s="16">
        <f t="shared" si="90"/>
        <v>39542</v>
      </c>
      <c r="C742">
        <f t="shared" si="91"/>
        <v>410</v>
      </c>
      <c r="D742">
        <f t="shared" si="88"/>
        <v>410</v>
      </c>
      <c r="E742">
        <f t="shared" si="89"/>
        <v>0</v>
      </c>
      <c r="F742">
        <v>75</v>
      </c>
      <c r="G742">
        <f t="shared" si="93"/>
        <v>245</v>
      </c>
      <c r="I742">
        <f t="shared" si="94"/>
        <v>50</v>
      </c>
      <c r="K742">
        <f t="shared" si="92"/>
        <v>40</v>
      </c>
    </row>
    <row r="743" spans="1:11" x14ac:dyDescent="0.25">
      <c r="A743" t="str">
        <f t="shared" si="87"/>
        <v/>
      </c>
      <c r="B743" s="16">
        <f t="shared" si="90"/>
        <v>39543</v>
      </c>
      <c r="C743">
        <f t="shared" si="91"/>
        <v>410</v>
      </c>
      <c r="D743">
        <f t="shared" si="88"/>
        <v>410</v>
      </c>
      <c r="E743">
        <f t="shared" si="89"/>
        <v>0</v>
      </c>
      <c r="F743">
        <v>75</v>
      </c>
      <c r="G743">
        <f t="shared" si="93"/>
        <v>245</v>
      </c>
      <c r="I743">
        <f t="shared" si="94"/>
        <v>50</v>
      </c>
      <c r="K743">
        <f t="shared" si="92"/>
        <v>40</v>
      </c>
    </row>
    <row r="744" spans="1:11" x14ac:dyDescent="0.25">
      <c r="A744" t="str">
        <f t="shared" si="87"/>
        <v/>
      </c>
      <c r="B744" s="16">
        <f t="shared" si="90"/>
        <v>39544</v>
      </c>
      <c r="C744">
        <f t="shared" si="91"/>
        <v>410</v>
      </c>
      <c r="D744">
        <f t="shared" si="88"/>
        <v>410</v>
      </c>
      <c r="E744">
        <f t="shared" si="89"/>
        <v>0</v>
      </c>
      <c r="F744">
        <v>75</v>
      </c>
      <c r="G744">
        <f t="shared" si="93"/>
        <v>245</v>
      </c>
      <c r="I744">
        <f t="shared" si="94"/>
        <v>50</v>
      </c>
      <c r="K744">
        <f t="shared" si="92"/>
        <v>40</v>
      </c>
    </row>
    <row r="745" spans="1:11" x14ac:dyDescent="0.25">
      <c r="A745" t="str">
        <f t="shared" si="87"/>
        <v/>
      </c>
      <c r="B745" s="16">
        <f t="shared" si="90"/>
        <v>39545</v>
      </c>
      <c r="C745">
        <f t="shared" si="91"/>
        <v>410</v>
      </c>
      <c r="D745">
        <f t="shared" si="88"/>
        <v>410</v>
      </c>
      <c r="E745">
        <f t="shared" si="89"/>
        <v>0</v>
      </c>
      <c r="F745">
        <v>75</v>
      </c>
      <c r="G745">
        <f t="shared" si="93"/>
        <v>245</v>
      </c>
      <c r="I745">
        <f t="shared" si="94"/>
        <v>50</v>
      </c>
      <c r="K745">
        <f t="shared" si="92"/>
        <v>40</v>
      </c>
    </row>
    <row r="746" spans="1:11" x14ac:dyDescent="0.25">
      <c r="A746" t="str">
        <f t="shared" si="87"/>
        <v/>
      </c>
      <c r="B746" s="16">
        <f t="shared" si="90"/>
        <v>39546</v>
      </c>
      <c r="C746">
        <f t="shared" si="91"/>
        <v>410</v>
      </c>
      <c r="D746">
        <f t="shared" si="88"/>
        <v>410</v>
      </c>
      <c r="E746">
        <f t="shared" si="89"/>
        <v>0</v>
      </c>
      <c r="F746">
        <v>75</v>
      </c>
      <c r="G746">
        <f t="shared" si="93"/>
        <v>245</v>
      </c>
      <c r="I746">
        <f t="shared" si="94"/>
        <v>50</v>
      </c>
      <c r="K746">
        <f t="shared" si="92"/>
        <v>40</v>
      </c>
    </row>
    <row r="747" spans="1:11" x14ac:dyDescent="0.25">
      <c r="A747" t="str">
        <f t="shared" si="87"/>
        <v/>
      </c>
      <c r="B747" s="16">
        <f t="shared" si="90"/>
        <v>39547</v>
      </c>
      <c r="C747">
        <f t="shared" si="91"/>
        <v>410</v>
      </c>
      <c r="D747">
        <f t="shared" si="88"/>
        <v>410</v>
      </c>
      <c r="E747">
        <f t="shared" si="89"/>
        <v>0</v>
      </c>
      <c r="F747">
        <v>75</v>
      </c>
      <c r="G747">
        <f t="shared" si="93"/>
        <v>245</v>
      </c>
      <c r="I747">
        <f t="shared" si="94"/>
        <v>50</v>
      </c>
      <c r="K747">
        <f t="shared" si="92"/>
        <v>40</v>
      </c>
    </row>
    <row r="748" spans="1:11" x14ac:dyDescent="0.25">
      <c r="A748" t="str">
        <f t="shared" si="87"/>
        <v/>
      </c>
      <c r="B748" s="16">
        <f t="shared" si="90"/>
        <v>39548</v>
      </c>
      <c r="C748">
        <f t="shared" si="91"/>
        <v>410</v>
      </c>
      <c r="D748">
        <f t="shared" si="88"/>
        <v>410</v>
      </c>
      <c r="E748">
        <f t="shared" si="89"/>
        <v>0</v>
      </c>
      <c r="F748">
        <v>75</v>
      </c>
      <c r="G748">
        <f t="shared" si="93"/>
        <v>245</v>
      </c>
      <c r="I748">
        <f t="shared" si="94"/>
        <v>50</v>
      </c>
      <c r="K748">
        <f t="shared" si="92"/>
        <v>40</v>
      </c>
    </row>
    <row r="749" spans="1:11" x14ac:dyDescent="0.25">
      <c r="A749" t="str">
        <f t="shared" si="87"/>
        <v/>
      </c>
      <c r="B749" s="16">
        <f t="shared" si="90"/>
        <v>39549</v>
      </c>
      <c r="C749">
        <f t="shared" si="91"/>
        <v>410</v>
      </c>
      <c r="D749">
        <f t="shared" si="88"/>
        <v>410</v>
      </c>
      <c r="E749">
        <f t="shared" si="89"/>
        <v>0</v>
      </c>
      <c r="F749">
        <v>75</v>
      </c>
      <c r="G749">
        <f t="shared" si="93"/>
        <v>245</v>
      </c>
      <c r="I749">
        <f t="shared" si="94"/>
        <v>50</v>
      </c>
      <c r="K749">
        <f t="shared" si="92"/>
        <v>40</v>
      </c>
    </row>
    <row r="750" spans="1:11" x14ac:dyDescent="0.25">
      <c r="A750" t="str">
        <f t="shared" si="87"/>
        <v/>
      </c>
      <c r="B750" s="16">
        <f t="shared" si="90"/>
        <v>39550</v>
      </c>
      <c r="C750">
        <f t="shared" si="91"/>
        <v>410</v>
      </c>
      <c r="D750">
        <f t="shared" si="88"/>
        <v>410</v>
      </c>
      <c r="E750">
        <f t="shared" si="89"/>
        <v>0</v>
      </c>
      <c r="F750">
        <v>75</v>
      </c>
      <c r="G750">
        <f t="shared" si="93"/>
        <v>245</v>
      </c>
      <c r="I750">
        <f t="shared" si="94"/>
        <v>50</v>
      </c>
      <c r="K750">
        <f t="shared" si="92"/>
        <v>40</v>
      </c>
    </row>
    <row r="751" spans="1:11" x14ac:dyDescent="0.25">
      <c r="A751" t="str">
        <f t="shared" si="87"/>
        <v/>
      </c>
      <c r="B751" s="16">
        <f t="shared" si="90"/>
        <v>39551</v>
      </c>
      <c r="C751">
        <f t="shared" si="91"/>
        <v>410</v>
      </c>
      <c r="D751">
        <f t="shared" si="88"/>
        <v>410</v>
      </c>
      <c r="E751">
        <f t="shared" si="89"/>
        <v>0</v>
      </c>
      <c r="F751">
        <v>75</v>
      </c>
      <c r="G751">
        <f t="shared" si="93"/>
        <v>245</v>
      </c>
      <c r="I751">
        <f t="shared" si="94"/>
        <v>50</v>
      </c>
      <c r="K751">
        <f t="shared" si="92"/>
        <v>40</v>
      </c>
    </row>
    <row r="752" spans="1:11" x14ac:dyDescent="0.25">
      <c r="A752" t="str">
        <f t="shared" si="87"/>
        <v/>
      </c>
      <c r="B752" s="16">
        <f t="shared" si="90"/>
        <v>39552</v>
      </c>
      <c r="C752">
        <f t="shared" si="91"/>
        <v>410</v>
      </c>
      <c r="D752">
        <f t="shared" si="88"/>
        <v>410</v>
      </c>
      <c r="E752">
        <f t="shared" si="89"/>
        <v>0</v>
      </c>
      <c r="F752">
        <v>75</v>
      </c>
      <c r="G752">
        <f t="shared" si="93"/>
        <v>245</v>
      </c>
      <c r="I752">
        <f t="shared" si="94"/>
        <v>50</v>
      </c>
      <c r="K752">
        <f t="shared" si="92"/>
        <v>40</v>
      </c>
    </row>
    <row r="753" spans="1:11" x14ac:dyDescent="0.25">
      <c r="A753" t="str">
        <f t="shared" si="87"/>
        <v/>
      </c>
      <c r="B753" s="16">
        <f t="shared" si="90"/>
        <v>39553</v>
      </c>
      <c r="C753">
        <f t="shared" si="91"/>
        <v>410</v>
      </c>
      <c r="D753">
        <f t="shared" si="88"/>
        <v>410</v>
      </c>
      <c r="E753">
        <f t="shared" si="89"/>
        <v>0</v>
      </c>
      <c r="F753">
        <v>75</v>
      </c>
      <c r="G753">
        <f t="shared" si="93"/>
        <v>245</v>
      </c>
      <c r="I753">
        <f t="shared" si="94"/>
        <v>50</v>
      </c>
      <c r="K753">
        <f t="shared" si="92"/>
        <v>40</v>
      </c>
    </row>
    <row r="754" spans="1:11" x14ac:dyDescent="0.25">
      <c r="A754" t="str">
        <f t="shared" si="87"/>
        <v/>
      </c>
      <c r="B754" s="16">
        <f t="shared" si="90"/>
        <v>39554</v>
      </c>
      <c r="C754">
        <f t="shared" si="91"/>
        <v>410</v>
      </c>
      <c r="D754">
        <f t="shared" si="88"/>
        <v>410</v>
      </c>
      <c r="E754">
        <f t="shared" si="89"/>
        <v>0</v>
      </c>
      <c r="F754">
        <v>75</v>
      </c>
      <c r="G754">
        <f t="shared" si="93"/>
        <v>245</v>
      </c>
      <c r="I754">
        <f t="shared" si="94"/>
        <v>50</v>
      </c>
      <c r="K754">
        <f t="shared" si="92"/>
        <v>40</v>
      </c>
    </row>
    <row r="755" spans="1:11" x14ac:dyDescent="0.25">
      <c r="A755" t="str">
        <f t="shared" si="87"/>
        <v/>
      </c>
      <c r="B755" s="16">
        <f t="shared" si="90"/>
        <v>39555</v>
      </c>
      <c r="C755">
        <f t="shared" si="91"/>
        <v>410</v>
      </c>
      <c r="D755">
        <f t="shared" si="88"/>
        <v>410</v>
      </c>
      <c r="E755">
        <f t="shared" si="89"/>
        <v>0</v>
      </c>
      <c r="F755">
        <v>75</v>
      </c>
      <c r="G755">
        <f t="shared" si="93"/>
        <v>245</v>
      </c>
      <c r="I755">
        <f t="shared" si="94"/>
        <v>50</v>
      </c>
      <c r="K755">
        <f t="shared" si="92"/>
        <v>40</v>
      </c>
    </row>
    <row r="756" spans="1:11" x14ac:dyDescent="0.25">
      <c r="A756" t="str">
        <f t="shared" si="87"/>
        <v/>
      </c>
      <c r="B756" s="16">
        <f t="shared" si="90"/>
        <v>39556</v>
      </c>
      <c r="C756">
        <f t="shared" si="91"/>
        <v>410</v>
      </c>
      <c r="D756">
        <f t="shared" si="88"/>
        <v>410</v>
      </c>
      <c r="E756">
        <f t="shared" si="89"/>
        <v>0</v>
      </c>
      <c r="F756">
        <v>75</v>
      </c>
      <c r="G756">
        <f t="shared" si="93"/>
        <v>245</v>
      </c>
      <c r="I756">
        <f t="shared" si="94"/>
        <v>50</v>
      </c>
      <c r="K756">
        <f t="shared" si="92"/>
        <v>40</v>
      </c>
    </row>
    <row r="757" spans="1:11" x14ac:dyDescent="0.25">
      <c r="A757" t="str">
        <f t="shared" si="87"/>
        <v/>
      </c>
      <c r="B757" s="16">
        <f t="shared" si="90"/>
        <v>39557</v>
      </c>
      <c r="C757">
        <f t="shared" si="91"/>
        <v>410</v>
      </c>
      <c r="D757">
        <f t="shared" si="88"/>
        <v>410</v>
      </c>
      <c r="E757">
        <f t="shared" si="89"/>
        <v>0</v>
      </c>
      <c r="F757">
        <v>75</v>
      </c>
      <c r="G757">
        <f t="shared" si="93"/>
        <v>245</v>
      </c>
      <c r="I757">
        <f t="shared" si="94"/>
        <v>50</v>
      </c>
      <c r="K757">
        <f t="shared" si="92"/>
        <v>40</v>
      </c>
    </row>
    <row r="758" spans="1:11" x14ac:dyDescent="0.25">
      <c r="A758" t="str">
        <f t="shared" si="87"/>
        <v/>
      </c>
      <c r="B758" s="16">
        <f t="shared" si="90"/>
        <v>39558</v>
      </c>
      <c r="C758">
        <f t="shared" si="91"/>
        <v>410</v>
      </c>
      <c r="D758">
        <f t="shared" si="88"/>
        <v>410</v>
      </c>
      <c r="E758">
        <f t="shared" si="89"/>
        <v>0</v>
      </c>
      <c r="F758">
        <v>75</v>
      </c>
      <c r="G758">
        <f t="shared" si="93"/>
        <v>245</v>
      </c>
      <c r="I758">
        <f t="shared" si="94"/>
        <v>50</v>
      </c>
      <c r="K758">
        <f t="shared" si="92"/>
        <v>40</v>
      </c>
    </row>
    <row r="759" spans="1:11" x14ac:dyDescent="0.25">
      <c r="A759" t="str">
        <f t="shared" si="87"/>
        <v/>
      </c>
      <c r="B759" s="16">
        <f t="shared" si="90"/>
        <v>39559</v>
      </c>
      <c r="C759">
        <f t="shared" si="91"/>
        <v>410</v>
      </c>
      <c r="D759">
        <f t="shared" si="88"/>
        <v>410</v>
      </c>
      <c r="E759">
        <f t="shared" si="89"/>
        <v>0</v>
      </c>
      <c r="F759">
        <v>75</v>
      </c>
      <c r="G759">
        <f t="shared" si="93"/>
        <v>245</v>
      </c>
      <c r="I759">
        <f t="shared" si="94"/>
        <v>50</v>
      </c>
      <c r="K759">
        <f t="shared" si="92"/>
        <v>40</v>
      </c>
    </row>
    <row r="760" spans="1:11" x14ac:dyDescent="0.25">
      <c r="A760" t="str">
        <f t="shared" si="87"/>
        <v/>
      </c>
      <c r="B760" s="16">
        <f t="shared" si="90"/>
        <v>39560</v>
      </c>
      <c r="C760">
        <f t="shared" si="91"/>
        <v>410</v>
      </c>
      <c r="D760">
        <f t="shared" si="88"/>
        <v>410</v>
      </c>
      <c r="E760">
        <f t="shared" si="89"/>
        <v>0</v>
      </c>
      <c r="F760">
        <v>75</v>
      </c>
      <c r="G760">
        <f t="shared" si="93"/>
        <v>245</v>
      </c>
      <c r="I760">
        <f t="shared" si="94"/>
        <v>50</v>
      </c>
      <c r="K760">
        <f t="shared" si="92"/>
        <v>40</v>
      </c>
    </row>
    <row r="761" spans="1:11" x14ac:dyDescent="0.25">
      <c r="A761" t="str">
        <f t="shared" si="87"/>
        <v/>
      </c>
      <c r="B761" s="16">
        <f t="shared" si="90"/>
        <v>39561</v>
      </c>
      <c r="C761">
        <f t="shared" si="91"/>
        <v>410</v>
      </c>
      <c r="D761">
        <f t="shared" si="88"/>
        <v>410</v>
      </c>
      <c r="E761">
        <f t="shared" si="89"/>
        <v>0</v>
      </c>
      <c r="F761">
        <v>75</v>
      </c>
      <c r="G761">
        <f t="shared" si="93"/>
        <v>245</v>
      </c>
      <c r="I761">
        <f t="shared" si="94"/>
        <v>50</v>
      </c>
      <c r="K761">
        <f t="shared" si="92"/>
        <v>40</v>
      </c>
    </row>
    <row r="762" spans="1:11" x14ac:dyDescent="0.25">
      <c r="A762" t="str">
        <f t="shared" si="87"/>
        <v/>
      </c>
      <c r="B762" s="16">
        <f t="shared" si="90"/>
        <v>39562</v>
      </c>
      <c r="C762">
        <f t="shared" si="91"/>
        <v>410</v>
      </c>
      <c r="D762">
        <f t="shared" si="88"/>
        <v>410</v>
      </c>
      <c r="E762">
        <f t="shared" si="89"/>
        <v>0</v>
      </c>
      <c r="F762">
        <v>75</v>
      </c>
      <c r="G762">
        <f t="shared" si="93"/>
        <v>245</v>
      </c>
      <c r="I762">
        <f t="shared" si="94"/>
        <v>50</v>
      </c>
      <c r="K762">
        <f t="shared" si="92"/>
        <v>40</v>
      </c>
    </row>
    <row r="763" spans="1:11" x14ac:dyDescent="0.25">
      <c r="A763" t="str">
        <f t="shared" si="87"/>
        <v/>
      </c>
      <c r="B763" s="16">
        <f t="shared" si="90"/>
        <v>39563</v>
      </c>
      <c r="C763">
        <f t="shared" si="91"/>
        <v>410</v>
      </c>
      <c r="D763">
        <f t="shared" si="88"/>
        <v>410</v>
      </c>
      <c r="E763">
        <f t="shared" si="89"/>
        <v>0</v>
      </c>
      <c r="F763">
        <v>75</v>
      </c>
      <c r="G763">
        <f t="shared" si="93"/>
        <v>245</v>
      </c>
      <c r="I763">
        <f t="shared" si="94"/>
        <v>50</v>
      </c>
      <c r="K763">
        <f t="shared" si="92"/>
        <v>40</v>
      </c>
    </row>
    <row r="764" spans="1:11" x14ac:dyDescent="0.25">
      <c r="A764" t="str">
        <f t="shared" si="87"/>
        <v/>
      </c>
      <c r="B764" s="16">
        <f t="shared" si="90"/>
        <v>39564</v>
      </c>
      <c r="C764">
        <f t="shared" si="91"/>
        <v>410</v>
      </c>
      <c r="D764">
        <f t="shared" si="88"/>
        <v>410</v>
      </c>
      <c r="E764">
        <f t="shared" si="89"/>
        <v>0</v>
      </c>
      <c r="F764">
        <v>75</v>
      </c>
      <c r="G764">
        <f t="shared" si="93"/>
        <v>245</v>
      </c>
      <c r="I764">
        <f t="shared" si="94"/>
        <v>50</v>
      </c>
      <c r="K764">
        <f t="shared" si="92"/>
        <v>40</v>
      </c>
    </row>
    <row r="765" spans="1:11" x14ac:dyDescent="0.25">
      <c r="A765" t="str">
        <f t="shared" si="87"/>
        <v/>
      </c>
      <c r="B765" s="16">
        <f t="shared" si="90"/>
        <v>39565</v>
      </c>
      <c r="C765">
        <f t="shared" si="91"/>
        <v>410</v>
      </c>
      <c r="D765">
        <f t="shared" si="88"/>
        <v>410</v>
      </c>
      <c r="E765">
        <f t="shared" si="89"/>
        <v>0</v>
      </c>
      <c r="F765">
        <v>75</v>
      </c>
      <c r="G765">
        <f t="shared" si="93"/>
        <v>245</v>
      </c>
      <c r="I765">
        <f t="shared" si="94"/>
        <v>50</v>
      </c>
      <c r="K765">
        <f t="shared" si="92"/>
        <v>40</v>
      </c>
    </row>
    <row r="766" spans="1:11" x14ac:dyDescent="0.25">
      <c r="A766" t="str">
        <f t="shared" si="87"/>
        <v/>
      </c>
      <c r="B766" s="16">
        <f t="shared" si="90"/>
        <v>39566</v>
      </c>
      <c r="C766">
        <f t="shared" si="91"/>
        <v>410</v>
      </c>
      <c r="D766">
        <f t="shared" si="88"/>
        <v>410</v>
      </c>
      <c r="E766">
        <f t="shared" si="89"/>
        <v>0</v>
      </c>
      <c r="F766">
        <v>75</v>
      </c>
      <c r="G766">
        <f t="shared" si="93"/>
        <v>245</v>
      </c>
      <c r="I766">
        <f t="shared" si="94"/>
        <v>50</v>
      </c>
      <c r="K766">
        <f t="shared" si="92"/>
        <v>40</v>
      </c>
    </row>
    <row r="767" spans="1:11" x14ac:dyDescent="0.25">
      <c r="A767" t="str">
        <f t="shared" si="87"/>
        <v/>
      </c>
      <c r="B767" s="16">
        <f t="shared" si="90"/>
        <v>39567</v>
      </c>
      <c r="C767">
        <f t="shared" si="91"/>
        <v>410</v>
      </c>
      <c r="D767">
        <f t="shared" si="88"/>
        <v>410</v>
      </c>
      <c r="E767">
        <f t="shared" si="89"/>
        <v>0</v>
      </c>
      <c r="F767">
        <v>75</v>
      </c>
      <c r="G767">
        <f t="shared" si="93"/>
        <v>245</v>
      </c>
      <c r="I767">
        <f t="shared" si="94"/>
        <v>50</v>
      </c>
      <c r="K767">
        <f t="shared" si="92"/>
        <v>40</v>
      </c>
    </row>
    <row r="768" spans="1:11" x14ac:dyDescent="0.25">
      <c r="A768" t="str">
        <f t="shared" si="87"/>
        <v/>
      </c>
      <c r="B768" s="16">
        <f t="shared" si="90"/>
        <v>39568</v>
      </c>
      <c r="C768">
        <f t="shared" si="91"/>
        <v>410</v>
      </c>
      <c r="D768">
        <f t="shared" si="88"/>
        <v>410</v>
      </c>
      <c r="E768">
        <f t="shared" si="89"/>
        <v>0</v>
      </c>
      <c r="F768">
        <v>75</v>
      </c>
      <c r="G768">
        <f t="shared" si="93"/>
        <v>245</v>
      </c>
      <c r="I768">
        <f t="shared" si="94"/>
        <v>50</v>
      </c>
      <c r="K768">
        <f t="shared" si="92"/>
        <v>40</v>
      </c>
    </row>
    <row r="769" spans="1:11" x14ac:dyDescent="0.25">
      <c r="A769">
        <f t="shared" si="87"/>
        <v>1</v>
      </c>
      <c r="B769" s="16">
        <f t="shared" si="90"/>
        <v>39569</v>
      </c>
      <c r="C769">
        <f t="shared" si="91"/>
        <v>410</v>
      </c>
      <c r="D769">
        <f t="shared" si="88"/>
        <v>410</v>
      </c>
      <c r="E769">
        <f t="shared" si="89"/>
        <v>0</v>
      </c>
      <c r="F769">
        <v>75</v>
      </c>
      <c r="G769">
        <f t="shared" si="93"/>
        <v>245</v>
      </c>
      <c r="I769">
        <f t="shared" si="94"/>
        <v>50</v>
      </c>
      <c r="K769">
        <f t="shared" si="92"/>
        <v>40</v>
      </c>
    </row>
    <row r="770" spans="1:11" x14ac:dyDescent="0.25">
      <c r="A770" t="str">
        <f t="shared" si="87"/>
        <v/>
      </c>
      <c r="B770" s="16">
        <f t="shared" si="90"/>
        <v>39570</v>
      </c>
      <c r="C770">
        <f t="shared" si="91"/>
        <v>410</v>
      </c>
      <c r="D770">
        <f t="shared" si="88"/>
        <v>410</v>
      </c>
      <c r="E770">
        <f t="shared" si="89"/>
        <v>0</v>
      </c>
      <c r="F770">
        <v>75</v>
      </c>
      <c r="G770">
        <f t="shared" si="93"/>
        <v>245</v>
      </c>
      <c r="I770">
        <f t="shared" si="94"/>
        <v>50</v>
      </c>
      <c r="K770">
        <f t="shared" si="92"/>
        <v>40</v>
      </c>
    </row>
    <row r="771" spans="1:11" x14ac:dyDescent="0.25">
      <c r="A771" t="str">
        <f t="shared" si="87"/>
        <v/>
      </c>
      <c r="B771" s="16">
        <f t="shared" si="90"/>
        <v>39571</v>
      </c>
      <c r="C771">
        <f t="shared" si="91"/>
        <v>410</v>
      </c>
      <c r="D771">
        <f t="shared" si="88"/>
        <v>410</v>
      </c>
      <c r="E771">
        <f t="shared" si="89"/>
        <v>0</v>
      </c>
      <c r="F771">
        <v>75</v>
      </c>
      <c r="G771">
        <f t="shared" si="93"/>
        <v>245</v>
      </c>
      <c r="I771">
        <f t="shared" si="94"/>
        <v>50</v>
      </c>
      <c r="K771">
        <f t="shared" si="92"/>
        <v>40</v>
      </c>
    </row>
    <row r="772" spans="1:11" x14ac:dyDescent="0.25">
      <c r="A772" t="str">
        <f t="shared" si="87"/>
        <v/>
      </c>
      <c r="B772" s="16">
        <f t="shared" si="90"/>
        <v>39572</v>
      </c>
      <c r="C772">
        <f t="shared" si="91"/>
        <v>410</v>
      </c>
      <c r="D772">
        <f t="shared" si="88"/>
        <v>410</v>
      </c>
      <c r="E772">
        <f t="shared" si="89"/>
        <v>0</v>
      </c>
      <c r="F772">
        <v>75</v>
      </c>
      <c r="G772">
        <f t="shared" si="93"/>
        <v>245</v>
      </c>
      <c r="I772">
        <f t="shared" si="94"/>
        <v>50</v>
      </c>
      <c r="K772">
        <f t="shared" si="92"/>
        <v>40</v>
      </c>
    </row>
    <row r="773" spans="1:11" x14ac:dyDescent="0.25">
      <c r="A773" t="str">
        <f t="shared" si="87"/>
        <v/>
      </c>
      <c r="B773" s="16">
        <f t="shared" si="90"/>
        <v>39573</v>
      </c>
      <c r="C773">
        <f t="shared" si="91"/>
        <v>410</v>
      </c>
      <c r="D773">
        <f t="shared" si="88"/>
        <v>410</v>
      </c>
      <c r="E773">
        <f t="shared" si="89"/>
        <v>0</v>
      </c>
      <c r="F773">
        <v>75</v>
      </c>
      <c r="G773">
        <f t="shared" si="93"/>
        <v>245</v>
      </c>
      <c r="I773">
        <f t="shared" si="94"/>
        <v>50</v>
      </c>
      <c r="K773">
        <f t="shared" si="92"/>
        <v>40</v>
      </c>
    </row>
    <row r="774" spans="1:11" x14ac:dyDescent="0.25">
      <c r="A774" t="str">
        <f t="shared" si="87"/>
        <v/>
      </c>
      <c r="B774" s="16">
        <f t="shared" si="90"/>
        <v>39574</v>
      </c>
      <c r="C774">
        <f t="shared" si="91"/>
        <v>410</v>
      </c>
      <c r="D774">
        <f t="shared" si="88"/>
        <v>410</v>
      </c>
      <c r="E774">
        <f t="shared" si="89"/>
        <v>0</v>
      </c>
      <c r="F774">
        <v>75</v>
      </c>
      <c r="G774">
        <f t="shared" si="93"/>
        <v>245</v>
      </c>
      <c r="I774">
        <f t="shared" si="94"/>
        <v>50</v>
      </c>
      <c r="K774">
        <f t="shared" si="92"/>
        <v>40</v>
      </c>
    </row>
    <row r="775" spans="1:11" x14ac:dyDescent="0.25">
      <c r="A775" t="str">
        <f t="shared" si="87"/>
        <v/>
      </c>
      <c r="B775" s="16">
        <f t="shared" si="90"/>
        <v>39575</v>
      </c>
      <c r="C775">
        <f t="shared" si="91"/>
        <v>410</v>
      </c>
      <c r="D775">
        <f t="shared" si="88"/>
        <v>410</v>
      </c>
      <c r="E775">
        <f t="shared" si="89"/>
        <v>0</v>
      </c>
      <c r="F775">
        <v>75</v>
      </c>
      <c r="G775">
        <f t="shared" si="93"/>
        <v>245</v>
      </c>
      <c r="I775">
        <f t="shared" si="94"/>
        <v>50</v>
      </c>
      <c r="K775">
        <f t="shared" si="92"/>
        <v>40</v>
      </c>
    </row>
    <row r="776" spans="1:11" x14ac:dyDescent="0.25">
      <c r="A776" t="str">
        <f t="shared" ref="A776:A839" si="95">IF(DAY(B776)=1,1,"")</f>
        <v/>
      </c>
      <c r="B776" s="16">
        <f t="shared" si="90"/>
        <v>39576</v>
      </c>
      <c r="C776">
        <f t="shared" si="91"/>
        <v>410</v>
      </c>
      <c r="D776">
        <f t="shared" si="88"/>
        <v>410</v>
      </c>
      <c r="E776">
        <f t="shared" si="89"/>
        <v>0</v>
      </c>
      <c r="F776">
        <v>75</v>
      </c>
      <c r="G776">
        <f t="shared" si="93"/>
        <v>245</v>
      </c>
      <c r="I776">
        <f t="shared" si="94"/>
        <v>50</v>
      </c>
      <c r="K776">
        <f t="shared" si="92"/>
        <v>40</v>
      </c>
    </row>
    <row r="777" spans="1:11" x14ac:dyDescent="0.25">
      <c r="A777" t="str">
        <f t="shared" si="95"/>
        <v/>
      </c>
      <c r="B777" s="16">
        <f t="shared" si="90"/>
        <v>39577</v>
      </c>
      <c r="C777">
        <f t="shared" si="91"/>
        <v>410</v>
      </c>
      <c r="D777">
        <f t="shared" ref="D777:D840" si="96">SUM(F777:S777)</f>
        <v>410</v>
      </c>
      <c r="E777">
        <f t="shared" ref="E777:E840" si="97">C777-D777</f>
        <v>0</v>
      </c>
      <c r="F777">
        <v>75</v>
      </c>
      <c r="G777">
        <f t="shared" si="93"/>
        <v>245</v>
      </c>
      <c r="I777">
        <f t="shared" si="94"/>
        <v>50</v>
      </c>
      <c r="K777">
        <f t="shared" si="92"/>
        <v>40</v>
      </c>
    </row>
    <row r="778" spans="1:11" x14ac:dyDescent="0.25">
      <c r="A778" t="str">
        <f t="shared" si="95"/>
        <v/>
      </c>
      <c r="B778" s="16">
        <f t="shared" ref="B778:B841" si="98">B777+1</f>
        <v>39578</v>
      </c>
      <c r="C778">
        <f t="shared" si="91"/>
        <v>410</v>
      </c>
      <c r="D778">
        <f t="shared" si="96"/>
        <v>410</v>
      </c>
      <c r="E778">
        <f t="shared" si="97"/>
        <v>0</v>
      </c>
      <c r="F778">
        <v>75</v>
      </c>
      <c r="G778">
        <f t="shared" si="93"/>
        <v>245</v>
      </c>
      <c r="I778">
        <f t="shared" si="94"/>
        <v>50</v>
      </c>
      <c r="K778">
        <f t="shared" si="92"/>
        <v>40</v>
      </c>
    </row>
    <row r="779" spans="1:11" x14ac:dyDescent="0.25">
      <c r="A779" t="str">
        <f t="shared" si="95"/>
        <v/>
      </c>
      <c r="B779" s="16">
        <f t="shared" si="98"/>
        <v>39579</v>
      </c>
      <c r="C779">
        <f t="shared" si="91"/>
        <v>410</v>
      </c>
      <c r="D779">
        <f t="shared" si="96"/>
        <v>410</v>
      </c>
      <c r="E779">
        <f t="shared" si="97"/>
        <v>0</v>
      </c>
      <c r="F779">
        <v>75</v>
      </c>
      <c r="G779">
        <f t="shared" si="93"/>
        <v>245</v>
      </c>
      <c r="I779">
        <f t="shared" si="94"/>
        <v>50</v>
      </c>
      <c r="K779">
        <f t="shared" si="92"/>
        <v>40</v>
      </c>
    </row>
    <row r="780" spans="1:11" x14ac:dyDescent="0.25">
      <c r="A780" t="str">
        <f t="shared" si="95"/>
        <v/>
      </c>
      <c r="B780" s="16">
        <f t="shared" si="98"/>
        <v>39580</v>
      </c>
      <c r="C780">
        <f t="shared" ref="C780:C843" si="99">IF(MONTH(B780)&lt;4,450,IF(MONTH(B780)&gt;10,450,410))</f>
        <v>410</v>
      </c>
      <c r="D780">
        <f t="shared" si="96"/>
        <v>410</v>
      </c>
      <c r="E780">
        <f t="shared" si="97"/>
        <v>0</v>
      </c>
      <c r="F780">
        <v>75</v>
      </c>
      <c r="G780">
        <f t="shared" si="93"/>
        <v>245</v>
      </c>
      <c r="I780">
        <f t="shared" si="94"/>
        <v>50</v>
      </c>
      <c r="K780">
        <f t="shared" si="92"/>
        <v>40</v>
      </c>
    </row>
    <row r="781" spans="1:11" x14ac:dyDescent="0.25">
      <c r="A781" t="str">
        <f t="shared" si="95"/>
        <v/>
      </c>
      <c r="B781" s="16">
        <f t="shared" si="98"/>
        <v>39581</v>
      </c>
      <c r="C781">
        <f t="shared" si="99"/>
        <v>410</v>
      </c>
      <c r="D781">
        <f t="shared" si="96"/>
        <v>410</v>
      </c>
      <c r="E781">
        <f t="shared" si="97"/>
        <v>0</v>
      </c>
      <c r="F781">
        <v>75</v>
      </c>
      <c r="G781">
        <f t="shared" ref="G781:G844" si="100">G780</f>
        <v>245</v>
      </c>
      <c r="I781">
        <f t="shared" ref="I781:I844" si="101">I780</f>
        <v>50</v>
      </c>
      <c r="K781">
        <f t="shared" ref="K781:K844" si="102">K780</f>
        <v>40</v>
      </c>
    </row>
    <row r="782" spans="1:11" x14ac:dyDescent="0.25">
      <c r="A782" t="str">
        <f t="shared" si="95"/>
        <v/>
      </c>
      <c r="B782" s="16">
        <f t="shared" si="98"/>
        <v>39582</v>
      </c>
      <c r="C782">
        <f t="shared" si="99"/>
        <v>410</v>
      </c>
      <c r="D782">
        <f t="shared" si="96"/>
        <v>410</v>
      </c>
      <c r="E782">
        <f t="shared" si="97"/>
        <v>0</v>
      </c>
      <c r="F782">
        <v>75</v>
      </c>
      <c r="G782">
        <f t="shared" si="100"/>
        <v>245</v>
      </c>
      <c r="I782">
        <f t="shared" si="101"/>
        <v>50</v>
      </c>
      <c r="K782">
        <f t="shared" si="102"/>
        <v>40</v>
      </c>
    </row>
    <row r="783" spans="1:11" x14ac:dyDescent="0.25">
      <c r="A783" t="str">
        <f t="shared" si="95"/>
        <v/>
      </c>
      <c r="B783" s="16">
        <f t="shared" si="98"/>
        <v>39583</v>
      </c>
      <c r="C783">
        <f t="shared" si="99"/>
        <v>410</v>
      </c>
      <c r="D783">
        <f t="shared" si="96"/>
        <v>410</v>
      </c>
      <c r="E783">
        <f t="shared" si="97"/>
        <v>0</v>
      </c>
      <c r="F783">
        <v>75</v>
      </c>
      <c r="G783">
        <f t="shared" si="100"/>
        <v>245</v>
      </c>
      <c r="I783">
        <f t="shared" si="101"/>
        <v>50</v>
      </c>
      <c r="K783">
        <f t="shared" si="102"/>
        <v>40</v>
      </c>
    </row>
    <row r="784" spans="1:11" x14ac:dyDescent="0.25">
      <c r="A784" t="str">
        <f t="shared" si="95"/>
        <v/>
      </c>
      <c r="B784" s="16">
        <f t="shared" si="98"/>
        <v>39584</v>
      </c>
      <c r="C784">
        <f t="shared" si="99"/>
        <v>410</v>
      </c>
      <c r="D784">
        <f t="shared" si="96"/>
        <v>410</v>
      </c>
      <c r="E784">
        <f t="shared" si="97"/>
        <v>0</v>
      </c>
      <c r="F784">
        <v>75</v>
      </c>
      <c r="G784">
        <f t="shared" si="100"/>
        <v>245</v>
      </c>
      <c r="I784">
        <f t="shared" si="101"/>
        <v>50</v>
      </c>
      <c r="K784">
        <f t="shared" si="102"/>
        <v>40</v>
      </c>
    </row>
    <row r="785" spans="1:11" x14ac:dyDescent="0.25">
      <c r="A785" t="str">
        <f t="shared" si="95"/>
        <v/>
      </c>
      <c r="B785" s="16">
        <f t="shared" si="98"/>
        <v>39585</v>
      </c>
      <c r="C785">
        <f t="shared" si="99"/>
        <v>410</v>
      </c>
      <c r="D785">
        <f t="shared" si="96"/>
        <v>410</v>
      </c>
      <c r="E785">
        <f t="shared" si="97"/>
        <v>0</v>
      </c>
      <c r="F785">
        <v>75</v>
      </c>
      <c r="G785">
        <f t="shared" si="100"/>
        <v>245</v>
      </c>
      <c r="I785">
        <f t="shared" si="101"/>
        <v>50</v>
      </c>
      <c r="K785">
        <f t="shared" si="102"/>
        <v>40</v>
      </c>
    </row>
    <row r="786" spans="1:11" x14ac:dyDescent="0.25">
      <c r="A786" t="str">
        <f t="shared" si="95"/>
        <v/>
      </c>
      <c r="B786" s="16">
        <f t="shared" si="98"/>
        <v>39586</v>
      </c>
      <c r="C786">
        <f t="shared" si="99"/>
        <v>410</v>
      </c>
      <c r="D786">
        <f t="shared" si="96"/>
        <v>410</v>
      </c>
      <c r="E786">
        <f t="shared" si="97"/>
        <v>0</v>
      </c>
      <c r="F786">
        <v>75</v>
      </c>
      <c r="G786">
        <f t="shared" si="100"/>
        <v>245</v>
      </c>
      <c r="I786">
        <f t="shared" si="101"/>
        <v>50</v>
      </c>
      <c r="K786">
        <f t="shared" si="102"/>
        <v>40</v>
      </c>
    </row>
    <row r="787" spans="1:11" x14ac:dyDescent="0.25">
      <c r="A787" t="str">
        <f t="shared" si="95"/>
        <v/>
      </c>
      <c r="B787" s="16">
        <f t="shared" si="98"/>
        <v>39587</v>
      </c>
      <c r="C787">
        <f t="shared" si="99"/>
        <v>410</v>
      </c>
      <c r="D787">
        <f t="shared" si="96"/>
        <v>410</v>
      </c>
      <c r="E787">
        <f t="shared" si="97"/>
        <v>0</v>
      </c>
      <c r="F787">
        <v>75</v>
      </c>
      <c r="G787">
        <f t="shared" si="100"/>
        <v>245</v>
      </c>
      <c r="I787">
        <f t="shared" si="101"/>
        <v>50</v>
      </c>
      <c r="K787">
        <f t="shared" si="102"/>
        <v>40</v>
      </c>
    </row>
    <row r="788" spans="1:11" x14ac:dyDescent="0.25">
      <c r="A788" t="str">
        <f t="shared" si="95"/>
        <v/>
      </c>
      <c r="B788" s="16">
        <f t="shared" si="98"/>
        <v>39588</v>
      </c>
      <c r="C788">
        <f t="shared" si="99"/>
        <v>410</v>
      </c>
      <c r="D788">
        <f t="shared" si="96"/>
        <v>410</v>
      </c>
      <c r="E788">
        <f t="shared" si="97"/>
        <v>0</v>
      </c>
      <c r="F788">
        <v>75</v>
      </c>
      <c r="G788">
        <f t="shared" si="100"/>
        <v>245</v>
      </c>
      <c r="I788">
        <f t="shared" si="101"/>
        <v>50</v>
      </c>
      <c r="K788">
        <f t="shared" si="102"/>
        <v>40</v>
      </c>
    </row>
    <row r="789" spans="1:11" x14ac:dyDescent="0.25">
      <c r="A789" t="str">
        <f t="shared" si="95"/>
        <v/>
      </c>
      <c r="B789" s="16">
        <f t="shared" si="98"/>
        <v>39589</v>
      </c>
      <c r="C789">
        <f t="shared" si="99"/>
        <v>410</v>
      </c>
      <c r="D789">
        <f t="shared" si="96"/>
        <v>410</v>
      </c>
      <c r="E789">
        <f t="shared" si="97"/>
        <v>0</v>
      </c>
      <c r="F789">
        <v>75</v>
      </c>
      <c r="G789">
        <f t="shared" si="100"/>
        <v>245</v>
      </c>
      <c r="I789">
        <f t="shared" si="101"/>
        <v>50</v>
      </c>
      <c r="K789">
        <f t="shared" si="102"/>
        <v>40</v>
      </c>
    </row>
    <row r="790" spans="1:11" x14ac:dyDescent="0.25">
      <c r="A790" t="str">
        <f t="shared" si="95"/>
        <v/>
      </c>
      <c r="B790" s="16">
        <f t="shared" si="98"/>
        <v>39590</v>
      </c>
      <c r="C790">
        <f t="shared" si="99"/>
        <v>410</v>
      </c>
      <c r="D790">
        <f t="shared" si="96"/>
        <v>410</v>
      </c>
      <c r="E790">
        <f t="shared" si="97"/>
        <v>0</v>
      </c>
      <c r="F790">
        <v>75</v>
      </c>
      <c r="G790">
        <f t="shared" si="100"/>
        <v>245</v>
      </c>
      <c r="I790">
        <f t="shared" si="101"/>
        <v>50</v>
      </c>
      <c r="K790">
        <f t="shared" si="102"/>
        <v>40</v>
      </c>
    </row>
    <row r="791" spans="1:11" x14ac:dyDescent="0.25">
      <c r="A791" t="str">
        <f t="shared" si="95"/>
        <v/>
      </c>
      <c r="B791" s="16">
        <f t="shared" si="98"/>
        <v>39591</v>
      </c>
      <c r="C791">
        <f t="shared" si="99"/>
        <v>410</v>
      </c>
      <c r="D791">
        <f t="shared" si="96"/>
        <v>410</v>
      </c>
      <c r="E791">
        <f t="shared" si="97"/>
        <v>0</v>
      </c>
      <c r="F791">
        <v>75</v>
      </c>
      <c r="G791">
        <f t="shared" si="100"/>
        <v>245</v>
      </c>
      <c r="I791">
        <f t="shared" si="101"/>
        <v>50</v>
      </c>
      <c r="K791">
        <f t="shared" si="102"/>
        <v>40</v>
      </c>
    </row>
    <row r="792" spans="1:11" x14ac:dyDescent="0.25">
      <c r="A792" t="str">
        <f t="shared" si="95"/>
        <v/>
      </c>
      <c r="B792" s="16">
        <f t="shared" si="98"/>
        <v>39592</v>
      </c>
      <c r="C792">
        <f t="shared" si="99"/>
        <v>410</v>
      </c>
      <c r="D792">
        <f t="shared" si="96"/>
        <v>410</v>
      </c>
      <c r="E792">
        <f t="shared" si="97"/>
        <v>0</v>
      </c>
      <c r="F792">
        <v>75</v>
      </c>
      <c r="G792">
        <f t="shared" si="100"/>
        <v>245</v>
      </c>
      <c r="I792">
        <f t="shared" si="101"/>
        <v>50</v>
      </c>
      <c r="K792">
        <f t="shared" si="102"/>
        <v>40</v>
      </c>
    </row>
    <row r="793" spans="1:11" x14ac:dyDescent="0.25">
      <c r="A793" t="str">
        <f t="shared" si="95"/>
        <v/>
      </c>
      <c r="B793" s="16">
        <f t="shared" si="98"/>
        <v>39593</v>
      </c>
      <c r="C793">
        <f t="shared" si="99"/>
        <v>410</v>
      </c>
      <c r="D793">
        <f t="shared" si="96"/>
        <v>410</v>
      </c>
      <c r="E793">
        <f t="shared" si="97"/>
        <v>0</v>
      </c>
      <c r="F793">
        <v>75</v>
      </c>
      <c r="G793">
        <f t="shared" si="100"/>
        <v>245</v>
      </c>
      <c r="I793">
        <f t="shared" si="101"/>
        <v>50</v>
      </c>
      <c r="K793">
        <f t="shared" si="102"/>
        <v>40</v>
      </c>
    </row>
    <row r="794" spans="1:11" x14ac:dyDescent="0.25">
      <c r="A794" t="str">
        <f t="shared" si="95"/>
        <v/>
      </c>
      <c r="B794" s="16">
        <f t="shared" si="98"/>
        <v>39594</v>
      </c>
      <c r="C794">
        <f t="shared" si="99"/>
        <v>410</v>
      </c>
      <c r="D794">
        <f t="shared" si="96"/>
        <v>410</v>
      </c>
      <c r="E794">
        <f t="shared" si="97"/>
        <v>0</v>
      </c>
      <c r="F794">
        <v>75</v>
      </c>
      <c r="G794">
        <f t="shared" si="100"/>
        <v>245</v>
      </c>
      <c r="I794">
        <f t="shared" si="101"/>
        <v>50</v>
      </c>
      <c r="K794">
        <f t="shared" si="102"/>
        <v>40</v>
      </c>
    </row>
    <row r="795" spans="1:11" x14ac:dyDescent="0.25">
      <c r="A795" t="str">
        <f t="shared" si="95"/>
        <v/>
      </c>
      <c r="B795" s="16">
        <f t="shared" si="98"/>
        <v>39595</v>
      </c>
      <c r="C795">
        <f t="shared" si="99"/>
        <v>410</v>
      </c>
      <c r="D795">
        <f t="shared" si="96"/>
        <v>410</v>
      </c>
      <c r="E795">
        <f t="shared" si="97"/>
        <v>0</v>
      </c>
      <c r="F795">
        <v>75</v>
      </c>
      <c r="G795">
        <f t="shared" si="100"/>
        <v>245</v>
      </c>
      <c r="I795">
        <f t="shared" si="101"/>
        <v>50</v>
      </c>
      <c r="K795">
        <f t="shared" si="102"/>
        <v>40</v>
      </c>
    </row>
    <row r="796" spans="1:11" x14ac:dyDescent="0.25">
      <c r="A796" t="str">
        <f t="shared" si="95"/>
        <v/>
      </c>
      <c r="B796" s="16">
        <f t="shared" si="98"/>
        <v>39596</v>
      </c>
      <c r="C796">
        <f t="shared" si="99"/>
        <v>410</v>
      </c>
      <c r="D796">
        <f t="shared" si="96"/>
        <v>410</v>
      </c>
      <c r="E796">
        <f t="shared" si="97"/>
        <v>0</v>
      </c>
      <c r="F796">
        <v>75</v>
      </c>
      <c r="G796">
        <f t="shared" si="100"/>
        <v>245</v>
      </c>
      <c r="I796">
        <f t="shared" si="101"/>
        <v>50</v>
      </c>
      <c r="K796">
        <f t="shared" si="102"/>
        <v>40</v>
      </c>
    </row>
    <row r="797" spans="1:11" x14ac:dyDescent="0.25">
      <c r="A797" t="str">
        <f t="shared" si="95"/>
        <v/>
      </c>
      <c r="B797" s="16">
        <f t="shared" si="98"/>
        <v>39597</v>
      </c>
      <c r="C797">
        <f t="shared" si="99"/>
        <v>410</v>
      </c>
      <c r="D797">
        <f t="shared" si="96"/>
        <v>410</v>
      </c>
      <c r="E797">
        <f t="shared" si="97"/>
        <v>0</v>
      </c>
      <c r="F797">
        <v>75</v>
      </c>
      <c r="G797">
        <f t="shared" si="100"/>
        <v>245</v>
      </c>
      <c r="I797">
        <f t="shared" si="101"/>
        <v>50</v>
      </c>
      <c r="K797">
        <f t="shared" si="102"/>
        <v>40</v>
      </c>
    </row>
    <row r="798" spans="1:11" x14ac:dyDescent="0.25">
      <c r="A798" t="str">
        <f t="shared" si="95"/>
        <v/>
      </c>
      <c r="B798" s="16">
        <f t="shared" si="98"/>
        <v>39598</v>
      </c>
      <c r="C798">
        <f t="shared" si="99"/>
        <v>410</v>
      </c>
      <c r="D798">
        <f t="shared" si="96"/>
        <v>410</v>
      </c>
      <c r="E798">
        <f t="shared" si="97"/>
        <v>0</v>
      </c>
      <c r="F798">
        <v>75</v>
      </c>
      <c r="G798">
        <f t="shared" si="100"/>
        <v>245</v>
      </c>
      <c r="I798">
        <f t="shared" si="101"/>
        <v>50</v>
      </c>
      <c r="K798">
        <f t="shared" si="102"/>
        <v>40</v>
      </c>
    </row>
    <row r="799" spans="1:11" x14ac:dyDescent="0.25">
      <c r="A799" t="str">
        <f t="shared" si="95"/>
        <v/>
      </c>
      <c r="B799" s="16">
        <f t="shared" si="98"/>
        <v>39599</v>
      </c>
      <c r="C799">
        <f t="shared" si="99"/>
        <v>410</v>
      </c>
      <c r="D799">
        <f t="shared" si="96"/>
        <v>410</v>
      </c>
      <c r="E799">
        <f t="shared" si="97"/>
        <v>0</v>
      </c>
      <c r="F799">
        <v>75</v>
      </c>
      <c r="G799">
        <f t="shared" si="100"/>
        <v>245</v>
      </c>
      <c r="I799">
        <f t="shared" si="101"/>
        <v>50</v>
      </c>
      <c r="K799">
        <f t="shared" si="102"/>
        <v>40</v>
      </c>
    </row>
    <row r="800" spans="1:11" x14ac:dyDescent="0.25">
      <c r="A800">
        <f t="shared" si="95"/>
        <v>1</v>
      </c>
      <c r="B800" s="16">
        <f t="shared" si="98"/>
        <v>39600</v>
      </c>
      <c r="C800">
        <f t="shared" si="99"/>
        <v>410</v>
      </c>
      <c r="D800">
        <f t="shared" si="96"/>
        <v>380</v>
      </c>
      <c r="E800">
        <f t="shared" si="97"/>
        <v>30</v>
      </c>
      <c r="F800">
        <v>75</v>
      </c>
      <c r="G800" s="30">
        <f>170+45</f>
        <v>215</v>
      </c>
      <c r="I800">
        <f t="shared" si="101"/>
        <v>50</v>
      </c>
      <c r="K800">
        <f t="shared" si="102"/>
        <v>40</v>
      </c>
    </row>
    <row r="801" spans="1:11" x14ac:dyDescent="0.25">
      <c r="A801" t="str">
        <f t="shared" si="95"/>
        <v/>
      </c>
      <c r="B801" s="16">
        <f t="shared" si="98"/>
        <v>39601</v>
      </c>
      <c r="C801">
        <f t="shared" si="99"/>
        <v>410</v>
      </c>
      <c r="D801">
        <f t="shared" si="96"/>
        <v>380</v>
      </c>
      <c r="E801">
        <f t="shared" si="97"/>
        <v>30</v>
      </c>
      <c r="F801">
        <v>75</v>
      </c>
      <c r="G801">
        <f t="shared" si="100"/>
        <v>215</v>
      </c>
      <c r="I801">
        <f t="shared" si="101"/>
        <v>50</v>
      </c>
      <c r="K801">
        <f t="shared" si="102"/>
        <v>40</v>
      </c>
    </row>
    <row r="802" spans="1:11" x14ac:dyDescent="0.25">
      <c r="A802" t="str">
        <f t="shared" si="95"/>
        <v/>
      </c>
      <c r="B802" s="16">
        <f t="shared" si="98"/>
        <v>39602</v>
      </c>
      <c r="C802">
        <f t="shared" si="99"/>
        <v>410</v>
      </c>
      <c r="D802">
        <f t="shared" si="96"/>
        <v>380</v>
      </c>
      <c r="E802">
        <f t="shared" si="97"/>
        <v>30</v>
      </c>
      <c r="F802">
        <v>75</v>
      </c>
      <c r="G802">
        <f t="shared" si="100"/>
        <v>215</v>
      </c>
      <c r="I802">
        <f t="shared" si="101"/>
        <v>50</v>
      </c>
      <c r="K802">
        <f t="shared" si="102"/>
        <v>40</v>
      </c>
    </row>
    <row r="803" spans="1:11" x14ac:dyDescent="0.25">
      <c r="A803" t="str">
        <f t="shared" si="95"/>
        <v/>
      </c>
      <c r="B803" s="16">
        <f t="shared" si="98"/>
        <v>39603</v>
      </c>
      <c r="C803">
        <f t="shared" si="99"/>
        <v>410</v>
      </c>
      <c r="D803">
        <f t="shared" si="96"/>
        <v>380</v>
      </c>
      <c r="E803">
        <f t="shared" si="97"/>
        <v>30</v>
      </c>
      <c r="F803">
        <v>75</v>
      </c>
      <c r="G803">
        <f t="shared" si="100"/>
        <v>215</v>
      </c>
      <c r="I803">
        <f t="shared" si="101"/>
        <v>50</v>
      </c>
      <c r="K803">
        <f t="shared" si="102"/>
        <v>40</v>
      </c>
    </row>
    <row r="804" spans="1:11" x14ac:dyDescent="0.25">
      <c r="A804" t="str">
        <f t="shared" si="95"/>
        <v/>
      </c>
      <c r="B804" s="16">
        <f t="shared" si="98"/>
        <v>39604</v>
      </c>
      <c r="C804">
        <f t="shared" si="99"/>
        <v>410</v>
      </c>
      <c r="D804">
        <f t="shared" si="96"/>
        <v>380</v>
      </c>
      <c r="E804">
        <f t="shared" si="97"/>
        <v>30</v>
      </c>
      <c r="F804">
        <v>75</v>
      </c>
      <c r="G804">
        <f t="shared" si="100"/>
        <v>215</v>
      </c>
      <c r="I804">
        <f t="shared" si="101"/>
        <v>50</v>
      </c>
      <c r="K804">
        <f t="shared" si="102"/>
        <v>40</v>
      </c>
    </row>
    <row r="805" spans="1:11" x14ac:dyDescent="0.25">
      <c r="A805" t="str">
        <f t="shared" si="95"/>
        <v/>
      </c>
      <c r="B805" s="16">
        <f t="shared" si="98"/>
        <v>39605</v>
      </c>
      <c r="C805">
        <f t="shared" si="99"/>
        <v>410</v>
      </c>
      <c r="D805">
        <f t="shared" si="96"/>
        <v>380</v>
      </c>
      <c r="E805">
        <f t="shared" si="97"/>
        <v>30</v>
      </c>
      <c r="F805">
        <v>75</v>
      </c>
      <c r="G805">
        <f t="shared" si="100"/>
        <v>215</v>
      </c>
      <c r="I805">
        <f t="shared" si="101"/>
        <v>50</v>
      </c>
      <c r="K805">
        <f t="shared" si="102"/>
        <v>40</v>
      </c>
    </row>
    <row r="806" spans="1:11" x14ac:dyDescent="0.25">
      <c r="A806" t="str">
        <f t="shared" si="95"/>
        <v/>
      </c>
      <c r="B806" s="16">
        <f t="shared" si="98"/>
        <v>39606</v>
      </c>
      <c r="C806">
        <f t="shared" si="99"/>
        <v>410</v>
      </c>
      <c r="D806">
        <f t="shared" si="96"/>
        <v>380</v>
      </c>
      <c r="E806">
        <f t="shared" si="97"/>
        <v>30</v>
      </c>
      <c r="F806">
        <v>75</v>
      </c>
      <c r="G806">
        <f t="shared" si="100"/>
        <v>215</v>
      </c>
      <c r="I806">
        <f t="shared" si="101"/>
        <v>50</v>
      </c>
      <c r="K806">
        <f t="shared" si="102"/>
        <v>40</v>
      </c>
    </row>
    <row r="807" spans="1:11" x14ac:dyDescent="0.25">
      <c r="A807" t="str">
        <f t="shared" si="95"/>
        <v/>
      </c>
      <c r="B807" s="16">
        <f t="shared" si="98"/>
        <v>39607</v>
      </c>
      <c r="C807">
        <f t="shared" si="99"/>
        <v>410</v>
      </c>
      <c r="D807">
        <f t="shared" si="96"/>
        <v>380</v>
      </c>
      <c r="E807">
        <f t="shared" si="97"/>
        <v>30</v>
      </c>
      <c r="F807">
        <v>75</v>
      </c>
      <c r="G807">
        <f t="shared" si="100"/>
        <v>215</v>
      </c>
      <c r="I807">
        <f t="shared" si="101"/>
        <v>50</v>
      </c>
      <c r="K807">
        <f t="shared" si="102"/>
        <v>40</v>
      </c>
    </row>
    <row r="808" spans="1:11" x14ac:dyDescent="0.25">
      <c r="A808" t="str">
        <f t="shared" si="95"/>
        <v/>
      </c>
      <c r="B808" s="16">
        <f t="shared" si="98"/>
        <v>39608</v>
      </c>
      <c r="C808">
        <f t="shared" si="99"/>
        <v>410</v>
      </c>
      <c r="D808">
        <f t="shared" si="96"/>
        <v>380</v>
      </c>
      <c r="E808">
        <f t="shared" si="97"/>
        <v>30</v>
      </c>
      <c r="F808">
        <v>75</v>
      </c>
      <c r="G808">
        <f t="shared" si="100"/>
        <v>215</v>
      </c>
      <c r="I808">
        <f t="shared" si="101"/>
        <v>50</v>
      </c>
      <c r="K808">
        <f t="shared" si="102"/>
        <v>40</v>
      </c>
    </row>
    <row r="809" spans="1:11" x14ac:dyDescent="0.25">
      <c r="A809" t="str">
        <f t="shared" si="95"/>
        <v/>
      </c>
      <c r="B809" s="16">
        <f t="shared" si="98"/>
        <v>39609</v>
      </c>
      <c r="C809">
        <f t="shared" si="99"/>
        <v>410</v>
      </c>
      <c r="D809">
        <f t="shared" si="96"/>
        <v>380</v>
      </c>
      <c r="E809">
        <f t="shared" si="97"/>
        <v>30</v>
      </c>
      <c r="F809">
        <v>75</v>
      </c>
      <c r="G809">
        <f t="shared" si="100"/>
        <v>215</v>
      </c>
      <c r="I809">
        <f t="shared" si="101"/>
        <v>50</v>
      </c>
      <c r="K809">
        <f t="shared" si="102"/>
        <v>40</v>
      </c>
    </row>
    <row r="810" spans="1:11" x14ac:dyDescent="0.25">
      <c r="A810" t="str">
        <f t="shared" si="95"/>
        <v/>
      </c>
      <c r="B810" s="16">
        <f t="shared" si="98"/>
        <v>39610</v>
      </c>
      <c r="C810">
        <f t="shared" si="99"/>
        <v>410</v>
      </c>
      <c r="D810">
        <f t="shared" si="96"/>
        <v>380</v>
      </c>
      <c r="E810">
        <f t="shared" si="97"/>
        <v>30</v>
      </c>
      <c r="F810">
        <v>75</v>
      </c>
      <c r="G810">
        <f t="shared" si="100"/>
        <v>215</v>
      </c>
      <c r="I810">
        <f t="shared" si="101"/>
        <v>50</v>
      </c>
      <c r="K810">
        <f t="shared" si="102"/>
        <v>40</v>
      </c>
    </row>
    <row r="811" spans="1:11" x14ac:dyDescent="0.25">
      <c r="A811" t="str">
        <f t="shared" si="95"/>
        <v/>
      </c>
      <c r="B811" s="16">
        <f t="shared" si="98"/>
        <v>39611</v>
      </c>
      <c r="C811">
        <f t="shared" si="99"/>
        <v>410</v>
      </c>
      <c r="D811">
        <f t="shared" si="96"/>
        <v>380</v>
      </c>
      <c r="E811">
        <f t="shared" si="97"/>
        <v>30</v>
      </c>
      <c r="F811">
        <v>75</v>
      </c>
      <c r="G811">
        <f t="shared" si="100"/>
        <v>215</v>
      </c>
      <c r="I811">
        <f t="shared" si="101"/>
        <v>50</v>
      </c>
      <c r="K811">
        <f t="shared" si="102"/>
        <v>40</v>
      </c>
    </row>
    <row r="812" spans="1:11" x14ac:dyDescent="0.25">
      <c r="A812" t="str">
        <f t="shared" si="95"/>
        <v/>
      </c>
      <c r="B812" s="16">
        <f t="shared" si="98"/>
        <v>39612</v>
      </c>
      <c r="C812">
        <f t="shared" si="99"/>
        <v>410</v>
      </c>
      <c r="D812">
        <f t="shared" si="96"/>
        <v>380</v>
      </c>
      <c r="E812">
        <f t="shared" si="97"/>
        <v>30</v>
      </c>
      <c r="F812">
        <v>75</v>
      </c>
      <c r="G812">
        <f t="shared" si="100"/>
        <v>215</v>
      </c>
      <c r="I812">
        <f t="shared" si="101"/>
        <v>50</v>
      </c>
      <c r="K812">
        <f t="shared" si="102"/>
        <v>40</v>
      </c>
    </row>
    <row r="813" spans="1:11" x14ac:dyDescent="0.25">
      <c r="A813" t="str">
        <f t="shared" si="95"/>
        <v/>
      </c>
      <c r="B813" s="16">
        <f t="shared" si="98"/>
        <v>39613</v>
      </c>
      <c r="C813">
        <f t="shared" si="99"/>
        <v>410</v>
      </c>
      <c r="D813">
        <f t="shared" si="96"/>
        <v>380</v>
      </c>
      <c r="E813">
        <f t="shared" si="97"/>
        <v>30</v>
      </c>
      <c r="F813">
        <v>75</v>
      </c>
      <c r="G813">
        <f t="shared" si="100"/>
        <v>215</v>
      </c>
      <c r="I813">
        <f t="shared" si="101"/>
        <v>50</v>
      </c>
      <c r="K813">
        <f t="shared" si="102"/>
        <v>40</v>
      </c>
    </row>
    <row r="814" spans="1:11" x14ac:dyDescent="0.25">
      <c r="A814" t="str">
        <f t="shared" si="95"/>
        <v/>
      </c>
      <c r="B814" s="16">
        <f t="shared" si="98"/>
        <v>39614</v>
      </c>
      <c r="C814">
        <f t="shared" si="99"/>
        <v>410</v>
      </c>
      <c r="D814">
        <f t="shared" si="96"/>
        <v>380</v>
      </c>
      <c r="E814">
        <f t="shared" si="97"/>
        <v>30</v>
      </c>
      <c r="F814">
        <v>75</v>
      </c>
      <c r="G814">
        <f t="shared" si="100"/>
        <v>215</v>
      </c>
      <c r="I814">
        <f t="shared" si="101"/>
        <v>50</v>
      </c>
      <c r="K814">
        <f t="shared" si="102"/>
        <v>40</v>
      </c>
    </row>
    <row r="815" spans="1:11" x14ac:dyDescent="0.25">
      <c r="A815" t="str">
        <f t="shared" si="95"/>
        <v/>
      </c>
      <c r="B815" s="16">
        <f t="shared" si="98"/>
        <v>39615</v>
      </c>
      <c r="C815">
        <f t="shared" si="99"/>
        <v>410</v>
      </c>
      <c r="D815">
        <f t="shared" si="96"/>
        <v>380</v>
      </c>
      <c r="E815">
        <f t="shared" si="97"/>
        <v>30</v>
      </c>
      <c r="F815">
        <v>75</v>
      </c>
      <c r="G815">
        <f t="shared" si="100"/>
        <v>215</v>
      </c>
      <c r="I815">
        <f t="shared" si="101"/>
        <v>50</v>
      </c>
      <c r="K815">
        <f t="shared" si="102"/>
        <v>40</v>
      </c>
    </row>
    <row r="816" spans="1:11" x14ac:dyDescent="0.25">
      <c r="A816" t="str">
        <f t="shared" si="95"/>
        <v/>
      </c>
      <c r="B816" s="16">
        <f t="shared" si="98"/>
        <v>39616</v>
      </c>
      <c r="C816">
        <f t="shared" si="99"/>
        <v>410</v>
      </c>
      <c r="D816">
        <f t="shared" si="96"/>
        <v>380</v>
      </c>
      <c r="E816">
        <f t="shared" si="97"/>
        <v>30</v>
      </c>
      <c r="F816">
        <v>75</v>
      </c>
      <c r="G816">
        <f t="shared" si="100"/>
        <v>215</v>
      </c>
      <c r="I816">
        <f t="shared" si="101"/>
        <v>50</v>
      </c>
      <c r="K816">
        <f t="shared" si="102"/>
        <v>40</v>
      </c>
    </row>
    <row r="817" spans="1:11" x14ac:dyDescent="0.25">
      <c r="A817" t="str">
        <f t="shared" si="95"/>
        <v/>
      </c>
      <c r="B817" s="16">
        <f t="shared" si="98"/>
        <v>39617</v>
      </c>
      <c r="C817">
        <f t="shared" si="99"/>
        <v>410</v>
      </c>
      <c r="D817">
        <f t="shared" si="96"/>
        <v>380</v>
      </c>
      <c r="E817">
        <f t="shared" si="97"/>
        <v>30</v>
      </c>
      <c r="F817">
        <v>75</v>
      </c>
      <c r="G817">
        <f t="shared" si="100"/>
        <v>215</v>
      </c>
      <c r="I817">
        <f t="shared" si="101"/>
        <v>50</v>
      </c>
      <c r="K817">
        <f t="shared" si="102"/>
        <v>40</v>
      </c>
    </row>
    <row r="818" spans="1:11" x14ac:dyDescent="0.25">
      <c r="A818" t="str">
        <f t="shared" si="95"/>
        <v/>
      </c>
      <c r="B818" s="16">
        <f t="shared" si="98"/>
        <v>39618</v>
      </c>
      <c r="C818">
        <f t="shared" si="99"/>
        <v>410</v>
      </c>
      <c r="D818">
        <f t="shared" si="96"/>
        <v>380</v>
      </c>
      <c r="E818">
        <f t="shared" si="97"/>
        <v>30</v>
      </c>
      <c r="F818">
        <v>75</v>
      </c>
      <c r="G818">
        <f t="shared" si="100"/>
        <v>215</v>
      </c>
      <c r="I818">
        <f t="shared" si="101"/>
        <v>50</v>
      </c>
      <c r="K818">
        <f t="shared" si="102"/>
        <v>40</v>
      </c>
    </row>
    <row r="819" spans="1:11" x14ac:dyDescent="0.25">
      <c r="A819" t="str">
        <f t="shared" si="95"/>
        <v/>
      </c>
      <c r="B819" s="16">
        <f t="shared" si="98"/>
        <v>39619</v>
      </c>
      <c r="C819">
        <f t="shared" si="99"/>
        <v>410</v>
      </c>
      <c r="D819">
        <f t="shared" si="96"/>
        <v>380</v>
      </c>
      <c r="E819">
        <f t="shared" si="97"/>
        <v>30</v>
      </c>
      <c r="F819">
        <v>75</v>
      </c>
      <c r="G819">
        <f t="shared" si="100"/>
        <v>215</v>
      </c>
      <c r="I819">
        <f t="shared" si="101"/>
        <v>50</v>
      </c>
      <c r="K819">
        <f t="shared" si="102"/>
        <v>40</v>
      </c>
    </row>
    <row r="820" spans="1:11" x14ac:dyDescent="0.25">
      <c r="A820" t="str">
        <f t="shared" si="95"/>
        <v/>
      </c>
      <c r="B820" s="16">
        <f t="shared" si="98"/>
        <v>39620</v>
      </c>
      <c r="C820">
        <f t="shared" si="99"/>
        <v>410</v>
      </c>
      <c r="D820">
        <f t="shared" si="96"/>
        <v>380</v>
      </c>
      <c r="E820">
        <f t="shared" si="97"/>
        <v>30</v>
      </c>
      <c r="F820">
        <v>75</v>
      </c>
      <c r="G820">
        <f t="shared" si="100"/>
        <v>215</v>
      </c>
      <c r="I820">
        <f t="shared" si="101"/>
        <v>50</v>
      </c>
      <c r="K820">
        <f t="shared" si="102"/>
        <v>40</v>
      </c>
    </row>
    <row r="821" spans="1:11" x14ac:dyDescent="0.25">
      <c r="A821" t="str">
        <f t="shared" si="95"/>
        <v/>
      </c>
      <c r="B821" s="16">
        <f t="shared" si="98"/>
        <v>39621</v>
      </c>
      <c r="C821">
        <f t="shared" si="99"/>
        <v>410</v>
      </c>
      <c r="D821">
        <f t="shared" si="96"/>
        <v>380</v>
      </c>
      <c r="E821">
        <f t="shared" si="97"/>
        <v>30</v>
      </c>
      <c r="F821">
        <v>75</v>
      </c>
      <c r="G821">
        <f t="shared" si="100"/>
        <v>215</v>
      </c>
      <c r="I821">
        <f t="shared" si="101"/>
        <v>50</v>
      </c>
      <c r="K821">
        <f t="shared" si="102"/>
        <v>40</v>
      </c>
    </row>
    <row r="822" spans="1:11" x14ac:dyDescent="0.25">
      <c r="A822" t="str">
        <f t="shared" si="95"/>
        <v/>
      </c>
      <c r="B822" s="16">
        <f t="shared" si="98"/>
        <v>39622</v>
      </c>
      <c r="C822">
        <f t="shared" si="99"/>
        <v>410</v>
      </c>
      <c r="D822">
        <f t="shared" si="96"/>
        <v>380</v>
      </c>
      <c r="E822">
        <f t="shared" si="97"/>
        <v>30</v>
      </c>
      <c r="F822">
        <v>75</v>
      </c>
      <c r="G822">
        <f t="shared" si="100"/>
        <v>215</v>
      </c>
      <c r="I822">
        <f t="shared" si="101"/>
        <v>50</v>
      </c>
      <c r="K822">
        <f t="shared" si="102"/>
        <v>40</v>
      </c>
    </row>
    <row r="823" spans="1:11" x14ac:dyDescent="0.25">
      <c r="A823" t="str">
        <f t="shared" si="95"/>
        <v/>
      </c>
      <c r="B823" s="16">
        <f t="shared" si="98"/>
        <v>39623</v>
      </c>
      <c r="C823">
        <f t="shared" si="99"/>
        <v>410</v>
      </c>
      <c r="D823">
        <f t="shared" si="96"/>
        <v>380</v>
      </c>
      <c r="E823">
        <f t="shared" si="97"/>
        <v>30</v>
      </c>
      <c r="F823">
        <v>75</v>
      </c>
      <c r="G823">
        <f t="shared" si="100"/>
        <v>215</v>
      </c>
      <c r="I823">
        <f t="shared" si="101"/>
        <v>50</v>
      </c>
      <c r="K823">
        <f t="shared" si="102"/>
        <v>40</v>
      </c>
    </row>
    <row r="824" spans="1:11" x14ac:dyDescent="0.25">
      <c r="A824" t="str">
        <f t="shared" si="95"/>
        <v/>
      </c>
      <c r="B824" s="16">
        <f t="shared" si="98"/>
        <v>39624</v>
      </c>
      <c r="C824">
        <f t="shared" si="99"/>
        <v>410</v>
      </c>
      <c r="D824">
        <f t="shared" si="96"/>
        <v>380</v>
      </c>
      <c r="E824">
        <f t="shared" si="97"/>
        <v>30</v>
      </c>
      <c r="F824">
        <v>75</v>
      </c>
      <c r="G824">
        <f t="shared" si="100"/>
        <v>215</v>
      </c>
      <c r="I824">
        <f t="shared" si="101"/>
        <v>50</v>
      </c>
      <c r="K824">
        <f t="shared" si="102"/>
        <v>40</v>
      </c>
    </row>
    <row r="825" spans="1:11" x14ac:dyDescent="0.25">
      <c r="A825" t="str">
        <f t="shared" si="95"/>
        <v/>
      </c>
      <c r="B825" s="16">
        <f t="shared" si="98"/>
        <v>39625</v>
      </c>
      <c r="C825">
        <f t="shared" si="99"/>
        <v>410</v>
      </c>
      <c r="D825">
        <f t="shared" si="96"/>
        <v>380</v>
      </c>
      <c r="E825">
        <f t="shared" si="97"/>
        <v>30</v>
      </c>
      <c r="F825">
        <v>75</v>
      </c>
      <c r="G825">
        <f t="shared" si="100"/>
        <v>215</v>
      </c>
      <c r="I825">
        <f t="shared" si="101"/>
        <v>50</v>
      </c>
      <c r="K825">
        <f t="shared" si="102"/>
        <v>40</v>
      </c>
    </row>
    <row r="826" spans="1:11" x14ac:dyDescent="0.25">
      <c r="A826" t="str">
        <f t="shared" si="95"/>
        <v/>
      </c>
      <c r="B826" s="16">
        <f t="shared" si="98"/>
        <v>39626</v>
      </c>
      <c r="C826">
        <f t="shared" si="99"/>
        <v>410</v>
      </c>
      <c r="D826">
        <f t="shared" si="96"/>
        <v>380</v>
      </c>
      <c r="E826">
        <f t="shared" si="97"/>
        <v>30</v>
      </c>
      <c r="F826">
        <v>75</v>
      </c>
      <c r="G826">
        <f t="shared" si="100"/>
        <v>215</v>
      </c>
      <c r="I826">
        <f t="shared" si="101"/>
        <v>50</v>
      </c>
      <c r="K826">
        <f t="shared" si="102"/>
        <v>40</v>
      </c>
    </row>
    <row r="827" spans="1:11" x14ac:dyDescent="0.25">
      <c r="A827" t="str">
        <f t="shared" si="95"/>
        <v/>
      </c>
      <c r="B827" s="16">
        <f t="shared" si="98"/>
        <v>39627</v>
      </c>
      <c r="C827">
        <f t="shared" si="99"/>
        <v>410</v>
      </c>
      <c r="D827">
        <f t="shared" si="96"/>
        <v>380</v>
      </c>
      <c r="E827">
        <f t="shared" si="97"/>
        <v>30</v>
      </c>
      <c r="F827">
        <v>75</v>
      </c>
      <c r="G827">
        <f t="shared" si="100"/>
        <v>215</v>
      </c>
      <c r="I827">
        <f t="shared" si="101"/>
        <v>50</v>
      </c>
      <c r="K827">
        <f t="shared" si="102"/>
        <v>40</v>
      </c>
    </row>
    <row r="828" spans="1:11" x14ac:dyDescent="0.25">
      <c r="A828" t="str">
        <f t="shared" si="95"/>
        <v/>
      </c>
      <c r="B828" s="16">
        <f t="shared" si="98"/>
        <v>39628</v>
      </c>
      <c r="C828">
        <f t="shared" si="99"/>
        <v>410</v>
      </c>
      <c r="D828">
        <f t="shared" si="96"/>
        <v>380</v>
      </c>
      <c r="E828">
        <f t="shared" si="97"/>
        <v>30</v>
      </c>
      <c r="F828">
        <v>75</v>
      </c>
      <c r="G828">
        <f t="shared" si="100"/>
        <v>215</v>
      </c>
      <c r="I828">
        <f t="shared" si="101"/>
        <v>50</v>
      </c>
      <c r="K828">
        <f t="shared" si="102"/>
        <v>40</v>
      </c>
    </row>
    <row r="829" spans="1:11" x14ac:dyDescent="0.25">
      <c r="A829" t="str">
        <f t="shared" si="95"/>
        <v/>
      </c>
      <c r="B829" s="16">
        <f t="shared" si="98"/>
        <v>39629</v>
      </c>
      <c r="C829">
        <f t="shared" si="99"/>
        <v>410</v>
      </c>
      <c r="D829">
        <f t="shared" si="96"/>
        <v>380</v>
      </c>
      <c r="E829">
        <f t="shared" si="97"/>
        <v>30</v>
      </c>
      <c r="F829">
        <v>75</v>
      </c>
      <c r="G829">
        <f t="shared" si="100"/>
        <v>215</v>
      </c>
      <c r="I829">
        <f t="shared" si="101"/>
        <v>50</v>
      </c>
      <c r="K829">
        <f t="shared" si="102"/>
        <v>40</v>
      </c>
    </row>
    <row r="830" spans="1:11" x14ac:dyDescent="0.25">
      <c r="A830">
        <f t="shared" si="95"/>
        <v>1</v>
      </c>
      <c r="B830" s="16">
        <f t="shared" si="98"/>
        <v>39630</v>
      </c>
      <c r="C830">
        <f t="shared" si="99"/>
        <v>410</v>
      </c>
      <c r="D830">
        <f t="shared" si="96"/>
        <v>280</v>
      </c>
      <c r="E830">
        <f t="shared" si="97"/>
        <v>130</v>
      </c>
      <c r="F830">
        <v>75</v>
      </c>
      <c r="G830">
        <f>70+45</f>
        <v>115</v>
      </c>
      <c r="I830">
        <f t="shared" si="101"/>
        <v>50</v>
      </c>
      <c r="K830">
        <f t="shared" si="102"/>
        <v>40</v>
      </c>
    </row>
    <row r="831" spans="1:11" x14ac:dyDescent="0.25">
      <c r="A831" t="str">
        <f t="shared" si="95"/>
        <v/>
      </c>
      <c r="B831" s="16">
        <f t="shared" si="98"/>
        <v>39631</v>
      </c>
      <c r="C831">
        <f t="shared" si="99"/>
        <v>410</v>
      </c>
      <c r="D831">
        <f t="shared" si="96"/>
        <v>280</v>
      </c>
      <c r="E831">
        <f t="shared" si="97"/>
        <v>130</v>
      </c>
      <c r="F831">
        <v>75</v>
      </c>
      <c r="G831">
        <f t="shared" si="100"/>
        <v>115</v>
      </c>
      <c r="I831">
        <f t="shared" si="101"/>
        <v>50</v>
      </c>
      <c r="K831">
        <f t="shared" si="102"/>
        <v>40</v>
      </c>
    </row>
    <row r="832" spans="1:11" x14ac:dyDescent="0.25">
      <c r="A832" t="str">
        <f t="shared" si="95"/>
        <v/>
      </c>
      <c r="B832" s="16">
        <f t="shared" si="98"/>
        <v>39632</v>
      </c>
      <c r="C832">
        <f t="shared" si="99"/>
        <v>410</v>
      </c>
      <c r="D832">
        <f t="shared" si="96"/>
        <v>280</v>
      </c>
      <c r="E832">
        <f t="shared" si="97"/>
        <v>130</v>
      </c>
      <c r="F832">
        <v>75</v>
      </c>
      <c r="G832">
        <f t="shared" si="100"/>
        <v>115</v>
      </c>
      <c r="I832">
        <f t="shared" si="101"/>
        <v>50</v>
      </c>
      <c r="K832">
        <f t="shared" si="102"/>
        <v>40</v>
      </c>
    </row>
    <row r="833" spans="1:11" x14ac:dyDescent="0.25">
      <c r="A833" t="str">
        <f t="shared" si="95"/>
        <v/>
      </c>
      <c r="B833" s="16">
        <f t="shared" si="98"/>
        <v>39633</v>
      </c>
      <c r="C833">
        <f t="shared" si="99"/>
        <v>410</v>
      </c>
      <c r="D833">
        <f t="shared" si="96"/>
        <v>280</v>
      </c>
      <c r="E833">
        <f t="shared" si="97"/>
        <v>130</v>
      </c>
      <c r="F833">
        <v>75</v>
      </c>
      <c r="G833">
        <f t="shared" si="100"/>
        <v>115</v>
      </c>
      <c r="I833">
        <f t="shared" si="101"/>
        <v>50</v>
      </c>
      <c r="K833">
        <f t="shared" si="102"/>
        <v>40</v>
      </c>
    </row>
    <row r="834" spans="1:11" x14ac:dyDescent="0.25">
      <c r="A834" t="str">
        <f t="shared" si="95"/>
        <v/>
      </c>
      <c r="B834" s="16">
        <f t="shared" si="98"/>
        <v>39634</v>
      </c>
      <c r="C834">
        <f t="shared" si="99"/>
        <v>410</v>
      </c>
      <c r="D834">
        <f t="shared" si="96"/>
        <v>280</v>
      </c>
      <c r="E834">
        <f t="shared" si="97"/>
        <v>130</v>
      </c>
      <c r="F834">
        <v>75</v>
      </c>
      <c r="G834">
        <f t="shared" si="100"/>
        <v>115</v>
      </c>
      <c r="I834">
        <f t="shared" si="101"/>
        <v>50</v>
      </c>
      <c r="K834">
        <f t="shared" si="102"/>
        <v>40</v>
      </c>
    </row>
    <row r="835" spans="1:11" x14ac:dyDescent="0.25">
      <c r="A835" t="str">
        <f t="shared" si="95"/>
        <v/>
      </c>
      <c r="B835" s="16">
        <f t="shared" si="98"/>
        <v>39635</v>
      </c>
      <c r="C835">
        <f t="shared" si="99"/>
        <v>410</v>
      </c>
      <c r="D835">
        <f t="shared" si="96"/>
        <v>280</v>
      </c>
      <c r="E835">
        <f t="shared" si="97"/>
        <v>130</v>
      </c>
      <c r="F835">
        <v>75</v>
      </c>
      <c r="G835">
        <f t="shared" si="100"/>
        <v>115</v>
      </c>
      <c r="I835">
        <f t="shared" si="101"/>
        <v>50</v>
      </c>
      <c r="K835">
        <f t="shared" si="102"/>
        <v>40</v>
      </c>
    </row>
    <row r="836" spans="1:11" x14ac:dyDescent="0.25">
      <c r="A836" t="str">
        <f t="shared" si="95"/>
        <v/>
      </c>
      <c r="B836" s="16">
        <f t="shared" si="98"/>
        <v>39636</v>
      </c>
      <c r="C836">
        <f t="shared" si="99"/>
        <v>410</v>
      </c>
      <c r="D836">
        <f t="shared" si="96"/>
        <v>280</v>
      </c>
      <c r="E836">
        <f t="shared" si="97"/>
        <v>130</v>
      </c>
      <c r="F836">
        <v>75</v>
      </c>
      <c r="G836">
        <f t="shared" si="100"/>
        <v>115</v>
      </c>
      <c r="I836">
        <f t="shared" si="101"/>
        <v>50</v>
      </c>
      <c r="K836">
        <f t="shared" si="102"/>
        <v>40</v>
      </c>
    </row>
    <row r="837" spans="1:11" x14ac:dyDescent="0.25">
      <c r="A837" t="str">
        <f t="shared" si="95"/>
        <v/>
      </c>
      <c r="B837" s="16">
        <f t="shared" si="98"/>
        <v>39637</v>
      </c>
      <c r="C837">
        <f t="shared" si="99"/>
        <v>410</v>
      </c>
      <c r="D837">
        <f t="shared" si="96"/>
        <v>280</v>
      </c>
      <c r="E837">
        <f t="shared" si="97"/>
        <v>130</v>
      </c>
      <c r="F837">
        <v>75</v>
      </c>
      <c r="G837">
        <f t="shared" si="100"/>
        <v>115</v>
      </c>
      <c r="I837">
        <f t="shared" si="101"/>
        <v>50</v>
      </c>
      <c r="K837">
        <f t="shared" si="102"/>
        <v>40</v>
      </c>
    </row>
    <row r="838" spans="1:11" x14ac:dyDescent="0.25">
      <c r="A838" t="str">
        <f t="shared" si="95"/>
        <v/>
      </c>
      <c r="B838" s="16">
        <f t="shared" si="98"/>
        <v>39638</v>
      </c>
      <c r="C838">
        <f t="shared" si="99"/>
        <v>410</v>
      </c>
      <c r="D838">
        <f t="shared" si="96"/>
        <v>280</v>
      </c>
      <c r="E838">
        <f t="shared" si="97"/>
        <v>130</v>
      </c>
      <c r="F838">
        <v>75</v>
      </c>
      <c r="G838">
        <f t="shared" si="100"/>
        <v>115</v>
      </c>
      <c r="I838">
        <f t="shared" si="101"/>
        <v>50</v>
      </c>
      <c r="K838">
        <f t="shared" si="102"/>
        <v>40</v>
      </c>
    </row>
    <row r="839" spans="1:11" x14ac:dyDescent="0.25">
      <c r="A839" t="str">
        <f t="shared" si="95"/>
        <v/>
      </c>
      <c r="B839" s="16">
        <f t="shared" si="98"/>
        <v>39639</v>
      </c>
      <c r="C839">
        <f t="shared" si="99"/>
        <v>410</v>
      </c>
      <c r="D839">
        <f t="shared" si="96"/>
        <v>280</v>
      </c>
      <c r="E839">
        <f t="shared" si="97"/>
        <v>130</v>
      </c>
      <c r="F839">
        <v>75</v>
      </c>
      <c r="G839">
        <f t="shared" si="100"/>
        <v>115</v>
      </c>
      <c r="I839">
        <f t="shared" si="101"/>
        <v>50</v>
      </c>
      <c r="K839">
        <f t="shared" si="102"/>
        <v>40</v>
      </c>
    </row>
    <row r="840" spans="1:11" x14ac:dyDescent="0.25">
      <c r="A840" t="str">
        <f t="shared" ref="A840:A903" si="103">IF(DAY(B840)=1,1,"")</f>
        <v/>
      </c>
      <c r="B840" s="16">
        <f t="shared" si="98"/>
        <v>39640</v>
      </c>
      <c r="C840">
        <f t="shared" si="99"/>
        <v>410</v>
      </c>
      <c r="D840">
        <f t="shared" si="96"/>
        <v>280</v>
      </c>
      <c r="E840">
        <f t="shared" si="97"/>
        <v>130</v>
      </c>
      <c r="F840">
        <v>75</v>
      </c>
      <c r="G840">
        <f t="shared" si="100"/>
        <v>115</v>
      </c>
      <c r="I840">
        <f t="shared" si="101"/>
        <v>50</v>
      </c>
      <c r="K840">
        <f t="shared" si="102"/>
        <v>40</v>
      </c>
    </row>
    <row r="841" spans="1:11" x14ac:dyDescent="0.25">
      <c r="A841" t="str">
        <f t="shared" si="103"/>
        <v/>
      </c>
      <c r="B841" s="16">
        <f t="shared" si="98"/>
        <v>39641</v>
      </c>
      <c r="C841">
        <f t="shared" si="99"/>
        <v>410</v>
      </c>
      <c r="D841">
        <f t="shared" ref="D841:D904" si="104">SUM(F841:S841)</f>
        <v>280</v>
      </c>
      <c r="E841">
        <f t="shared" ref="E841:E904" si="105">C841-D841</f>
        <v>130</v>
      </c>
      <c r="F841">
        <v>75</v>
      </c>
      <c r="G841">
        <f t="shared" si="100"/>
        <v>115</v>
      </c>
      <c r="I841">
        <f t="shared" si="101"/>
        <v>50</v>
      </c>
      <c r="K841">
        <f t="shared" si="102"/>
        <v>40</v>
      </c>
    </row>
    <row r="842" spans="1:11" x14ac:dyDescent="0.25">
      <c r="A842" t="str">
        <f t="shared" si="103"/>
        <v/>
      </c>
      <c r="B842" s="16">
        <f t="shared" ref="B842:B905" si="106">B841+1</f>
        <v>39642</v>
      </c>
      <c r="C842">
        <f t="shared" si="99"/>
        <v>410</v>
      </c>
      <c r="D842">
        <f t="shared" si="104"/>
        <v>280</v>
      </c>
      <c r="E842">
        <f t="shared" si="105"/>
        <v>130</v>
      </c>
      <c r="F842">
        <v>75</v>
      </c>
      <c r="G842">
        <f t="shared" si="100"/>
        <v>115</v>
      </c>
      <c r="I842">
        <f t="shared" si="101"/>
        <v>50</v>
      </c>
      <c r="K842">
        <f t="shared" si="102"/>
        <v>40</v>
      </c>
    </row>
    <row r="843" spans="1:11" x14ac:dyDescent="0.25">
      <c r="A843" t="str">
        <f t="shared" si="103"/>
        <v/>
      </c>
      <c r="B843" s="16">
        <f t="shared" si="106"/>
        <v>39643</v>
      </c>
      <c r="C843">
        <f t="shared" si="99"/>
        <v>410</v>
      </c>
      <c r="D843">
        <f t="shared" si="104"/>
        <v>280</v>
      </c>
      <c r="E843">
        <f t="shared" si="105"/>
        <v>130</v>
      </c>
      <c r="F843">
        <v>75</v>
      </c>
      <c r="G843">
        <f t="shared" si="100"/>
        <v>115</v>
      </c>
      <c r="I843">
        <f t="shared" si="101"/>
        <v>50</v>
      </c>
      <c r="K843">
        <f t="shared" si="102"/>
        <v>40</v>
      </c>
    </row>
    <row r="844" spans="1:11" x14ac:dyDescent="0.25">
      <c r="A844" t="str">
        <f t="shared" si="103"/>
        <v/>
      </c>
      <c r="B844" s="16">
        <f t="shared" si="106"/>
        <v>39644</v>
      </c>
      <c r="C844">
        <f t="shared" ref="C844:C907" si="107">IF(MONTH(B844)&lt;4,450,IF(MONTH(B844)&gt;10,450,410))</f>
        <v>410</v>
      </c>
      <c r="D844">
        <f t="shared" si="104"/>
        <v>280</v>
      </c>
      <c r="E844">
        <f t="shared" si="105"/>
        <v>130</v>
      </c>
      <c r="F844">
        <v>75</v>
      </c>
      <c r="G844">
        <f t="shared" si="100"/>
        <v>115</v>
      </c>
      <c r="I844">
        <f t="shared" si="101"/>
        <v>50</v>
      </c>
      <c r="K844">
        <f t="shared" si="102"/>
        <v>40</v>
      </c>
    </row>
    <row r="845" spans="1:11" x14ac:dyDescent="0.25">
      <c r="A845" t="str">
        <f t="shared" si="103"/>
        <v/>
      </c>
      <c r="B845" s="16">
        <f t="shared" si="106"/>
        <v>39645</v>
      </c>
      <c r="C845">
        <f t="shared" si="107"/>
        <v>410</v>
      </c>
      <c r="D845">
        <f t="shared" si="104"/>
        <v>280</v>
      </c>
      <c r="E845">
        <f t="shared" si="105"/>
        <v>130</v>
      </c>
      <c r="F845">
        <v>75</v>
      </c>
      <c r="G845">
        <f t="shared" ref="G845:G908" si="108">G844</f>
        <v>115</v>
      </c>
      <c r="I845">
        <f t="shared" ref="I845:I908" si="109">I844</f>
        <v>50</v>
      </c>
      <c r="K845">
        <f t="shared" ref="K845:K908" si="110">K844</f>
        <v>40</v>
      </c>
    </row>
    <row r="846" spans="1:11" x14ac:dyDescent="0.25">
      <c r="A846" t="str">
        <f t="shared" si="103"/>
        <v/>
      </c>
      <c r="B846" s="16">
        <f t="shared" si="106"/>
        <v>39646</v>
      </c>
      <c r="C846">
        <f t="shared" si="107"/>
        <v>410</v>
      </c>
      <c r="D846">
        <f t="shared" si="104"/>
        <v>280</v>
      </c>
      <c r="E846">
        <f t="shared" si="105"/>
        <v>130</v>
      </c>
      <c r="F846">
        <v>75</v>
      </c>
      <c r="G846">
        <f t="shared" si="108"/>
        <v>115</v>
      </c>
      <c r="I846">
        <f t="shared" si="109"/>
        <v>50</v>
      </c>
      <c r="K846">
        <f t="shared" si="110"/>
        <v>40</v>
      </c>
    </row>
    <row r="847" spans="1:11" x14ac:dyDescent="0.25">
      <c r="A847" t="str">
        <f t="shared" si="103"/>
        <v/>
      </c>
      <c r="B847" s="16">
        <f t="shared" si="106"/>
        <v>39647</v>
      </c>
      <c r="C847">
        <f t="shared" si="107"/>
        <v>410</v>
      </c>
      <c r="D847">
        <f t="shared" si="104"/>
        <v>280</v>
      </c>
      <c r="E847">
        <f t="shared" si="105"/>
        <v>130</v>
      </c>
      <c r="F847">
        <v>75</v>
      </c>
      <c r="G847">
        <f t="shared" si="108"/>
        <v>115</v>
      </c>
      <c r="I847">
        <f t="shared" si="109"/>
        <v>50</v>
      </c>
      <c r="K847">
        <f t="shared" si="110"/>
        <v>40</v>
      </c>
    </row>
    <row r="848" spans="1:11" x14ac:dyDescent="0.25">
      <c r="A848" t="str">
        <f t="shared" si="103"/>
        <v/>
      </c>
      <c r="B848" s="16">
        <f t="shared" si="106"/>
        <v>39648</v>
      </c>
      <c r="C848">
        <f t="shared" si="107"/>
        <v>410</v>
      </c>
      <c r="D848">
        <f t="shared" si="104"/>
        <v>280</v>
      </c>
      <c r="E848">
        <f t="shared" si="105"/>
        <v>130</v>
      </c>
      <c r="F848">
        <v>75</v>
      </c>
      <c r="G848">
        <f t="shared" si="108"/>
        <v>115</v>
      </c>
      <c r="I848">
        <f t="shared" si="109"/>
        <v>50</v>
      </c>
      <c r="K848">
        <f t="shared" si="110"/>
        <v>40</v>
      </c>
    </row>
    <row r="849" spans="1:11" x14ac:dyDescent="0.25">
      <c r="A849" t="str">
        <f t="shared" si="103"/>
        <v/>
      </c>
      <c r="B849" s="16">
        <f t="shared" si="106"/>
        <v>39649</v>
      </c>
      <c r="C849">
        <f t="shared" si="107"/>
        <v>410</v>
      </c>
      <c r="D849">
        <f t="shared" si="104"/>
        <v>280</v>
      </c>
      <c r="E849">
        <f t="shared" si="105"/>
        <v>130</v>
      </c>
      <c r="F849">
        <v>75</v>
      </c>
      <c r="G849">
        <f t="shared" si="108"/>
        <v>115</v>
      </c>
      <c r="I849">
        <f t="shared" si="109"/>
        <v>50</v>
      </c>
      <c r="K849">
        <f t="shared" si="110"/>
        <v>40</v>
      </c>
    </row>
    <row r="850" spans="1:11" x14ac:dyDescent="0.25">
      <c r="A850" t="str">
        <f t="shared" si="103"/>
        <v/>
      </c>
      <c r="B850" s="16">
        <f t="shared" si="106"/>
        <v>39650</v>
      </c>
      <c r="C850">
        <f t="shared" si="107"/>
        <v>410</v>
      </c>
      <c r="D850">
        <f t="shared" si="104"/>
        <v>280</v>
      </c>
      <c r="E850">
        <f t="shared" si="105"/>
        <v>130</v>
      </c>
      <c r="F850">
        <v>75</v>
      </c>
      <c r="G850">
        <f t="shared" si="108"/>
        <v>115</v>
      </c>
      <c r="I850">
        <f t="shared" si="109"/>
        <v>50</v>
      </c>
      <c r="K850">
        <f t="shared" si="110"/>
        <v>40</v>
      </c>
    </row>
    <row r="851" spans="1:11" x14ac:dyDescent="0.25">
      <c r="A851" t="str">
        <f t="shared" si="103"/>
        <v/>
      </c>
      <c r="B851" s="16">
        <f t="shared" si="106"/>
        <v>39651</v>
      </c>
      <c r="C851">
        <f t="shared" si="107"/>
        <v>410</v>
      </c>
      <c r="D851">
        <f t="shared" si="104"/>
        <v>280</v>
      </c>
      <c r="E851">
        <f t="shared" si="105"/>
        <v>130</v>
      </c>
      <c r="F851">
        <v>75</v>
      </c>
      <c r="G851">
        <f t="shared" si="108"/>
        <v>115</v>
      </c>
      <c r="I851">
        <f t="shared" si="109"/>
        <v>50</v>
      </c>
      <c r="K851">
        <f t="shared" si="110"/>
        <v>40</v>
      </c>
    </row>
    <row r="852" spans="1:11" x14ac:dyDescent="0.25">
      <c r="A852" t="str">
        <f t="shared" si="103"/>
        <v/>
      </c>
      <c r="B852" s="16">
        <f t="shared" si="106"/>
        <v>39652</v>
      </c>
      <c r="C852">
        <f t="shared" si="107"/>
        <v>410</v>
      </c>
      <c r="D852">
        <f t="shared" si="104"/>
        <v>280</v>
      </c>
      <c r="E852">
        <f t="shared" si="105"/>
        <v>130</v>
      </c>
      <c r="F852">
        <v>75</v>
      </c>
      <c r="G852">
        <f t="shared" si="108"/>
        <v>115</v>
      </c>
      <c r="I852">
        <f t="shared" si="109"/>
        <v>50</v>
      </c>
      <c r="K852">
        <f t="shared" si="110"/>
        <v>40</v>
      </c>
    </row>
    <row r="853" spans="1:11" x14ac:dyDescent="0.25">
      <c r="A853" t="str">
        <f t="shared" si="103"/>
        <v/>
      </c>
      <c r="B853" s="16">
        <f t="shared" si="106"/>
        <v>39653</v>
      </c>
      <c r="C853">
        <f t="shared" si="107"/>
        <v>410</v>
      </c>
      <c r="D853">
        <f t="shared" si="104"/>
        <v>280</v>
      </c>
      <c r="E853">
        <f t="shared" si="105"/>
        <v>130</v>
      </c>
      <c r="F853">
        <v>75</v>
      </c>
      <c r="G853">
        <f t="shared" si="108"/>
        <v>115</v>
      </c>
      <c r="I853">
        <f t="shared" si="109"/>
        <v>50</v>
      </c>
      <c r="K853">
        <f t="shared" si="110"/>
        <v>40</v>
      </c>
    </row>
    <row r="854" spans="1:11" x14ac:dyDescent="0.25">
      <c r="A854" t="str">
        <f t="shared" si="103"/>
        <v/>
      </c>
      <c r="B854" s="16">
        <f t="shared" si="106"/>
        <v>39654</v>
      </c>
      <c r="C854">
        <f t="shared" si="107"/>
        <v>410</v>
      </c>
      <c r="D854">
        <f t="shared" si="104"/>
        <v>280</v>
      </c>
      <c r="E854">
        <f t="shared" si="105"/>
        <v>130</v>
      </c>
      <c r="F854">
        <v>75</v>
      </c>
      <c r="G854">
        <f t="shared" si="108"/>
        <v>115</v>
      </c>
      <c r="I854">
        <f t="shared" si="109"/>
        <v>50</v>
      </c>
      <c r="K854">
        <f t="shared" si="110"/>
        <v>40</v>
      </c>
    </row>
    <row r="855" spans="1:11" x14ac:dyDescent="0.25">
      <c r="A855" t="str">
        <f t="shared" si="103"/>
        <v/>
      </c>
      <c r="B855" s="16">
        <f t="shared" si="106"/>
        <v>39655</v>
      </c>
      <c r="C855">
        <f t="shared" si="107"/>
        <v>410</v>
      </c>
      <c r="D855">
        <f t="shared" si="104"/>
        <v>280</v>
      </c>
      <c r="E855">
        <f t="shared" si="105"/>
        <v>130</v>
      </c>
      <c r="F855">
        <v>75</v>
      </c>
      <c r="G855">
        <f t="shared" si="108"/>
        <v>115</v>
      </c>
      <c r="I855">
        <f t="shared" si="109"/>
        <v>50</v>
      </c>
      <c r="K855">
        <f t="shared" si="110"/>
        <v>40</v>
      </c>
    </row>
    <row r="856" spans="1:11" x14ac:dyDescent="0.25">
      <c r="A856" t="str">
        <f t="shared" si="103"/>
        <v/>
      </c>
      <c r="B856" s="16">
        <f t="shared" si="106"/>
        <v>39656</v>
      </c>
      <c r="C856">
        <f t="shared" si="107"/>
        <v>410</v>
      </c>
      <c r="D856">
        <f t="shared" si="104"/>
        <v>280</v>
      </c>
      <c r="E856">
        <f t="shared" si="105"/>
        <v>130</v>
      </c>
      <c r="F856">
        <v>75</v>
      </c>
      <c r="G856">
        <f t="shared" si="108"/>
        <v>115</v>
      </c>
      <c r="I856">
        <f t="shared" si="109"/>
        <v>50</v>
      </c>
      <c r="K856">
        <f t="shared" si="110"/>
        <v>40</v>
      </c>
    </row>
    <row r="857" spans="1:11" x14ac:dyDescent="0.25">
      <c r="A857" t="str">
        <f t="shared" si="103"/>
        <v/>
      </c>
      <c r="B857" s="16">
        <f t="shared" si="106"/>
        <v>39657</v>
      </c>
      <c r="C857">
        <f t="shared" si="107"/>
        <v>410</v>
      </c>
      <c r="D857">
        <f t="shared" si="104"/>
        <v>280</v>
      </c>
      <c r="E857">
        <f t="shared" si="105"/>
        <v>130</v>
      </c>
      <c r="F857">
        <v>75</v>
      </c>
      <c r="G857">
        <f t="shared" si="108"/>
        <v>115</v>
      </c>
      <c r="I857">
        <f t="shared" si="109"/>
        <v>50</v>
      </c>
      <c r="K857">
        <f t="shared" si="110"/>
        <v>40</v>
      </c>
    </row>
    <row r="858" spans="1:11" x14ac:dyDescent="0.25">
      <c r="A858" t="str">
        <f t="shared" si="103"/>
        <v/>
      </c>
      <c r="B858" s="16">
        <f t="shared" si="106"/>
        <v>39658</v>
      </c>
      <c r="C858">
        <f t="shared" si="107"/>
        <v>410</v>
      </c>
      <c r="D858">
        <f t="shared" si="104"/>
        <v>280</v>
      </c>
      <c r="E858">
        <f t="shared" si="105"/>
        <v>130</v>
      </c>
      <c r="F858">
        <v>75</v>
      </c>
      <c r="G858">
        <f t="shared" si="108"/>
        <v>115</v>
      </c>
      <c r="I858">
        <f t="shared" si="109"/>
        <v>50</v>
      </c>
      <c r="K858">
        <f t="shared" si="110"/>
        <v>40</v>
      </c>
    </row>
    <row r="859" spans="1:11" x14ac:dyDescent="0.25">
      <c r="A859" t="str">
        <f t="shared" si="103"/>
        <v/>
      </c>
      <c r="B859" s="16">
        <f t="shared" si="106"/>
        <v>39659</v>
      </c>
      <c r="C859">
        <f t="shared" si="107"/>
        <v>410</v>
      </c>
      <c r="D859">
        <f t="shared" si="104"/>
        <v>280</v>
      </c>
      <c r="E859">
        <f t="shared" si="105"/>
        <v>130</v>
      </c>
      <c r="F859">
        <v>75</v>
      </c>
      <c r="G859">
        <f t="shared" si="108"/>
        <v>115</v>
      </c>
      <c r="I859">
        <f t="shared" si="109"/>
        <v>50</v>
      </c>
      <c r="K859">
        <f t="shared" si="110"/>
        <v>40</v>
      </c>
    </row>
    <row r="860" spans="1:11" x14ac:dyDescent="0.25">
      <c r="A860" t="str">
        <f t="shared" si="103"/>
        <v/>
      </c>
      <c r="B860" s="16">
        <f t="shared" si="106"/>
        <v>39660</v>
      </c>
      <c r="C860">
        <f t="shared" si="107"/>
        <v>410</v>
      </c>
      <c r="D860">
        <f t="shared" si="104"/>
        <v>280</v>
      </c>
      <c r="E860">
        <f t="shared" si="105"/>
        <v>130</v>
      </c>
      <c r="F860">
        <v>75</v>
      </c>
      <c r="G860">
        <f t="shared" si="108"/>
        <v>115</v>
      </c>
      <c r="I860">
        <f t="shared" si="109"/>
        <v>50</v>
      </c>
      <c r="K860">
        <f t="shared" si="110"/>
        <v>40</v>
      </c>
    </row>
    <row r="861" spans="1:11" x14ac:dyDescent="0.25">
      <c r="A861">
        <f t="shared" si="103"/>
        <v>1</v>
      </c>
      <c r="B861" s="16">
        <f t="shared" si="106"/>
        <v>39661</v>
      </c>
      <c r="C861">
        <f t="shared" si="107"/>
        <v>410</v>
      </c>
      <c r="D861">
        <f t="shared" si="104"/>
        <v>280</v>
      </c>
      <c r="E861">
        <f t="shared" si="105"/>
        <v>130</v>
      </c>
      <c r="F861">
        <v>75</v>
      </c>
      <c r="G861">
        <f t="shared" si="108"/>
        <v>115</v>
      </c>
      <c r="I861">
        <f t="shared" si="109"/>
        <v>50</v>
      </c>
      <c r="K861">
        <f t="shared" si="110"/>
        <v>40</v>
      </c>
    </row>
    <row r="862" spans="1:11" x14ac:dyDescent="0.25">
      <c r="A862" t="str">
        <f t="shared" si="103"/>
        <v/>
      </c>
      <c r="B862" s="16">
        <f t="shared" si="106"/>
        <v>39662</v>
      </c>
      <c r="C862">
        <f t="shared" si="107"/>
        <v>410</v>
      </c>
      <c r="D862">
        <f t="shared" si="104"/>
        <v>280</v>
      </c>
      <c r="E862">
        <f t="shared" si="105"/>
        <v>130</v>
      </c>
      <c r="F862">
        <v>75</v>
      </c>
      <c r="G862">
        <f t="shared" si="108"/>
        <v>115</v>
      </c>
      <c r="I862">
        <f t="shared" si="109"/>
        <v>50</v>
      </c>
      <c r="K862">
        <f t="shared" si="110"/>
        <v>40</v>
      </c>
    </row>
    <row r="863" spans="1:11" x14ac:dyDescent="0.25">
      <c r="A863" t="str">
        <f t="shared" si="103"/>
        <v/>
      </c>
      <c r="B863" s="16">
        <f t="shared" si="106"/>
        <v>39663</v>
      </c>
      <c r="C863">
        <f t="shared" si="107"/>
        <v>410</v>
      </c>
      <c r="D863">
        <f t="shared" si="104"/>
        <v>280</v>
      </c>
      <c r="E863">
        <f t="shared" si="105"/>
        <v>130</v>
      </c>
      <c r="F863">
        <v>75</v>
      </c>
      <c r="G863">
        <f t="shared" si="108"/>
        <v>115</v>
      </c>
      <c r="I863">
        <f t="shared" si="109"/>
        <v>50</v>
      </c>
      <c r="K863">
        <f t="shared" si="110"/>
        <v>40</v>
      </c>
    </row>
    <row r="864" spans="1:11" x14ac:dyDescent="0.25">
      <c r="A864" t="str">
        <f t="shared" si="103"/>
        <v/>
      </c>
      <c r="B864" s="16">
        <f t="shared" si="106"/>
        <v>39664</v>
      </c>
      <c r="C864">
        <f t="shared" si="107"/>
        <v>410</v>
      </c>
      <c r="D864">
        <f t="shared" si="104"/>
        <v>280</v>
      </c>
      <c r="E864">
        <f t="shared" si="105"/>
        <v>130</v>
      </c>
      <c r="F864">
        <v>75</v>
      </c>
      <c r="G864">
        <f t="shared" si="108"/>
        <v>115</v>
      </c>
      <c r="I864">
        <f t="shared" si="109"/>
        <v>50</v>
      </c>
      <c r="K864">
        <f t="shared" si="110"/>
        <v>40</v>
      </c>
    </row>
    <row r="865" spans="1:11" x14ac:dyDescent="0.25">
      <c r="A865" t="str">
        <f t="shared" si="103"/>
        <v/>
      </c>
      <c r="B865" s="16">
        <f t="shared" si="106"/>
        <v>39665</v>
      </c>
      <c r="C865">
        <f t="shared" si="107"/>
        <v>410</v>
      </c>
      <c r="D865">
        <f t="shared" si="104"/>
        <v>280</v>
      </c>
      <c r="E865">
        <f t="shared" si="105"/>
        <v>130</v>
      </c>
      <c r="F865">
        <v>75</v>
      </c>
      <c r="G865">
        <f t="shared" si="108"/>
        <v>115</v>
      </c>
      <c r="I865">
        <f t="shared" si="109"/>
        <v>50</v>
      </c>
      <c r="K865">
        <f t="shared" si="110"/>
        <v>40</v>
      </c>
    </row>
    <row r="866" spans="1:11" x14ac:dyDescent="0.25">
      <c r="A866" t="str">
        <f t="shared" si="103"/>
        <v/>
      </c>
      <c r="B866" s="16">
        <f t="shared" si="106"/>
        <v>39666</v>
      </c>
      <c r="C866">
        <f t="shared" si="107"/>
        <v>410</v>
      </c>
      <c r="D866">
        <f t="shared" si="104"/>
        <v>280</v>
      </c>
      <c r="E866">
        <f t="shared" si="105"/>
        <v>130</v>
      </c>
      <c r="F866">
        <v>75</v>
      </c>
      <c r="G866">
        <f t="shared" si="108"/>
        <v>115</v>
      </c>
      <c r="I866">
        <f t="shared" si="109"/>
        <v>50</v>
      </c>
      <c r="K866">
        <f t="shared" si="110"/>
        <v>40</v>
      </c>
    </row>
    <row r="867" spans="1:11" x14ac:dyDescent="0.25">
      <c r="A867" t="str">
        <f t="shared" si="103"/>
        <v/>
      </c>
      <c r="B867" s="16">
        <f t="shared" si="106"/>
        <v>39667</v>
      </c>
      <c r="C867">
        <f t="shared" si="107"/>
        <v>410</v>
      </c>
      <c r="D867">
        <f t="shared" si="104"/>
        <v>280</v>
      </c>
      <c r="E867">
        <f t="shared" si="105"/>
        <v>130</v>
      </c>
      <c r="F867">
        <v>75</v>
      </c>
      <c r="G867">
        <f t="shared" si="108"/>
        <v>115</v>
      </c>
      <c r="I867">
        <f t="shared" si="109"/>
        <v>50</v>
      </c>
      <c r="K867">
        <f t="shared" si="110"/>
        <v>40</v>
      </c>
    </row>
    <row r="868" spans="1:11" x14ac:dyDescent="0.25">
      <c r="A868" t="str">
        <f t="shared" si="103"/>
        <v/>
      </c>
      <c r="B868" s="16">
        <f t="shared" si="106"/>
        <v>39668</v>
      </c>
      <c r="C868">
        <f t="shared" si="107"/>
        <v>410</v>
      </c>
      <c r="D868">
        <f t="shared" si="104"/>
        <v>280</v>
      </c>
      <c r="E868">
        <f t="shared" si="105"/>
        <v>130</v>
      </c>
      <c r="F868">
        <v>75</v>
      </c>
      <c r="G868">
        <f t="shared" si="108"/>
        <v>115</v>
      </c>
      <c r="I868">
        <f t="shared" si="109"/>
        <v>50</v>
      </c>
      <c r="K868">
        <f t="shared" si="110"/>
        <v>40</v>
      </c>
    </row>
    <row r="869" spans="1:11" x14ac:dyDescent="0.25">
      <c r="A869" t="str">
        <f t="shared" si="103"/>
        <v/>
      </c>
      <c r="B869" s="16">
        <f t="shared" si="106"/>
        <v>39669</v>
      </c>
      <c r="C869">
        <f t="shared" si="107"/>
        <v>410</v>
      </c>
      <c r="D869">
        <f t="shared" si="104"/>
        <v>280</v>
      </c>
      <c r="E869">
        <f t="shared" si="105"/>
        <v>130</v>
      </c>
      <c r="F869">
        <v>75</v>
      </c>
      <c r="G869">
        <f t="shared" si="108"/>
        <v>115</v>
      </c>
      <c r="I869">
        <f t="shared" si="109"/>
        <v>50</v>
      </c>
      <c r="K869">
        <f t="shared" si="110"/>
        <v>40</v>
      </c>
    </row>
    <row r="870" spans="1:11" x14ac:dyDescent="0.25">
      <c r="A870" t="str">
        <f t="shared" si="103"/>
        <v/>
      </c>
      <c r="B870" s="16">
        <f t="shared" si="106"/>
        <v>39670</v>
      </c>
      <c r="C870">
        <f t="shared" si="107"/>
        <v>410</v>
      </c>
      <c r="D870">
        <f t="shared" si="104"/>
        <v>280</v>
      </c>
      <c r="E870">
        <f t="shared" si="105"/>
        <v>130</v>
      </c>
      <c r="F870">
        <v>75</v>
      </c>
      <c r="G870">
        <f t="shared" si="108"/>
        <v>115</v>
      </c>
      <c r="I870">
        <f t="shared" si="109"/>
        <v>50</v>
      </c>
      <c r="K870">
        <f t="shared" si="110"/>
        <v>40</v>
      </c>
    </row>
    <row r="871" spans="1:11" x14ac:dyDescent="0.25">
      <c r="A871" t="str">
        <f t="shared" si="103"/>
        <v/>
      </c>
      <c r="B871" s="16">
        <f t="shared" si="106"/>
        <v>39671</v>
      </c>
      <c r="C871">
        <f t="shared" si="107"/>
        <v>410</v>
      </c>
      <c r="D871">
        <f t="shared" si="104"/>
        <v>280</v>
      </c>
      <c r="E871">
        <f t="shared" si="105"/>
        <v>130</v>
      </c>
      <c r="F871">
        <v>75</v>
      </c>
      <c r="G871">
        <f t="shared" si="108"/>
        <v>115</v>
      </c>
      <c r="I871">
        <f t="shared" si="109"/>
        <v>50</v>
      </c>
      <c r="K871">
        <f t="shared" si="110"/>
        <v>40</v>
      </c>
    </row>
    <row r="872" spans="1:11" x14ac:dyDescent="0.25">
      <c r="A872" t="str">
        <f t="shared" si="103"/>
        <v/>
      </c>
      <c r="B872" s="16">
        <f t="shared" si="106"/>
        <v>39672</v>
      </c>
      <c r="C872">
        <f t="shared" si="107"/>
        <v>410</v>
      </c>
      <c r="D872">
        <f t="shared" si="104"/>
        <v>280</v>
      </c>
      <c r="E872">
        <f t="shared" si="105"/>
        <v>130</v>
      </c>
      <c r="F872">
        <v>75</v>
      </c>
      <c r="G872">
        <f t="shared" si="108"/>
        <v>115</v>
      </c>
      <c r="I872">
        <f t="shared" si="109"/>
        <v>50</v>
      </c>
      <c r="K872">
        <f t="shared" si="110"/>
        <v>40</v>
      </c>
    </row>
    <row r="873" spans="1:11" x14ac:dyDescent="0.25">
      <c r="A873" t="str">
        <f t="shared" si="103"/>
        <v/>
      </c>
      <c r="B873" s="16">
        <f t="shared" si="106"/>
        <v>39673</v>
      </c>
      <c r="C873">
        <f t="shared" si="107"/>
        <v>410</v>
      </c>
      <c r="D873">
        <f t="shared" si="104"/>
        <v>280</v>
      </c>
      <c r="E873">
        <f t="shared" si="105"/>
        <v>130</v>
      </c>
      <c r="F873">
        <v>75</v>
      </c>
      <c r="G873">
        <f t="shared" si="108"/>
        <v>115</v>
      </c>
      <c r="I873">
        <f t="shared" si="109"/>
        <v>50</v>
      </c>
      <c r="K873">
        <f t="shared" si="110"/>
        <v>40</v>
      </c>
    </row>
    <row r="874" spans="1:11" x14ac:dyDescent="0.25">
      <c r="A874" t="str">
        <f t="shared" si="103"/>
        <v/>
      </c>
      <c r="B874" s="16">
        <f t="shared" si="106"/>
        <v>39674</v>
      </c>
      <c r="C874">
        <f t="shared" si="107"/>
        <v>410</v>
      </c>
      <c r="D874">
        <f t="shared" si="104"/>
        <v>280</v>
      </c>
      <c r="E874">
        <f t="shared" si="105"/>
        <v>130</v>
      </c>
      <c r="F874">
        <v>75</v>
      </c>
      <c r="G874">
        <f t="shared" si="108"/>
        <v>115</v>
      </c>
      <c r="I874">
        <f t="shared" si="109"/>
        <v>50</v>
      </c>
      <c r="K874">
        <f t="shared" si="110"/>
        <v>40</v>
      </c>
    </row>
    <row r="875" spans="1:11" x14ac:dyDescent="0.25">
      <c r="A875" t="str">
        <f t="shared" si="103"/>
        <v/>
      </c>
      <c r="B875" s="16">
        <f t="shared" si="106"/>
        <v>39675</v>
      </c>
      <c r="C875">
        <f t="shared" si="107"/>
        <v>410</v>
      </c>
      <c r="D875">
        <f t="shared" si="104"/>
        <v>280</v>
      </c>
      <c r="E875">
        <f t="shared" si="105"/>
        <v>130</v>
      </c>
      <c r="F875">
        <v>75</v>
      </c>
      <c r="G875">
        <f t="shared" si="108"/>
        <v>115</v>
      </c>
      <c r="I875">
        <f t="shared" si="109"/>
        <v>50</v>
      </c>
      <c r="K875">
        <f t="shared" si="110"/>
        <v>40</v>
      </c>
    </row>
    <row r="876" spans="1:11" x14ac:dyDescent="0.25">
      <c r="A876" t="str">
        <f t="shared" si="103"/>
        <v/>
      </c>
      <c r="B876" s="16">
        <f t="shared" si="106"/>
        <v>39676</v>
      </c>
      <c r="C876">
        <f t="shared" si="107"/>
        <v>410</v>
      </c>
      <c r="D876">
        <f t="shared" si="104"/>
        <v>280</v>
      </c>
      <c r="E876">
        <f t="shared" si="105"/>
        <v>130</v>
      </c>
      <c r="F876">
        <v>75</v>
      </c>
      <c r="G876">
        <f t="shared" si="108"/>
        <v>115</v>
      </c>
      <c r="I876">
        <f t="shared" si="109"/>
        <v>50</v>
      </c>
      <c r="K876">
        <f t="shared" si="110"/>
        <v>40</v>
      </c>
    </row>
    <row r="877" spans="1:11" x14ac:dyDescent="0.25">
      <c r="A877" t="str">
        <f t="shared" si="103"/>
        <v/>
      </c>
      <c r="B877" s="16">
        <f t="shared" si="106"/>
        <v>39677</v>
      </c>
      <c r="C877">
        <f t="shared" si="107"/>
        <v>410</v>
      </c>
      <c r="D877">
        <f t="shared" si="104"/>
        <v>280</v>
      </c>
      <c r="E877">
        <f t="shared" si="105"/>
        <v>130</v>
      </c>
      <c r="F877">
        <v>75</v>
      </c>
      <c r="G877">
        <f t="shared" si="108"/>
        <v>115</v>
      </c>
      <c r="I877">
        <f t="shared" si="109"/>
        <v>50</v>
      </c>
      <c r="K877">
        <f t="shared" si="110"/>
        <v>40</v>
      </c>
    </row>
    <row r="878" spans="1:11" x14ac:dyDescent="0.25">
      <c r="A878" t="str">
        <f t="shared" si="103"/>
        <v/>
      </c>
      <c r="B878" s="16">
        <f t="shared" si="106"/>
        <v>39678</v>
      </c>
      <c r="C878">
        <f t="shared" si="107"/>
        <v>410</v>
      </c>
      <c r="D878">
        <f t="shared" si="104"/>
        <v>280</v>
      </c>
      <c r="E878">
        <f t="shared" si="105"/>
        <v>130</v>
      </c>
      <c r="F878">
        <v>75</v>
      </c>
      <c r="G878">
        <f t="shared" si="108"/>
        <v>115</v>
      </c>
      <c r="I878">
        <f t="shared" si="109"/>
        <v>50</v>
      </c>
      <c r="K878">
        <f t="shared" si="110"/>
        <v>40</v>
      </c>
    </row>
    <row r="879" spans="1:11" x14ac:dyDescent="0.25">
      <c r="A879" t="str">
        <f t="shared" si="103"/>
        <v/>
      </c>
      <c r="B879" s="16">
        <f t="shared" si="106"/>
        <v>39679</v>
      </c>
      <c r="C879">
        <f t="shared" si="107"/>
        <v>410</v>
      </c>
      <c r="D879">
        <f t="shared" si="104"/>
        <v>280</v>
      </c>
      <c r="E879">
        <f t="shared" si="105"/>
        <v>130</v>
      </c>
      <c r="F879">
        <v>75</v>
      </c>
      <c r="G879">
        <f t="shared" si="108"/>
        <v>115</v>
      </c>
      <c r="I879">
        <f t="shared" si="109"/>
        <v>50</v>
      </c>
      <c r="K879">
        <f t="shared" si="110"/>
        <v>40</v>
      </c>
    </row>
    <row r="880" spans="1:11" x14ac:dyDescent="0.25">
      <c r="A880" t="str">
        <f t="shared" si="103"/>
        <v/>
      </c>
      <c r="B880" s="16">
        <f t="shared" si="106"/>
        <v>39680</v>
      </c>
      <c r="C880">
        <f t="shared" si="107"/>
        <v>410</v>
      </c>
      <c r="D880">
        <f t="shared" si="104"/>
        <v>280</v>
      </c>
      <c r="E880">
        <f t="shared" si="105"/>
        <v>130</v>
      </c>
      <c r="F880">
        <v>75</v>
      </c>
      <c r="G880">
        <f t="shared" si="108"/>
        <v>115</v>
      </c>
      <c r="I880">
        <f t="shared" si="109"/>
        <v>50</v>
      </c>
      <c r="K880">
        <f t="shared" si="110"/>
        <v>40</v>
      </c>
    </row>
    <row r="881" spans="1:11" x14ac:dyDescent="0.25">
      <c r="A881" t="str">
        <f t="shared" si="103"/>
        <v/>
      </c>
      <c r="B881" s="16">
        <f t="shared" si="106"/>
        <v>39681</v>
      </c>
      <c r="C881">
        <f t="shared" si="107"/>
        <v>410</v>
      </c>
      <c r="D881">
        <f t="shared" si="104"/>
        <v>280</v>
      </c>
      <c r="E881">
        <f t="shared" si="105"/>
        <v>130</v>
      </c>
      <c r="F881">
        <v>75</v>
      </c>
      <c r="G881">
        <f t="shared" si="108"/>
        <v>115</v>
      </c>
      <c r="I881">
        <f t="shared" si="109"/>
        <v>50</v>
      </c>
      <c r="K881">
        <f t="shared" si="110"/>
        <v>40</v>
      </c>
    </row>
    <row r="882" spans="1:11" x14ac:dyDescent="0.25">
      <c r="A882" t="str">
        <f t="shared" si="103"/>
        <v/>
      </c>
      <c r="B882" s="16">
        <f t="shared" si="106"/>
        <v>39682</v>
      </c>
      <c r="C882">
        <f t="shared" si="107"/>
        <v>410</v>
      </c>
      <c r="D882">
        <f t="shared" si="104"/>
        <v>280</v>
      </c>
      <c r="E882">
        <f t="shared" si="105"/>
        <v>130</v>
      </c>
      <c r="F882">
        <v>75</v>
      </c>
      <c r="G882">
        <f t="shared" si="108"/>
        <v>115</v>
      </c>
      <c r="I882">
        <f t="shared" si="109"/>
        <v>50</v>
      </c>
      <c r="K882">
        <f t="shared" si="110"/>
        <v>40</v>
      </c>
    </row>
    <row r="883" spans="1:11" x14ac:dyDescent="0.25">
      <c r="A883" t="str">
        <f t="shared" si="103"/>
        <v/>
      </c>
      <c r="B883" s="16">
        <f t="shared" si="106"/>
        <v>39683</v>
      </c>
      <c r="C883">
        <f t="shared" si="107"/>
        <v>410</v>
      </c>
      <c r="D883">
        <f t="shared" si="104"/>
        <v>280</v>
      </c>
      <c r="E883">
        <f t="shared" si="105"/>
        <v>130</v>
      </c>
      <c r="F883">
        <v>75</v>
      </c>
      <c r="G883">
        <f t="shared" si="108"/>
        <v>115</v>
      </c>
      <c r="I883">
        <f t="shared" si="109"/>
        <v>50</v>
      </c>
      <c r="K883">
        <f t="shared" si="110"/>
        <v>40</v>
      </c>
    </row>
    <row r="884" spans="1:11" x14ac:dyDescent="0.25">
      <c r="A884" t="str">
        <f t="shared" si="103"/>
        <v/>
      </c>
      <c r="B884" s="16">
        <f t="shared" si="106"/>
        <v>39684</v>
      </c>
      <c r="C884">
        <f t="shared" si="107"/>
        <v>410</v>
      </c>
      <c r="D884">
        <f t="shared" si="104"/>
        <v>280</v>
      </c>
      <c r="E884">
        <f t="shared" si="105"/>
        <v>130</v>
      </c>
      <c r="F884">
        <v>75</v>
      </c>
      <c r="G884">
        <f t="shared" si="108"/>
        <v>115</v>
      </c>
      <c r="I884">
        <f t="shared" si="109"/>
        <v>50</v>
      </c>
      <c r="K884">
        <f t="shared" si="110"/>
        <v>40</v>
      </c>
    </row>
    <row r="885" spans="1:11" x14ac:dyDescent="0.25">
      <c r="A885" t="str">
        <f t="shared" si="103"/>
        <v/>
      </c>
      <c r="B885" s="16">
        <f t="shared" si="106"/>
        <v>39685</v>
      </c>
      <c r="C885">
        <f t="shared" si="107"/>
        <v>410</v>
      </c>
      <c r="D885">
        <f t="shared" si="104"/>
        <v>280</v>
      </c>
      <c r="E885">
        <f t="shared" si="105"/>
        <v>130</v>
      </c>
      <c r="F885">
        <v>75</v>
      </c>
      <c r="G885">
        <f t="shared" si="108"/>
        <v>115</v>
      </c>
      <c r="I885">
        <f t="shared" si="109"/>
        <v>50</v>
      </c>
      <c r="K885">
        <f t="shared" si="110"/>
        <v>40</v>
      </c>
    </row>
    <row r="886" spans="1:11" x14ac:dyDescent="0.25">
      <c r="A886" t="str">
        <f t="shared" si="103"/>
        <v/>
      </c>
      <c r="B886" s="16">
        <f t="shared" si="106"/>
        <v>39686</v>
      </c>
      <c r="C886">
        <f t="shared" si="107"/>
        <v>410</v>
      </c>
      <c r="D886">
        <f t="shared" si="104"/>
        <v>280</v>
      </c>
      <c r="E886">
        <f t="shared" si="105"/>
        <v>130</v>
      </c>
      <c r="F886">
        <v>75</v>
      </c>
      <c r="G886">
        <f t="shared" si="108"/>
        <v>115</v>
      </c>
      <c r="I886">
        <f t="shared" si="109"/>
        <v>50</v>
      </c>
      <c r="K886">
        <f t="shared" si="110"/>
        <v>40</v>
      </c>
    </row>
    <row r="887" spans="1:11" x14ac:dyDescent="0.25">
      <c r="A887" t="str">
        <f t="shared" si="103"/>
        <v/>
      </c>
      <c r="B887" s="16">
        <f t="shared" si="106"/>
        <v>39687</v>
      </c>
      <c r="C887">
        <f t="shared" si="107"/>
        <v>410</v>
      </c>
      <c r="D887">
        <f t="shared" si="104"/>
        <v>280</v>
      </c>
      <c r="E887">
        <f t="shared" si="105"/>
        <v>130</v>
      </c>
      <c r="F887">
        <v>75</v>
      </c>
      <c r="G887">
        <f t="shared" si="108"/>
        <v>115</v>
      </c>
      <c r="I887">
        <f t="shared" si="109"/>
        <v>50</v>
      </c>
      <c r="K887">
        <f t="shared" si="110"/>
        <v>40</v>
      </c>
    </row>
    <row r="888" spans="1:11" x14ac:dyDescent="0.25">
      <c r="A888" t="str">
        <f t="shared" si="103"/>
        <v/>
      </c>
      <c r="B888" s="16">
        <f t="shared" si="106"/>
        <v>39688</v>
      </c>
      <c r="C888">
        <f t="shared" si="107"/>
        <v>410</v>
      </c>
      <c r="D888">
        <f t="shared" si="104"/>
        <v>280</v>
      </c>
      <c r="E888">
        <f t="shared" si="105"/>
        <v>130</v>
      </c>
      <c r="F888">
        <v>75</v>
      </c>
      <c r="G888">
        <f t="shared" si="108"/>
        <v>115</v>
      </c>
      <c r="I888">
        <f t="shared" si="109"/>
        <v>50</v>
      </c>
      <c r="K888">
        <f t="shared" si="110"/>
        <v>40</v>
      </c>
    </row>
    <row r="889" spans="1:11" x14ac:dyDescent="0.25">
      <c r="A889" t="str">
        <f t="shared" si="103"/>
        <v/>
      </c>
      <c r="B889" s="16">
        <f t="shared" si="106"/>
        <v>39689</v>
      </c>
      <c r="C889">
        <f t="shared" si="107"/>
        <v>410</v>
      </c>
      <c r="D889">
        <f t="shared" si="104"/>
        <v>280</v>
      </c>
      <c r="E889">
        <f t="shared" si="105"/>
        <v>130</v>
      </c>
      <c r="F889">
        <v>75</v>
      </c>
      <c r="G889">
        <f t="shared" si="108"/>
        <v>115</v>
      </c>
      <c r="I889">
        <f t="shared" si="109"/>
        <v>50</v>
      </c>
      <c r="K889">
        <f t="shared" si="110"/>
        <v>40</v>
      </c>
    </row>
    <row r="890" spans="1:11" x14ac:dyDescent="0.25">
      <c r="A890" t="str">
        <f t="shared" si="103"/>
        <v/>
      </c>
      <c r="B890" s="16">
        <f t="shared" si="106"/>
        <v>39690</v>
      </c>
      <c r="C890">
        <f t="shared" si="107"/>
        <v>410</v>
      </c>
      <c r="D890">
        <f t="shared" si="104"/>
        <v>280</v>
      </c>
      <c r="E890">
        <f t="shared" si="105"/>
        <v>130</v>
      </c>
      <c r="F890">
        <v>75</v>
      </c>
      <c r="G890">
        <f t="shared" si="108"/>
        <v>115</v>
      </c>
      <c r="I890">
        <f t="shared" si="109"/>
        <v>50</v>
      </c>
      <c r="K890">
        <f t="shared" si="110"/>
        <v>40</v>
      </c>
    </row>
    <row r="891" spans="1:11" x14ac:dyDescent="0.25">
      <c r="A891" t="str">
        <f t="shared" si="103"/>
        <v/>
      </c>
      <c r="B891" s="16">
        <f t="shared" si="106"/>
        <v>39691</v>
      </c>
      <c r="C891">
        <f t="shared" si="107"/>
        <v>410</v>
      </c>
      <c r="D891">
        <f t="shared" si="104"/>
        <v>280</v>
      </c>
      <c r="E891">
        <f t="shared" si="105"/>
        <v>130</v>
      </c>
      <c r="F891">
        <v>75</v>
      </c>
      <c r="G891">
        <f t="shared" si="108"/>
        <v>115</v>
      </c>
      <c r="I891">
        <f t="shared" si="109"/>
        <v>50</v>
      </c>
      <c r="K891">
        <f t="shared" si="110"/>
        <v>40</v>
      </c>
    </row>
    <row r="892" spans="1:11" x14ac:dyDescent="0.25">
      <c r="A892">
        <f t="shared" si="103"/>
        <v>1</v>
      </c>
      <c r="B892" s="16">
        <f t="shared" si="106"/>
        <v>39692</v>
      </c>
      <c r="C892">
        <f t="shared" si="107"/>
        <v>410</v>
      </c>
      <c r="D892">
        <f t="shared" si="104"/>
        <v>280</v>
      </c>
      <c r="E892">
        <f t="shared" si="105"/>
        <v>130</v>
      </c>
      <c r="F892">
        <v>75</v>
      </c>
      <c r="G892">
        <f t="shared" si="108"/>
        <v>115</v>
      </c>
      <c r="I892">
        <f t="shared" si="109"/>
        <v>50</v>
      </c>
      <c r="K892">
        <f t="shared" si="110"/>
        <v>40</v>
      </c>
    </row>
    <row r="893" spans="1:11" x14ac:dyDescent="0.25">
      <c r="A893" t="str">
        <f t="shared" si="103"/>
        <v/>
      </c>
      <c r="B893" s="16">
        <f t="shared" si="106"/>
        <v>39693</v>
      </c>
      <c r="C893">
        <f t="shared" si="107"/>
        <v>410</v>
      </c>
      <c r="D893">
        <f t="shared" si="104"/>
        <v>280</v>
      </c>
      <c r="E893">
        <f t="shared" si="105"/>
        <v>130</v>
      </c>
      <c r="F893">
        <v>75</v>
      </c>
      <c r="G893">
        <f t="shared" si="108"/>
        <v>115</v>
      </c>
      <c r="I893">
        <f t="shared" si="109"/>
        <v>50</v>
      </c>
      <c r="K893">
        <f t="shared" si="110"/>
        <v>40</v>
      </c>
    </row>
    <row r="894" spans="1:11" x14ac:dyDescent="0.25">
      <c r="A894" t="str">
        <f t="shared" si="103"/>
        <v/>
      </c>
      <c r="B894" s="16">
        <f t="shared" si="106"/>
        <v>39694</v>
      </c>
      <c r="C894">
        <f t="shared" si="107"/>
        <v>410</v>
      </c>
      <c r="D894">
        <f t="shared" si="104"/>
        <v>280</v>
      </c>
      <c r="E894">
        <f t="shared" si="105"/>
        <v>130</v>
      </c>
      <c r="F894">
        <v>75</v>
      </c>
      <c r="G894">
        <f t="shared" si="108"/>
        <v>115</v>
      </c>
      <c r="I894">
        <f t="shared" si="109"/>
        <v>50</v>
      </c>
      <c r="K894">
        <f t="shared" si="110"/>
        <v>40</v>
      </c>
    </row>
    <row r="895" spans="1:11" x14ac:dyDescent="0.25">
      <c r="A895" t="str">
        <f t="shared" si="103"/>
        <v/>
      </c>
      <c r="B895" s="16">
        <f t="shared" si="106"/>
        <v>39695</v>
      </c>
      <c r="C895">
        <f t="shared" si="107"/>
        <v>410</v>
      </c>
      <c r="D895">
        <f t="shared" si="104"/>
        <v>280</v>
      </c>
      <c r="E895">
        <f t="shared" si="105"/>
        <v>130</v>
      </c>
      <c r="F895">
        <v>75</v>
      </c>
      <c r="G895">
        <f t="shared" si="108"/>
        <v>115</v>
      </c>
      <c r="I895">
        <f t="shared" si="109"/>
        <v>50</v>
      </c>
      <c r="K895">
        <f t="shared" si="110"/>
        <v>40</v>
      </c>
    </row>
    <row r="896" spans="1:11" x14ac:dyDescent="0.25">
      <c r="A896" t="str">
        <f t="shared" si="103"/>
        <v/>
      </c>
      <c r="B896" s="16">
        <f t="shared" si="106"/>
        <v>39696</v>
      </c>
      <c r="C896">
        <f t="shared" si="107"/>
        <v>410</v>
      </c>
      <c r="D896">
        <f t="shared" si="104"/>
        <v>280</v>
      </c>
      <c r="E896">
        <f t="shared" si="105"/>
        <v>130</v>
      </c>
      <c r="F896">
        <v>75</v>
      </c>
      <c r="G896">
        <f t="shared" si="108"/>
        <v>115</v>
      </c>
      <c r="I896">
        <f t="shared" si="109"/>
        <v>50</v>
      </c>
      <c r="K896">
        <f t="shared" si="110"/>
        <v>40</v>
      </c>
    </row>
    <row r="897" spans="1:11" x14ac:dyDescent="0.25">
      <c r="A897" t="str">
        <f t="shared" si="103"/>
        <v/>
      </c>
      <c r="B897" s="16">
        <f t="shared" si="106"/>
        <v>39697</v>
      </c>
      <c r="C897">
        <f t="shared" si="107"/>
        <v>410</v>
      </c>
      <c r="D897">
        <f t="shared" si="104"/>
        <v>280</v>
      </c>
      <c r="E897">
        <f t="shared" si="105"/>
        <v>130</v>
      </c>
      <c r="F897">
        <v>75</v>
      </c>
      <c r="G897">
        <f t="shared" si="108"/>
        <v>115</v>
      </c>
      <c r="I897">
        <f t="shared" si="109"/>
        <v>50</v>
      </c>
      <c r="K897">
        <f t="shared" si="110"/>
        <v>40</v>
      </c>
    </row>
    <row r="898" spans="1:11" x14ac:dyDescent="0.25">
      <c r="A898" t="str">
        <f t="shared" si="103"/>
        <v/>
      </c>
      <c r="B898" s="16">
        <f t="shared" si="106"/>
        <v>39698</v>
      </c>
      <c r="C898">
        <f t="shared" si="107"/>
        <v>410</v>
      </c>
      <c r="D898">
        <f t="shared" si="104"/>
        <v>280</v>
      </c>
      <c r="E898">
        <f t="shared" si="105"/>
        <v>130</v>
      </c>
      <c r="F898">
        <v>75</v>
      </c>
      <c r="G898">
        <f t="shared" si="108"/>
        <v>115</v>
      </c>
      <c r="I898">
        <f t="shared" si="109"/>
        <v>50</v>
      </c>
      <c r="K898">
        <f t="shared" si="110"/>
        <v>40</v>
      </c>
    </row>
    <row r="899" spans="1:11" x14ac:dyDescent="0.25">
      <c r="A899" t="str">
        <f t="shared" si="103"/>
        <v/>
      </c>
      <c r="B899" s="16">
        <f t="shared" si="106"/>
        <v>39699</v>
      </c>
      <c r="C899">
        <f t="shared" si="107"/>
        <v>410</v>
      </c>
      <c r="D899">
        <f t="shared" si="104"/>
        <v>280</v>
      </c>
      <c r="E899">
        <f t="shared" si="105"/>
        <v>130</v>
      </c>
      <c r="F899">
        <v>75</v>
      </c>
      <c r="G899">
        <f t="shared" si="108"/>
        <v>115</v>
      </c>
      <c r="I899">
        <f t="shared" si="109"/>
        <v>50</v>
      </c>
      <c r="K899">
        <f t="shared" si="110"/>
        <v>40</v>
      </c>
    </row>
    <row r="900" spans="1:11" x14ac:dyDescent="0.25">
      <c r="A900" t="str">
        <f t="shared" si="103"/>
        <v/>
      </c>
      <c r="B900" s="16">
        <f t="shared" si="106"/>
        <v>39700</v>
      </c>
      <c r="C900">
        <f t="shared" si="107"/>
        <v>410</v>
      </c>
      <c r="D900">
        <f t="shared" si="104"/>
        <v>280</v>
      </c>
      <c r="E900">
        <f t="shared" si="105"/>
        <v>130</v>
      </c>
      <c r="F900">
        <v>75</v>
      </c>
      <c r="G900">
        <f t="shared" si="108"/>
        <v>115</v>
      </c>
      <c r="I900">
        <f t="shared" si="109"/>
        <v>50</v>
      </c>
      <c r="K900">
        <f t="shared" si="110"/>
        <v>40</v>
      </c>
    </row>
    <row r="901" spans="1:11" x14ac:dyDescent="0.25">
      <c r="A901" t="str">
        <f t="shared" si="103"/>
        <v/>
      </c>
      <c r="B901" s="16">
        <f t="shared" si="106"/>
        <v>39701</v>
      </c>
      <c r="C901">
        <f t="shared" si="107"/>
        <v>410</v>
      </c>
      <c r="D901">
        <f t="shared" si="104"/>
        <v>280</v>
      </c>
      <c r="E901">
        <f t="shared" si="105"/>
        <v>130</v>
      </c>
      <c r="F901">
        <v>75</v>
      </c>
      <c r="G901">
        <f t="shared" si="108"/>
        <v>115</v>
      </c>
      <c r="I901">
        <f t="shared" si="109"/>
        <v>50</v>
      </c>
      <c r="K901">
        <f t="shared" si="110"/>
        <v>40</v>
      </c>
    </row>
    <row r="902" spans="1:11" x14ac:dyDescent="0.25">
      <c r="A902" t="str">
        <f t="shared" si="103"/>
        <v/>
      </c>
      <c r="B902" s="16">
        <f t="shared" si="106"/>
        <v>39702</v>
      </c>
      <c r="C902">
        <f t="shared" si="107"/>
        <v>410</v>
      </c>
      <c r="D902">
        <f t="shared" si="104"/>
        <v>280</v>
      </c>
      <c r="E902">
        <f t="shared" si="105"/>
        <v>130</v>
      </c>
      <c r="F902">
        <v>75</v>
      </c>
      <c r="G902">
        <f t="shared" si="108"/>
        <v>115</v>
      </c>
      <c r="I902">
        <f t="shared" si="109"/>
        <v>50</v>
      </c>
      <c r="K902">
        <f t="shared" si="110"/>
        <v>40</v>
      </c>
    </row>
    <row r="903" spans="1:11" x14ac:dyDescent="0.25">
      <c r="A903" t="str">
        <f t="shared" si="103"/>
        <v/>
      </c>
      <c r="B903" s="16">
        <f t="shared" si="106"/>
        <v>39703</v>
      </c>
      <c r="C903">
        <f t="shared" si="107"/>
        <v>410</v>
      </c>
      <c r="D903">
        <f t="shared" si="104"/>
        <v>280</v>
      </c>
      <c r="E903">
        <f t="shared" si="105"/>
        <v>130</v>
      </c>
      <c r="F903">
        <v>75</v>
      </c>
      <c r="G903">
        <f t="shared" si="108"/>
        <v>115</v>
      </c>
      <c r="I903">
        <f t="shared" si="109"/>
        <v>50</v>
      </c>
      <c r="K903">
        <f t="shared" si="110"/>
        <v>40</v>
      </c>
    </row>
    <row r="904" spans="1:11" x14ac:dyDescent="0.25">
      <c r="A904" t="str">
        <f t="shared" ref="A904:A967" si="111">IF(DAY(B904)=1,1,"")</f>
        <v/>
      </c>
      <c r="B904" s="16">
        <f t="shared" si="106"/>
        <v>39704</v>
      </c>
      <c r="C904">
        <f t="shared" si="107"/>
        <v>410</v>
      </c>
      <c r="D904">
        <f t="shared" si="104"/>
        <v>280</v>
      </c>
      <c r="E904">
        <f t="shared" si="105"/>
        <v>130</v>
      </c>
      <c r="F904">
        <v>75</v>
      </c>
      <c r="G904">
        <f t="shared" si="108"/>
        <v>115</v>
      </c>
      <c r="I904">
        <f t="shared" si="109"/>
        <v>50</v>
      </c>
      <c r="K904">
        <f t="shared" si="110"/>
        <v>40</v>
      </c>
    </row>
    <row r="905" spans="1:11" x14ac:dyDescent="0.25">
      <c r="A905" t="str">
        <f t="shared" si="111"/>
        <v/>
      </c>
      <c r="B905" s="16">
        <f t="shared" si="106"/>
        <v>39705</v>
      </c>
      <c r="C905">
        <f t="shared" si="107"/>
        <v>410</v>
      </c>
      <c r="D905">
        <f t="shared" ref="D905:D968" si="112">SUM(F905:S905)</f>
        <v>280</v>
      </c>
      <c r="E905">
        <f t="shared" ref="E905:E968" si="113">C905-D905</f>
        <v>130</v>
      </c>
      <c r="F905">
        <v>75</v>
      </c>
      <c r="G905">
        <f t="shared" si="108"/>
        <v>115</v>
      </c>
      <c r="I905">
        <f t="shared" si="109"/>
        <v>50</v>
      </c>
      <c r="K905">
        <f t="shared" si="110"/>
        <v>40</v>
      </c>
    </row>
    <row r="906" spans="1:11" x14ac:dyDescent="0.25">
      <c r="A906" t="str">
        <f t="shared" si="111"/>
        <v/>
      </c>
      <c r="B906" s="16">
        <f t="shared" ref="B906:B969" si="114">B905+1</f>
        <v>39706</v>
      </c>
      <c r="C906">
        <f t="shared" si="107"/>
        <v>410</v>
      </c>
      <c r="D906">
        <f t="shared" si="112"/>
        <v>280</v>
      </c>
      <c r="E906">
        <f t="shared" si="113"/>
        <v>130</v>
      </c>
      <c r="F906">
        <v>75</v>
      </c>
      <c r="G906">
        <f t="shared" si="108"/>
        <v>115</v>
      </c>
      <c r="I906">
        <f t="shared" si="109"/>
        <v>50</v>
      </c>
      <c r="K906">
        <f t="shared" si="110"/>
        <v>40</v>
      </c>
    </row>
    <row r="907" spans="1:11" x14ac:dyDescent="0.25">
      <c r="A907" t="str">
        <f t="shared" si="111"/>
        <v/>
      </c>
      <c r="B907" s="16">
        <f t="shared" si="114"/>
        <v>39707</v>
      </c>
      <c r="C907">
        <f t="shared" si="107"/>
        <v>410</v>
      </c>
      <c r="D907">
        <f t="shared" si="112"/>
        <v>280</v>
      </c>
      <c r="E907">
        <f t="shared" si="113"/>
        <v>130</v>
      </c>
      <c r="F907">
        <v>75</v>
      </c>
      <c r="G907">
        <f t="shared" si="108"/>
        <v>115</v>
      </c>
      <c r="I907">
        <f t="shared" si="109"/>
        <v>50</v>
      </c>
      <c r="K907">
        <f t="shared" si="110"/>
        <v>40</v>
      </c>
    </row>
    <row r="908" spans="1:11" x14ac:dyDescent="0.25">
      <c r="A908" t="str">
        <f t="shared" si="111"/>
        <v/>
      </c>
      <c r="B908" s="16">
        <f t="shared" si="114"/>
        <v>39708</v>
      </c>
      <c r="C908">
        <f t="shared" ref="C908:C971" si="115">IF(MONTH(B908)&lt;4,450,IF(MONTH(B908)&gt;10,450,410))</f>
        <v>410</v>
      </c>
      <c r="D908">
        <f t="shared" si="112"/>
        <v>280</v>
      </c>
      <c r="E908">
        <f t="shared" si="113"/>
        <v>130</v>
      </c>
      <c r="F908">
        <v>75</v>
      </c>
      <c r="G908">
        <f t="shared" si="108"/>
        <v>115</v>
      </c>
      <c r="I908">
        <f t="shared" si="109"/>
        <v>50</v>
      </c>
      <c r="K908">
        <f t="shared" si="110"/>
        <v>40</v>
      </c>
    </row>
    <row r="909" spans="1:11" x14ac:dyDescent="0.25">
      <c r="A909" t="str">
        <f t="shared" si="111"/>
        <v/>
      </c>
      <c r="B909" s="16">
        <f t="shared" si="114"/>
        <v>39709</v>
      </c>
      <c r="C909">
        <f t="shared" si="115"/>
        <v>410</v>
      </c>
      <c r="D909">
        <f t="shared" si="112"/>
        <v>280</v>
      </c>
      <c r="E909">
        <f t="shared" si="113"/>
        <v>130</v>
      </c>
      <c r="F909">
        <v>75</v>
      </c>
      <c r="G909">
        <f t="shared" ref="G909:G972" si="116">G908</f>
        <v>115</v>
      </c>
      <c r="I909">
        <f t="shared" ref="I909:I952" si="117">I908</f>
        <v>50</v>
      </c>
      <c r="K909">
        <f t="shared" ref="K909:K952" si="118">K908</f>
        <v>40</v>
      </c>
    </row>
    <row r="910" spans="1:11" x14ac:dyDescent="0.25">
      <c r="A910" t="str">
        <f t="shared" si="111"/>
        <v/>
      </c>
      <c r="B910" s="16">
        <f t="shared" si="114"/>
        <v>39710</v>
      </c>
      <c r="C910">
        <f t="shared" si="115"/>
        <v>410</v>
      </c>
      <c r="D910">
        <f t="shared" si="112"/>
        <v>280</v>
      </c>
      <c r="E910">
        <f t="shared" si="113"/>
        <v>130</v>
      </c>
      <c r="F910">
        <v>75</v>
      </c>
      <c r="G910">
        <f t="shared" si="116"/>
        <v>115</v>
      </c>
      <c r="I910">
        <f t="shared" si="117"/>
        <v>50</v>
      </c>
      <c r="K910">
        <f t="shared" si="118"/>
        <v>40</v>
      </c>
    </row>
    <row r="911" spans="1:11" x14ac:dyDescent="0.25">
      <c r="A911" t="str">
        <f t="shared" si="111"/>
        <v/>
      </c>
      <c r="B911" s="16">
        <f t="shared" si="114"/>
        <v>39711</v>
      </c>
      <c r="C911">
        <f t="shared" si="115"/>
        <v>410</v>
      </c>
      <c r="D911">
        <f t="shared" si="112"/>
        <v>280</v>
      </c>
      <c r="E911">
        <f t="shared" si="113"/>
        <v>130</v>
      </c>
      <c r="F911">
        <v>75</v>
      </c>
      <c r="G911">
        <f t="shared" si="116"/>
        <v>115</v>
      </c>
      <c r="I911">
        <f t="shared" si="117"/>
        <v>50</v>
      </c>
      <c r="K911">
        <f t="shared" si="118"/>
        <v>40</v>
      </c>
    </row>
    <row r="912" spans="1:11" x14ac:dyDescent="0.25">
      <c r="A912" t="str">
        <f t="shared" si="111"/>
        <v/>
      </c>
      <c r="B912" s="16">
        <f t="shared" si="114"/>
        <v>39712</v>
      </c>
      <c r="C912">
        <f t="shared" si="115"/>
        <v>410</v>
      </c>
      <c r="D912">
        <f t="shared" si="112"/>
        <v>280</v>
      </c>
      <c r="E912">
        <f t="shared" si="113"/>
        <v>130</v>
      </c>
      <c r="F912">
        <v>75</v>
      </c>
      <c r="G912">
        <f t="shared" si="116"/>
        <v>115</v>
      </c>
      <c r="I912">
        <f t="shared" si="117"/>
        <v>50</v>
      </c>
      <c r="K912">
        <f t="shared" si="118"/>
        <v>40</v>
      </c>
    </row>
    <row r="913" spans="1:11" x14ac:dyDescent="0.25">
      <c r="A913" t="str">
        <f t="shared" si="111"/>
        <v/>
      </c>
      <c r="B913" s="16">
        <f t="shared" si="114"/>
        <v>39713</v>
      </c>
      <c r="C913">
        <f t="shared" si="115"/>
        <v>410</v>
      </c>
      <c r="D913">
        <f t="shared" si="112"/>
        <v>280</v>
      </c>
      <c r="E913">
        <f t="shared" si="113"/>
        <v>130</v>
      </c>
      <c r="F913">
        <v>75</v>
      </c>
      <c r="G913">
        <f t="shared" si="116"/>
        <v>115</v>
      </c>
      <c r="I913">
        <f t="shared" si="117"/>
        <v>50</v>
      </c>
      <c r="K913">
        <f t="shared" si="118"/>
        <v>40</v>
      </c>
    </row>
    <row r="914" spans="1:11" x14ac:dyDescent="0.25">
      <c r="A914" t="str">
        <f t="shared" si="111"/>
        <v/>
      </c>
      <c r="B914" s="16">
        <f t="shared" si="114"/>
        <v>39714</v>
      </c>
      <c r="C914">
        <f t="shared" si="115"/>
        <v>410</v>
      </c>
      <c r="D914">
        <f t="shared" si="112"/>
        <v>280</v>
      </c>
      <c r="E914">
        <f t="shared" si="113"/>
        <v>130</v>
      </c>
      <c r="F914">
        <v>75</v>
      </c>
      <c r="G914">
        <f t="shared" si="116"/>
        <v>115</v>
      </c>
      <c r="I914">
        <f t="shared" si="117"/>
        <v>50</v>
      </c>
      <c r="K914">
        <f t="shared" si="118"/>
        <v>40</v>
      </c>
    </row>
    <row r="915" spans="1:11" x14ac:dyDescent="0.25">
      <c r="A915" t="str">
        <f t="shared" si="111"/>
        <v/>
      </c>
      <c r="B915" s="16">
        <f t="shared" si="114"/>
        <v>39715</v>
      </c>
      <c r="C915">
        <f t="shared" si="115"/>
        <v>410</v>
      </c>
      <c r="D915">
        <f t="shared" si="112"/>
        <v>280</v>
      </c>
      <c r="E915">
        <f t="shared" si="113"/>
        <v>130</v>
      </c>
      <c r="F915">
        <v>75</v>
      </c>
      <c r="G915">
        <f t="shared" si="116"/>
        <v>115</v>
      </c>
      <c r="I915">
        <f t="shared" si="117"/>
        <v>50</v>
      </c>
      <c r="K915">
        <f t="shared" si="118"/>
        <v>40</v>
      </c>
    </row>
    <row r="916" spans="1:11" x14ac:dyDescent="0.25">
      <c r="A916" t="str">
        <f t="shared" si="111"/>
        <v/>
      </c>
      <c r="B916" s="16">
        <f t="shared" si="114"/>
        <v>39716</v>
      </c>
      <c r="C916">
        <f t="shared" si="115"/>
        <v>410</v>
      </c>
      <c r="D916">
        <f t="shared" si="112"/>
        <v>280</v>
      </c>
      <c r="E916">
        <f t="shared" si="113"/>
        <v>130</v>
      </c>
      <c r="F916">
        <v>75</v>
      </c>
      <c r="G916">
        <f t="shared" si="116"/>
        <v>115</v>
      </c>
      <c r="I916">
        <f t="shared" si="117"/>
        <v>50</v>
      </c>
      <c r="K916">
        <f t="shared" si="118"/>
        <v>40</v>
      </c>
    </row>
    <row r="917" spans="1:11" x14ac:dyDescent="0.25">
      <c r="A917" t="str">
        <f t="shared" si="111"/>
        <v/>
      </c>
      <c r="B917" s="16">
        <f t="shared" si="114"/>
        <v>39717</v>
      </c>
      <c r="C917">
        <f t="shared" si="115"/>
        <v>410</v>
      </c>
      <c r="D917">
        <f t="shared" si="112"/>
        <v>280</v>
      </c>
      <c r="E917">
        <f t="shared" si="113"/>
        <v>130</v>
      </c>
      <c r="F917">
        <v>75</v>
      </c>
      <c r="G917">
        <f t="shared" si="116"/>
        <v>115</v>
      </c>
      <c r="I917">
        <f t="shared" si="117"/>
        <v>50</v>
      </c>
      <c r="K917">
        <f t="shared" si="118"/>
        <v>40</v>
      </c>
    </row>
    <row r="918" spans="1:11" x14ac:dyDescent="0.25">
      <c r="A918" t="str">
        <f t="shared" si="111"/>
        <v/>
      </c>
      <c r="B918" s="16">
        <f t="shared" si="114"/>
        <v>39718</v>
      </c>
      <c r="C918">
        <f t="shared" si="115"/>
        <v>410</v>
      </c>
      <c r="D918">
        <f t="shared" si="112"/>
        <v>280</v>
      </c>
      <c r="E918">
        <f t="shared" si="113"/>
        <v>130</v>
      </c>
      <c r="F918">
        <v>75</v>
      </c>
      <c r="G918">
        <f t="shared" si="116"/>
        <v>115</v>
      </c>
      <c r="I918">
        <f t="shared" si="117"/>
        <v>50</v>
      </c>
      <c r="K918">
        <f t="shared" si="118"/>
        <v>40</v>
      </c>
    </row>
    <row r="919" spans="1:11" x14ac:dyDescent="0.25">
      <c r="A919" t="str">
        <f t="shared" si="111"/>
        <v/>
      </c>
      <c r="B919" s="16">
        <f t="shared" si="114"/>
        <v>39719</v>
      </c>
      <c r="C919">
        <f t="shared" si="115"/>
        <v>410</v>
      </c>
      <c r="D919">
        <f t="shared" si="112"/>
        <v>280</v>
      </c>
      <c r="E919">
        <f t="shared" si="113"/>
        <v>130</v>
      </c>
      <c r="F919">
        <v>75</v>
      </c>
      <c r="G919">
        <f t="shared" si="116"/>
        <v>115</v>
      </c>
      <c r="I919">
        <f t="shared" si="117"/>
        <v>50</v>
      </c>
      <c r="K919">
        <f t="shared" si="118"/>
        <v>40</v>
      </c>
    </row>
    <row r="920" spans="1:11" x14ac:dyDescent="0.25">
      <c r="A920" t="str">
        <f t="shared" si="111"/>
        <v/>
      </c>
      <c r="B920" s="16">
        <f t="shared" si="114"/>
        <v>39720</v>
      </c>
      <c r="C920">
        <f t="shared" si="115"/>
        <v>410</v>
      </c>
      <c r="D920">
        <f t="shared" si="112"/>
        <v>280</v>
      </c>
      <c r="E920">
        <f t="shared" si="113"/>
        <v>130</v>
      </c>
      <c r="F920">
        <v>75</v>
      </c>
      <c r="G920">
        <f t="shared" si="116"/>
        <v>115</v>
      </c>
      <c r="I920">
        <f t="shared" si="117"/>
        <v>50</v>
      </c>
      <c r="K920">
        <f t="shared" si="118"/>
        <v>40</v>
      </c>
    </row>
    <row r="921" spans="1:11" x14ac:dyDescent="0.25">
      <c r="A921" t="str">
        <f t="shared" si="111"/>
        <v/>
      </c>
      <c r="B921" s="16">
        <f t="shared" si="114"/>
        <v>39721</v>
      </c>
      <c r="C921">
        <f t="shared" si="115"/>
        <v>410</v>
      </c>
      <c r="D921">
        <f t="shared" si="112"/>
        <v>280</v>
      </c>
      <c r="E921">
        <f t="shared" si="113"/>
        <v>130</v>
      </c>
      <c r="F921">
        <v>75</v>
      </c>
      <c r="G921">
        <f t="shared" si="116"/>
        <v>115</v>
      </c>
      <c r="I921">
        <f t="shared" si="117"/>
        <v>50</v>
      </c>
      <c r="K921">
        <f t="shared" si="118"/>
        <v>40</v>
      </c>
    </row>
    <row r="922" spans="1:11" x14ac:dyDescent="0.25">
      <c r="A922">
        <f t="shared" si="111"/>
        <v>1</v>
      </c>
      <c r="B922" s="16">
        <f t="shared" si="114"/>
        <v>39722</v>
      </c>
      <c r="C922">
        <f t="shared" si="115"/>
        <v>410</v>
      </c>
      <c r="D922">
        <f t="shared" si="112"/>
        <v>215</v>
      </c>
      <c r="E922">
        <f t="shared" si="113"/>
        <v>195</v>
      </c>
      <c r="F922">
        <v>65</v>
      </c>
      <c r="G922">
        <v>60</v>
      </c>
      <c r="I922">
        <f t="shared" si="117"/>
        <v>50</v>
      </c>
      <c r="K922">
        <f t="shared" si="118"/>
        <v>40</v>
      </c>
    </row>
    <row r="923" spans="1:11" x14ac:dyDescent="0.25">
      <c r="A923" t="str">
        <f t="shared" si="111"/>
        <v/>
      </c>
      <c r="B923" s="16">
        <f t="shared" si="114"/>
        <v>39723</v>
      </c>
      <c r="C923">
        <f t="shared" si="115"/>
        <v>410</v>
      </c>
      <c r="D923">
        <f t="shared" si="112"/>
        <v>215</v>
      </c>
      <c r="E923">
        <f t="shared" si="113"/>
        <v>195</v>
      </c>
      <c r="F923">
        <v>65</v>
      </c>
      <c r="G923">
        <f t="shared" si="116"/>
        <v>60</v>
      </c>
      <c r="I923">
        <f t="shared" si="117"/>
        <v>50</v>
      </c>
      <c r="K923">
        <f t="shared" si="118"/>
        <v>40</v>
      </c>
    </row>
    <row r="924" spans="1:11" x14ac:dyDescent="0.25">
      <c r="A924" t="str">
        <f t="shared" si="111"/>
        <v/>
      </c>
      <c r="B924" s="16">
        <f t="shared" si="114"/>
        <v>39724</v>
      </c>
      <c r="C924">
        <f t="shared" si="115"/>
        <v>410</v>
      </c>
      <c r="D924">
        <f t="shared" si="112"/>
        <v>215</v>
      </c>
      <c r="E924">
        <f t="shared" si="113"/>
        <v>195</v>
      </c>
      <c r="F924">
        <v>65</v>
      </c>
      <c r="G924">
        <f t="shared" si="116"/>
        <v>60</v>
      </c>
      <c r="I924">
        <f t="shared" si="117"/>
        <v>50</v>
      </c>
      <c r="K924">
        <f t="shared" si="118"/>
        <v>40</v>
      </c>
    </row>
    <row r="925" spans="1:11" x14ac:dyDescent="0.25">
      <c r="A925" t="str">
        <f t="shared" si="111"/>
        <v/>
      </c>
      <c r="B925" s="16">
        <f t="shared" si="114"/>
        <v>39725</v>
      </c>
      <c r="C925">
        <f t="shared" si="115"/>
        <v>410</v>
      </c>
      <c r="D925">
        <f t="shared" si="112"/>
        <v>215</v>
      </c>
      <c r="E925">
        <f t="shared" si="113"/>
        <v>195</v>
      </c>
      <c r="F925">
        <v>65</v>
      </c>
      <c r="G925">
        <f t="shared" si="116"/>
        <v>60</v>
      </c>
      <c r="I925">
        <f t="shared" si="117"/>
        <v>50</v>
      </c>
      <c r="K925">
        <f t="shared" si="118"/>
        <v>40</v>
      </c>
    </row>
    <row r="926" spans="1:11" x14ac:dyDescent="0.25">
      <c r="A926" t="str">
        <f t="shared" si="111"/>
        <v/>
      </c>
      <c r="B926" s="16">
        <f t="shared" si="114"/>
        <v>39726</v>
      </c>
      <c r="C926">
        <f t="shared" si="115"/>
        <v>410</v>
      </c>
      <c r="D926">
        <f t="shared" si="112"/>
        <v>215</v>
      </c>
      <c r="E926">
        <f t="shared" si="113"/>
        <v>195</v>
      </c>
      <c r="F926">
        <v>65</v>
      </c>
      <c r="G926">
        <f t="shared" si="116"/>
        <v>60</v>
      </c>
      <c r="I926">
        <f t="shared" si="117"/>
        <v>50</v>
      </c>
      <c r="K926">
        <f t="shared" si="118"/>
        <v>40</v>
      </c>
    </row>
    <row r="927" spans="1:11" x14ac:dyDescent="0.25">
      <c r="A927" t="str">
        <f t="shared" si="111"/>
        <v/>
      </c>
      <c r="B927" s="16">
        <f t="shared" si="114"/>
        <v>39727</v>
      </c>
      <c r="C927">
        <f t="shared" si="115"/>
        <v>410</v>
      </c>
      <c r="D927">
        <f t="shared" si="112"/>
        <v>215</v>
      </c>
      <c r="E927">
        <f t="shared" si="113"/>
        <v>195</v>
      </c>
      <c r="F927">
        <v>65</v>
      </c>
      <c r="G927">
        <f t="shared" si="116"/>
        <v>60</v>
      </c>
      <c r="I927">
        <f t="shared" si="117"/>
        <v>50</v>
      </c>
      <c r="K927">
        <f t="shared" si="118"/>
        <v>40</v>
      </c>
    </row>
    <row r="928" spans="1:11" x14ac:dyDescent="0.25">
      <c r="A928" t="str">
        <f t="shared" si="111"/>
        <v/>
      </c>
      <c r="B928" s="16">
        <f t="shared" si="114"/>
        <v>39728</v>
      </c>
      <c r="C928">
        <f t="shared" si="115"/>
        <v>410</v>
      </c>
      <c r="D928">
        <f t="shared" si="112"/>
        <v>215</v>
      </c>
      <c r="E928">
        <f t="shared" si="113"/>
        <v>195</v>
      </c>
      <c r="F928">
        <v>65</v>
      </c>
      <c r="G928">
        <f t="shared" si="116"/>
        <v>60</v>
      </c>
      <c r="I928">
        <f t="shared" si="117"/>
        <v>50</v>
      </c>
      <c r="K928">
        <f t="shared" si="118"/>
        <v>40</v>
      </c>
    </row>
    <row r="929" spans="1:11" x14ac:dyDescent="0.25">
      <c r="A929" t="str">
        <f t="shared" si="111"/>
        <v/>
      </c>
      <c r="B929" s="16">
        <f t="shared" si="114"/>
        <v>39729</v>
      </c>
      <c r="C929">
        <f t="shared" si="115"/>
        <v>410</v>
      </c>
      <c r="D929">
        <f t="shared" si="112"/>
        <v>215</v>
      </c>
      <c r="E929">
        <f t="shared" si="113"/>
        <v>195</v>
      </c>
      <c r="F929">
        <v>65</v>
      </c>
      <c r="G929">
        <f t="shared" si="116"/>
        <v>60</v>
      </c>
      <c r="I929">
        <f t="shared" si="117"/>
        <v>50</v>
      </c>
      <c r="K929">
        <f t="shared" si="118"/>
        <v>40</v>
      </c>
    </row>
    <row r="930" spans="1:11" x14ac:dyDescent="0.25">
      <c r="A930" t="str">
        <f t="shared" si="111"/>
        <v/>
      </c>
      <c r="B930" s="16">
        <f t="shared" si="114"/>
        <v>39730</v>
      </c>
      <c r="C930">
        <f t="shared" si="115"/>
        <v>410</v>
      </c>
      <c r="D930">
        <f t="shared" si="112"/>
        <v>215</v>
      </c>
      <c r="E930">
        <f t="shared" si="113"/>
        <v>195</v>
      </c>
      <c r="F930">
        <v>65</v>
      </c>
      <c r="G930">
        <f t="shared" si="116"/>
        <v>60</v>
      </c>
      <c r="I930">
        <f t="shared" si="117"/>
        <v>50</v>
      </c>
      <c r="K930">
        <f t="shared" si="118"/>
        <v>40</v>
      </c>
    </row>
    <row r="931" spans="1:11" x14ac:dyDescent="0.25">
      <c r="A931" t="str">
        <f t="shared" si="111"/>
        <v/>
      </c>
      <c r="B931" s="16">
        <f t="shared" si="114"/>
        <v>39731</v>
      </c>
      <c r="C931">
        <f t="shared" si="115"/>
        <v>410</v>
      </c>
      <c r="D931">
        <f t="shared" si="112"/>
        <v>215</v>
      </c>
      <c r="E931">
        <f t="shared" si="113"/>
        <v>195</v>
      </c>
      <c r="F931">
        <v>65</v>
      </c>
      <c r="G931">
        <f t="shared" si="116"/>
        <v>60</v>
      </c>
      <c r="I931">
        <f t="shared" si="117"/>
        <v>50</v>
      </c>
      <c r="K931">
        <f t="shared" si="118"/>
        <v>40</v>
      </c>
    </row>
    <row r="932" spans="1:11" x14ac:dyDescent="0.25">
      <c r="A932" t="str">
        <f t="shared" si="111"/>
        <v/>
      </c>
      <c r="B932" s="16">
        <f t="shared" si="114"/>
        <v>39732</v>
      </c>
      <c r="C932">
        <f t="shared" si="115"/>
        <v>410</v>
      </c>
      <c r="D932">
        <f t="shared" si="112"/>
        <v>215</v>
      </c>
      <c r="E932">
        <f t="shared" si="113"/>
        <v>195</v>
      </c>
      <c r="F932">
        <v>65</v>
      </c>
      <c r="G932">
        <f t="shared" si="116"/>
        <v>60</v>
      </c>
      <c r="I932">
        <f t="shared" si="117"/>
        <v>50</v>
      </c>
      <c r="K932">
        <f t="shared" si="118"/>
        <v>40</v>
      </c>
    </row>
    <row r="933" spans="1:11" x14ac:dyDescent="0.25">
      <c r="A933" t="str">
        <f t="shared" si="111"/>
        <v/>
      </c>
      <c r="B933" s="16">
        <f t="shared" si="114"/>
        <v>39733</v>
      </c>
      <c r="C933">
        <f t="shared" si="115"/>
        <v>410</v>
      </c>
      <c r="D933">
        <f t="shared" si="112"/>
        <v>215</v>
      </c>
      <c r="E933">
        <f t="shared" si="113"/>
        <v>195</v>
      </c>
      <c r="F933">
        <v>65</v>
      </c>
      <c r="G933">
        <f t="shared" si="116"/>
        <v>60</v>
      </c>
      <c r="I933">
        <f t="shared" si="117"/>
        <v>50</v>
      </c>
      <c r="K933">
        <f t="shared" si="118"/>
        <v>40</v>
      </c>
    </row>
    <row r="934" spans="1:11" x14ac:dyDescent="0.25">
      <c r="A934" t="str">
        <f t="shared" si="111"/>
        <v/>
      </c>
      <c r="B934" s="16">
        <f t="shared" si="114"/>
        <v>39734</v>
      </c>
      <c r="C934">
        <f t="shared" si="115"/>
        <v>410</v>
      </c>
      <c r="D934">
        <f t="shared" si="112"/>
        <v>215</v>
      </c>
      <c r="E934">
        <f t="shared" si="113"/>
        <v>195</v>
      </c>
      <c r="F934">
        <v>65</v>
      </c>
      <c r="G934">
        <f t="shared" si="116"/>
        <v>60</v>
      </c>
      <c r="I934">
        <f t="shared" si="117"/>
        <v>50</v>
      </c>
      <c r="K934">
        <f t="shared" si="118"/>
        <v>40</v>
      </c>
    </row>
    <row r="935" spans="1:11" x14ac:dyDescent="0.25">
      <c r="A935" t="str">
        <f t="shared" si="111"/>
        <v/>
      </c>
      <c r="B935" s="16">
        <f t="shared" si="114"/>
        <v>39735</v>
      </c>
      <c r="C935">
        <f t="shared" si="115"/>
        <v>410</v>
      </c>
      <c r="D935">
        <f t="shared" si="112"/>
        <v>215</v>
      </c>
      <c r="E935">
        <f t="shared" si="113"/>
        <v>195</v>
      </c>
      <c r="F935">
        <v>65</v>
      </c>
      <c r="G935">
        <f t="shared" si="116"/>
        <v>60</v>
      </c>
      <c r="I935">
        <f t="shared" si="117"/>
        <v>50</v>
      </c>
      <c r="K935">
        <f t="shared" si="118"/>
        <v>40</v>
      </c>
    </row>
    <row r="936" spans="1:11" x14ac:dyDescent="0.25">
      <c r="A936" t="str">
        <f t="shared" si="111"/>
        <v/>
      </c>
      <c r="B936" s="16">
        <f t="shared" si="114"/>
        <v>39736</v>
      </c>
      <c r="C936">
        <f t="shared" si="115"/>
        <v>410</v>
      </c>
      <c r="D936">
        <f t="shared" si="112"/>
        <v>215</v>
      </c>
      <c r="E936">
        <f t="shared" si="113"/>
        <v>195</v>
      </c>
      <c r="F936">
        <v>65</v>
      </c>
      <c r="G936">
        <f t="shared" si="116"/>
        <v>60</v>
      </c>
      <c r="I936">
        <f t="shared" si="117"/>
        <v>50</v>
      </c>
      <c r="K936">
        <f t="shared" si="118"/>
        <v>40</v>
      </c>
    </row>
    <row r="937" spans="1:11" x14ac:dyDescent="0.25">
      <c r="A937" t="str">
        <f t="shared" si="111"/>
        <v/>
      </c>
      <c r="B937" s="16">
        <f t="shared" si="114"/>
        <v>39737</v>
      </c>
      <c r="C937">
        <f t="shared" si="115"/>
        <v>410</v>
      </c>
      <c r="D937">
        <f t="shared" si="112"/>
        <v>215</v>
      </c>
      <c r="E937">
        <f t="shared" si="113"/>
        <v>195</v>
      </c>
      <c r="F937">
        <v>65</v>
      </c>
      <c r="G937">
        <f t="shared" si="116"/>
        <v>60</v>
      </c>
      <c r="I937">
        <f t="shared" si="117"/>
        <v>50</v>
      </c>
      <c r="K937">
        <f t="shared" si="118"/>
        <v>40</v>
      </c>
    </row>
    <row r="938" spans="1:11" x14ac:dyDescent="0.25">
      <c r="A938" t="str">
        <f t="shared" si="111"/>
        <v/>
      </c>
      <c r="B938" s="16">
        <f t="shared" si="114"/>
        <v>39738</v>
      </c>
      <c r="C938">
        <f t="shared" si="115"/>
        <v>410</v>
      </c>
      <c r="D938">
        <f t="shared" si="112"/>
        <v>215</v>
      </c>
      <c r="E938">
        <f t="shared" si="113"/>
        <v>195</v>
      </c>
      <c r="F938">
        <v>65</v>
      </c>
      <c r="G938">
        <f t="shared" si="116"/>
        <v>60</v>
      </c>
      <c r="I938">
        <f t="shared" si="117"/>
        <v>50</v>
      </c>
      <c r="K938">
        <f t="shared" si="118"/>
        <v>40</v>
      </c>
    </row>
    <row r="939" spans="1:11" x14ac:dyDescent="0.25">
      <c r="A939" t="str">
        <f t="shared" si="111"/>
        <v/>
      </c>
      <c r="B939" s="16">
        <f t="shared" si="114"/>
        <v>39739</v>
      </c>
      <c r="C939">
        <f t="shared" si="115"/>
        <v>410</v>
      </c>
      <c r="D939">
        <f t="shared" si="112"/>
        <v>215</v>
      </c>
      <c r="E939">
        <f t="shared" si="113"/>
        <v>195</v>
      </c>
      <c r="F939">
        <v>65</v>
      </c>
      <c r="G939">
        <f t="shared" si="116"/>
        <v>60</v>
      </c>
      <c r="I939">
        <f t="shared" si="117"/>
        <v>50</v>
      </c>
      <c r="K939">
        <f t="shared" si="118"/>
        <v>40</v>
      </c>
    </row>
    <row r="940" spans="1:11" x14ac:dyDescent="0.25">
      <c r="A940" t="str">
        <f t="shared" si="111"/>
        <v/>
      </c>
      <c r="B940" s="16">
        <f t="shared" si="114"/>
        <v>39740</v>
      </c>
      <c r="C940">
        <f t="shared" si="115"/>
        <v>410</v>
      </c>
      <c r="D940">
        <f t="shared" si="112"/>
        <v>215</v>
      </c>
      <c r="E940">
        <f t="shared" si="113"/>
        <v>195</v>
      </c>
      <c r="F940">
        <v>65</v>
      </c>
      <c r="G940">
        <f t="shared" si="116"/>
        <v>60</v>
      </c>
      <c r="I940">
        <f t="shared" si="117"/>
        <v>50</v>
      </c>
      <c r="K940">
        <f t="shared" si="118"/>
        <v>40</v>
      </c>
    </row>
    <row r="941" spans="1:11" x14ac:dyDescent="0.25">
      <c r="A941" t="str">
        <f t="shared" si="111"/>
        <v/>
      </c>
      <c r="B941" s="16">
        <f t="shared" si="114"/>
        <v>39741</v>
      </c>
      <c r="C941">
        <f t="shared" si="115"/>
        <v>410</v>
      </c>
      <c r="D941">
        <f t="shared" si="112"/>
        <v>215</v>
      </c>
      <c r="E941">
        <f t="shared" si="113"/>
        <v>195</v>
      </c>
      <c r="F941">
        <v>65</v>
      </c>
      <c r="G941">
        <f t="shared" si="116"/>
        <v>60</v>
      </c>
      <c r="I941">
        <f t="shared" si="117"/>
        <v>50</v>
      </c>
      <c r="K941">
        <f t="shared" si="118"/>
        <v>40</v>
      </c>
    </row>
    <row r="942" spans="1:11" x14ac:dyDescent="0.25">
      <c r="A942" t="str">
        <f t="shared" si="111"/>
        <v/>
      </c>
      <c r="B942" s="16">
        <f t="shared" si="114"/>
        <v>39742</v>
      </c>
      <c r="C942">
        <f t="shared" si="115"/>
        <v>410</v>
      </c>
      <c r="D942">
        <f t="shared" si="112"/>
        <v>215</v>
      </c>
      <c r="E942">
        <f t="shared" si="113"/>
        <v>195</v>
      </c>
      <c r="F942">
        <v>65</v>
      </c>
      <c r="G942">
        <f t="shared" si="116"/>
        <v>60</v>
      </c>
      <c r="I942">
        <f t="shared" si="117"/>
        <v>50</v>
      </c>
      <c r="K942">
        <f t="shared" si="118"/>
        <v>40</v>
      </c>
    </row>
    <row r="943" spans="1:11" x14ac:dyDescent="0.25">
      <c r="A943" t="str">
        <f t="shared" si="111"/>
        <v/>
      </c>
      <c r="B943" s="16">
        <f t="shared" si="114"/>
        <v>39743</v>
      </c>
      <c r="C943">
        <f t="shared" si="115"/>
        <v>410</v>
      </c>
      <c r="D943">
        <f t="shared" si="112"/>
        <v>215</v>
      </c>
      <c r="E943">
        <f t="shared" si="113"/>
        <v>195</v>
      </c>
      <c r="F943">
        <v>65</v>
      </c>
      <c r="G943">
        <f t="shared" si="116"/>
        <v>60</v>
      </c>
      <c r="I943">
        <f t="shared" si="117"/>
        <v>50</v>
      </c>
      <c r="K943">
        <f t="shared" si="118"/>
        <v>40</v>
      </c>
    </row>
    <row r="944" spans="1:11" x14ac:dyDescent="0.25">
      <c r="A944" t="str">
        <f t="shared" si="111"/>
        <v/>
      </c>
      <c r="B944" s="16">
        <f t="shared" si="114"/>
        <v>39744</v>
      </c>
      <c r="C944">
        <f t="shared" si="115"/>
        <v>410</v>
      </c>
      <c r="D944">
        <f t="shared" si="112"/>
        <v>215</v>
      </c>
      <c r="E944">
        <f t="shared" si="113"/>
        <v>195</v>
      </c>
      <c r="F944">
        <v>65</v>
      </c>
      <c r="G944">
        <f t="shared" si="116"/>
        <v>60</v>
      </c>
      <c r="I944">
        <f t="shared" si="117"/>
        <v>50</v>
      </c>
      <c r="K944">
        <f t="shared" si="118"/>
        <v>40</v>
      </c>
    </row>
    <row r="945" spans="1:11" x14ac:dyDescent="0.25">
      <c r="A945" t="str">
        <f t="shared" si="111"/>
        <v/>
      </c>
      <c r="B945" s="16">
        <f t="shared" si="114"/>
        <v>39745</v>
      </c>
      <c r="C945">
        <f t="shared" si="115"/>
        <v>410</v>
      </c>
      <c r="D945">
        <f t="shared" si="112"/>
        <v>215</v>
      </c>
      <c r="E945">
        <f t="shared" si="113"/>
        <v>195</v>
      </c>
      <c r="F945">
        <v>65</v>
      </c>
      <c r="G945">
        <f t="shared" si="116"/>
        <v>60</v>
      </c>
      <c r="I945">
        <f t="shared" si="117"/>
        <v>50</v>
      </c>
      <c r="K945">
        <f t="shared" si="118"/>
        <v>40</v>
      </c>
    </row>
    <row r="946" spans="1:11" x14ac:dyDescent="0.25">
      <c r="A946" t="str">
        <f t="shared" si="111"/>
        <v/>
      </c>
      <c r="B946" s="16">
        <f t="shared" si="114"/>
        <v>39746</v>
      </c>
      <c r="C946">
        <f t="shared" si="115"/>
        <v>410</v>
      </c>
      <c r="D946">
        <f t="shared" si="112"/>
        <v>215</v>
      </c>
      <c r="E946">
        <f t="shared" si="113"/>
        <v>195</v>
      </c>
      <c r="F946">
        <v>65</v>
      </c>
      <c r="G946">
        <f t="shared" si="116"/>
        <v>60</v>
      </c>
      <c r="I946">
        <f t="shared" si="117"/>
        <v>50</v>
      </c>
      <c r="K946">
        <f t="shared" si="118"/>
        <v>40</v>
      </c>
    </row>
    <row r="947" spans="1:11" x14ac:dyDescent="0.25">
      <c r="A947" t="str">
        <f t="shared" si="111"/>
        <v/>
      </c>
      <c r="B947" s="16">
        <f t="shared" si="114"/>
        <v>39747</v>
      </c>
      <c r="C947">
        <f t="shared" si="115"/>
        <v>410</v>
      </c>
      <c r="D947">
        <f t="shared" si="112"/>
        <v>215</v>
      </c>
      <c r="E947">
        <f t="shared" si="113"/>
        <v>195</v>
      </c>
      <c r="F947">
        <v>65</v>
      </c>
      <c r="G947">
        <f t="shared" si="116"/>
        <v>60</v>
      </c>
      <c r="I947">
        <f t="shared" si="117"/>
        <v>50</v>
      </c>
      <c r="K947">
        <f t="shared" si="118"/>
        <v>40</v>
      </c>
    </row>
    <row r="948" spans="1:11" x14ac:dyDescent="0.25">
      <c r="A948" t="str">
        <f t="shared" si="111"/>
        <v/>
      </c>
      <c r="B948" s="16">
        <f t="shared" si="114"/>
        <v>39748</v>
      </c>
      <c r="C948">
        <f t="shared" si="115"/>
        <v>410</v>
      </c>
      <c r="D948">
        <f t="shared" si="112"/>
        <v>215</v>
      </c>
      <c r="E948">
        <f t="shared" si="113"/>
        <v>195</v>
      </c>
      <c r="F948">
        <v>65</v>
      </c>
      <c r="G948">
        <f t="shared" si="116"/>
        <v>60</v>
      </c>
      <c r="I948">
        <f t="shared" si="117"/>
        <v>50</v>
      </c>
      <c r="K948">
        <f t="shared" si="118"/>
        <v>40</v>
      </c>
    </row>
    <row r="949" spans="1:11" x14ac:dyDescent="0.25">
      <c r="A949" t="str">
        <f t="shared" si="111"/>
        <v/>
      </c>
      <c r="B949" s="16">
        <f t="shared" si="114"/>
        <v>39749</v>
      </c>
      <c r="C949">
        <f t="shared" si="115"/>
        <v>410</v>
      </c>
      <c r="D949">
        <f t="shared" si="112"/>
        <v>215</v>
      </c>
      <c r="E949">
        <f t="shared" si="113"/>
        <v>195</v>
      </c>
      <c r="F949">
        <v>65</v>
      </c>
      <c r="G949">
        <f t="shared" si="116"/>
        <v>60</v>
      </c>
      <c r="I949">
        <f t="shared" si="117"/>
        <v>50</v>
      </c>
      <c r="K949">
        <f t="shared" si="118"/>
        <v>40</v>
      </c>
    </row>
    <row r="950" spans="1:11" x14ac:dyDescent="0.25">
      <c r="A950" t="str">
        <f t="shared" si="111"/>
        <v/>
      </c>
      <c r="B950" s="16">
        <f t="shared" si="114"/>
        <v>39750</v>
      </c>
      <c r="C950">
        <f t="shared" si="115"/>
        <v>410</v>
      </c>
      <c r="D950">
        <f t="shared" si="112"/>
        <v>215</v>
      </c>
      <c r="E950">
        <f t="shared" si="113"/>
        <v>195</v>
      </c>
      <c r="F950">
        <v>65</v>
      </c>
      <c r="G950">
        <f t="shared" si="116"/>
        <v>60</v>
      </c>
      <c r="I950">
        <f t="shared" si="117"/>
        <v>50</v>
      </c>
      <c r="K950">
        <f t="shared" si="118"/>
        <v>40</v>
      </c>
    </row>
    <row r="951" spans="1:11" x14ac:dyDescent="0.25">
      <c r="A951" t="str">
        <f t="shared" si="111"/>
        <v/>
      </c>
      <c r="B951" s="16">
        <f t="shared" si="114"/>
        <v>39751</v>
      </c>
      <c r="C951">
        <f t="shared" si="115"/>
        <v>410</v>
      </c>
      <c r="D951">
        <f t="shared" si="112"/>
        <v>215</v>
      </c>
      <c r="E951">
        <f t="shared" si="113"/>
        <v>195</v>
      </c>
      <c r="F951">
        <v>65</v>
      </c>
      <c r="G951">
        <f t="shared" si="116"/>
        <v>60</v>
      </c>
      <c r="I951">
        <f t="shared" si="117"/>
        <v>50</v>
      </c>
      <c r="K951">
        <f t="shared" si="118"/>
        <v>40</v>
      </c>
    </row>
    <row r="952" spans="1:11" x14ac:dyDescent="0.25">
      <c r="A952" t="str">
        <f t="shared" si="111"/>
        <v/>
      </c>
      <c r="B952" s="16">
        <f t="shared" si="114"/>
        <v>39752</v>
      </c>
      <c r="C952">
        <f>IF(MONTH(B952)&lt;4,450,IF(MONTH(B952)&gt;10,450,410))</f>
        <v>410</v>
      </c>
      <c r="D952">
        <f t="shared" si="112"/>
        <v>215</v>
      </c>
      <c r="E952">
        <f t="shared" si="113"/>
        <v>195</v>
      </c>
      <c r="F952">
        <v>65</v>
      </c>
      <c r="G952">
        <f t="shared" si="116"/>
        <v>60</v>
      </c>
      <c r="I952">
        <f t="shared" si="117"/>
        <v>50</v>
      </c>
      <c r="K952">
        <f t="shared" si="118"/>
        <v>40</v>
      </c>
    </row>
    <row r="953" spans="1:11" x14ac:dyDescent="0.25">
      <c r="A953">
        <f t="shared" si="111"/>
        <v>1</v>
      </c>
      <c r="B953" s="16">
        <f t="shared" si="114"/>
        <v>39753</v>
      </c>
      <c r="C953">
        <f t="shared" si="115"/>
        <v>450</v>
      </c>
      <c r="D953">
        <f>SUM(F953:S953)</f>
        <v>165</v>
      </c>
      <c r="E953">
        <f>C953-D953</f>
        <v>285</v>
      </c>
      <c r="F953">
        <v>80</v>
      </c>
      <c r="G953">
        <f t="shared" si="116"/>
        <v>60</v>
      </c>
      <c r="I953">
        <v>25</v>
      </c>
    </row>
    <row r="954" spans="1:11" x14ac:dyDescent="0.25">
      <c r="A954" t="str">
        <f t="shared" si="111"/>
        <v/>
      </c>
      <c r="B954" s="16">
        <f t="shared" si="114"/>
        <v>39754</v>
      </c>
      <c r="C954">
        <f t="shared" si="115"/>
        <v>450</v>
      </c>
      <c r="D954">
        <f t="shared" si="112"/>
        <v>165</v>
      </c>
      <c r="E954">
        <f t="shared" si="113"/>
        <v>285</v>
      </c>
      <c r="F954">
        <v>80</v>
      </c>
      <c r="G954">
        <f t="shared" si="116"/>
        <v>60</v>
      </c>
      <c r="I954">
        <f>I953</f>
        <v>25</v>
      </c>
    </row>
    <row r="955" spans="1:11" x14ac:dyDescent="0.25">
      <c r="A955" t="str">
        <f t="shared" si="111"/>
        <v/>
      </c>
      <c r="B955" s="16">
        <f t="shared" si="114"/>
        <v>39755</v>
      </c>
      <c r="C955">
        <f t="shared" si="115"/>
        <v>450</v>
      </c>
      <c r="D955">
        <f t="shared" si="112"/>
        <v>165</v>
      </c>
      <c r="E955">
        <f t="shared" si="113"/>
        <v>285</v>
      </c>
      <c r="F955">
        <v>80</v>
      </c>
      <c r="G955">
        <f t="shared" si="116"/>
        <v>60</v>
      </c>
      <c r="I955">
        <f t="shared" ref="I955:I1018" si="119">I954</f>
        <v>25</v>
      </c>
    </row>
    <row r="956" spans="1:11" x14ac:dyDescent="0.25">
      <c r="A956" t="str">
        <f t="shared" si="111"/>
        <v/>
      </c>
      <c r="B956" s="16">
        <f t="shared" si="114"/>
        <v>39756</v>
      </c>
      <c r="C956">
        <f t="shared" si="115"/>
        <v>450</v>
      </c>
      <c r="D956">
        <f t="shared" si="112"/>
        <v>165</v>
      </c>
      <c r="E956">
        <f t="shared" si="113"/>
        <v>285</v>
      </c>
      <c r="F956">
        <v>80</v>
      </c>
      <c r="G956">
        <f t="shared" si="116"/>
        <v>60</v>
      </c>
      <c r="I956">
        <f t="shared" si="119"/>
        <v>25</v>
      </c>
    </row>
    <row r="957" spans="1:11" x14ac:dyDescent="0.25">
      <c r="A957" t="str">
        <f t="shared" si="111"/>
        <v/>
      </c>
      <c r="B957" s="16">
        <f t="shared" si="114"/>
        <v>39757</v>
      </c>
      <c r="C957">
        <f t="shared" si="115"/>
        <v>450</v>
      </c>
      <c r="D957">
        <f t="shared" si="112"/>
        <v>165</v>
      </c>
      <c r="E957">
        <f t="shared" si="113"/>
        <v>285</v>
      </c>
      <c r="F957">
        <v>80</v>
      </c>
      <c r="G957">
        <f t="shared" si="116"/>
        <v>60</v>
      </c>
      <c r="I957">
        <f t="shared" si="119"/>
        <v>25</v>
      </c>
    </row>
    <row r="958" spans="1:11" x14ac:dyDescent="0.25">
      <c r="A958" t="str">
        <f t="shared" si="111"/>
        <v/>
      </c>
      <c r="B958" s="16">
        <f t="shared" si="114"/>
        <v>39758</v>
      </c>
      <c r="C958">
        <f t="shared" si="115"/>
        <v>450</v>
      </c>
      <c r="D958">
        <f t="shared" si="112"/>
        <v>165</v>
      </c>
      <c r="E958">
        <f t="shared" si="113"/>
        <v>285</v>
      </c>
      <c r="F958">
        <v>80</v>
      </c>
      <c r="G958">
        <f t="shared" si="116"/>
        <v>60</v>
      </c>
      <c r="I958">
        <f t="shared" si="119"/>
        <v>25</v>
      </c>
    </row>
    <row r="959" spans="1:11" x14ac:dyDescent="0.25">
      <c r="A959" t="str">
        <f t="shared" si="111"/>
        <v/>
      </c>
      <c r="B959" s="16">
        <f t="shared" si="114"/>
        <v>39759</v>
      </c>
      <c r="C959">
        <f t="shared" si="115"/>
        <v>450</v>
      </c>
      <c r="D959">
        <f t="shared" si="112"/>
        <v>165</v>
      </c>
      <c r="E959">
        <f t="shared" si="113"/>
        <v>285</v>
      </c>
      <c r="F959">
        <v>80</v>
      </c>
      <c r="G959">
        <f t="shared" si="116"/>
        <v>60</v>
      </c>
      <c r="I959">
        <f t="shared" si="119"/>
        <v>25</v>
      </c>
    </row>
    <row r="960" spans="1:11" x14ac:dyDescent="0.25">
      <c r="A960" t="str">
        <f t="shared" si="111"/>
        <v/>
      </c>
      <c r="B960" s="16">
        <f t="shared" si="114"/>
        <v>39760</v>
      </c>
      <c r="C960">
        <f t="shared" si="115"/>
        <v>450</v>
      </c>
      <c r="D960">
        <f t="shared" si="112"/>
        <v>165</v>
      </c>
      <c r="E960">
        <f t="shared" si="113"/>
        <v>285</v>
      </c>
      <c r="F960">
        <v>80</v>
      </c>
      <c r="G960">
        <f t="shared" si="116"/>
        <v>60</v>
      </c>
      <c r="I960">
        <f t="shared" si="119"/>
        <v>25</v>
      </c>
    </row>
    <row r="961" spans="1:9" x14ac:dyDescent="0.25">
      <c r="A961" t="str">
        <f t="shared" si="111"/>
        <v/>
      </c>
      <c r="B961" s="16">
        <f t="shared" si="114"/>
        <v>39761</v>
      </c>
      <c r="C961">
        <f t="shared" si="115"/>
        <v>450</v>
      </c>
      <c r="D961">
        <f t="shared" si="112"/>
        <v>165</v>
      </c>
      <c r="E961">
        <f t="shared" si="113"/>
        <v>285</v>
      </c>
      <c r="F961">
        <v>80</v>
      </c>
      <c r="G961">
        <f t="shared" si="116"/>
        <v>60</v>
      </c>
      <c r="I961">
        <f t="shared" si="119"/>
        <v>25</v>
      </c>
    </row>
    <row r="962" spans="1:9" x14ac:dyDescent="0.25">
      <c r="A962" t="str">
        <f t="shared" si="111"/>
        <v/>
      </c>
      <c r="B962" s="16">
        <f t="shared" si="114"/>
        <v>39762</v>
      </c>
      <c r="C962">
        <f t="shared" si="115"/>
        <v>450</v>
      </c>
      <c r="D962">
        <f t="shared" si="112"/>
        <v>165</v>
      </c>
      <c r="E962">
        <f t="shared" si="113"/>
        <v>285</v>
      </c>
      <c r="F962">
        <v>80</v>
      </c>
      <c r="G962">
        <f t="shared" si="116"/>
        <v>60</v>
      </c>
      <c r="I962">
        <f t="shared" si="119"/>
        <v>25</v>
      </c>
    </row>
    <row r="963" spans="1:9" x14ac:dyDescent="0.25">
      <c r="A963" t="str">
        <f t="shared" si="111"/>
        <v/>
      </c>
      <c r="B963" s="16">
        <f t="shared" si="114"/>
        <v>39763</v>
      </c>
      <c r="C963">
        <f t="shared" si="115"/>
        <v>450</v>
      </c>
      <c r="D963">
        <f t="shared" si="112"/>
        <v>165</v>
      </c>
      <c r="E963">
        <f t="shared" si="113"/>
        <v>285</v>
      </c>
      <c r="F963">
        <v>80</v>
      </c>
      <c r="G963">
        <f t="shared" si="116"/>
        <v>60</v>
      </c>
      <c r="I963">
        <f t="shared" si="119"/>
        <v>25</v>
      </c>
    </row>
    <row r="964" spans="1:9" x14ac:dyDescent="0.25">
      <c r="A964" t="str">
        <f t="shared" si="111"/>
        <v/>
      </c>
      <c r="B964" s="16">
        <f t="shared" si="114"/>
        <v>39764</v>
      </c>
      <c r="C964">
        <f t="shared" si="115"/>
        <v>450</v>
      </c>
      <c r="D964">
        <f t="shared" si="112"/>
        <v>165</v>
      </c>
      <c r="E964">
        <f t="shared" si="113"/>
        <v>285</v>
      </c>
      <c r="F964">
        <v>80</v>
      </c>
      <c r="G964">
        <f t="shared" si="116"/>
        <v>60</v>
      </c>
      <c r="I964">
        <f t="shared" si="119"/>
        <v>25</v>
      </c>
    </row>
    <row r="965" spans="1:9" x14ac:dyDescent="0.25">
      <c r="A965" t="str">
        <f t="shared" si="111"/>
        <v/>
      </c>
      <c r="B965" s="16">
        <f t="shared" si="114"/>
        <v>39765</v>
      </c>
      <c r="C965">
        <f t="shared" si="115"/>
        <v>450</v>
      </c>
      <c r="D965">
        <f t="shared" si="112"/>
        <v>165</v>
      </c>
      <c r="E965">
        <f t="shared" si="113"/>
        <v>285</v>
      </c>
      <c r="F965">
        <v>80</v>
      </c>
      <c r="G965">
        <f t="shared" si="116"/>
        <v>60</v>
      </c>
      <c r="I965">
        <f t="shared" si="119"/>
        <v>25</v>
      </c>
    </row>
    <row r="966" spans="1:9" x14ac:dyDescent="0.25">
      <c r="A966" t="str">
        <f t="shared" si="111"/>
        <v/>
      </c>
      <c r="B966" s="16">
        <f t="shared" si="114"/>
        <v>39766</v>
      </c>
      <c r="C966">
        <f t="shared" si="115"/>
        <v>450</v>
      </c>
      <c r="D966">
        <f t="shared" si="112"/>
        <v>165</v>
      </c>
      <c r="E966">
        <f t="shared" si="113"/>
        <v>285</v>
      </c>
      <c r="F966">
        <v>80</v>
      </c>
      <c r="G966">
        <f t="shared" si="116"/>
        <v>60</v>
      </c>
      <c r="I966">
        <f t="shared" si="119"/>
        <v>25</v>
      </c>
    </row>
    <row r="967" spans="1:9" x14ac:dyDescent="0.25">
      <c r="A967" t="str">
        <f t="shared" si="111"/>
        <v/>
      </c>
      <c r="B967" s="16">
        <f t="shared" si="114"/>
        <v>39767</v>
      </c>
      <c r="C967">
        <f t="shared" si="115"/>
        <v>450</v>
      </c>
      <c r="D967">
        <f t="shared" si="112"/>
        <v>165</v>
      </c>
      <c r="E967">
        <f t="shared" si="113"/>
        <v>285</v>
      </c>
      <c r="F967">
        <v>80</v>
      </c>
      <c r="G967">
        <f t="shared" si="116"/>
        <v>60</v>
      </c>
      <c r="I967">
        <f t="shared" si="119"/>
        <v>25</v>
      </c>
    </row>
    <row r="968" spans="1:9" x14ac:dyDescent="0.25">
      <c r="A968" t="str">
        <f t="shared" ref="A968:A1031" si="120">IF(DAY(B968)=1,1,"")</f>
        <v/>
      </c>
      <c r="B968" s="16">
        <f t="shared" si="114"/>
        <v>39768</v>
      </c>
      <c r="C968">
        <f t="shared" si="115"/>
        <v>450</v>
      </c>
      <c r="D968">
        <f t="shared" si="112"/>
        <v>165</v>
      </c>
      <c r="E968">
        <f t="shared" si="113"/>
        <v>285</v>
      </c>
      <c r="F968">
        <v>80</v>
      </c>
      <c r="G968">
        <f t="shared" si="116"/>
        <v>60</v>
      </c>
      <c r="I968">
        <f t="shared" si="119"/>
        <v>25</v>
      </c>
    </row>
    <row r="969" spans="1:9" x14ac:dyDescent="0.25">
      <c r="A969" t="str">
        <f t="shared" si="120"/>
        <v/>
      </c>
      <c r="B969" s="16">
        <f t="shared" si="114"/>
        <v>39769</v>
      </c>
      <c r="C969">
        <f t="shared" si="115"/>
        <v>450</v>
      </c>
      <c r="D969">
        <f t="shared" ref="D969:D1032" si="121">SUM(F969:S969)</f>
        <v>165</v>
      </c>
      <c r="E969">
        <f t="shared" ref="E969:E1032" si="122">C969-D969</f>
        <v>285</v>
      </c>
      <c r="F969">
        <v>80</v>
      </c>
      <c r="G969">
        <f t="shared" si="116"/>
        <v>60</v>
      </c>
      <c r="I969">
        <f t="shared" si="119"/>
        <v>25</v>
      </c>
    </row>
    <row r="970" spans="1:9" x14ac:dyDescent="0.25">
      <c r="A970" t="str">
        <f t="shared" si="120"/>
        <v/>
      </c>
      <c r="B970" s="16">
        <f t="shared" ref="B970:B1033" si="123">B969+1</f>
        <v>39770</v>
      </c>
      <c r="C970">
        <f t="shared" si="115"/>
        <v>450</v>
      </c>
      <c r="D970">
        <f t="shared" si="121"/>
        <v>165</v>
      </c>
      <c r="E970">
        <f t="shared" si="122"/>
        <v>285</v>
      </c>
      <c r="F970">
        <v>80</v>
      </c>
      <c r="G970">
        <f t="shared" si="116"/>
        <v>60</v>
      </c>
      <c r="I970">
        <f t="shared" si="119"/>
        <v>25</v>
      </c>
    </row>
    <row r="971" spans="1:9" x14ac:dyDescent="0.25">
      <c r="A971" t="str">
        <f t="shared" si="120"/>
        <v/>
      </c>
      <c r="B971" s="16">
        <f t="shared" si="123"/>
        <v>39771</v>
      </c>
      <c r="C971">
        <f t="shared" si="115"/>
        <v>450</v>
      </c>
      <c r="D971">
        <f t="shared" si="121"/>
        <v>165</v>
      </c>
      <c r="E971">
        <f t="shared" si="122"/>
        <v>285</v>
      </c>
      <c r="F971">
        <v>80</v>
      </c>
      <c r="G971">
        <f t="shared" si="116"/>
        <v>60</v>
      </c>
      <c r="I971">
        <f t="shared" si="119"/>
        <v>25</v>
      </c>
    </row>
    <row r="972" spans="1:9" x14ac:dyDescent="0.25">
      <c r="A972" t="str">
        <f t="shared" si="120"/>
        <v/>
      </c>
      <c r="B972" s="16">
        <f t="shared" si="123"/>
        <v>39772</v>
      </c>
      <c r="C972">
        <f t="shared" ref="C972:C1035" si="124">IF(MONTH(B972)&lt;4,450,IF(MONTH(B972)&gt;10,450,410))</f>
        <v>450</v>
      </c>
      <c r="D972">
        <f t="shared" si="121"/>
        <v>165</v>
      </c>
      <c r="E972">
        <f t="shared" si="122"/>
        <v>285</v>
      </c>
      <c r="F972">
        <v>80</v>
      </c>
      <c r="G972">
        <f t="shared" si="116"/>
        <v>60</v>
      </c>
      <c r="I972">
        <f t="shared" si="119"/>
        <v>25</v>
      </c>
    </row>
    <row r="973" spans="1:9" x14ac:dyDescent="0.25">
      <c r="A973" t="str">
        <f t="shared" si="120"/>
        <v/>
      </c>
      <c r="B973" s="16">
        <f t="shared" si="123"/>
        <v>39773</v>
      </c>
      <c r="C973">
        <f t="shared" si="124"/>
        <v>450</v>
      </c>
      <c r="D973">
        <f t="shared" si="121"/>
        <v>165</v>
      </c>
      <c r="E973">
        <f t="shared" si="122"/>
        <v>285</v>
      </c>
      <c r="F973">
        <v>80</v>
      </c>
      <c r="G973">
        <f t="shared" ref="G973:G1036" si="125">G972</f>
        <v>60</v>
      </c>
      <c r="I973">
        <f t="shared" si="119"/>
        <v>25</v>
      </c>
    </row>
    <row r="974" spans="1:9" x14ac:dyDescent="0.25">
      <c r="A974" t="str">
        <f t="shared" si="120"/>
        <v/>
      </c>
      <c r="B974" s="16">
        <f t="shared" si="123"/>
        <v>39774</v>
      </c>
      <c r="C974">
        <f t="shared" si="124"/>
        <v>450</v>
      </c>
      <c r="D974">
        <f t="shared" si="121"/>
        <v>165</v>
      </c>
      <c r="E974">
        <f t="shared" si="122"/>
        <v>285</v>
      </c>
      <c r="F974">
        <v>80</v>
      </c>
      <c r="G974">
        <f t="shared" si="125"/>
        <v>60</v>
      </c>
      <c r="I974">
        <f t="shared" si="119"/>
        <v>25</v>
      </c>
    </row>
    <row r="975" spans="1:9" x14ac:dyDescent="0.25">
      <c r="A975" t="str">
        <f t="shared" si="120"/>
        <v/>
      </c>
      <c r="B975" s="16">
        <f t="shared" si="123"/>
        <v>39775</v>
      </c>
      <c r="C975">
        <f t="shared" si="124"/>
        <v>450</v>
      </c>
      <c r="D975">
        <f t="shared" si="121"/>
        <v>165</v>
      </c>
      <c r="E975">
        <f t="shared" si="122"/>
        <v>285</v>
      </c>
      <c r="F975">
        <v>80</v>
      </c>
      <c r="G975">
        <f t="shared" si="125"/>
        <v>60</v>
      </c>
      <c r="I975">
        <f t="shared" si="119"/>
        <v>25</v>
      </c>
    </row>
    <row r="976" spans="1:9" x14ac:dyDescent="0.25">
      <c r="A976" t="str">
        <f t="shared" si="120"/>
        <v/>
      </c>
      <c r="B976" s="16">
        <f t="shared" si="123"/>
        <v>39776</v>
      </c>
      <c r="C976">
        <f t="shared" si="124"/>
        <v>450</v>
      </c>
      <c r="D976">
        <f t="shared" si="121"/>
        <v>255</v>
      </c>
      <c r="E976">
        <f t="shared" si="122"/>
        <v>195</v>
      </c>
      <c r="F976">
        <v>80</v>
      </c>
      <c r="G976">
        <f>60+90</f>
        <v>150</v>
      </c>
      <c r="I976">
        <f t="shared" si="119"/>
        <v>25</v>
      </c>
    </row>
    <row r="977" spans="1:13" x14ac:dyDescent="0.25">
      <c r="A977" t="str">
        <f t="shared" si="120"/>
        <v/>
      </c>
      <c r="B977" s="16">
        <f t="shared" si="123"/>
        <v>39777</v>
      </c>
      <c r="C977">
        <f t="shared" si="124"/>
        <v>450</v>
      </c>
      <c r="D977">
        <f t="shared" si="121"/>
        <v>255</v>
      </c>
      <c r="E977">
        <f t="shared" si="122"/>
        <v>195</v>
      </c>
      <c r="F977">
        <v>80</v>
      </c>
      <c r="G977">
        <f t="shared" si="125"/>
        <v>150</v>
      </c>
      <c r="I977">
        <f t="shared" si="119"/>
        <v>25</v>
      </c>
    </row>
    <row r="978" spans="1:13" x14ac:dyDescent="0.25">
      <c r="A978" t="str">
        <f t="shared" si="120"/>
        <v/>
      </c>
      <c r="B978" s="16">
        <f t="shared" si="123"/>
        <v>39778</v>
      </c>
      <c r="C978">
        <f t="shared" si="124"/>
        <v>450</v>
      </c>
      <c r="D978">
        <f t="shared" si="121"/>
        <v>255</v>
      </c>
      <c r="E978">
        <f t="shared" si="122"/>
        <v>195</v>
      </c>
      <c r="F978">
        <v>80</v>
      </c>
      <c r="G978">
        <f t="shared" si="125"/>
        <v>150</v>
      </c>
      <c r="I978">
        <f t="shared" si="119"/>
        <v>25</v>
      </c>
    </row>
    <row r="979" spans="1:13" x14ac:dyDescent="0.25">
      <c r="A979" t="str">
        <f t="shared" si="120"/>
        <v/>
      </c>
      <c r="B979" s="16">
        <f t="shared" si="123"/>
        <v>39779</v>
      </c>
      <c r="C979">
        <f t="shared" si="124"/>
        <v>450</v>
      </c>
      <c r="D979">
        <f t="shared" si="121"/>
        <v>255</v>
      </c>
      <c r="E979">
        <f t="shared" si="122"/>
        <v>195</v>
      </c>
      <c r="F979">
        <v>80</v>
      </c>
      <c r="G979">
        <f t="shared" si="125"/>
        <v>150</v>
      </c>
      <c r="I979">
        <f t="shared" si="119"/>
        <v>25</v>
      </c>
    </row>
    <row r="980" spans="1:13" x14ac:dyDescent="0.25">
      <c r="A980" t="str">
        <f t="shared" si="120"/>
        <v/>
      </c>
      <c r="B980" s="16">
        <f t="shared" si="123"/>
        <v>39780</v>
      </c>
      <c r="C980">
        <f t="shared" si="124"/>
        <v>450</v>
      </c>
      <c r="D980">
        <f t="shared" si="121"/>
        <v>255</v>
      </c>
      <c r="E980">
        <f t="shared" si="122"/>
        <v>195</v>
      </c>
      <c r="F980">
        <v>80</v>
      </c>
      <c r="G980">
        <f t="shared" si="125"/>
        <v>150</v>
      </c>
      <c r="I980">
        <f t="shared" si="119"/>
        <v>25</v>
      </c>
    </row>
    <row r="981" spans="1:13" x14ac:dyDescent="0.25">
      <c r="A981" t="str">
        <f t="shared" si="120"/>
        <v/>
      </c>
      <c r="B981" s="16">
        <f t="shared" si="123"/>
        <v>39781</v>
      </c>
      <c r="C981">
        <f t="shared" si="124"/>
        <v>450</v>
      </c>
      <c r="D981">
        <f t="shared" si="121"/>
        <v>255</v>
      </c>
      <c r="E981">
        <f t="shared" si="122"/>
        <v>195</v>
      </c>
      <c r="F981">
        <v>80</v>
      </c>
      <c r="G981">
        <f t="shared" si="125"/>
        <v>150</v>
      </c>
      <c r="I981">
        <f t="shared" si="119"/>
        <v>25</v>
      </c>
    </row>
    <row r="982" spans="1:13" x14ac:dyDescent="0.25">
      <c r="A982" t="str">
        <f t="shared" si="120"/>
        <v/>
      </c>
      <c r="B982" s="16">
        <f t="shared" si="123"/>
        <v>39782</v>
      </c>
      <c r="C982">
        <f t="shared" si="124"/>
        <v>450</v>
      </c>
      <c r="D982">
        <f t="shared" si="121"/>
        <v>255</v>
      </c>
      <c r="E982">
        <f t="shared" si="122"/>
        <v>195</v>
      </c>
      <c r="F982">
        <v>80</v>
      </c>
      <c r="G982">
        <f t="shared" si="125"/>
        <v>150</v>
      </c>
      <c r="I982">
        <f t="shared" si="119"/>
        <v>25</v>
      </c>
    </row>
    <row r="983" spans="1:13" x14ac:dyDescent="0.25">
      <c r="A983">
        <f t="shared" si="120"/>
        <v>1</v>
      </c>
      <c r="B983" s="16">
        <f>B982+1</f>
        <v>39783</v>
      </c>
      <c r="C983">
        <f t="shared" si="124"/>
        <v>450</v>
      </c>
      <c r="D983">
        <f t="shared" si="121"/>
        <v>265</v>
      </c>
      <c r="E983">
        <f t="shared" si="122"/>
        <v>185</v>
      </c>
      <c r="F983">
        <v>80</v>
      </c>
      <c r="G983">
        <f>60+90</f>
        <v>150</v>
      </c>
      <c r="I983">
        <f>I982</f>
        <v>25</v>
      </c>
      <c r="M983">
        <v>10</v>
      </c>
    </row>
    <row r="984" spans="1:13" x14ac:dyDescent="0.25">
      <c r="A984" t="str">
        <f t="shared" si="120"/>
        <v/>
      </c>
      <c r="B984" s="16">
        <f t="shared" si="123"/>
        <v>39784</v>
      </c>
      <c r="C984">
        <f t="shared" si="124"/>
        <v>450</v>
      </c>
      <c r="D984">
        <f t="shared" si="121"/>
        <v>265</v>
      </c>
      <c r="E984">
        <f t="shared" si="122"/>
        <v>185</v>
      </c>
      <c r="F984">
        <v>80</v>
      </c>
      <c r="G984">
        <f t="shared" si="125"/>
        <v>150</v>
      </c>
      <c r="I984">
        <f t="shared" si="119"/>
        <v>25</v>
      </c>
      <c r="M984">
        <v>10</v>
      </c>
    </row>
    <row r="985" spans="1:13" x14ac:dyDescent="0.25">
      <c r="A985" t="str">
        <f t="shared" si="120"/>
        <v/>
      </c>
      <c r="B985" s="16">
        <f t="shared" si="123"/>
        <v>39785</v>
      </c>
      <c r="C985">
        <f t="shared" si="124"/>
        <v>450</v>
      </c>
      <c r="D985">
        <f t="shared" si="121"/>
        <v>265</v>
      </c>
      <c r="E985">
        <f t="shared" si="122"/>
        <v>185</v>
      </c>
      <c r="F985">
        <v>80</v>
      </c>
      <c r="G985">
        <f t="shared" si="125"/>
        <v>150</v>
      </c>
      <c r="I985">
        <f t="shared" si="119"/>
        <v>25</v>
      </c>
      <c r="M985">
        <v>10</v>
      </c>
    </row>
    <row r="986" spans="1:13" x14ac:dyDescent="0.25">
      <c r="A986" t="str">
        <f t="shared" si="120"/>
        <v/>
      </c>
      <c r="B986" s="16">
        <f t="shared" si="123"/>
        <v>39786</v>
      </c>
      <c r="C986">
        <f t="shared" si="124"/>
        <v>450</v>
      </c>
      <c r="D986">
        <f t="shared" si="121"/>
        <v>265</v>
      </c>
      <c r="E986">
        <f t="shared" si="122"/>
        <v>185</v>
      </c>
      <c r="F986">
        <v>80</v>
      </c>
      <c r="G986">
        <f t="shared" si="125"/>
        <v>150</v>
      </c>
      <c r="I986">
        <f t="shared" si="119"/>
        <v>25</v>
      </c>
      <c r="M986">
        <v>10</v>
      </c>
    </row>
    <row r="987" spans="1:13" x14ac:dyDescent="0.25">
      <c r="A987" t="str">
        <f t="shared" si="120"/>
        <v/>
      </c>
      <c r="B987" s="16">
        <f t="shared" si="123"/>
        <v>39787</v>
      </c>
      <c r="C987">
        <f t="shared" si="124"/>
        <v>450</v>
      </c>
      <c r="D987">
        <f t="shared" si="121"/>
        <v>265</v>
      </c>
      <c r="E987">
        <f t="shared" si="122"/>
        <v>185</v>
      </c>
      <c r="F987">
        <v>80</v>
      </c>
      <c r="G987">
        <f t="shared" si="125"/>
        <v>150</v>
      </c>
      <c r="I987">
        <f t="shared" si="119"/>
        <v>25</v>
      </c>
      <c r="M987">
        <v>10</v>
      </c>
    </row>
    <row r="988" spans="1:13" x14ac:dyDescent="0.25">
      <c r="A988" t="str">
        <f t="shared" si="120"/>
        <v/>
      </c>
      <c r="B988" s="16">
        <f t="shared" si="123"/>
        <v>39788</v>
      </c>
      <c r="C988">
        <f t="shared" si="124"/>
        <v>450</v>
      </c>
      <c r="D988">
        <f t="shared" si="121"/>
        <v>265</v>
      </c>
      <c r="E988">
        <f t="shared" si="122"/>
        <v>185</v>
      </c>
      <c r="F988">
        <v>80</v>
      </c>
      <c r="G988">
        <f t="shared" si="125"/>
        <v>150</v>
      </c>
      <c r="I988">
        <f t="shared" si="119"/>
        <v>25</v>
      </c>
      <c r="M988">
        <v>10</v>
      </c>
    </row>
    <row r="989" spans="1:13" x14ac:dyDescent="0.25">
      <c r="A989" t="str">
        <f t="shared" si="120"/>
        <v/>
      </c>
      <c r="B989" s="16">
        <f t="shared" si="123"/>
        <v>39789</v>
      </c>
      <c r="C989">
        <f t="shared" si="124"/>
        <v>450</v>
      </c>
      <c r="D989">
        <f t="shared" si="121"/>
        <v>265</v>
      </c>
      <c r="E989">
        <f t="shared" si="122"/>
        <v>185</v>
      </c>
      <c r="F989">
        <v>80</v>
      </c>
      <c r="G989">
        <f t="shared" si="125"/>
        <v>150</v>
      </c>
      <c r="I989">
        <f t="shared" si="119"/>
        <v>25</v>
      </c>
      <c r="M989">
        <v>10</v>
      </c>
    </row>
    <row r="990" spans="1:13" x14ac:dyDescent="0.25">
      <c r="A990" t="str">
        <f t="shared" si="120"/>
        <v/>
      </c>
      <c r="B990" s="16">
        <f t="shared" si="123"/>
        <v>39790</v>
      </c>
      <c r="C990">
        <f t="shared" si="124"/>
        <v>450</v>
      </c>
      <c r="D990">
        <f t="shared" si="121"/>
        <v>265</v>
      </c>
      <c r="E990">
        <f t="shared" si="122"/>
        <v>185</v>
      </c>
      <c r="F990">
        <v>80</v>
      </c>
      <c r="G990">
        <f t="shared" si="125"/>
        <v>150</v>
      </c>
      <c r="I990">
        <f t="shared" si="119"/>
        <v>25</v>
      </c>
      <c r="M990">
        <v>10</v>
      </c>
    </row>
    <row r="991" spans="1:13" x14ac:dyDescent="0.25">
      <c r="A991" t="str">
        <f t="shared" si="120"/>
        <v/>
      </c>
      <c r="B991" s="16">
        <f t="shared" si="123"/>
        <v>39791</v>
      </c>
      <c r="C991">
        <f t="shared" si="124"/>
        <v>450</v>
      </c>
      <c r="D991">
        <f t="shared" si="121"/>
        <v>265</v>
      </c>
      <c r="E991">
        <f t="shared" si="122"/>
        <v>185</v>
      </c>
      <c r="F991">
        <v>80</v>
      </c>
      <c r="G991">
        <f t="shared" si="125"/>
        <v>150</v>
      </c>
      <c r="I991">
        <f t="shared" si="119"/>
        <v>25</v>
      </c>
      <c r="M991">
        <v>10</v>
      </c>
    </row>
    <row r="992" spans="1:13" x14ac:dyDescent="0.25">
      <c r="A992" t="str">
        <f t="shared" si="120"/>
        <v/>
      </c>
      <c r="B992" s="16">
        <f t="shared" si="123"/>
        <v>39792</v>
      </c>
      <c r="C992">
        <f t="shared" si="124"/>
        <v>450</v>
      </c>
      <c r="D992">
        <f t="shared" si="121"/>
        <v>265</v>
      </c>
      <c r="E992">
        <f t="shared" si="122"/>
        <v>185</v>
      </c>
      <c r="F992">
        <v>80</v>
      </c>
      <c r="G992">
        <f t="shared" si="125"/>
        <v>150</v>
      </c>
      <c r="I992">
        <f t="shared" si="119"/>
        <v>25</v>
      </c>
      <c r="M992">
        <v>10</v>
      </c>
    </row>
    <row r="993" spans="1:13" x14ac:dyDescent="0.25">
      <c r="A993" t="str">
        <f t="shared" si="120"/>
        <v/>
      </c>
      <c r="B993" s="16">
        <f t="shared" si="123"/>
        <v>39793</v>
      </c>
      <c r="C993">
        <f t="shared" si="124"/>
        <v>450</v>
      </c>
      <c r="D993">
        <f t="shared" si="121"/>
        <v>265</v>
      </c>
      <c r="E993">
        <f t="shared" si="122"/>
        <v>185</v>
      </c>
      <c r="F993">
        <v>80</v>
      </c>
      <c r="G993">
        <f t="shared" si="125"/>
        <v>150</v>
      </c>
      <c r="I993">
        <f t="shared" si="119"/>
        <v>25</v>
      </c>
      <c r="M993">
        <v>10</v>
      </c>
    </row>
    <row r="994" spans="1:13" x14ac:dyDescent="0.25">
      <c r="A994" t="str">
        <f t="shared" si="120"/>
        <v/>
      </c>
      <c r="B994" s="16">
        <f t="shared" si="123"/>
        <v>39794</v>
      </c>
      <c r="C994">
        <f t="shared" si="124"/>
        <v>450</v>
      </c>
      <c r="D994">
        <f t="shared" si="121"/>
        <v>265</v>
      </c>
      <c r="E994">
        <f t="shared" si="122"/>
        <v>185</v>
      </c>
      <c r="F994">
        <v>80</v>
      </c>
      <c r="G994">
        <f t="shared" si="125"/>
        <v>150</v>
      </c>
      <c r="I994">
        <f t="shared" si="119"/>
        <v>25</v>
      </c>
      <c r="M994">
        <v>10</v>
      </c>
    </row>
    <row r="995" spans="1:13" x14ac:dyDescent="0.25">
      <c r="A995" t="str">
        <f t="shared" si="120"/>
        <v/>
      </c>
      <c r="B995" s="16">
        <f t="shared" si="123"/>
        <v>39795</v>
      </c>
      <c r="C995">
        <f t="shared" si="124"/>
        <v>450</v>
      </c>
      <c r="D995">
        <f t="shared" si="121"/>
        <v>265</v>
      </c>
      <c r="E995">
        <f t="shared" si="122"/>
        <v>185</v>
      </c>
      <c r="F995">
        <v>80</v>
      </c>
      <c r="G995">
        <f t="shared" si="125"/>
        <v>150</v>
      </c>
      <c r="I995">
        <f t="shared" si="119"/>
        <v>25</v>
      </c>
      <c r="M995">
        <v>10</v>
      </c>
    </row>
    <row r="996" spans="1:13" x14ac:dyDescent="0.25">
      <c r="A996" t="str">
        <f t="shared" si="120"/>
        <v/>
      </c>
      <c r="B996" s="16">
        <f t="shared" si="123"/>
        <v>39796</v>
      </c>
      <c r="C996">
        <f t="shared" si="124"/>
        <v>450</v>
      </c>
      <c r="D996">
        <f t="shared" si="121"/>
        <v>265</v>
      </c>
      <c r="E996">
        <f t="shared" si="122"/>
        <v>185</v>
      </c>
      <c r="F996">
        <v>80</v>
      </c>
      <c r="G996">
        <f t="shared" si="125"/>
        <v>150</v>
      </c>
      <c r="I996">
        <f t="shared" si="119"/>
        <v>25</v>
      </c>
      <c r="M996">
        <v>10</v>
      </c>
    </row>
    <row r="997" spans="1:13" x14ac:dyDescent="0.25">
      <c r="A997" t="str">
        <f t="shared" si="120"/>
        <v/>
      </c>
      <c r="B997" s="16">
        <f t="shared" si="123"/>
        <v>39797</v>
      </c>
      <c r="C997">
        <f t="shared" si="124"/>
        <v>450</v>
      </c>
      <c r="D997">
        <f t="shared" si="121"/>
        <v>265</v>
      </c>
      <c r="E997">
        <f t="shared" si="122"/>
        <v>185</v>
      </c>
      <c r="F997">
        <v>80</v>
      </c>
      <c r="G997">
        <f t="shared" si="125"/>
        <v>150</v>
      </c>
      <c r="I997">
        <f t="shared" si="119"/>
        <v>25</v>
      </c>
      <c r="M997">
        <v>10</v>
      </c>
    </row>
    <row r="998" spans="1:13" x14ac:dyDescent="0.25">
      <c r="A998" t="str">
        <f t="shared" si="120"/>
        <v/>
      </c>
      <c r="B998" s="16">
        <f t="shared" si="123"/>
        <v>39798</v>
      </c>
      <c r="C998">
        <f t="shared" si="124"/>
        <v>450</v>
      </c>
      <c r="D998">
        <f t="shared" si="121"/>
        <v>265</v>
      </c>
      <c r="E998">
        <f t="shared" si="122"/>
        <v>185</v>
      </c>
      <c r="F998">
        <v>80</v>
      </c>
      <c r="G998">
        <f t="shared" si="125"/>
        <v>150</v>
      </c>
      <c r="I998">
        <f t="shared" si="119"/>
        <v>25</v>
      </c>
      <c r="M998">
        <v>10</v>
      </c>
    </row>
    <row r="999" spans="1:13" x14ac:dyDescent="0.25">
      <c r="A999" t="str">
        <f t="shared" si="120"/>
        <v/>
      </c>
      <c r="B999" s="16">
        <f t="shared" si="123"/>
        <v>39799</v>
      </c>
      <c r="C999">
        <f t="shared" si="124"/>
        <v>450</v>
      </c>
      <c r="D999">
        <f t="shared" si="121"/>
        <v>265</v>
      </c>
      <c r="E999">
        <f t="shared" si="122"/>
        <v>185</v>
      </c>
      <c r="F999">
        <v>80</v>
      </c>
      <c r="G999">
        <f t="shared" si="125"/>
        <v>150</v>
      </c>
      <c r="I999">
        <f t="shared" si="119"/>
        <v>25</v>
      </c>
      <c r="M999">
        <v>10</v>
      </c>
    </row>
    <row r="1000" spans="1:13" x14ac:dyDescent="0.25">
      <c r="A1000" t="str">
        <f t="shared" si="120"/>
        <v/>
      </c>
      <c r="B1000" s="16">
        <f t="shared" si="123"/>
        <v>39800</v>
      </c>
      <c r="C1000">
        <f t="shared" si="124"/>
        <v>450</v>
      </c>
      <c r="D1000">
        <f t="shared" si="121"/>
        <v>265</v>
      </c>
      <c r="E1000">
        <f t="shared" si="122"/>
        <v>185</v>
      </c>
      <c r="F1000">
        <v>80</v>
      </c>
      <c r="G1000">
        <f t="shared" si="125"/>
        <v>150</v>
      </c>
      <c r="I1000">
        <f t="shared" si="119"/>
        <v>25</v>
      </c>
      <c r="M1000">
        <v>10</v>
      </c>
    </row>
    <row r="1001" spans="1:13" x14ac:dyDescent="0.25">
      <c r="A1001" t="str">
        <f t="shared" si="120"/>
        <v/>
      </c>
      <c r="B1001" s="16">
        <f t="shared" si="123"/>
        <v>39801</v>
      </c>
      <c r="C1001">
        <f t="shared" si="124"/>
        <v>450</v>
      </c>
      <c r="D1001">
        <f t="shared" si="121"/>
        <v>265</v>
      </c>
      <c r="E1001">
        <f t="shared" si="122"/>
        <v>185</v>
      </c>
      <c r="F1001">
        <v>80</v>
      </c>
      <c r="G1001">
        <f t="shared" si="125"/>
        <v>150</v>
      </c>
      <c r="I1001">
        <f t="shared" si="119"/>
        <v>25</v>
      </c>
      <c r="M1001">
        <v>10</v>
      </c>
    </row>
    <row r="1002" spans="1:13" x14ac:dyDescent="0.25">
      <c r="A1002" t="str">
        <f t="shared" si="120"/>
        <v/>
      </c>
      <c r="B1002" s="16">
        <f t="shared" si="123"/>
        <v>39802</v>
      </c>
      <c r="C1002">
        <f t="shared" si="124"/>
        <v>450</v>
      </c>
      <c r="D1002">
        <f t="shared" si="121"/>
        <v>265</v>
      </c>
      <c r="E1002">
        <f t="shared" si="122"/>
        <v>185</v>
      </c>
      <c r="F1002">
        <v>80</v>
      </c>
      <c r="G1002">
        <f t="shared" si="125"/>
        <v>150</v>
      </c>
      <c r="I1002">
        <f t="shared" si="119"/>
        <v>25</v>
      </c>
      <c r="M1002">
        <v>10</v>
      </c>
    </row>
    <row r="1003" spans="1:13" x14ac:dyDescent="0.25">
      <c r="A1003" t="str">
        <f t="shared" si="120"/>
        <v/>
      </c>
      <c r="B1003" s="16">
        <f t="shared" si="123"/>
        <v>39803</v>
      </c>
      <c r="C1003">
        <f t="shared" si="124"/>
        <v>450</v>
      </c>
      <c r="D1003">
        <f t="shared" si="121"/>
        <v>265</v>
      </c>
      <c r="E1003">
        <f t="shared" si="122"/>
        <v>185</v>
      </c>
      <c r="F1003">
        <v>80</v>
      </c>
      <c r="G1003">
        <f t="shared" si="125"/>
        <v>150</v>
      </c>
      <c r="I1003">
        <f t="shared" si="119"/>
        <v>25</v>
      </c>
      <c r="M1003">
        <v>10</v>
      </c>
    </row>
    <row r="1004" spans="1:13" x14ac:dyDescent="0.25">
      <c r="A1004" t="str">
        <f t="shared" si="120"/>
        <v/>
      </c>
      <c r="B1004" s="16">
        <f t="shared" si="123"/>
        <v>39804</v>
      </c>
      <c r="C1004">
        <f t="shared" si="124"/>
        <v>450</v>
      </c>
      <c r="D1004">
        <f t="shared" si="121"/>
        <v>265</v>
      </c>
      <c r="E1004">
        <f t="shared" si="122"/>
        <v>185</v>
      </c>
      <c r="F1004">
        <v>80</v>
      </c>
      <c r="G1004">
        <f t="shared" si="125"/>
        <v>150</v>
      </c>
      <c r="I1004">
        <f t="shared" si="119"/>
        <v>25</v>
      </c>
      <c r="M1004">
        <v>10</v>
      </c>
    </row>
    <row r="1005" spans="1:13" x14ac:dyDescent="0.25">
      <c r="A1005" t="str">
        <f t="shared" si="120"/>
        <v/>
      </c>
      <c r="B1005" s="16">
        <f t="shared" si="123"/>
        <v>39805</v>
      </c>
      <c r="C1005">
        <f t="shared" si="124"/>
        <v>450</v>
      </c>
      <c r="D1005">
        <f t="shared" si="121"/>
        <v>265</v>
      </c>
      <c r="E1005">
        <f t="shared" si="122"/>
        <v>185</v>
      </c>
      <c r="F1005">
        <v>80</v>
      </c>
      <c r="G1005">
        <f t="shared" si="125"/>
        <v>150</v>
      </c>
      <c r="I1005">
        <f t="shared" si="119"/>
        <v>25</v>
      </c>
      <c r="M1005">
        <v>10</v>
      </c>
    </row>
    <row r="1006" spans="1:13" x14ac:dyDescent="0.25">
      <c r="A1006" t="str">
        <f t="shared" si="120"/>
        <v/>
      </c>
      <c r="B1006" s="16">
        <f t="shared" si="123"/>
        <v>39806</v>
      </c>
      <c r="C1006">
        <f t="shared" si="124"/>
        <v>450</v>
      </c>
      <c r="D1006">
        <f t="shared" si="121"/>
        <v>265</v>
      </c>
      <c r="E1006">
        <f t="shared" si="122"/>
        <v>185</v>
      </c>
      <c r="F1006">
        <v>80</v>
      </c>
      <c r="G1006">
        <f t="shared" si="125"/>
        <v>150</v>
      </c>
      <c r="I1006">
        <f t="shared" si="119"/>
        <v>25</v>
      </c>
      <c r="M1006">
        <v>10</v>
      </c>
    </row>
    <row r="1007" spans="1:13" x14ac:dyDescent="0.25">
      <c r="A1007" t="str">
        <f t="shared" si="120"/>
        <v/>
      </c>
      <c r="B1007" s="16">
        <f t="shared" si="123"/>
        <v>39807</v>
      </c>
      <c r="C1007">
        <f t="shared" si="124"/>
        <v>450</v>
      </c>
      <c r="D1007">
        <f t="shared" si="121"/>
        <v>265</v>
      </c>
      <c r="E1007">
        <f t="shared" si="122"/>
        <v>185</v>
      </c>
      <c r="F1007">
        <v>80</v>
      </c>
      <c r="G1007">
        <f t="shared" si="125"/>
        <v>150</v>
      </c>
      <c r="I1007">
        <f t="shared" si="119"/>
        <v>25</v>
      </c>
      <c r="M1007">
        <v>10</v>
      </c>
    </row>
    <row r="1008" spans="1:13" x14ac:dyDescent="0.25">
      <c r="A1008" t="str">
        <f t="shared" si="120"/>
        <v/>
      </c>
      <c r="B1008" s="16">
        <f t="shared" si="123"/>
        <v>39808</v>
      </c>
      <c r="C1008">
        <f t="shared" si="124"/>
        <v>450</v>
      </c>
      <c r="D1008">
        <f t="shared" si="121"/>
        <v>265</v>
      </c>
      <c r="E1008">
        <f t="shared" si="122"/>
        <v>185</v>
      </c>
      <c r="F1008">
        <v>80</v>
      </c>
      <c r="G1008">
        <f t="shared" si="125"/>
        <v>150</v>
      </c>
      <c r="I1008">
        <f t="shared" si="119"/>
        <v>25</v>
      </c>
      <c r="M1008">
        <v>10</v>
      </c>
    </row>
    <row r="1009" spans="1:13" x14ac:dyDescent="0.25">
      <c r="A1009" t="str">
        <f t="shared" si="120"/>
        <v/>
      </c>
      <c r="B1009" s="16">
        <f t="shared" si="123"/>
        <v>39809</v>
      </c>
      <c r="C1009">
        <f t="shared" si="124"/>
        <v>450</v>
      </c>
      <c r="D1009">
        <f t="shared" si="121"/>
        <v>265</v>
      </c>
      <c r="E1009">
        <f t="shared" si="122"/>
        <v>185</v>
      </c>
      <c r="F1009">
        <v>80</v>
      </c>
      <c r="G1009">
        <f t="shared" si="125"/>
        <v>150</v>
      </c>
      <c r="I1009">
        <f t="shared" si="119"/>
        <v>25</v>
      </c>
      <c r="M1009">
        <v>10</v>
      </c>
    </row>
    <row r="1010" spans="1:13" x14ac:dyDescent="0.25">
      <c r="A1010" t="str">
        <f t="shared" si="120"/>
        <v/>
      </c>
      <c r="B1010" s="16">
        <f t="shared" si="123"/>
        <v>39810</v>
      </c>
      <c r="C1010">
        <f t="shared" si="124"/>
        <v>450</v>
      </c>
      <c r="D1010">
        <f t="shared" si="121"/>
        <v>265</v>
      </c>
      <c r="E1010">
        <f t="shared" si="122"/>
        <v>185</v>
      </c>
      <c r="F1010">
        <v>80</v>
      </c>
      <c r="G1010">
        <f t="shared" si="125"/>
        <v>150</v>
      </c>
      <c r="I1010">
        <f t="shared" si="119"/>
        <v>25</v>
      </c>
      <c r="M1010">
        <v>10</v>
      </c>
    </row>
    <row r="1011" spans="1:13" x14ac:dyDescent="0.25">
      <c r="A1011" t="str">
        <f t="shared" si="120"/>
        <v/>
      </c>
      <c r="B1011" s="16">
        <f t="shared" si="123"/>
        <v>39811</v>
      </c>
      <c r="C1011">
        <f t="shared" si="124"/>
        <v>450</v>
      </c>
      <c r="D1011">
        <f t="shared" si="121"/>
        <v>265</v>
      </c>
      <c r="E1011">
        <f t="shared" si="122"/>
        <v>185</v>
      </c>
      <c r="F1011">
        <v>80</v>
      </c>
      <c r="G1011">
        <f t="shared" si="125"/>
        <v>150</v>
      </c>
      <c r="I1011">
        <f t="shared" si="119"/>
        <v>25</v>
      </c>
      <c r="M1011">
        <v>10</v>
      </c>
    </row>
    <row r="1012" spans="1:13" x14ac:dyDescent="0.25">
      <c r="A1012" t="str">
        <f t="shared" si="120"/>
        <v/>
      </c>
      <c r="B1012" s="16">
        <f t="shared" si="123"/>
        <v>39812</v>
      </c>
      <c r="C1012">
        <f t="shared" si="124"/>
        <v>450</v>
      </c>
      <c r="D1012">
        <f t="shared" si="121"/>
        <v>265</v>
      </c>
      <c r="E1012">
        <f t="shared" si="122"/>
        <v>185</v>
      </c>
      <c r="F1012">
        <v>80</v>
      </c>
      <c r="G1012">
        <f t="shared" si="125"/>
        <v>150</v>
      </c>
      <c r="I1012">
        <f t="shared" si="119"/>
        <v>25</v>
      </c>
      <c r="M1012">
        <v>10</v>
      </c>
    </row>
    <row r="1013" spans="1:13" x14ac:dyDescent="0.25">
      <c r="A1013" t="str">
        <f t="shared" si="120"/>
        <v/>
      </c>
      <c r="B1013" s="16">
        <f t="shared" si="123"/>
        <v>39813</v>
      </c>
      <c r="C1013">
        <f t="shared" si="124"/>
        <v>450</v>
      </c>
      <c r="D1013">
        <f t="shared" si="121"/>
        <v>265</v>
      </c>
      <c r="E1013">
        <f t="shared" si="122"/>
        <v>185</v>
      </c>
      <c r="F1013">
        <v>80</v>
      </c>
      <c r="G1013">
        <f t="shared" si="125"/>
        <v>150</v>
      </c>
      <c r="I1013">
        <f t="shared" si="119"/>
        <v>25</v>
      </c>
      <c r="M1013">
        <v>10</v>
      </c>
    </row>
    <row r="1014" spans="1:13" x14ac:dyDescent="0.25">
      <c r="A1014">
        <f t="shared" si="120"/>
        <v>1</v>
      </c>
      <c r="B1014" s="16">
        <f t="shared" si="123"/>
        <v>39814</v>
      </c>
      <c r="C1014">
        <f t="shared" si="124"/>
        <v>450</v>
      </c>
      <c r="D1014">
        <f t="shared" si="121"/>
        <v>345</v>
      </c>
      <c r="E1014">
        <f t="shared" si="122"/>
        <v>105</v>
      </c>
      <c r="F1014">
        <v>80</v>
      </c>
      <c r="G1014">
        <v>200</v>
      </c>
      <c r="I1014">
        <f t="shared" si="119"/>
        <v>25</v>
      </c>
      <c r="M1014">
        <v>40</v>
      </c>
    </row>
    <row r="1015" spans="1:13" x14ac:dyDescent="0.25">
      <c r="A1015" t="str">
        <f t="shared" si="120"/>
        <v/>
      </c>
      <c r="B1015" s="16">
        <f t="shared" si="123"/>
        <v>39815</v>
      </c>
      <c r="C1015">
        <f t="shared" si="124"/>
        <v>450</v>
      </c>
      <c r="D1015">
        <f t="shared" si="121"/>
        <v>345</v>
      </c>
      <c r="E1015">
        <f t="shared" si="122"/>
        <v>105</v>
      </c>
      <c r="F1015">
        <v>80</v>
      </c>
      <c r="G1015">
        <f t="shared" si="125"/>
        <v>200</v>
      </c>
      <c r="I1015">
        <f t="shared" si="119"/>
        <v>25</v>
      </c>
      <c r="M1015">
        <v>40</v>
      </c>
    </row>
    <row r="1016" spans="1:13" x14ac:dyDescent="0.25">
      <c r="A1016" t="str">
        <f t="shared" si="120"/>
        <v/>
      </c>
      <c r="B1016" s="16">
        <f t="shared" si="123"/>
        <v>39816</v>
      </c>
      <c r="C1016">
        <f t="shared" si="124"/>
        <v>450</v>
      </c>
      <c r="D1016">
        <f t="shared" si="121"/>
        <v>345</v>
      </c>
      <c r="E1016">
        <f t="shared" si="122"/>
        <v>105</v>
      </c>
      <c r="F1016">
        <v>80</v>
      </c>
      <c r="G1016">
        <f t="shared" si="125"/>
        <v>200</v>
      </c>
      <c r="I1016">
        <f t="shared" si="119"/>
        <v>25</v>
      </c>
      <c r="M1016">
        <v>40</v>
      </c>
    </row>
    <row r="1017" spans="1:13" x14ac:dyDescent="0.25">
      <c r="A1017" t="str">
        <f t="shared" si="120"/>
        <v/>
      </c>
      <c r="B1017" s="16">
        <f t="shared" si="123"/>
        <v>39817</v>
      </c>
      <c r="C1017">
        <f t="shared" si="124"/>
        <v>450</v>
      </c>
      <c r="D1017">
        <f t="shared" si="121"/>
        <v>345</v>
      </c>
      <c r="E1017">
        <f t="shared" si="122"/>
        <v>105</v>
      </c>
      <c r="F1017">
        <v>80</v>
      </c>
      <c r="G1017">
        <f t="shared" si="125"/>
        <v>200</v>
      </c>
      <c r="I1017">
        <f t="shared" si="119"/>
        <v>25</v>
      </c>
      <c r="M1017">
        <v>40</v>
      </c>
    </row>
    <row r="1018" spans="1:13" x14ac:dyDescent="0.25">
      <c r="A1018" t="str">
        <f t="shared" si="120"/>
        <v/>
      </c>
      <c r="B1018" s="16">
        <f t="shared" si="123"/>
        <v>39818</v>
      </c>
      <c r="C1018">
        <f t="shared" si="124"/>
        <v>450</v>
      </c>
      <c r="D1018">
        <f t="shared" si="121"/>
        <v>345</v>
      </c>
      <c r="E1018">
        <f t="shared" si="122"/>
        <v>105</v>
      </c>
      <c r="F1018">
        <v>80</v>
      </c>
      <c r="G1018">
        <f t="shared" si="125"/>
        <v>200</v>
      </c>
      <c r="I1018">
        <f t="shared" si="119"/>
        <v>25</v>
      </c>
      <c r="M1018">
        <v>40</v>
      </c>
    </row>
    <row r="1019" spans="1:13" x14ac:dyDescent="0.25">
      <c r="A1019" t="str">
        <f t="shared" si="120"/>
        <v/>
      </c>
      <c r="B1019" s="16">
        <f t="shared" si="123"/>
        <v>39819</v>
      </c>
      <c r="C1019">
        <f t="shared" si="124"/>
        <v>450</v>
      </c>
      <c r="D1019">
        <f t="shared" si="121"/>
        <v>345</v>
      </c>
      <c r="E1019">
        <f t="shared" si="122"/>
        <v>105</v>
      </c>
      <c r="F1019">
        <v>80</v>
      </c>
      <c r="G1019">
        <f t="shared" si="125"/>
        <v>200</v>
      </c>
      <c r="I1019">
        <f t="shared" ref="I1019:I1072" si="126">I1018</f>
        <v>25</v>
      </c>
      <c r="M1019">
        <v>40</v>
      </c>
    </row>
    <row r="1020" spans="1:13" x14ac:dyDescent="0.25">
      <c r="A1020" t="str">
        <f t="shared" si="120"/>
        <v/>
      </c>
      <c r="B1020" s="16">
        <f t="shared" si="123"/>
        <v>39820</v>
      </c>
      <c r="C1020">
        <f t="shared" si="124"/>
        <v>450</v>
      </c>
      <c r="D1020">
        <f t="shared" si="121"/>
        <v>345</v>
      </c>
      <c r="E1020">
        <f t="shared" si="122"/>
        <v>105</v>
      </c>
      <c r="F1020">
        <v>80</v>
      </c>
      <c r="G1020">
        <f t="shared" si="125"/>
        <v>200</v>
      </c>
      <c r="I1020">
        <f t="shared" si="126"/>
        <v>25</v>
      </c>
      <c r="M1020">
        <v>40</v>
      </c>
    </row>
    <row r="1021" spans="1:13" x14ac:dyDescent="0.25">
      <c r="A1021" t="str">
        <f t="shared" si="120"/>
        <v/>
      </c>
      <c r="B1021" s="16">
        <f t="shared" si="123"/>
        <v>39821</v>
      </c>
      <c r="C1021">
        <f t="shared" si="124"/>
        <v>450</v>
      </c>
      <c r="D1021">
        <f t="shared" si="121"/>
        <v>345</v>
      </c>
      <c r="E1021">
        <f t="shared" si="122"/>
        <v>105</v>
      </c>
      <c r="F1021">
        <v>80</v>
      </c>
      <c r="G1021">
        <f t="shared" si="125"/>
        <v>200</v>
      </c>
      <c r="I1021">
        <f t="shared" si="126"/>
        <v>25</v>
      </c>
      <c r="M1021">
        <v>40</v>
      </c>
    </row>
    <row r="1022" spans="1:13" x14ac:dyDescent="0.25">
      <c r="A1022" t="str">
        <f t="shared" si="120"/>
        <v/>
      </c>
      <c r="B1022" s="16">
        <f t="shared" si="123"/>
        <v>39822</v>
      </c>
      <c r="C1022">
        <f t="shared" si="124"/>
        <v>450</v>
      </c>
      <c r="D1022">
        <f t="shared" si="121"/>
        <v>345</v>
      </c>
      <c r="E1022">
        <f t="shared" si="122"/>
        <v>105</v>
      </c>
      <c r="F1022">
        <v>80</v>
      </c>
      <c r="G1022">
        <f t="shared" si="125"/>
        <v>200</v>
      </c>
      <c r="I1022">
        <f t="shared" si="126"/>
        <v>25</v>
      </c>
      <c r="M1022">
        <v>40</v>
      </c>
    </row>
    <row r="1023" spans="1:13" x14ac:dyDescent="0.25">
      <c r="A1023" t="str">
        <f t="shared" si="120"/>
        <v/>
      </c>
      <c r="B1023" s="16">
        <f t="shared" si="123"/>
        <v>39823</v>
      </c>
      <c r="C1023">
        <f t="shared" si="124"/>
        <v>450</v>
      </c>
      <c r="D1023">
        <f t="shared" si="121"/>
        <v>345</v>
      </c>
      <c r="E1023">
        <f t="shared" si="122"/>
        <v>105</v>
      </c>
      <c r="F1023">
        <v>80</v>
      </c>
      <c r="G1023">
        <f t="shared" si="125"/>
        <v>200</v>
      </c>
      <c r="I1023">
        <f t="shared" si="126"/>
        <v>25</v>
      </c>
      <c r="M1023">
        <v>40</v>
      </c>
    </row>
    <row r="1024" spans="1:13" x14ac:dyDescent="0.25">
      <c r="A1024" t="str">
        <f t="shared" si="120"/>
        <v/>
      </c>
      <c r="B1024" s="16">
        <f t="shared" si="123"/>
        <v>39824</v>
      </c>
      <c r="C1024">
        <f t="shared" si="124"/>
        <v>450</v>
      </c>
      <c r="D1024">
        <f t="shared" si="121"/>
        <v>345</v>
      </c>
      <c r="E1024">
        <f t="shared" si="122"/>
        <v>105</v>
      </c>
      <c r="F1024">
        <v>80</v>
      </c>
      <c r="G1024">
        <f t="shared" si="125"/>
        <v>200</v>
      </c>
      <c r="I1024">
        <f t="shared" si="126"/>
        <v>25</v>
      </c>
      <c r="M1024">
        <v>40</v>
      </c>
    </row>
    <row r="1025" spans="1:13" x14ac:dyDescent="0.25">
      <c r="A1025" t="str">
        <f t="shared" si="120"/>
        <v/>
      </c>
      <c r="B1025" s="16">
        <f t="shared" si="123"/>
        <v>39825</v>
      </c>
      <c r="C1025">
        <f t="shared" si="124"/>
        <v>450</v>
      </c>
      <c r="D1025">
        <f t="shared" si="121"/>
        <v>345</v>
      </c>
      <c r="E1025">
        <f t="shared" si="122"/>
        <v>105</v>
      </c>
      <c r="F1025">
        <v>80</v>
      </c>
      <c r="G1025">
        <f t="shared" si="125"/>
        <v>200</v>
      </c>
      <c r="I1025">
        <f t="shared" si="126"/>
        <v>25</v>
      </c>
      <c r="M1025">
        <v>40</v>
      </c>
    </row>
    <row r="1026" spans="1:13" x14ac:dyDescent="0.25">
      <c r="A1026" t="str">
        <f t="shared" si="120"/>
        <v/>
      </c>
      <c r="B1026" s="16">
        <f t="shared" si="123"/>
        <v>39826</v>
      </c>
      <c r="C1026">
        <f t="shared" si="124"/>
        <v>450</v>
      </c>
      <c r="D1026">
        <f t="shared" si="121"/>
        <v>345</v>
      </c>
      <c r="E1026">
        <f t="shared" si="122"/>
        <v>105</v>
      </c>
      <c r="F1026">
        <v>80</v>
      </c>
      <c r="G1026">
        <f t="shared" si="125"/>
        <v>200</v>
      </c>
      <c r="I1026">
        <f t="shared" si="126"/>
        <v>25</v>
      </c>
      <c r="M1026">
        <v>40</v>
      </c>
    </row>
    <row r="1027" spans="1:13" x14ac:dyDescent="0.25">
      <c r="A1027" t="str">
        <f t="shared" si="120"/>
        <v/>
      </c>
      <c r="B1027" s="16">
        <f t="shared" si="123"/>
        <v>39827</v>
      </c>
      <c r="C1027">
        <f t="shared" si="124"/>
        <v>450</v>
      </c>
      <c r="D1027">
        <f t="shared" si="121"/>
        <v>345</v>
      </c>
      <c r="E1027">
        <f t="shared" si="122"/>
        <v>105</v>
      </c>
      <c r="F1027">
        <v>80</v>
      </c>
      <c r="G1027">
        <f t="shared" si="125"/>
        <v>200</v>
      </c>
      <c r="I1027">
        <f t="shared" si="126"/>
        <v>25</v>
      </c>
      <c r="M1027">
        <v>40</v>
      </c>
    </row>
    <row r="1028" spans="1:13" x14ac:dyDescent="0.25">
      <c r="A1028" t="str">
        <f t="shared" si="120"/>
        <v/>
      </c>
      <c r="B1028" s="16">
        <f t="shared" si="123"/>
        <v>39828</v>
      </c>
      <c r="C1028">
        <f t="shared" si="124"/>
        <v>450</v>
      </c>
      <c r="D1028">
        <f t="shared" si="121"/>
        <v>345</v>
      </c>
      <c r="E1028">
        <f t="shared" si="122"/>
        <v>105</v>
      </c>
      <c r="F1028">
        <v>80</v>
      </c>
      <c r="G1028">
        <f t="shared" si="125"/>
        <v>200</v>
      </c>
      <c r="I1028">
        <f t="shared" si="126"/>
        <v>25</v>
      </c>
      <c r="M1028">
        <v>40</v>
      </c>
    </row>
    <row r="1029" spans="1:13" x14ac:dyDescent="0.25">
      <c r="A1029" t="str">
        <f t="shared" si="120"/>
        <v/>
      </c>
      <c r="B1029" s="16">
        <f t="shared" si="123"/>
        <v>39829</v>
      </c>
      <c r="C1029">
        <f t="shared" si="124"/>
        <v>450</v>
      </c>
      <c r="D1029">
        <f t="shared" si="121"/>
        <v>345</v>
      </c>
      <c r="E1029">
        <f t="shared" si="122"/>
        <v>105</v>
      </c>
      <c r="F1029">
        <v>80</v>
      </c>
      <c r="G1029">
        <f t="shared" si="125"/>
        <v>200</v>
      </c>
      <c r="I1029">
        <f t="shared" si="126"/>
        <v>25</v>
      </c>
      <c r="M1029">
        <v>40</v>
      </c>
    </row>
    <row r="1030" spans="1:13" x14ac:dyDescent="0.25">
      <c r="A1030" t="str">
        <f t="shared" si="120"/>
        <v/>
      </c>
      <c r="B1030" s="16">
        <f t="shared" si="123"/>
        <v>39830</v>
      </c>
      <c r="C1030">
        <f t="shared" si="124"/>
        <v>450</v>
      </c>
      <c r="D1030">
        <f t="shared" si="121"/>
        <v>345</v>
      </c>
      <c r="E1030">
        <f t="shared" si="122"/>
        <v>105</v>
      </c>
      <c r="F1030">
        <v>80</v>
      </c>
      <c r="G1030">
        <f t="shared" si="125"/>
        <v>200</v>
      </c>
      <c r="I1030">
        <f t="shared" si="126"/>
        <v>25</v>
      </c>
      <c r="M1030">
        <v>40</v>
      </c>
    </row>
    <row r="1031" spans="1:13" x14ac:dyDescent="0.25">
      <c r="A1031" t="str">
        <f t="shared" si="120"/>
        <v/>
      </c>
      <c r="B1031" s="16">
        <f t="shared" si="123"/>
        <v>39831</v>
      </c>
      <c r="C1031">
        <f t="shared" si="124"/>
        <v>450</v>
      </c>
      <c r="D1031">
        <f t="shared" si="121"/>
        <v>345</v>
      </c>
      <c r="E1031">
        <f t="shared" si="122"/>
        <v>105</v>
      </c>
      <c r="F1031">
        <v>80</v>
      </c>
      <c r="G1031">
        <f t="shared" si="125"/>
        <v>200</v>
      </c>
      <c r="I1031">
        <f t="shared" si="126"/>
        <v>25</v>
      </c>
      <c r="M1031">
        <v>40</v>
      </c>
    </row>
    <row r="1032" spans="1:13" x14ac:dyDescent="0.25">
      <c r="A1032" t="str">
        <f t="shared" ref="A1032:A1095" si="127">IF(DAY(B1032)=1,1,"")</f>
        <v/>
      </c>
      <c r="B1032" s="16">
        <f t="shared" si="123"/>
        <v>39832</v>
      </c>
      <c r="C1032">
        <f t="shared" si="124"/>
        <v>450</v>
      </c>
      <c r="D1032">
        <f t="shared" si="121"/>
        <v>345</v>
      </c>
      <c r="E1032">
        <f t="shared" si="122"/>
        <v>105</v>
      </c>
      <c r="F1032">
        <v>80</v>
      </c>
      <c r="G1032">
        <f t="shared" si="125"/>
        <v>200</v>
      </c>
      <c r="I1032">
        <f t="shared" si="126"/>
        <v>25</v>
      </c>
      <c r="M1032">
        <v>40</v>
      </c>
    </row>
    <row r="1033" spans="1:13" x14ac:dyDescent="0.25">
      <c r="A1033" t="str">
        <f t="shared" si="127"/>
        <v/>
      </c>
      <c r="B1033" s="16">
        <f t="shared" si="123"/>
        <v>39833</v>
      </c>
      <c r="C1033">
        <f t="shared" si="124"/>
        <v>450</v>
      </c>
      <c r="D1033">
        <f t="shared" ref="D1033:D1096" si="128">SUM(F1033:S1033)</f>
        <v>345</v>
      </c>
      <c r="E1033">
        <f t="shared" ref="E1033:E1096" si="129">C1033-D1033</f>
        <v>105</v>
      </c>
      <c r="F1033">
        <v>80</v>
      </c>
      <c r="G1033">
        <f t="shared" si="125"/>
        <v>200</v>
      </c>
      <c r="I1033">
        <f t="shared" si="126"/>
        <v>25</v>
      </c>
      <c r="M1033">
        <v>40</v>
      </c>
    </row>
    <row r="1034" spans="1:13" x14ac:dyDescent="0.25">
      <c r="A1034" t="str">
        <f t="shared" si="127"/>
        <v/>
      </c>
      <c r="B1034" s="16">
        <f t="shared" ref="B1034:B1097" si="130">B1033+1</f>
        <v>39834</v>
      </c>
      <c r="C1034">
        <f t="shared" si="124"/>
        <v>450</v>
      </c>
      <c r="D1034">
        <f t="shared" si="128"/>
        <v>345</v>
      </c>
      <c r="E1034">
        <f t="shared" si="129"/>
        <v>105</v>
      </c>
      <c r="F1034">
        <v>80</v>
      </c>
      <c r="G1034">
        <f t="shared" si="125"/>
        <v>200</v>
      </c>
      <c r="I1034">
        <f t="shared" si="126"/>
        <v>25</v>
      </c>
      <c r="M1034">
        <v>40</v>
      </c>
    </row>
    <row r="1035" spans="1:13" x14ac:dyDescent="0.25">
      <c r="A1035" t="str">
        <f t="shared" si="127"/>
        <v/>
      </c>
      <c r="B1035" s="16">
        <f t="shared" si="130"/>
        <v>39835</v>
      </c>
      <c r="C1035">
        <f t="shared" si="124"/>
        <v>450</v>
      </c>
      <c r="D1035">
        <f t="shared" si="128"/>
        <v>345</v>
      </c>
      <c r="E1035">
        <f t="shared" si="129"/>
        <v>105</v>
      </c>
      <c r="F1035">
        <v>80</v>
      </c>
      <c r="G1035">
        <f t="shared" si="125"/>
        <v>200</v>
      </c>
      <c r="I1035">
        <f t="shared" si="126"/>
        <v>25</v>
      </c>
      <c r="M1035">
        <v>40</v>
      </c>
    </row>
    <row r="1036" spans="1:13" x14ac:dyDescent="0.25">
      <c r="A1036" t="str">
        <f t="shared" si="127"/>
        <v/>
      </c>
      <c r="B1036" s="16">
        <f t="shared" si="130"/>
        <v>39836</v>
      </c>
      <c r="C1036">
        <f t="shared" ref="C1036:C1099" si="131">IF(MONTH(B1036)&lt;4,450,IF(MONTH(B1036)&gt;10,450,410))</f>
        <v>450</v>
      </c>
      <c r="D1036">
        <f t="shared" si="128"/>
        <v>345</v>
      </c>
      <c r="E1036">
        <f t="shared" si="129"/>
        <v>105</v>
      </c>
      <c r="F1036">
        <v>80</v>
      </c>
      <c r="G1036">
        <f t="shared" si="125"/>
        <v>200</v>
      </c>
      <c r="I1036">
        <f t="shared" si="126"/>
        <v>25</v>
      </c>
      <c r="M1036">
        <v>40</v>
      </c>
    </row>
    <row r="1037" spans="1:13" x14ac:dyDescent="0.25">
      <c r="A1037" t="str">
        <f t="shared" si="127"/>
        <v/>
      </c>
      <c r="B1037" s="16">
        <f t="shared" si="130"/>
        <v>39837</v>
      </c>
      <c r="C1037">
        <f t="shared" si="131"/>
        <v>450</v>
      </c>
      <c r="D1037">
        <f t="shared" si="128"/>
        <v>345</v>
      </c>
      <c r="E1037">
        <f t="shared" si="129"/>
        <v>105</v>
      </c>
      <c r="F1037">
        <v>80</v>
      </c>
      <c r="G1037">
        <f t="shared" ref="G1037:G1100" si="132">G1036</f>
        <v>200</v>
      </c>
      <c r="I1037">
        <f t="shared" si="126"/>
        <v>25</v>
      </c>
      <c r="M1037">
        <v>40</v>
      </c>
    </row>
    <row r="1038" spans="1:13" x14ac:dyDescent="0.25">
      <c r="A1038" t="str">
        <f t="shared" si="127"/>
        <v/>
      </c>
      <c r="B1038" s="16">
        <f t="shared" si="130"/>
        <v>39838</v>
      </c>
      <c r="C1038">
        <f t="shared" si="131"/>
        <v>450</v>
      </c>
      <c r="D1038">
        <f t="shared" si="128"/>
        <v>345</v>
      </c>
      <c r="E1038">
        <f t="shared" si="129"/>
        <v>105</v>
      </c>
      <c r="F1038">
        <v>80</v>
      </c>
      <c r="G1038">
        <f t="shared" si="132"/>
        <v>200</v>
      </c>
      <c r="I1038">
        <f t="shared" si="126"/>
        <v>25</v>
      </c>
      <c r="M1038">
        <v>40</v>
      </c>
    </row>
    <row r="1039" spans="1:13" x14ac:dyDescent="0.25">
      <c r="A1039" t="str">
        <f t="shared" si="127"/>
        <v/>
      </c>
      <c r="B1039" s="16">
        <f t="shared" si="130"/>
        <v>39839</v>
      </c>
      <c r="C1039">
        <f t="shared" si="131"/>
        <v>450</v>
      </c>
      <c r="D1039">
        <f t="shared" si="128"/>
        <v>345</v>
      </c>
      <c r="E1039">
        <f t="shared" si="129"/>
        <v>105</v>
      </c>
      <c r="F1039">
        <v>80</v>
      </c>
      <c r="G1039">
        <f t="shared" si="132"/>
        <v>200</v>
      </c>
      <c r="I1039">
        <f t="shared" si="126"/>
        <v>25</v>
      </c>
      <c r="M1039">
        <v>40</v>
      </c>
    </row>
    <row r="1040" spans="1:13" x14ac:dyDescent="0.25">
      <c r="A1040" t="str">
        <f t="shared" si="127"/>
        <v/>
      </c>
      <c r="B1040" s="16">
        <f t="shared" si="130"/>
        <v>39840</v>
      </c>
      <c r="C1040">
        <f t="shared" si="131"/>
        <v>450</v>
      </c>
      <c r="D1040">
        <f t="shared" si="128"/>
        <v>345</v>
      </c>
      <c r="E1040">
        <f t="shared" si="129"/>
        <v>105</v>
      </c>
      <c r="F1040">
        <v>80</v>
      </c>
      <c r="G1040">
        <f t="shared" si="132"/>
        <v>200</v>
      </c>
      <c r="I1040">
        <f t="shared" si="126"/>
        <v>25</v>
      </c>
      <c r="M1040">
        <v>40</v>
      </c>
    </row>
    <row r="1041" spans="1:13" x14ac:dyDescent="0.25">
      <c r="A1041" t="str">
        <f t="shared" si="127"/>
        <v/>
      </c>
      <c r="B1041" s="16">
        <f t="shared" si="130"/>
        <v>39841</v>
      </c>
      <c r="C1041">
        <f t="shared" si="131"/>
        <v>450</v>
      </c>
      <c r="D1041">
        <f t="shared" si="128"/>
        <v>345</v>
      </c>
      <c r="E1041">
        <f t="shared" si="129"/>
        <v>105</v>
      </c>
      <c r="F1041">
        <v>80</v>
      </c>
      <c r="G1041">
        <f t="shared" si="132"/>
        <v>200</v>
      </c>
      <c r="I1041">
        <f t="shared" si="126"/>
        <v>25</v>
      </c>
      <c r="M1041">
        <v>40</v>
      </c>
    </row>
    <row r="1042" spans="1:13" x14ac:dyDescent="0.25">
      <c r="A1042" t="str">
        <f t="shared" si="127"/>
        <v/>
      </c>
      <c r="B1042" s="16">
        <f t="shared" si="130"/>
        <v>39842</v>
      </c>
      <c r="C1042">
        <f t="shared" si="131"/>
        <v>450</v>
      </c>
      <c r="D1042">
        <f t="shared" si="128"/>
        <v>345</v>
      </c>
      <c r="E1042">
        <f t="shared" si="129"/>
        <v>105</v>
      </c>
      <c r="F1042">
        <v>80</v>
      </c>
      <c r="G1042">
        <f t="shared" si="132"/>
        <v>200</v>
      </c>
      <c r="I1042">
        <f t="shared" si="126"/>
        <v>25</v>
      </c>
      <c r="M1042">
        <v>40</v>
      </c>
    </row>
    <row r="1043" spans="1:13" x14ac:dyDescent="0.25">
      <c r="A1043" t="str">
        <f t="shared" si="127"/>
        <v/>
      </c>
      <c r="B1043" s="16">
        <f t="shared" si="130"/>
        <v>39843</v>
      </c>
      <c r="C1043">
        <f t="shared" si="131"/>
        <v>450</v>
      </c>
      <c r="D1043">
        <f t="shared" si="128"/>
        <v>345</v>
      </c>
      <c r="E1043">
        <f t="shared" si="129"/>
        <v>105</v>
      </c>
      <c r="F1043">
        <v>80</v>
      </c>
      <c r="G1043">
        <f t="shared" si="132"/>
        <v>200</v>
      </c>
      <c r="I1043">
        <f t="shared" si="126"/>
        <v>25</v>
      </c>
      <c r="M1043">
        <v>40</v>
      </c>
    </row>
    <row r="1044" spans="1:13" x14ac:dyDescent="0.25">
      <c r="A1044" t="str">
        <f t="shared" si="127"/>
        <v/>
      </c>
      <c r="B1044" s="16">
        <f t="shared" si="130"/>
        <v>39844</v>
      </c>
      <c r="C1044">
        <f t="shared" si="131"/>
        <v>450</v>
      </c>
      <c r="D1044">
        <f t="shared" si="128"/>
        <v>345</v>
      </c>
      <c r="E1044">
        <f t="shared" si="129"/>
        <v>105</v>
      </c>
      <c r="F1044">
        <v>80</v>
      </c>
      <c r="G1044">
        <f t="shared" si="132"/>
        <v>200</v>
      </c>
      <c r="I1044">
        <f t="shared" si="126"/>
        <v>25</v>
      </c>
      <c r="M1044">
        <v>40</v>
      </c>
    </row>
    <row r="1045" spans="1:13" x14ac:dyDescent="0.25">
      <c r="A1045">
        <f t="shared" si="127"/>
        <v>1</v>
      </c>
      <c r="B1045" s="16">
        <f t="shared" si="130"/>
        <v>39845</v>
      </c>
      <c r="C1045">
        <f t="shared" si="131"/>
        <v>450</v>
      </c>
      <c r="D1045">
        <f t="shared" si="128"/>
        <v>395</v>
      </c>
      <c r="E1045">
        <f t="shared" si="129"/>
        <v>55</v>
      </c>
      <c r="F1045">
        <v>80</v>
      </c>
      <c r="G1045">
        <f>60+190</f>
        <v>250</v>
      </c>
      <c r="I1045">
        <f t="shared" si="126"/>
        <v>25</v>
      </c>
      <c r="M1045">
        <f>M1044</f>
        <v>40</v>
      </c>
    </row>
    <row r="1046" spans="1:13" x14ac:dyDescent="0.25">
      <c r="A1046" t="str">
        <f t="shared" si="127"/>
        <v/>
      </c>
      <c r="B1046" s="16">
        <f t="shared" si="130"/>
        <v>39846</v>
      </c>
      <c r="C1046">
        <f t="shared" si="131"/>
        <v>450</v>
      </c>
      <c r="D1046">
        <f t="shared" si="128"/>
        <v>395</v>
      </c>
      <c r="E1046">
        <f t="shared" si="129"/>
        <v>55</v>
      </c>
      <c r="F1046">
        <v>80</v>
      </c>
      <c r="G1046">
        <f t="shared" ref="G1046:G1072" si="133">60+190</f>
        <v>250</v>
      </c>
      <c r="I1046">
        <f t="shared" si="126"/>
        <v>25</v>
      </c>
      <c r="M1046">
        <f t="shared" ref="M1046:M1072" si="134">M1045</f>
        <v>40</v>
      </c>
    </row>
    <row r="1047" spans="1:13" x14ac:dyDescent="0.25">
      <c r="A1047" t="str">
        <f t="shared" si="127"/>
        <v/>
      </c>
      <c r="B1047" s="16">
        <f t="shared" si="130"/>
        <v>39847</v>
      </c>
      <c r="C1047">
        <f t="shared" si="131"/>
        <v>450</v>
      </c>
      <c r="D1047">
        <f t="shared" si="128"/>
        <v>395</v>
      </c>
      <c r="E1047">
        <f t="shared" si="129"/>
        <v>55</v>
      </c>
      <c r="F1047">
        <v>80</v>
      </c>
      <c r="G1047">
        <f t="shared" si="133"/>
        <v>250</v>
      </c>
      <c r="I1047">
        <f t="shared" si="126"/>
        <v>25</v>
      </c>
      <c r="M1047">
        <f t="shared" si="134"/>
        <v>40</v>
      </c>
    </row>
    <row r="1048" spans="1:13" x14ac:dyDescent="0.25">
      <c r="A1048" t="str">
        <f t="shared" si="127"/>
        <v/>
      </c>
      <c r="B1048" s="16">
        <f t="shared" si="130"/>
        <v>39848</v>
      </c>
      <c r="C1048">
        <f t="shared" si="131"/>
        <v>450</v>
      </c>
      <c r="D1048">
        <f t="shared" si="128"/>
        <v>395</v>
      </c>
      <c r="E1048">
        <f t="shared" si="129"/>
        <v>55</v>
      </c>
      <c r="F1048">
        <v>80</v>
      </c>
      <c r="G1048">
        <f t="shared" si="133"/>
        <v>250</v>
      </c>
      <c r="I1048">
        <f t="shared" si="126"/>
        <v>25</v>
      </c>
      <c r="M1048">
        <f t="shared" si="134"/>
        <v>40</v>
      </c>
    </row>
    <row r="1049" spans="1:13" x14ac:dyDescent="0.25">
      <c r="A1049" t="str">
        <f t="shared" si="127"/>
        <v/>
      </c>
      <c r="B1049" s="16">
        <f t="shared" si="130"/>
        <v>39849</v>
      </c>
      <c r="C1049">
        <f t="shared" si="131"/>
        <v>450</v>
      </c>
      <c r="D1049">
        <f t="shared" si="128"/>
        <v>395</v>
      </c>
      <c r="E1049">
        <f t="shared" si="129"/>
        <v>55</v>
      </c>
      <c r="F1049">
        <v>80</v>
      </c>
      <c r="G1049">
        <f t="shared" si="133"/>
        <v>250</v>
      </c>
      <c r="I1049">
        <f t="shared" si="126"/>
        <v>25</v>
      </c>
      <c r="M1049">
        <f t="shared" si="134"/>
        <v>40</v>
      </c>
    </row>
    <row r="1050" spans="1:13" x14ac:dyDescent="0.25">
      <c r="A1050" t="str">
        <f t="shared" si="127"/>
        <v/>
      </c>
      <c r="B1050" s="16">
        <f t="shared" si="130"/>
        <v>39850</v>
      </c>
      <c r="C1050">
        <f t="shared" si="131"/>
        <v>450</v>
      </c>
      <c r="D1050">
        <f t="shared" si="128"/>
        <v>395</v>
      </c>
      <c r="E1050">
        <f t="shared" si="129"/>
        <v>55</v>
      </c>
      <c r="F1050">
        <v>80</v>
      </c>
      <c r="G1050">
        <f t="shared" si="133"/>
        <v>250</v>
      </c>
      <c r="I1050">
        <f t="shared" si="126"/>
        <v>25</v>
      </c>
      <c r="M1050">
        <f t="shared" si="134"/>
        <v>40</v>
      </c>
    </row>
    <row r="1051" spans="1:13" x14ac:dyDescent="0.25">
      <c r="A1051" t="str">
        <f t="shared" si="127"/>
        <v/>
      </c>
      <c r="B1051" s="16">
        <f t="shared" si="130"/>
        <v>39851</v>
      </c>
      <c r="C1051">
        <f t="shared" si="131"/>
        <v>450</v>
      </c>
      <c r="D1051">
        <f t="shared" si="128"/>
        <v>395</v>
      </c>
      <c r="E1051">
        <f t="shared" si="129"/>
        <v>55</v>
      </c>
      <c r="F1051">
        <v>80</v>
      </c>
      <c r="G1051">
        <f t="shared" si="133"/>
        <v>250</v>
      </c>
      <c r="I1051">
        <f t="shared" si="126"/>
        <v>25</v>
      </c>
      <c r="M1051">
        <f t="shared" si="134"/>
        <v>40</v>
      </c>
    </row>
    <row r="1052" spans="1:13" x14ac:dyDescent="0.25">
      <c r="A1052" t="str">
        <f t="shared" si="127"/>
        <v/>
      </c>
      <c r="B1052" s="16">
        <f t="shared" si="130"/>
        <v>39852</v>
      </c>
      <c r="C1052">
        <f t="shared" si="131"/>
        <v>450</v>
      </c>
      <c r="D1052">
        <f t="shared" si="128"/>
        <v>395</v>
      </c>
      <c r="E1052">
        <f t="shared" si="129"/>
        <v>55</v>
      </c>
      <c r="F1052">
        <v>80</v>
      </c>
      <c r="G1052">
        <f t="shared" si="133"/>
        <v>250</v>
      </c>
      <c r="I1052">
        <f t="shared" si="126"/>
        <v>25</v>
      </c>
      <c r="M1052">
        <f t="shared" si="134"/>
        <v>40</v>
      </c>
    </row>
    <row r="1053" spans="1:13" x14ac:dyDescent="0.25">
      <c r="A1053" t="str">
        <f t="shared" si="127"/>
        <v/>
      </c>
      <c r="B1053" s="16">
        <f t="shared" si="130"/>
        <v>39853</v>
      </c>
      <c r="C1053">
        <f t="shared" si="131"/>
        <v>450</v>
      </c>
      <c r="D1053">
        <f t="shared" si="128"/>
        <v>395</v>
      </c>
      <c r="E1053">
        <f t="shared" si="129"/>
        <v>55</v>
      </c>
      <c r="F1053">
        <v>80</v>
      </c>
      <c r="G1053">
        <f t="shared" si="133"/>
        <v>250</v>
      </c>
      <c r="I1053">
        <f t="shared" si="126"/>
        <v>25</v>
      </c>
      <c r="M1053">
        <f t="shared" si="134"/>
        <v>40</v>
      </c>
    </row>
    <row r="1054" spans="1:13" x14ac:dyDescent="0.25">
      <c r="A1054" t="str">
        <f t="shared" si="127"/>
        <v/>
      </c>
      <c r="B1054" s="16">
        <f t="shared" si="130"/>
        <v>39854</v>
      </c>
      <c r="C1054">
        <f t="shared" si="131"/>
        <v>450</v>
      </c>
      <c r="D1054">
        <f t="shared" si="128"/>
        <v>395</v>
      </c>
      <c r="E1054">
        <f t="shared" si="129"/>
        <v>55</v>
      </c>
      <c r="F1054">
        <v>80</v>
      </c>
      <c r="G1054">
        <f t="shared" si="133"/>
        <v>250</v>
      </c>
      <c r="I1054">
        <f t="shared" si="126"/>
        <v>25</v>
      </c>
      <c r="M1054">
        <f t="shared" si="134"/>
        <v>40</v>
      </c>
    </row>
    <row r="1055" spans="1:13" x14ac:dyDescent="0.25">
      <c r="A1055" t="str">
        <f t="shared" si="127"/>
        <v/>
      </c>
      <c r="B1055" s="16">
        <f t="shared" si="130"/>
        <v>39855</v>
      </c>
      <c r="C1055">
        <f t="shared" si="131"/>
        <v>450</v>
      </c>
      <c r="D1055">
        <f t="shared" si="128"/>
        <v>395</v>
      </c>
      <c r="E1055">
        <f t="shared" si="129"/>
        <v>55</v>
      </c>
      <c r="F1055">
        <v>80</v>
      </c>
      <c r="G1055">
        <f t="shared" si="133"/>
        <v>250</v>
      </c>
      <c r="I1055">
        <f t="shared" si="126"/>
        <v>25</v>
      </c>
      <c r="M1055">
        <f t="shared" si="134"/>
        <v>40</v>
      </c>
    </row>
    <row r="1056" spans="1:13" x14ac:dyDescent="0.25">
      <c r="A1056" t="str">
        <f t="shared" si="127"/>
        <v/>
      </c>
      <c r="B1056" s="16">
        <f t="shared" si="130"/>
        <v>39856</v>
      </c>
      <c r="C1056">
        <f t="shared" si="131"/>
        <v>450</v>
      </c>
      <c r="D1056">
        <f t="shared" si="128"/>
        <v>395</v>
      </c>
      <c r="E1056">
        <f t="shared" si="129"/>
        <v>55</v>
      </c>
      <c r="F1056">
        <v>80</v>
      </c>
      <c r="G1056">
        <f t="shared" si="133"/>
        <v>250</v>
      </c>
      <c r="I1056">
        <f t="shared" si="126"/>
        <v>25</v>
      </c>
      <c r="M1056">
        <f t="shared" si="134"/>
        <v>40</v>
      </c>
    </row>
    <row r="1057" spans="1:13" x14ac:dyDescent="0.25">
      <c r="A1057" t="str">
        <f t="shared" si="127"/>
        <v/>
      </c>
      <c r="B1057" s="16">
        <f t="shared" si="130"/>
        <v>39857</v>
      </c>
      <c r="C1057">
        <f t="shared" si="131"/>
        <v>450</v>
      </c>
      <c r="D1057">
        <f t="shared" si="128"/>
        <v>395</v>
      </c>
      <c r="E1057">
        <f t="shared" si="129"/>
        <v>55</v>
      </c>
      <c r="F1057">
        <v>80</v>
      </c>
      <c r="G1057">
        <f t="shared" si="133"/>
        <v>250</v>
      </c>
      <c r="I1057">
        <f t="shared" si="126"/>
        <v>25</v>
      </c>
      <c r="M1057">
        <f t="shared" si="134"/>
        <v>40</v>
      </c>
    </row>
    <row r="1058" spans="1:13" x14ac:dyDescent="0.25">
      <c r="A1058" t="str">
        <f t="shared" si="127"/>
        <v/>
      </c>
      <c r="B1058" s="16">
        <f t="shared" si="130"/>
        <v>39858</v>
      </c>
      <c r="C1058">
        <f t="shared" si="131"/>
        <v>450</v>
      </c>
      <c r="D1058">
        <f t="shared" si="128"/>
        <v>395</v>
      </c>
      <c r="E1058">
        <f t="shared" si="129"/>
        <v>55</v>
      </c>
      <c r="F1058">
        <v>80</v>
      </c>
      <c r="G1058">
        <f t="shared" si="133"/>
        <v>250</v>
      </c>
      <c r="I1058">
        <f t="shared" si="126"/>
        <v>25</v>
      </c>
      <c r="M1058">
        <f t="shared" si="134"/>
        <v>40</v>
      </c>
    </row>
    <row r="1059" spans="1:13" x14ac:dyDescent="0.25">
      <c r="A1059" t="str">
        <f t="shared" si="127"/>
        <v/>
      </c>
      <c r="B1059" s="16">
        <f t="shared" si="130"/>
        <v>39859</v>
      </c>
      <c r="C1059">
        <f t="shared" si="131"/>
        <v>450</v>
      </c>
      <c r="D1059">
        <f t="shared" si="128"/>
        <v>395</v>
      </c>
      <c r="E1059">
        <f t="shared" si="129"/>
        <v>55</v>
      </c>
      <c r="F1059">
        <v>80</v>
      </c>
      <c r="G1059">
        <f t="shared" si="133"/>
        <v>250</v>
      </c>
      <c r="I1059">
        <f t="shared" si="126"/>
        <v>25</v>
      </c>
      <c r="M1059">
        <f t="shared" si="134"/>
        <v>40</v>
      </c>
    </row>
    <row r="1060" spans="1:13" x14ac:dyDescent="0.25">
      <c r="A1060" t="str">
        <f t="shared" si="127"/>
        <v/>
      </c>
      <c r="B1060" s="16">
        <f t="shared" si="130"/>
        <v>39860</v>
      </c>
      <c r="C1060">
        <f t="shared" si="131"/>
        <v>450</v>
      </c>
      <c r="D1060">
        <f t="shared" si="128"/>
        <v>395</v>
      </c>
      <c r="E1060">
        <f t="shared" si="129"/>
        <v>55</v>
      </c>
      <c r="F1060">
        <v>80</v>
      </c>
      <c r="G1060">
        <f t="shared" si="133"/>
        <v>250</v>
      </c>
      <c r="I1060">
        <f t="shared" si="126"/>
        <v>25</v>
      </c>
      <c r="M1060">
        <f t="shared" si="134"/>
        <v>40</v>
      </c>
    </row>
    <row r="1061" spans="1:13" x14ac:dyDescent="0.25">
      <c r="A1061" t="str">
        <f t="shared" si="127"/>
        <v/>
      </c>
      <c r="B1061" s="16">
        <f t="shared" si="130"/>
        <v>39861</v>
      </c>
      <c r="C1061">
        <f t="shared" si="131"/>
        <v>450</v>
      </c>
      <c r="D1061">
        <f t="shared" si="128"/>
        <v>395</v>
      </c>
      <c r="E1061">
        <f t="shared" si="129"/>
        <v>55</v>
      </c>
      <c r="F1061">
        <v>80</v>
      </c>
      <c r="G1061">
        <f t="shared" si="133"/>
        <v>250</v>
      </c>
      <c r="I1061">
        <f t="shared" si="126"/>
        <v>25</v>
      </c>
      <c r="M1061">
        <f t="shared" si="134"/>
        <v>40</v>
      </c>
    </row>
    <row r="1062" spans="1:13" x14ac:dyDescent="0.25">
      <c r="A1062" t="str">
        <f t="shared" si="127"/>
        <v/>
      </c>
      <c r="B1062" s="16">
        <f t="shared" si="130"/>
        <v>39862</v>
      </c>
      <c r="C1062">
        <f t="shared" si="131"/>
        <v>450</v>
      </c>
      <c r="D1062">
        <f t="shared" si="128"/>
        <v>395</v>
      </c>
      <c r="E1062">
        <f t="shared" si="129"/>
        <v>55</v>
      </c>
      <c r="F1062">
        <v>80</v>
      </c>
      <c r="G1062">
        <f t="shared" si="133"/>
        <v>250</v>
      </c>
      <c r="I1062">
        <f t="shared" si="126"/>
        <v>25</v>
      </c>
      <c r="M1062">
        <f t="shared" si="134"/>
        <v>40</v>
      </c>
    </row>
    <row r="1063" spans="1:13" x14ac:dyDescent="0.25">
      <c r="A1063" t="str">
        <f t="shared" si="127"/>
        <v/>
      </c>
      <c r="B1063" s="16">
        <f t="shared" si="130"/>
        <v>39863</v>
      </c>
      <c r="C1063">
        <f t="shared" si="131"/>
        <v>450</v>
      </c>
      <c r="D1063">
        <f t="shared" si="128"/>
        <v>395</v>
      </c>
      <c r="E1063">
        <f t="shared" si="129"/>
        <v>55</v>
      </c>
      <c r="F1063">
        <v>80</v>
      </c>
      <c r="G1063">
        <f t="shared" si="133"/>
        <v>250</v>
      </c>
      <c r="I1063">
        <f t="shared" si="126"/>
        <v>25</v>
      </c>
      <c r="M1063">
        <f t="shared" si="134"/>
        <v>40</v>
      </c>
    </row>
    <row r="1064" spans="1:13" x14ac:dyDescent="0.25">
      <c r="A1064" t="str">
        <f t="shared" si="127"/>
        <v/>
      </c>
      <c r="B1064" s="16">
        <f t="shared" si="130"/>
        <v>39864</v>
      </c>
      <c r="C1064">
        <f t="shared" si="131"/>
        <v>450</v>
      </c>
      <c r="D1064">
        <f t="shared" si="128"/>
        <v>395</v>
      </c>
      <c r="E1064">
        <f t="shared" si="129"/>
        <v>55</v>
      </c>
      <c r="F1064">
        <v>80</v>
      </c>
      <c r="G1064">
        <f t="shared" si="133"/>
        <v>250</v>
      </c>
      <c r="I1064">
        <f t="shared" si="126"/>
        <v>25</v>
      </c>
      <c r="M1064">
        <f t="shared" si="134"/>
        <v>40</v>
      </c>
    </row>
    <row r="1065" spans="1:13" x14ac:dyDescent="0.25">
      <c r="A1065" t="str">
        <f t="shared" si="127"/>
        <v/>
      </c>
      <c r="B1065" s="16">
        <f t="shared" si="130"/>
        <v>39865</v>
      </c>
      <c r="C1065">
        <f t="shared" si="131"/>
        <v>450</v>
      </c>
      <c r="D1065">
        <f t="shared" si="128"/>
        <v>395</v>
      </c>
      <c r="E1065">
        <f t="shared" si="129"/>
        <v>55</v>
      </c>
      <c r="F1065">
        <v>80</v>
      </c>
      <c r="G1065">
        <f t="shared" si="133"/>
        <v>250</v>
      </c>
      <c r="I1065">
        <f t="shared" si="126"/>
        <v>25</v>
      </c>
      <c r="M1065">
        <f t="shared" si="134"/>
        <v>40</v>
      </c>
    </row>
    <row r="1066" spans="1:13" x14ac:dyDescent="0.25">
      <c r="A1066" t="str">
        <f t="shared" si="127"/>
        <v/>
      </c>
      <c r="B1066" s="16">
        <f t="shared" si="130"/>
        <v>39866</v>
      </c>
      <c r="C1066">
        <f t="shared" si="131"/>
        <v>450</v>
      </c>
      <c r="D1066">
        <f t="shared" si="128"/>
        <v>395</v>
      </c>
      <c r="E1066">
        <f t="shared" si="129"/>
        <v>55</v>
      </c>
      <c r="F1066">
        <v>80</v>
      </c>
      <c r="G1066">
        <f t="shared" si="133"/>
        <v>250</v>
      </c>
      <c r="I1066">
        <f t="shared" si="126"/>
        <v>25</v>
      </c>
      <c r="M1066">
        <f t="shared" si="134"/>
        <v>40</v>
      </c>
    </row>
    <row r="1067" spans="1:13" x14ac:dyDescent="0.25">
      <c r="A1067" t="str">
        <f t="shared" si="127"/>
        <v/>
      </c>
      <c r="B1067" s="16">
        <f t="shared" si="130"/>
        <v>39867</v>
      </c>
      <c r="C1067">
        <f t="shared" si="131"/>
        <v>450</v>
      </c>
      <c r="D1067">
        <f t="shared" si="128"/>
        <v>395</v>
      </c>
      <c r="E1067">
        <f t="shared" si="129"/>
        <v>55</v>
      </c>
      <c r="F1067">
        <v>80</v>
      </c>
      <c r="G1067">
        <f t="shared" si="133"/>
        <v>250</v>
      </c>
      <c r="I1067">
        <f t="shared" si="126"/>
        <v>25</v>
      </c>
      <c r="M1067">
        <f t="shared" si="134"/>
        <v>40</v>
      </c>
    </row>
    <row r="1068" spans="1:13" x14ac:dyDescent="0.25">
      <c r="A1068" t="str">
        <f t="shared" si="127"/>
        <v/>
      </c>
      <c r="B1068" s="16">
        <f t="shared" si="130"/>
        <v>39868</v>
      </c>
      <c r="C1068">
        <f t="shared" si="131"/>
        <v>450</v>
      </c>
      <c r="D1068">
        <f t="shared" si="128"/>
        <v>395</v>
      </c>
      <c r="E1068">
        <f t="shared" si="129"/>
        <v>55</v>
      </c>
      <c r="F1068">
        <v>80</v>
      </c>
      <c r="G1068">
        <f t="shared" si="133"/>
        <v>250</v>
      </c>
      <c r="I1068">
        <f t="shared" si="126"/>
        <v>25</v>
      </c>
      <c r="M1068">
        <f t="shared" si="134"/>
        <v>40</v>
      </c>
    </row>
    <row r="1069" spans="1:13" x14ac:dyDescent="0.25">
      <c r="A1069" t="str">
        <f t="shared" si="127"/>
        <v/>
      </c>
      <c r="B1069" s="16">
        <f t="shared" si="130"/>
        <v>39869</v>
      </c>
      <c r="C1069">
        <f t="shared" si="131"/>
        <v>450</v>
      </c>
      <c r="D1069">
        <f t="shared" si="128"/>
        <v>395</v>
      </c>
      <c r="E1069">
        <f t="shared" si="129"/>
        <v>55</v>
      </c>
      <c r="F1069">
        <v>80</v>
      </c>
      <c r="G1069">
        <f t="shared" si="133"/>
        <v>250</v>
      </c>
      <c r="I1069">
        <f t="shared" si="126"/>
        <v>25</v>
      </c>
      <c r="M1069">
        <f t="shared" si="134"/>
        <v>40</v>
      </c>
    </row>
    <row r="1070" spans="1:13" x14ac:dyDescent="0.25">
      <c r="A1070" t="str">
        <f t="shared" si="127"/>
        <v/>
      </c>
      <c r="B1070" s="16">
        <f t="shared" si="130"/>
        <v>39870</v>
      </c>
      <c r="C1070">
        <f t="shared" si="131"/>
        <v>450</v>
      </c>
      <c r="D1070">
        <f t="shared" si="128"/>
        <v>395</v>
      </c>
      <c r="E1070">
        <f t="shared" si="129"/>
        <v>55</v>
      </c>
      <c r="F1070">
        <v>80</v>
      </c>
      <c r="G1070">
        <f t="shared" si="133"/>
        <v>250</v>
      </c>
      <c r="I1070">
        <f t="shared" si="126"/>
        <v>25</v>
      </c>
      <c r="M1070">
        <f t="shared" si="134"/>
        <v>40</v>
      </c>
    </row>
    <row r="1071" spans="1:13" x14ac:dyDescent="0.25">
      <c r="A1071" t="str">
        <f t="shared" si="127"/>
        <v/>
      </c>
      <c r="B1071" s="16">
        <f t="shared" si="130"/>
        <v>39871</v>
      </c>
      <c r="C1071">
        <f t="shared" si="131"/>
        <v>450</v>
      </c>
      <c r="D1071">
        <f t="shared" si="128"/>
        <v>395</v>
      </c>
      <c r="E1071">
        <f t="shared" si="129"/>
        <v>55</v>
      </c>
      <c r="F1071">
        <v>80</v>
      </c>
      <c r="G1071">
        <f t="shared" si="133"/>
        <v>250</v>
      </c>
      <c r="I1071">
        <f t="shared" si="126"/>
        <v>25</v>
      </c>
      <c r="M1071">
        <f t="shared" si="134"/>
        <v>40</v>
      </c>
    </row>
    <row r="1072" spans="1:13" x14ac:dyDescent="0.25">
      <c r="A1072" t="str">
        <f t="shared" si="127"/>
        <v/>
      </c>
      <c r="B1072" s="16">
        <f t="shared" si="130"/>
        <v>39872</v>
      </c>
      <c r="C1072">
        <f t="shared" si="131"/>
        <v>450</v>
      </c>
      <c r="D1072">
        <f t="shared" si="128"/>
        <v>395</v>
      </c>
      <c r="E1072">
        <f t="shared" si="129"/>
        <v>55</v>
      </c>
      <c r="F1072">
        <v>80</v>
      </c>
      <c r="G1072">
        <f t="shared" si="133"/>
        <v>250</v>
      </c>
      <c r="I1072">
        <f t="shared" si="126"/>
        <v>25</v>
      </c>
      <c r="M1072">
        <f t="shared" si="134"/>
        <v>40</v>
      </c>
    </row>
    <row r="1073" spans="1:13" x14ac:dyDescent="0.25">
      <c r="A1073">
        <f t="shared" si="127"/>
        <v>1</v>
      </c>
      <c r="B1073" s="16">
        <f t="shared" si="130"/>
        <v>39873</v>
      </c>
      <c r="C1073">
        <f t="shared" si="131"/>
        <v>450</v>
      </c>
      <c r="D1073">
        <f t="shared" si="128"/>
        <v>450</v>
      </c>
      <c r="E1073">
        <f t="shared" si="129"/>
        <v>0</v>
      </c>
      <c r="F1073">
        <v>80</v>
      </c>
      <c r="G1073">
        <f>60+165</f>
        <v>225</v>
      </c>
      <c r="I1073">
        <f>25+90</f>
        <v>115</v>
      </c>
      <c r="M1073">
        <v>30</v>
      </c>
    </row>
    <row r="1074" spans="1:13" x14ac:dyDescent="0.25">
      <c r="A1074" t="str">
        <f t="shared" si="127"/>
        <v/>
      </c>
      <c r="B1074" s="16">
        <f t="shared" si="130"/>
        <v>39874</v>
      </c>
      <c r="C1074">
        <f t="shared" si="131"/>
        <v>450</v>
      </c>
      <c r="D1074">
        <f t="shared" si="128"/>
        <v>450</v>
      </c>
      <c r="E1074">
        <f t="shared" si="129"/>
        <v>0</v>
      </c>
      <c r="F1074">
        <v>80</v>
      </c>
      <c r="G1074">
        <f t="shared" si="132"/>
        <v>225</v>
      </c>
      <c r="I1074">
        <f t="shared" ref="I1074:I1103" si="135">25+90</f>
        <v>115</v>
      </c>
      <c r="M1074">
        <v>30</v>
      </c>
    </row>
    <row r="1075" spans="1:13" x14ac:dyDescent="0.25">
      <c r="A1075" t="str">
        <f t="shared" si="127"/>
        <v/>
      </c>
      <c r="B1075" s="16">
        <f t="shared" si="130"/>
        <v>39875</v>
      </c>
      <c r="C1075">
        <f t="shared" si="131"/>
        <v>450</v>
      </c>
      <c r="D1075">
        <f t="shared" si="128"/>
        <v>450</v>
      </c>
      <c r="E1075">
        <f t="shared" si="129"/>
        <v>0</v>
      </c>
      <c r="F1075">
        <v>80</v>
      </c>
      <c r="G1075">
        <f t="shared" si="132"/>
        <v>225</v>
      </c>
      <c r="I1075">
        <f t="shared" si="135"/>
        <v>115</v>
      </c>
      <c r="M1075">
        <v>30</v>
      </c>
    </row>
    <row r="1076" spans="1:13" x14ac:dyDescent="0.25">
      <c r="A1076" t="str">
        <f t="shared" si="127"/>
        <v/>
      </c>
      <c r="B1076" s="16">
        <f t="shared" si="130"/>
        <v>39876</v>
      </c>
      <c r="C1076">
        <f t="shared" si="131"/>
        <v>450</v>
      </c>
      <c r="D1076">
        <f t="shared" si="128"/>
        <v>450</v>
      </c>
      <c r="E1076">
        <f t="shared" si="129"/>
        <v>0</v>
      </c>
      <c r="F1076">
        <v>80</v>
      </c>
      <c r="G1076">
        <f t="shared" si="132"/>
        <v>225</v>
      </c>
      <c r="I1076">
        <f t="shared" si="135"/>
        <v>115</v>
      </c>
      <c r="M1076">
        <v>30</v>
      </c>
    </row>
    <row r="1077" spans="1:13" x14ac:dyDescent="0.25">
      <c r="A1077" t="str">
        <f t="shared" si="127"/>
        <v/>
      </c>
      <c r="B1077" s="16">
        <f t="shared" si="130"/>
        <v>39877</v>
      </c>
      <c r="C1077">
        <f t="shared" si="131"/>
        <v>450</v>
      </c>
      <c r="D1077">
        <f t="shared" si="128"/>
        <v>450</v>
      </c>
      <c r="E1077">
        <f t="shared" si="129"/>
        <v>0</v>
      </c>
      <c r="F1077">
        <v>80</v>
      </c>
      <c r="G1077">
        <f t="shared" si="132"/>
        <v>225</v>
      </c>
      <c r="I1077">
        <f t="shared" si="135"/>
        <v>115</v>
      </c>
      <c r="M1077">
        <v>30</v>
      </c>
    </row>
    <row r="1078" spans="1:13" x14ac:dyDescent="0.25">
      <c r="A1078" t="str">
        <f t="shared" si="127"/>
        <v/>
      </c>
      <c r="B1078" s="16">
        <f t="shared" si="130"/>
        <v>39878</v>
      </c>
      <c r="C1078">
        <f t="shared" si="131"/>
        <v>450</v>
      </c>
      <c r="D1078">
        <f t="shared" si="128"/>
        <v>450</v>
      </c>
      <c r="E1078">
        <f t="shared" si="129"/>
        <v>0</v>
      </c>
      <c r="F1078">
        <v>80</v>
      </c>
      <c r="G1078">
        <f t="shared" si="132"/>
        <v>225</v>
      </c>
      <c r="I1078">
        <f t="shared" si="135"/>
        <v>115</v>
      </c>
      <c r="M1078">
        <v>30</v>
      </c>
    </row>
    <row r="1079" spans="1:13" x14ac:dyDescent="0.25">
      <c r="A1079" t="str">
        <f t="shared" si="127"/>
        <v/>
      </c>
      <c r="B1079" s="16">
        <f t="shared" si="130"/>
        <v>39879</v>
      </c>
      <c r="C1079">
        <f t="shared" si="131"/>
        <v>450</v>
      </c>
      <c r="D1079">
        <f t="shared" si="128"/>
        <v>450</v>
      </c>
      <c r="E1079">
        <f t="shared" si="129"/>
        <v>0</v>
      </c>
      <c r="F1079">
        <v>80</v>
      </c>
      <c r="G1079">
        <f t="shared" si="132"/>
        <v>225</v>
      </c>
      <c r="I1079">
        <f t="shared" si="135"/>
        <v>115</v>
      </c>
      <c r="M1079">
        <v>30</v>
      </c>
    </row>
    <row r="1080" spans="1:13" x14ac:dyDescent="0.25">
      <c r="A1080" t="str">
        <f t="shared" si="127"/>
        <v/>
      </c>
      <c r="B1080" s="16">
        <f t="shared" si="130"/>
        <v>39880</v>
      </c>
      <c r="C1080">
        <f t="shared" si="131"/>
        <v>450</v>
      </c>
      <c r="D1080">
        <f t="shared" si="128"/>
        <v>450</v>
      </c>
      <c r="E1080">
        <f t="shared" si="129"/>
        <v>0</v>
      </c>
      <c r="F1080">
        <v>80</v>
      </c>
      <c r="G1080">
        <f t="shared" si="132"/>
        <v>225</v>
      </c>
      <c r="I1080">
        <f t="shared" si="135"/>
        <v>115</v>
      </c>
      <c r="M1080">
        <v>30</v>
      </c>
    </row>
    <row r="1081" spans="1:13" x14ac:dyDescent="0.25">
      <c r="A1081" t="str">
        <f t="shared" si="127"/>
        <v/>
      </c>
      <c r="B1081" s="16">
        <f t="shared" si="130"/>
        <v>39881</v>
      </c>
      <c r="C1081">
        <f t="shared" si="131"/>
        <v>450</v>
      </c>
      <c r="D1081">
        <f t="shared" si="128"/>
        <v>450</v>
      </c>
      <c r="E1081">
        <f t="shared" si="129"/>
        <v>0</v>
      </c>
      <c r="F1081">
        <v>80</v>
      </c>
      <c r="G1081">
        <f t="shared" si="132"/>
        <v>225</v>
      </c>
      <c r="I1081">
        <f t="shared" si="135"/>
        <v>115</v>
      </c>
      <c r="M1081">
        <v>30</v>
      </c>
    </row>
    <row r="1082" spans="1:13" x14ac:dyDescent="0.25">
      <c r="A1082" t="str">
        <f t="shared" si="127"/>
        <v/>
      </c>
      <c r="B1082" s="16">
        <f t="shared" si="130"/>
        <v>39882</v>
      </c>
      <c r="C1082">
        <f t="shared" si="131"/>
        <v>450</v>
      </c>
      <c r="D1082">
        <f t="shared" si="128"/>
        <v>450</v>
      </c>
      <c r="E1082">
        <f t="shared" si="129"/>
        <v>0</v>
      </c>
      <c r="F1082">
        <v>80</v>
      </c>
      <c r="G1082">
        <f t="shared" si="132"/>
        <v>225</v>
      </c>
      <c r="I1082">
        <f t="shared" si="135"/>
        <v>115</v>
      </c>
      <c r="M1082">
        <v>30</v>
      </c>
    </row>
    <row r="1083" spans="1:13" x14ac:dyDescent="0.25">
      <c r="A1083" t="str">
        <f t="shared" si="127"/>
        <v/>
      </c>
      <c r="B1083" s="16">
        <f t="shared" si="130"/>
        <v>39883</v>
      </c>
      <c r="C1083">
        <f t="shared" si="131"/>
        <v>450</v>
      </c>
      <c r="D1083">
        <f t="shared" si="128"/>
        <v>450</v>
      </c>
      <c r="E1083">
        <f t="shared" si="129"/>
        <v>0</v>
      </c>
      <c r="F1083">
        <v>80</v>
      </c>
      <c r="G1083">
        <f t="shared" si="132"/>
        <v>225</v>
      </c>
      <c r="I1083">
        <f t="shared" si="135"/>
        <v>115</v>
      </c>
      <c r="M1083">
        <v>30</v>
      </c>
    </row>
    <row r="1084" spans="1:13" x14ac:dyDescent="0.25">
      <c r="A1084" t="str">
        <f t="shared" si="127"/>
        <v/>
      </c>
      <c r="B1084" s="16">
        <f t="shared" si="130"/>
        <v>39884</v>
      </c>
      <c r="C1084">
        <f t="shared" si="131"/>
        <v>450</v>
      </c>
      <c r="D1084">
        <f t="shared" si="128"/>
        <v>450</v>
      </c>
      <c r="E1084">
        <f t="shared" si="129"/>
        <v>0</v>
      </c>
      <c r="F1084">
        <v>80</v>
      </c>
      <c r="G1084">
        <f t="shared" si="132"/>
        <v>225</v>
      </c>
      <c r="I1084">
        <f t="shared" si="135"/>
        <v>115</v>
      </c>
      <c r="M1084">
        <v>30</v>
      </c>
    </row>
    <row r="1085" spans="1:13" x14ac:dyDescent="0.25">
      <c r="A1085" t="str">
        <f t="shared" si="127"/>
        <v/>
      </c>
      <c r="B1085" s="16">
        <f t="shared" si="130"/>
        <v>39885</v>
      </c>
      <c r="C1085">
        <f t="shared" si="131"/>
        <v>450</v>
      </c>
      <c r="D1085">
        <f t="shared" si="128"/>
        <v>450</v>
      </c>
      <c r="E1085">
        <f t="shared" si="129"/>
        <v>0</v>
      </c>
      <c r="F1085">
        <v>80</v>
      </c>
      <c r="G1085">
        <f t="shared" si="132"/>
        <v>225</v>
      </c>
      <c r="I1085">
        <f t="shared" si="135"/>
        <v>115</v>
      </c>
      <c r="M1085">
        <v>30</v>
      </c>
    </row>
    <row r="1086" spans="1:13" x14ac:dyDescent="0.25">
      <c r="A1086" t="str">
        <f t="shared" si="127"/>
        <v/>
      </c>
      <c r="B1086" s="16">
        <f t="shared" si="130"/>
        <v>39886</v>
      </c>
      <c r="C1086">
        <f t="shared" si="131"/>
        <v>450</v>
      </c>
      <c r="D1086">
        <f t="shared" si="128"/>
        <v>450</v>
      </c>
      <c r="E1086">
        <f t="shared" si="129"/>
        <v>0</v>
      </c>
      <c r="F1086">
        <v>80</v>
      </c>
      <c r="G1086">
        <f t="shared" si="132"/>
        <v>225</v>
      </c>
      <c r="I1086">
        <f t="shared" si="135"/>
        <v>115</v>
      </c>
      <c r="M1086">
        <v>30</v>
      </c>
    </row>
    <row r="1087" spans="1:13" x14ac:dyDescent="0.25">
      <c r="A1087" t="str">
        <f t="shared" si="127"/>
        <v/>
      </c>
      <c r="B1087" s="16">
        <f t="shared" si="130"/>
        <v>39887</v>
      </c>
      <c r="C1087">
        <f t="shared" si="131"/>
        <v>450</v>
      </c>
      <c r="D1087">
        <f t="shared" si="128"/>
        <v>450</v>
      </c>
      <c r="E1087">
        <f t="shared" si="129"/>
        <v>0</v>
      </c>
      <c r="F1087">
        <v>80</v>
      </c>
      <c r="G1087">
        <f t="shared" si="132"/>
        <v>225</v>
      </c>
      <c r="I1087">
        <f t="shared" si="135"/>
        <v>115</v>
      </c>
      <c r="M1087">
        <v>30</v>
      </c>
    </row>
    <row r="1088" spans="1:13" x14ac:dyDescent="0.25">
      <c r="A1088" t="str">
        <f t="shared" si="127"/>
        <v/>
      </c>
      <c r="B1088" s="16">
        <f t="shared" si="130"/>
        <v>39888</v>
      </c>
      <c r="C1088">
        <f t="shared" si="131"/>
        <v>450</v>
      </c>
      <c r="D1088">
        <f t="shared" si="128"/>
        <v>450</v>
      </c>
      <c r="E1088">
        <f t="shared" si="129"/>
        <v>0</v>
      </c>
      <c r="F1088">
        <v>80</v>
      </c>
      <c r="G1088">
        <f t="shared" si="132"/>
        <v>225</v>
      </c>
      <c r="I1088">
        <f t="shared" si="135"/>
        <v>115</v>
      </c>
      <c r="M1088">
        <v>30</v>
      </c>
    </row>
    <row r="1089" spans="1:13" x14ac:dyDescent="0.25">
      <c r="A1089" t="str">
        <f t="shared" si="127"/>
        <v/>
      </c>
      <c r="B1089" s="16">
        <f t="shared" si="130"/>
        <v>39889</v>
      </c>
      <c r="C1089">
        <f t="shared" si="131"/>
        <v>450</v>
      </c>
      <c r="D1089">
        <f t="shared" si="128"/>
        <v>450</v>
      </c>
      <c r="E1089">
        <f t="shared" si="129"/>
        <v>0</v>
      </c>
      <c r="F1089">
        <v>80</v>
      </c>
      <c r="G1089">
        <f t="shared" si="132"/>
        <v>225</v>
      </c>
      <c r="I1089">
        <f t="shared" si="135"/>
        <v>115</v>
      </c>
      <c r="M1089">
        <v>30</v>
      </c>
    </row>
    <row r="1090" spans="1:13" x14ac:dyDescent="0.25">
      <c r="A1090" t="str">
        <f t="shared" si="127"/>
        <v/>
      </c>
      <c r="B1090" s="16">
        <f t="shared" si="130"/>
        <v>39890</v>
      </c>
      <c r="C1090">
        <f t="shared" si="131"/>
        <v>450</v>
      </c>
      <c r="D1090">
        <f t="shared" si="128"/>
        <v>450</v>
      </c>
      <c r="E1090">
        <f t="shared" si="129"/>
        <v>0</v>
      </c>
      <c r="F1090">
        <v>80</v>
      </c>
      <c r="G1090">
        <f t="shared" si="132"/>
        <v>225</v>
      </c>
      <c r="I1090">
        <f t="shared" si="135"/>
        <v>115</v>
      </c>
      <c r="M1090">
        <v>30</v>
      </c>
    </row>
    <row r="1091" spans="1:13" x14ac:dyDescent="0.25">
      <c r="A1091" t="str">
        <f t="shared" si="127"/>
        <v/>
      </c>
      <c r="B1091" s="16">
        <f t="shared" si="130"/>
        <v>39891</v>
      </c>
      <c r="C1091">
        <f t="shared" si="131"/>
        <v>450</v>
      </c>
      <c r="D1091">
        <f t="shared" si="128"/>
        <v>450</v>
      </c>
      <c r="E1091">
        <f t="shared" si="129"/>
        <v>0</v>
      </c>
      <c r="F1091">
        <v>80</v>
      </c>
      <c r="G1091">
        <f t="shared" si="132"/>
        <v>225</v>
      </c>
      <c r="I1091">
        <f t="shared" si="135"/>
        <v>115</v>
      </c>
      <c r="M1091">
        <v>30</v>
      </c>
    </row>
    <row r="1092" spans="1:13" x14ac:dyDescent="0.25">
      <c r="A1092" t="str">
        <f t="shared" si="127"/>
        <v/>
      </c>
      <c r="B1092" s="16">
        <f t="shared" si="130"/>
        <v>39892</v>
      </c>
      <c r="C1092">
        <f t="shared" si="131"/>
        <v>450</v>
      </c>
      <c r="D1092">
        <f t="shared" si="128"/>
        <v>450</v>
      </c>
      <c r="E1092">
        <f t="shared" si="129"/>
        <v>0</v>
      </c>
      <c r="F1092">
        <v>80</v>
      </c>
      <c r="G1092">
        <f t="shared" si="132"/>
        <v>225</v>
      </c>
      <c r="I1092">
        <f t="shared" si="135"/>
        <v>115</v>
      </c>
      <c r="M1092">
        <v>30</v>
      </c>
    </row>
    <row r="1093" spans="1:13" x14ac:dyDescent="0.25">
      <c r="A1093" t="str">
        <f t="shared" si="127"/>
        <v/>
      </c>
      <c r="B1093" s="16">
        <f t="shared" si="130"/>
        <v>39893</v>
      </c>
      <c r="C1093">
        <f t="shared" si="131"/>
        <v>450</v>
      </c>
      <c r="D1093">
        <f t="shared" si="128"/>
        <v>450</v>
      </c>
      <c r="E1093">
        <f t="shared" si="129"/>
        <v>0</v>
      </c>
      <c r="F1093">
        <v>80</v>
      </c>
      <c r="G1093">
        <f t="shared" si="132"/>
        <v>225</v>
      </c>
      <c r="I1093">
        <f t="shared" si="135"/>
        <v>115</v>
      </c>
      <c r="M1093">
        <v>30</v>
      </c>
    </row>
    <row r="1094" spans="1:13" x14ac:dyDescent="0.25">
      <c r="A1094" t="str">
        <f t="shared" si="127"/>
        <v/>
      </c>
      <c r="B1094" s="16">
        <f t="shared" si="130"/>
        <v>39894</v>
      </c>
      <c r="C1094">
        <f t="shared" si="131"/>
        <v>450</v>
      </c>
      <c r="D1094">
        <f t="shared" si="128"/>
        <v>450</v>
      </c>
      <c r="E1094">
        <f t="shared" si="129"/>
        <v>0</v>
      </c>
      <c r="F1094">
        <v>80</v>
      </c>
      <c r="G1094">
        <f t="shared" si="132"/>
        <v>225</v>
      </c>
      <c r="I1094">
        <f t="shared" si="135"/>
        <v>115</v>
      </c>
      <c r="M1094">
        <v>30</v>
      </c>
    </row>
    <row r="1095" spans="1:13" x14ac:dyDescent="0.25">
      <c r="A1095" t="str">
        <f t="shared" si="127"/>
        <v/>
      </c>
      <c r="B1095" s="16">
        <f t="shared" si="130"/>
        <v>39895</v>
      </c>
      <c r="C1095">
        <f t="shared" si="131"/>
        <v>450</v>
      </c>
      <c r="D1095">
        <f t="shared" si="128"/>
        <v>450</v>
      </c>
      <c r="E1095">
        <f t="shared" si="129"/>
        <v>0</v>
      </c>
      <c r="F1095">
        <v>80</v>
      </c>
      <c r="G1095">
        <f t="shared" si="132"/>
        <v>225</v>
      </c>
      <c r="I1095">
        <f t="shared" si="135"/>
        <v>115</v>
      </c>
      <c r="M1095">
        <v>30</v>
      </c>
    </row>
    <row r="1096" spans="1:13" x14ac:dyDescent="0.25">
      <c r="A1096" t="str">
        <f t="shared" ref="A1096:A1159" si="136">IF(DAY(B1096)=1,1,"")</f>
        <v/>
      </c>
      <c r="B1096" s="16">
        <f t="shared" si="130"/>
        <v>39896</v>
      </c>
      <c r="C1096">
        <f t="shared" si="131"/>
        <v>450</v>
      </c>
      <c r="D1096">
        <f t="shared" si="128"/>
        <v>450</v>
      </c>
      <c r="E1096">
        <f t="shared" si="129"/>
        <v>0</v>
      </c>
      <c r="F1096">
        <v>80</v>
      </c>
      <c r="G1096">
        <f t="shared" si="132"/>
        <v>225</v>
      </c>
      <c r="I1096">
        <f t="shared" si="135"/>
        <v>115</v>
      </c>
      <c r="M1096">
        <v>30</v>
      </c>
    </row>
    <row r="1097" spans="1:13" x14ac:dyDescent="0.25">
      <c r="A1097" t="str">
        <f t="shared" si="136"/>
        <v/>
      </c>
      <c r="B1097" s="16">
        <f t="shared" si="130"/>
        <v>39897</v>
      </c>
      <c r="C1097">
        <f t="shared" si="131"/>
        <v>450</v>
      </c>
      <c r="D1097">
        <f t="shared" ref="D1097:D1160" si="137">SUM(F1097:S1097)</f>
        <v>450</v>
      </c>
      <c r="E1097">
        <f t="shared" ref="E1097:E1160" si="138">C1097-D1097</f>
        <v>0</v>
      </c>
      <c r="F1097">
        <v>80</v>
      </c>
      <c r="G1097">
        <f t="shared" si="132"/>
        <v>225</v>
      </c>
      <c r="I1097">
        <f t="shared" si="135"/>
        <v>115</v>
      </c>
      <c r="M1097">
        <v>30</v>
      </c>
    </row>
    <row r="1098" spans="1:13" x14ac:dyDescent="0.25">
      <c r="A1098" t="str">
        <f t="shared" si="136"/>
        <v/>
      </c>
      <c r="B1098" s="16">
        <f t="shared" ref="B1098:B1161" si="139">B1097+1</f>
        <v>39898</v>
      </c>
      <c r="C1098">
        <f t="shared" si="131"/>
        <v>450</v>
      </c>
      <c r="D1098">
        <f t="shared" si="137"/>
        <v>450</v>
      </c>
      <c r="E1098">
        <f t="shared" si="138"/>
        <v>0</v>
      </c>
      <c r="F1098">
        <v>80</v>
      </c>
      <c r="G1098">
        <f t="shared" si="132"/>
        <v>225</v>
      </c>
      <c r="I1098">
        <f t="shared" si="135"/>
        <v>115</v>
      </c>
      <c r="M1098">
        <v>30</v>
      </c>
    </row>
    <row r="1099" spans="1:13" x14ac:dyDescent="0.25">
      <c r="A1099" t="str">
        <f t="shared" si="136"/>
        <v/>
      </c>
      <c r="B1099" s="16">
        <f t="shared" si="139"/>
        <v>39899</v>
      </c>
      <c r="C1099">
        <f t="shared" si="131"/>
        <v>450</v>
      </c>
      <c r="D1099">
        <f t="shared" si="137"/>
        <v>450</v>
      </c>
      <c r="E1099">
        <f t="shared" si="138"/>
        <v>0</v>
      </c>
      <c r="F1099">
        <v>80</v>
      </c>
      <c r="G1099">
        <f t="shared" si="132"/>
        <v>225</v>
      </c>
      <c r="I1099">
        <f t="shared" si="135"/>
        <v>115</v>
      </c>
      <c r="M1099">
        <v>30</v>
      </c>
    </row>
    <row r="1100" spans="1:13" x14ac:dyDescent="0.25">
      <c r="A1100" t="str">
        <f t="shared" si="136"/>
        <v/>
      </c>
      <c r="B1100" s="16">
        <f t="shared" si="139"/>
        <v>39900</v>
      </c>
      <c r="C1100">
        <f t="shared" ref="C1100:C1163" si="140">IF(MONTH(B1100)&lt;4,450,IF(MONTH(B1100)&gt;10,450,410))</f>
        <v>450</v>
      </c>
      <c r="D1100">
        <f t="shared" si="137"/>
        <v>450</v>
      </c>
      <c r="E1100">
        <f t="shared" si="138"/>
        <v>0</v>
      </c>
      <c r="F1100">
        <v>80</v>
      </c>
      <c r="G1100">
        <f t="shared" si="132"/>
        <v>225</v>
      </c>
      <c r="I1100">
        <f t="shared" si="135"/>
        <v>115</v>
      </c>
      <c r="M1100">
        <v>30</v>
      </c>
    </row>
    <row r="1101" spans="1:13" x14ac:dyDescent="0.25">
      <c r="A1101" t="str">
        <f t="shared" si="136"/>
        <v/>
      </c>
      <c r="B1101" s="16">
        <f t="shared" si="139"/>
        <v>39901</v>
      </c>
      <c r="C1101">
        <f t="shared" si="140"/>
        <v>450</v>
      </c>
      <c r="D1101">
        <f t="shared" si="137"/>
        <v>450</v>
      </c>
      <c r="E1101">
        <f t="shared" si="138"/>
        <v>0</v>
      </c>
      <c r="F1101">
        <v>80</v>
      </c>
      <c r="G1101">
        <f t="shared" ref="G1101:G1164" si="141">G1100</f>
        <v>225</v>
      </c>
      <c r="I1101">
        <f t="shared" si="135"/>
        <v>115</v>
      </c>
      <c r="M1101">
        <v>30</v>
      </c>
    </row>
    <row r="1102" spans="1:13" x14ac:dyDescent="0.25">
      <c r="A1102" t="str">
        <f t="shared" si="136"/>
        <v/>
      </c>
      <c r="B1102" s="16">
        <f t="shared" si="139"/>
        <v>39902</v>
      </c>
      <c r="C1102">
        <f t="shared" si="140"/>
        <v>450</v>
      </c>
      <c r="D1102">
        <f t="shared" si="137"/>
        <v>450</v>
      </c>
      <c r="E1102">
        <f t="shared" si="138"/>
        <v>0</v>
      </c>
      <c r="F1102">
        <v>80</v>
      </c>
      <c r="G1102">
        <f t="shared" si="141"/>
        <v>225</v>
      </c>
      <c r="I1102">
        <f t="shared" si="135"/>
        <v>115</v>
      </c>
      <c r="M1102">
        <v>30</v>
      </c>
    </row>
    <row r="1103" spans="1:13" x14ac:dyDescent="0.25">
      <c r="A1103" t="str">
        <f t="shared" si="136"/>
        <v/>
      </c>
      <c r="B1103" s="16">
        <f t="shared" si="139"/>
        <v>39903</v>
      </c>
      <c r="C1103">
        <f t="shared" si="140"/>
        <v>450</v>
      </c>
      <c r="D1103">
        <f t="shared" si="137"/>
        <v>450</v>
      </c>
      <c r="E1103">
        <f t="shared" si="138"/>
        <v>0</v>
      </c>
      <c r="F1103">
        <v>80</v>
      </c>
      <c r="G1103">
        <f t="shared" si="141"/>
        <v>225</v>
      </c>
      <c r="I1103">
        <f t="shared" si="135"/>
        <v>115</v>
      </c>
      <c r="M1103">
        <v>30</v>
      </c>
    </row>
    <row r="1104" spans="1:13" x14ac:dyDescent="0.25">
      <c r="A1104">
        <f t="shared" si="136"/>
        <v>1</v>
      </c>
      <c r="B1104" s="16">
        <f t="shared" si="139"/>
        <v>39904</v>
      </c>
      <c r="C1104">
        <f t="shared" si="140"/>
        <v>410</v>
      </c>
      <c r="D1104">
        <f t="shared" si="137"/>
        <v>405</v>
      </c>
      <c r="E1104">
        <f t="shared" si="138"/>
        <v>5</v>
      </c>
      <c r="F1104">
        <f>80+50</f>
        <v>130</v>
      </c>
      <c r="G1104">
        <f>60+190</f>
        <v>250</v>
      </c>
      <c r="I1104">
        <v>25</v>
      </c>
    </row>
    <row r="1105" spans="1:9" x14ac:dyDescent="0.25">
      <c r="A1105" t="str">
        <f t="shared" si="136"/>
        <v/>
      </c>
      <c r="B1105" s="16">
        <f t="shared" si="139"/>
        <v>39905</v>
      </c>
      <c r="C1105">
        <f t="shared" si="140"/>
        <v>410</v>
      </c>
      <c r="D1105">
        <f t="shared" si="137"/>
        <v>405</v>
      </c>
      <c r="E1105">
        <f t="shared" si="138"/>
        <v>5</v>
      </c>
      <c r="F1105" s="30">
        <f>80+50</f>
        <v>130</v>
      </c>
      <c r="G1105">
        <f t="shared" si="141"/>
        <v>250</v>
      </c>
      <c r="I1105">
        <f t="shared" ref="I1105:I1146" si="142">I1104</f>
        <v>25</v>
      </c>
    </row>
    <row r="1106" spans="1:9" x14ac:dyDescent="0.25">
      <c r="A1106" t="str">
        <f t="shared" si="136"/>
        <v/>
      </c>
      <c r="B1106" s="16">
        <f t="shared" si="139"/>
        <v>39906</v>
      </c>
      <c r="C1106">
        <f t="shared" si="140"/>
        <v>410</v>
      </c>
      <c r="D1106">
        <f t="shared" si="137"/>
        <v>405</v>
      </c>
      <c r="E1106">
        <f t="shared" si="138"/>
        <v>5</v>
      </c>
      <c r="F1106" s="30">
        <f t="shared" ref="F1106:F1169" si="143">80+50</f>
        <v>130</v>
      </c>
      <c r="G1106">
        <f t="shared" si="141"/>
        <v>250</v>
      </c>
      <c r="I1106">
        <f t="shared" si="142"/>
        <v>25</v>
      </c>
    </row>
    <row r="1107" spans="1:9" x14ac:dyDescent="0.25">
      <c r="A1107" t="str">
        <f t="shared" si="136"/>
        <v/>
      </c>
      <c r="B1107" s="16">
        <f t="shared" si="139"/>
        <v>39907</v>
      </c>
      <c r="C1107">
        <f t="shared" si="140"/>
        <v>410</v>
      </c>
      <c r="D1107">
        <f t="shared" si="137"/>
        <v>405</v>
      </c>
      <c r="E1107">
        <f t="shared" si="138"/>
        <v>5</v>
      </c>
      <c r="F1107" s="30">
        <f t="shared" si="143"/>
        <v>130</v>
      </c>
      <c r="G1107">
        <f t="shared" si="141"/>
        <v>250</v>
      </c>
      <c r="I1107">
        <f t="shared" si="142"/>
        <v>25</v>
      </c>
    </row>
    <row r="1108" spans="1:9" x14ac:dyDescent="0.25">
      <c r="A1108" t="str">
        <f t="shared" si="136"/>
        <v/>
      </c>
      <c r="B1108" s="16">
        <f t="shared" si="139"/>
        <v>39908</v>
      </c>
      <c r="C1108">
        <f t="shared" si="140"/>
        <v>410</v>
      </c>
      <c r="D1108">
        <f t="shared" si="137"/>
        <v>405</v>
      </c>
      <c r="E1108">
        <f t="shared" si="138"/>
        <v>5</v>
      </c>
      <c r="F1108" s="30">
        <f t="shared" si="143"/>
        <v>130</v>
      </c>
      <c r="G1108">
        <f t="shared" si="141"/>
        <v>250</v>
      </c>
      <c r="I1108">
        <f t="shared" si="142"/>
        <v>25</v>
      </c>
    </row>
    <row r="1109" spans="1:9" x14ac:dyDescent="0.25">
      <c r="A1109" t="str">
        <f t="shared" si="136"/>
        <v/>
      </c>
      <c r="B1109" s="16">
        <f t="shared" si="139"/>
        <v>39909</v>
      </c>
      <c r="C1109">
        <f t="shared" si="140"/>
        <v>410</v>
      </c>
      <c r="D1109">
        <f t="shared" si="137"/>
        <v>405</v>
      </c>
      <c r="E1109">
        <f t="shared" si="138"/>
        <v>5</v>
      </c>
      <c r="F1109" s="30">
        <f t="shared" si="143"/>
        <v>130</v>
      </c>
      <c r="G1109">
        <f t="shared" si="141"/>
        <v>250</v>
      </c>
      <c r="I1109">
        <f t="shared" si="142"/>
        <v>25</v>
      </c>
    </row>
    <row r="1110" spans="1:9" x14ac:dyDescent="0.25">
      <c r="A1110" t="str">
        <f t="shared" si="136"/>
        <v/>
      </c>
      <c r="B1110" s="16">
        <f t="shared" si="139"/>
        <v>39910</v>
      </c>
      <c r="C1110">
        <f t="shared" si="140"/>
        <v>410</v>
      </c>
      <c r="D1110">
        <f t="shared" si="137"/>
        <v>405</v>
      </c>
      <c r="E1110">
        <f t="shared" si="138"/>
        <v>5</v>
      </c>
      <c r="F1110" s="30">
        <f t="shared" si="143"/>
        <v>130</v>
      </c>
      <c r="G1110">
        <f t="shared" si="141"/>
        <v>250</v>
      </c>
      <c r="I1110">
        <f t="shared" si="142"/>
        <v>25</v>
      </c>
    </row>
    <row r="1111" spans="1:9" x14ac:dyDescent="0.25">
      <c r="A1111" t="str">
        <f t="shared" si="136"/>
        <v/>
      </c>
      <c r="B1111" s="16">
        <f t="shared" si="139"/>
        <v>39911</v>
      </c>
      <c r="C1111">
        <f t="shared" si="140"/>
        <v>410</v>
      </c>
      <c r="D1111">
        <f t="shared" si="137"/>
        <v>405</v>
      </c>
      <c r="E1111">
        <f t="shared" si="138"/>
        <v>5</v>
      </c>
      <c r="F1111" s="30">
        <f t="shared" si="143"/>
        <v>130</v>
      </c>
      <c r="G1111">
        <f t="shared" si="141"/>
        <v>250</v>
      </c>
      <c r="I1111">
        <f t="shared" si="142"/>
        <v>25</v>
      </c>
    </row>
    <row r="1112" spans="1:9" x14ac:dyDescent="0.25">
      <c r="A1112" t="str">
        <f t="shared" si="136"/>
        <v/>
      </c>
      <c r="B1112" s="16">
        <f t="shared" si="139"/>
        <v>39912</v>
      </c>
      <c r="C1112">
        <f t="shared" si="140"/>
        <v>410</v>
      </c>
      <c r="D1112">
        <f t="shared" si="137"/>
        <v>405</v>
      </c>
      <c r="E1112">
        <f t="shared" si="138"/>
        <v>5</v>
      </c>
      <c r="F1112" s="30">
        <f t="shared" si="143"/>
        <v>130</v>
      </c>
      <c r="G1112">
        <f t="shared" si="141"/>
        <v>250</v>
      </c>
      <c r="I1112">
        <f t="shared" si="142"/>
        <v>25</v>
      </c>
    </row>
    <row r="1113" spans="1:9" x14ac:dyDescent="0.25">
      <c r="A1113" t="str">
        <f t="shared" si="136"/>
        <v/>
      </c>
      <c r="B1113" s="16">
        <f t="shared" si="139"/>
        <v>39913</v>
      </c>
      <c r="C1113">
        <f t="shared" si="140"/>
        <v>410</v>
      </c>
      <c r="D1113">
        <f t="shared" si="137"/>
        <v>405</v>
      </c>
      <c r="E1113">
        <f t="shared" si="138"/>
        <v>5</v>
      </c>
      <c r="F1113" s="30">
        <f t="shared" si="143"/>
        <v>130</v>
      </c>
      <c r="G1113">
        <f t="shared" si="141"/>
        <v>250</v>
      </c>
      <c r="I1113">
        <f t="shared" si="142"/>
        <v>25</v>
      </c>
    </row>
    <row r="1114" spans="1:9" x14ac:dyDescent="0.25">
      <c r="A1114" t="str">
        <f t="shared" si="136"/>
        <v/>
      </c>
      <c r="B1114" s="16">
        <f t="shared" si="139"/>
        <v>39914</v>
      </c>
      <c r="C1114">
        <f t="shared" si="140"/>
        <v>410</v>
      </c>
      <c r="D1114">
        <f t="shared" si="137"/>
        <v>405</v>
      </c>
      <c r="E1114">
        <f t="shared" si="138"/>
        <v>5</v>
      </c>
      <c r="F1114" s="30">
        <f t="shared" si="143"/>
        <v>130</v>
      </c>
      <c r="G1114">
        <f t="shared" si="141"/>
        <v>250</v>
      </c>
      <c r="I1114">
        <f t="shared" si="142"/>
        <v>25</v>
      </c>
    </row>
    <row r="1115" spans="1:9" x14ac:dyDescent="0.25">
      <c r="A1115" t="str">
        <f t="shared" si="136"/>
        <v/>
      </c>
      <c r="B1115" s="16">
        <f t="shared" si="139"/>
        <v>39915</v>
      </c>
      <c r="C1115">
        <f t="shared" si="140"/>
        <v>410</v>
      </c>
      <c r="D1115">
        <f t="shared" si="137"/>
        <v>405</v>
      </c>
      <c r="E1115">
        <f t="shared" si="138"/>
        <v>5</v>
      </c>
      <c r="F1115" s="30">
        <f t="shared" si="143"/>
        <v>130</v>
      </c>
      <c r="G1115">
        <f t="shared" si="141"/>
        <v>250</v>
      </c>
      <c r="I1115">
        <f t="shared" si="142"/>
        <v>25</v>
      </c>
    </row>
    <row r="1116" spans="1:9" x14ac:dyDescent="0.25">
      <c r="A1116" t="str">
        <f t="shared" si="136"/>
        <v/>
      </c>
      <c r="B1116" s="16">
        <f t="shared" si="139"/>
        <v>39916</v>
      </c>
      <c r="C1116">
        <f t="shared" si="140"/>
        <v>410</v>
      </c>
      <c r="D1116">
        <f t="shared" si="137"/>
        <v>405</v>
      </c>
      <c r="E1116">
        <f t="shared" si="138"/>
        <v>5</v>
      </c>
      <c r="F1116" s="30">
        <f t="shared" si="143"/>
        <v>130</v>
      </c>
      <c r="G1116">
        <f t="shared" si="141"/>
        <v>250</v>
      </c>
      <c r="I1116">
        <f t="shared" si="142"/>
        <v>25</v>
      </c>
    </row>
    <row r="1117" spans="1:9" x14ac:dyDescent="0.25">
      <c r="A1117" t="str">
        <f t="shared" si="136"/>
        <v/>
      </c>
      <c r="B1117" s="16">
        <f t="shared" si="139"/>
        <v>39917</v>
      </c>
      <c r="C1117">
        <f t="shared" si="140"/>
        <v>410</v>
      </c>
      <c r="D1117">
        <f t="shared" si="137"/>
        <v>405</v>
      </c>
      <c r="E1117">
        <f t="shared" si="138"/>
        <v>5</v>
      </c>
      <c r="F1117" s="30">
        <f t="shared" si="143"/>
        <v>130</v>
      </c>
      <c r="G1117">
        <f t="shared" si="141"/>
        <v>250</v>
      </c>
      <c r="I1117">
        <f t="shared" si="142"/>
        <v>25</v>
      </c>
    </row>
    <row r="1118" spans="1:9" x14ac:dyDescent="0.25">
      <c r="A1118" t="str">
        <f t="shared" si="136"/>
        <v/>
      </c>
      <c r="B1118" s="16">
        <f t="shared" si="139"/>
        <v>39918</v>
      </c>
      <c r="C1118">
        <f t="shared" si="140"/>
        <v>410</v>
      </c>
      <c r="D1118">
        <f t="shared" si="137"/>
        <v>405</v>
      </c>
      <c r="E1118">
        <f t="shared" si="138"/>
        <v>5</v>
      </c>
      <c r="F1118" s="30">
        <f t="shared" si="143"/>
        <v>130</v>
      </c>
      <c r="G1118">
        <f t="shared" si="141"/>
        <v>250</v>
      </c>
      <c r="I1118">
        <f t="shared" si="142"/>
        <v>25</v>
      </c>
    </row>
    <row r="1119" spans="1:9" x14ac:dyDescent="0.25">
      <c r="A1119" t="str">
        <f t="shared" si="136"/>
        <v/>
      </c>
      <c r="B1119" s="16">
        <f t="shared" si="139"/>
        <v>39919</v>
      </c>
      <c r="C1119">
        <f t="shared" si="140"/>
        <v>410</v>
      </c>
      <c r="D1119">
        <f t="shared" si="137"/>
        <v>405</v>
      </c>
      <c r="E1119">
        <f t="shared" si="138"/>
        <v>5</v>
      </c>
      <c r="F1119" s="30">
        <f t="shared" si="143"/>
        <v>130</v>
      </c>
      <c r="G1119">
        <f t="shared" si="141"/>
        <v>250</v>
      </c>
      <c r="I1119">
        <f t="shared" si="142"/>
        <v>25</v>
      </c>
    </row>
    <row r="1120" spans="1:9" x14ac:dyDescent="0.25">
      <c r="A1120" t="str">
        <f t="shared" si="136"/>
        <v/>
      </c>
      <c r="B1120" s="16">
        <f t="shared" si="139"/>
        <v>39920</v>
      </c>
      <c r="C1120">
        <f t="shared" si="140"/>
        <v>410</v>
      </c>
      <c r="D1120">
        <f t="shared" si="137"/>
        <v>405</v>
      </c>
      <c r="E1120">
        <f t="shared" si="138"/>
        <v>5</v>
      </c>
      <c r="F1120" s="30">
        <f t="shared" si="143"/>
        <v>130</v>
      </c>
      <c r="G1120">
        <f t="shared" si="141"/>
        <v>250</v>
      </c>
      <c r="I1120">
        <f t="shared" si="142"/>
        <v>25</v>
      </c>
    </row>
    <row r="1121" spans="1:13" x14ac:dyDescent="0.25">
      <c r="A1121" t="str">
        <f t="shared" si="136"/>
        <v/>
      </c>
      <c r="B1121" s="16">
        <f t="shared" si="139"/>
        <v>39921</v>
      </c>
      <c r="C1121">
        <f t="shared" si="140"/>
        <v>410</v>
      </c>
      <c r="D1121">
        <f t="shared" si="137"/>
        <v>405</v>
      </c>
      <c r="E1121">
        <f t="shared" si="138"/>
        <v>5</v>
      </c>
      <c r="F1121" s="30">
        <f t="shared" si="143"/>
        <v>130</v>
      </c>
      <c r="G1121">
        <f t="shared" si="141"/>
        <v>250</v>
      </c>
      <c r="I1121">
        <f t="shared" si="142"/>
        <v>25</v>
      </c>
    </row>
    <row r="1122" spans="1:13" x14ac:dyDescent="0.25">
      <c r="A1122" t="str">
        <f t="shared" si="136"/>
        <v/>
      </c>
      <c r="B1122" s="16">
        <f t="shared" si="139"/>
        <v>39922</v>
      </c>
      <c r="C1122">
        <f t="shared" si="140"/>
        <v>410</v>
      </c>
      <c r="D1122">
        <f t="shared" si="137"/>
        <v>405</v>
      </c>
      <c r="E1122">
        <f t="shared" si="138"/>
        <v>5</v>
      </c>
      <c r="F1122" s="30">
        <f t="shared" si="143"/>
        <v>130</v>
      </c>
      <c r="G1122">
        <f t="shared" si="141"/>
        <v>250</v>
      </c>
      <c r="I1122">
        <f t="shared" si="142"/>
        <v>25</v>
      </c>
    </row>
    <row r="1123" spans="1:13" x14ac:dyDescent="0.25">
      <c r="A1123" t="str">
        <f t="shared" si="136"/>
        <v/>
      </c>
      <c r="B1123" s="16">
        <f t="shared" si="139"/>
        <v>39923</v>
      </c>
      <c r="C1123">
        <f t="shared" si="140"/>
        <v>410</v>
      </c>
      <c r="D1123">
        <f t="shared" si="137"/>
        <v>405</v>
      </c>
      <c r="E1123">
        <f t="shared" si="138"/>
        <v>5</v>
      </c>
      <c r="F1123" s="30">
        <f t="shared" si="143"/>
        <v>130</v>
      </c>
      <c r="G1123">
        <f t="shared" si="141"/>
        <v>250</v>
      </c>
      <c r="I1123">
        <f t="shared" si="142"/>
        <v>25</v>
      </c>
    </row>
    <row r="1124" spans="1:13" x14ac:dyDescent="0.25">
      <c r="A1124" t="str">
        <f t="shared" si="136"/>
        <v/>
      </c>
      <c r="B1124" s="16">
        <f t="shared" si="139"/>
        <v>39924</v>
      </c>
      <c r="C1124">
        <f t="shared" si="140"/>
        <v>410</v>
      </c>
      <c r="D1124">
        <f t="shared" si="137"/>
        <v>405</v>
      </c>
      <c r="E1124">
        <f t="shared" si="138"/>
        <v>5</v>
      </c>
      <c r="F1124" s="30">
        <f t="shared" si="143"/>
        <v>130</v>
      </c>
      <c r="G1124">
        <f t="shared" si="141"/>
        <v>250</v>
      </c>
      <c r="I1124">
        <f t="shared" si="142"/>
        <v>25</v>
      </c>
    </row>
    <row r="1125" spans="1:13" x14ac:dyDescent="0.25">
      <c r="A1125" t="str">
        <f t="shared" si="136"/>
        <v/>
      </c>
      <c r="B1125" s="16">
        <f t="shared" si="139"/>
        <v>39925</v>
      </c>
      <c r="C1125">
        <f t="shared" si="140"/>
        <v>410</v>
      </c>
      <c r="D1125">
        <f t="shared" si="137"/>
        <v>405</v>
      </c>
      <c r="E1125">
        <f t="shared" si="138"/>
        <v>5</v>
      </c>
      <c r="F1125" s="30">
        <f t="shared" si="143"/>
        <v>130</v>
      </c>
      <c r="G1125">
        <f t="shared" si="141"/>
        <v>250</v>
      </c>
      <c r="I1125">
        <f t="shared" si="142"/>
        <v>25</v>
      </c>
    </row>
    <row r="1126" spans="1:13" x14ac:dyDescent="0.25">
      <c r="A1126" t="str">
        <f t="shared" si="136"/>
        <v/>
      </c>
      <c r="B1126" s="16">
        <f t="shared" si="139"/>
        <v>39926</v>
      </c>
      <c r="C1126">
        <f t="shared" si="140"/>
        <v>410</v>
      </c>
      <c r="D1126">
        <f t="shared" si="137"/>
        <v>405</v>
      </c>
      <c r="E1126">
        <f t="shared" si="138"/>
        <v>5</v>
      </c>
      <c r="F1126" s="30">
        <f t="shared" si="143"/>
        <v>130</v>
      </c>
      <c r="G1126">
        <f t="shared" si="141"/>
        <v>250</v>
      </c>
      <c r="I1126">
        <f t="shared" si="142"/>
        <v>25</v>
      </c>
    </row>
    <row r="1127" spans="1:13" x14ac:dyDescent="0.25">
      <c r="A1127" t="str">
        <f t="shared" si="136"/>
        <v/>
      </c>
      <c r="B1127" s="16">
        <f t="shared" si="139"/>
        <v>39927</v>
      </c>
      <c r="C1127">
        <f t="shared" si="140"/>
        <v>410</v>
      </c>
      <c r="D1127">
        <f t="shared" si="137"/>
        <v>405</v>
      </c>
      <c r="E1127">
        <f t="shared" si="138"/>
        <v>5</v>
      </c>
      <c r="F1127" s="30">
        <f t="shared" si="143"/>
        <v>130</v>
      </c>
      <c r="G1127">
        <f t="shared" si="141"/>
        <v>250</v>
      </c>
      <c r="I1127">
        <f t="shared" si="142"/>
        <v>25</v>
      </c>
    </row>
    <row r="1128" spans="1:13" x14ac:dyDescent="0.25">
      <c r="A1128" t="str">
        <f t="shared" si="136"/>
        <v/>
      </c>
      <c r="B1128" s="16">
        <f t="shared" si="139"/>
        <v>39928</v>
      </c>
      <c r="C1128">
        <f t="shared" si="140"/>
        <v>410</v>
      </c>
      <c r="D1128">
        <f t="shared" si="137"/>
        <v>405</v>
      </c>
      <c r="E1128">
        <f t="shared" si="138"/>
        <v>5</v>
      </c>
      <c r="F1128" s="30">
        <f t="shared" si="143"/>
        <v>130</v>
      </c>
      <c r="G1128">
        <f t="shared" si="141"/>
        <v>250</v>
      </c>
      <c r="I1128">
        <f t="shared" si="142"/>
        <v>25</v>
      </c>
    </row>
    <row r="1129" spans="1:13" x14ac:dyDescent="0.25">
      <c r="A1129" t="str">
        <f t="shared" si="136"/>
        <v/>
      </c>
      <c r="B1129" s="16">
        <f t="shared" si="139"/>
        <v>39929</v>
      </c>
      <c r="C1129">
        <f t="shared" si="140"/>
        <v>410</v>
      </c>
      <c r="D1129">
        <f t="shared" si="137"/>
        <v>405</v>
      </c>
      <c r="E1129">
        <f t="shared" si="138"/>
        <v>5</v>
      </c>
      <c r="F1129" s="30">
        <f t="shared" si="143"/>
        <v>130</v>
      </c>
      <c r="G1129">
        <f t="shared" si="141"/>
        <v>250</v>
      </c>
      <c r="I1129">
        <f t="shared" si="142"/>
        <v>25</v>
      </c>
    </row>
    <row r="1130" spans="1:13" x14ac:dyDescent="0.25">
      <c r="A1130" t="str">
        <f t="shared" si="136"/>
        <v/>
      </c>
      <c r="B1130" s="16">
        <f t="shared" si="139"/>
        <v>39930</v>
      </c>
      <c r="C1130">
        <f t="shared" si="140"/>
        <v>410</v>
      </c>
      <c r="D1130">
        <f t="shared" si="137"/>
        <v>405</v>
      </c>
      <c r="E1130">
        <f t="shared" si="138"/>
        <v>5</v>
      </c>
      <c r="F1130" s="30">
        <f t="shared" si="143"/>
        <v>130</v>
      </c>
      <c r="G1130">
        <f t="shared" si="141"/>
        <v>250</v>
      </c>
      <c r="I1130">
        <f t="shared" si="142"/>
        <v>25</v>
      </c>
    </row>
    <row r="1131" spans="1:13" x14ac:dyDescent="0.25">
      <c r="A1131" t="str">
        <f t="shared" si="136"/>
        <v/>
      </c>
      <c r="B1131" s="16">
        <f t="shared" si="139"/>
        <v>39931</v>
      </c>
      <c r="C1131">
        <f t="shared" si="140"/>
        <v>410</v>
      </c>
      <c r="D1131">
        <f t="shared" si="137"/>
        <v>405</v>
      </c>
      <c r="E1131">
        <f t="shared" si="138"/>
        <v>5</v>
      </c>
      <c r="F1131" s="30">
        <f t="shared" si="143"/>
        <v>130</v>
      </c>
      <c r="G1131">
        <f t="shared" si="141"/>
        <v>250</v>
      </c>
      <c r="I1131">
        <f t="shared" si="142"/>
        <v>25</v>
      </c>
    </row>
    <row r="1132" spans="1:13" x14ac:dyDescent="0.25">
      <c r="A1132" t="str">
        <f t="shared" si="136"/>
        <v/>
      </c>
      <c r="B1132" s="16">
        <f t="shared" si="139"/>
        <v>39932</v>
      </c>
      <c r="C1132">
        <f t="shared" si="140"/>
        <v>410</v>
      </c>
      <c r="D1132">
        <f t="shared" si="137"/>
        <v>405</v>
      </c>
      <c r="E1132">
        <f t="shared" si="138"/>
        <v>5</v>
      </c>
      <c r="F1132" s="30">
        <f t="shared" si="143"/>
        <v>130</v>
      </c>
      <c r="G1132">
        <f t="shared" si="141"/>
        <v>250</v>
      </c>
      <c r="I1132">
        <f t="shared" si="142"/>
        <v>25</v>
      </c>
    </row>
    <row r="1133" spans="1:13" x14ac:dyDescent="0.25">
      <c r="A1133" t="str">
        <f t="shared" si="136"/>
        <v/>
      </c>
      <c r="B1133" s="16">
        <f t="shared" si="139"/>
        <v>39933</v>
      </c>
      <c r="C1133">
        <f t="shared" si="140"/>
        <v>410</v>
      </c>
      <c r="D1133">
        <f t="shared" si="137"/>
        <v>405</v>
      </c>
      <c r="E1133">
        <f t="shared" si="138"/>
        <v>5</v>
      </c>
      <c r="F1133" s="30">
        <f t="shared" si="143"/>
        <v>130</v>
      </c>
      <c r="G1133">
        <f t="shared" si="141"/>
        <v>250</v>
      </c>
      <c r="I1133">
        <f t="shared" si="142"/>
        <v>25</v>
      </c>
    </row>
    <row r="1134" spans="1:13" x14ac:dyDescent="0.25">
      <c r="A1134">
        <f t="shared" si="136"/>
        <v>1</v>
      </c>
      <c r="B1134" s="16">
        <f t="shared" si="139"/>
        <v>39934</v>
      </c>
      <c r="C1134">
        <f t="shared" si="140"/>
        <v>410</v>
      </c>
      <c r="D1134">
        <f t="shared" si="137"/>
        <v>410</v>
      </c>
      <c r="E1134">
        <f t="shared" si="138"/>
        <v>0</v>
      </c>
      <c r="F1134" s="30">
        <f>80+50+20</f>
        <v>150</v>
      </c>
      <c r="G1134">
        <f>60+130</f>
        <v>190</v>
      </c>
      <c r="I1134">
        <f>I1133+5</f>
        <v>30</v>
      </c>
      <c r="M1134">
        <v>40</v>
      </c>
    </row>
    <row r="1135" spans="1:13" x14ac:dyDescent="0.25">
      <c r="A1135" t="str">
        <f t="shared" si="136"/>
        <v/>
      </c>
      <c r="B1135" s="16">
        <f t="shared" si="139"/>
        <v>39935</v>
      </c>
      <c r="C1135">
        <f t="shared" si="140"/>
        <v>410</v>
      </c>
      <c r="D1135">
        <f t="shared" si="137"/>
        <v>410</v>
      </c>
      <c r="E1135">
        <f t="shared" si="138"/>
        <v>0</v>
      </c>
      <c r="F1135" s="30">
        <f t="shared" ref="F1135:F1164" si="144">80+50+20</f>
        <v>150</v>
      </c>
      <c r="G1135">
        <f t="shared" si="141"/>
        <v>190</v>
      </c>
      <c r="I1135">
        <f t="shared" si="142"/>
        <v>30</v>
      </c>
      <c r="M1135">
        <v>40</v>
      </c>
    </row>
    <row r="1136" spans="1:13" x14ac:dyDescent="0.25">
      <c r="A1136" t="str">
        <f t="shared" si="136"/>
        <v/>
      </c>
      <c r="B1136" s="16">
        <f t="shared" si="139"/>
        <v>39936</v>
      </c>
      <c r="C1136">
        <f t="shared" si="140"/>
        <v>410</v>
      </c>
      <c r="D1136">
        <f t="shared" si="137"/>
        <v>410</v>
      </c>
      <c r="E1136">
        <f t="shared" si="138"/>
        <v>0</v>
      </c>
      <c r="F1136" s="30">
        <f t="shared" si="144"/>
        <v>150</v>
      </c>
      <c r="G1136">
        <f t="shared" si="141"/>
        <v>190</v>
      </c>
      <c r="I1136">
        <f t="shared" si="142"/>
        <v>30</v>
      </c>
      <c r="M1136">
        <v>40</v>
      </c>
    </row>
    <row r="1137" spans="1:13" x14ac:dyDescent="0.25">
      <c r="A1137" t="str">
        <f t="shared" si="136"/>
        <v/>
      </c>
      <c r="B1137" s="16">
        <f t="shared" si="139"/>
        <v>39937</v>
      </c>
      <c r="C1137">
        <f t="shared" si="140"/>
        <v>410</v>
      </c>
      <c r="D1137">
        <f t="shared" si="137"/>
        <v>410</v>
      </c>
      <c r="E1137">
        <f t="shared" si="138"/>
        <v>0</v>
      </c>
      <c r="F1137" s="30">
        <f t="shared" si="144"/>
        <v>150</v>
      </c>
      <c r="G1137">
        <f t="shared" si="141"/>
        <v>190</v>
      </c>
      <c r="I1137">
        <f t="shared" si="142"/>
        <v>30</v>
      </c>
      <c r="M1137">
        <v>40</v>
      </c>
    </row>
    <row r="1138" spans="1:13" x14ac:dyDescent="0.25">
      <c r="A1138" t="str">
        <f t="shared" si="136"/>
        <v/>
      </c>
      <c r="B1138" s="16">
        <f t="shared" si="139"/>
        <v>39938</v>
      </c>
      <c r="C1138">
        <f t="shared" si="140"/>
        <v>410</v>
      </c>
      <c r="D1138">
        <f t="shared" si="137"/>
        <v>410</v>
      </c>
      <c r="E1138">
        <f t="shared" si="138"/>
        <v>0</v>
      </c>
      <c r="F1138" s="30">
        <f t="shared" si="144"/>
        <v>150</v>
      </c>
      <c r="G1138">
        <f t="shared" si="141"/>
        <v>190</v>
      </c>
      <c r="I1138">
        <f t="shared" si="142"/>
        <v>30</v>
      </c>
      <c r="M1138">
        <v>40</v>
      </c>
    </row>
    <row r="1139" spans="1:13" x14ac:dyDescent="0.25">
      <c r="A1139" t="str">
        <f t="shared" si="136"/>
        <v/>
      </c>
      <c r="B1139" s="16">
        <f t="shared" si="139"/>
        <v>39939</v>
      </c>
      <c r="C1139">
        <f t="shared" si="140"/>
        <v>410</v>
      </c>
      <c r="D1139">
        <f t="shared" si="137"/>
        <v>410</v>
      </c>
      <c r="E1139">
        <f t="shared" si="138"/>
        <v>0</v>
      </c>
      <c r="F1139" s="30">
        <f t="shared" si="144"/>
        <v>150</v>
      </c>
      <c r="G1139">
        <f t="shared" si="141"/>
        <v>190</v>
      </c>
      <c r="I1139">
        <f t="shared" si="142"/>
        <v>30</v>
      </c>
      <c r="M1139">
        <v>40</v>
      </c>
    </row>
    <row r="1140" spans="1:13" x14ac:dyDescent="0.25">
      <c r="A1140" t="str">
        <f t="shared" si="136"/>
        <v/>
      </c>
      <c r="B1140" s="16">
        <f t="shared" si="139"/>
        <v>39940</v>
      </c>
      <c r="C1140">
        <f t="shared" si="140"/>
        <v>410</v>
      </c>
      <c r="D1140">
        <f t="shared" si="137"/>
        <v>410</v>
      </c>
      <c r="E1140">
        <f t="shared" si="138"/>
        <v>0</v>
      </c>
      <c r="F1140" s="30">
        <f t="shared" si="144"/>
        <v>150</v>
      </c>
      <c r="G1140">
        <f t="shared" si="141"/>
        <v>190</v>
      </c>
      <c r="I1140">
        <f t="shared" si="142"/>
        <v>30</v>
      </c>
      <c r="M1140">
        <v>40</v>
      </c>
    </row>
    <row r="1141" spans="1:13" x14ac:dyDescent="0.25">
      <c r="A1141" t="str">
        <f t="shared" si="136"/>
        <v/>
      </c>
      <c r="B1141" s="16">
        <f t="shared" si="139"/>
        <v>39941</v>
      </c>
      <c r="C1141">
        <f t="shared" si="140"/>
        <v>410</v>
      </c>
      <c r="D1141">
        <f t="shared" si="137"/>
        <v>410</v>
      </c>
      <c r="E1141">
        <f t="shared" si="138"/>
        <v>0</v>
      </c>
      <c r="F1141" s="30">
        <f t="shared" si="144"/>
        <v>150</v>
      </c>
      <c r="G1141">
        <f t="shared" si="141"/>
        <v>190</v>
      </c>
      <c r="I1141">
        <f t="shared" si="142"/>
        <v>30</v>
      </c>
      <c r="M1141">
        <v>40</v>
      </c>
    </row>
    <row r="1142" spans="1:13" x14ac:dyDescent="0.25">
      <c r="A1142" t="str">
        <f t="shared" si="136"/>
        <v/>
      </c>
      <c r="B1142" s="16">
        <f t="shared" si="139"/>
        <v>39942</v>
      </c>
      <c r="C1142">
        <f t="shared" si="140"/>
        <v>410</v>
      </c>
      <c r="D1142">
        <f t="shared" si="137"/>
        <v>410</v>
      </c>
      <c r="E1142">
        <f t="shared" si="138"/>
        <v>0</v>
      </c>
      <c r="F1142" s="30">
        <f t="shared" si="144"/>
        <v>150</v>
      </c>
      <c r="G1142">
        <f t="shared" si="141"/>
        <v>190</v>
      </c>
      <c r="I1142">
        <f t="shared" si="142"/>
        <v>30</v>
      </c>
      <c r="M1142">
        <v>40</v>
      </c>
    </row>
    <row r="1143" spans="1:13" x14ac:dyDescent="0.25">
      <c r="A1143" t="str">
        <f t="shared" si="136"/>
        <v/>
      </c>
      <c r="B1143" s="16">
        <f t="shared" si="139"/>
        <v>39943</v>
      </c>
      <c r="C1143">
        <f t="shared" si="140"/>
        <v>410</v>
      </c>
      <c r="D1143">
        <f t="shared" si="137"/>
        <v>410</v>
      </c>
      <c r="E1143">
        <f t="shared" si="138"/>
        <v>0</v>
      </c>
      <c r="F1143" s="30">
        <f t="shared" si="144"/>
        <v>150</v>
      </c>
      <c r="G1143">
        <f t="shared" si="141"/>
        <v>190</v>
      </c>
      <c r="I1143">
        <f t="shared" si="142"/>
        <v>30</v>
      </c>
      <c r="M1143">
        <v>40</v>
      </c>
    </row>
    <row r="1144" spans="1:13" x14ac:dyDescent="0.25">
      <c r="A1144" t="str">
        <f t="shared" si="136"/>
        <v/>
      </c>
      <c r="B1144" s="16">
        <f t="shared" si="139"/>
        <v>39944</v>
      </c>
      <c r="C1144">
        <f t="shared" si="140"/>
        <v>410</v>
      </c>
      <c r="D1144">
        <f t="shared" si="137"/>
        <v>410</v>
      </c>
      <c r="E1144">
        <f t="shared" si="138"/>
        <v>0</v>
      </c>
      <c r="F1144" s="30">
        <f t="shared" si="144"/>
        <v>150</v>
      </c>
      <c r="G1144">
        <f t="shared" si="141"/>
        <v>190</v>
      </c>
      <c r="I1144">
        <f t="shared" si="142"/>
        <v>30</v>
      </c>
      <c r="M1144">
        <v>40</v>
      </c>
    </row>
    <row r="1145" spans="1:13" x14ac:dyDescent="0.25">
      <c r="A1145" t="str">
        <f t="shared" si="136"/>
        <v/>
      </c>
      <c r="B1145" s="16">
        <f t="shared" si="139"/>
        <v>39945</v>
      </c>
      <c r="C1145">
        <f t="shared" si="140"/>
        <v>410</v>
      </c>
      <c r="D1145">
        <f t="shared" si="137"/>
        <v>410</v>
      </c>
      <c r="E1145">
        <f t="shared" si="138"/>
        <v>0</v>
      </c>
      <c r="F1145" s="30">
        <f t="shared" si="144"/>
        <v>150</v>
      </c>
      <c r="G1145">
        <f t="shared" si="141"/>
        <v>190</v>
      </c>
      <c r="I1145">
        <f t="shared" si="142"/>
        <v>30</v>
      </c>
      <c r="M1145">
        <v>40</v>
      </c>
    </row>
    <row r="1146" spans="1:13" x14ac:dyDescent="0.25">
      <c r="A1146" t="str">
        <f t="shared" si="136"/>
        <v/>
      </c>
      <c r="B1146" s="16">
        <f t="shared" si="139"/>
        <v>39946</v>
      </c>
      <c r="C1146">
        <f t="shared" si="140"/>
        <v>410</v>
      </c>
      <c r="D1146">
        <f t="shared" si="137"/>
        <v>410</v>
      </c>
      <c r="E1146">
        <f t="shared" si="138"/>
        <v>0</v>
      </c>
      <c r="F1146" s="30">
        <f t="shared" si="144"/>
        <v>150</v>
      </c>
      <c r="G1146">
        <f t="shared" si="141"/>
        <v>190</v>
      </c>
      <c r="I1146">
        <f t="shared" si="142"/>
        <v>30</v>
      </c>
      <c r="M1146">
        <v>40</v>
      </c>
    </row>
    <row r="1147" spans="1:13" x14ac:dyDescent="0.25">
      <c r="A1147" t="str">
        <f t="shared" si="136"/>
        <v/>
      </c>
      <c r="B1147" s="16">
        <f t="shared" si="139"/>
        <v>39947</v>
      </c>
      <c r="C1147">
        <f t="shared" si="140"/>
        <v>410</v>
      </c>
      <c r="D1147">
        <f t="shared" si="137"/>
        <v>410</v>
      </c>
      <c r="E1147">
        <f t="shared" si="138"/>
        <v>0</v>
      </c>
      <c r="F1147" s="30">
        <f t="shared" si="144"/>
        <v>150</v>
      </c>
      <c r="G1147">
        <f t="shared" si="141"/>
        <v>190</v>
      </c>
      <c r="I1147">
        <f t="shared" ref="I1147:I1210" si="145">I1146</f>
        <v>30</v>
      </c>
      <c r="M1147">
        <v>40</v>
      </c>
    </row>
    <row r="1148" spans="1:13" x14ac:dyDescent="0.25">
      <c r="A1148" t="str">
        <f t="shared" si="136"/>
        <v/>
      </c>
      <c r="B1148" s="16">
        <f t="shared" si="139"/>
        <v>39948</v>
      </c>
      <c r="C1148">
        <f t="shared" si="140"/>
        <v>410</v>
      </c>
      <c r="D1148">
        <f t="shared" si="137"/>
        <v>410</v>
      </c>
      <c r="E1148">
        <f t="shared" si="138"/>
        <v>0</v>
      </c>
      <c r="F1148" s="30">
        <f t="shared" si="144"/>
        <v>150</v>
      </c>
      <c r="G1148">
        <f t="shared" si="141"/>
        <v>190</v>
      </c>
      <c r="I1148">
        <f t="shared" si="145"/>
        <v>30</v>
      </c>
      <c r="M1148">
        <v>40</v>
      </c>
    </row>
    <row r="1149" spans="1:13" x14ac:dyDescent="0.25">
      <c r="A1149" t="str">
        <f t="shared" si="136"/>
        <v/>
      </c>
      <c r="B1149" s="16">
        <f t="shared" si="139"/>
        <v>39949</v>
      </c>
      <c r="C1149">
        <f t="shared" si="140"/>
        <v>410</v>
      </c>
      <c r="D1149">
        <f t="shared" si="137"/>
        <v>410</v>
      </c>
      <c r="E1149">
        <f t="shared" si="138"/>
        <v>0</v>
      </c>
      <c r="F1149" s="30">
        <f t="shared" si="144"/>
        <v>150</v>
      </c>
      <c r="G1149">
        <f t="shared" si="141"/>
        <v>190</v>
      </c>
      <c r="I1149">
        <f t="shared" si="145"/>
        <v>30</v>
      </c>
      <c r="M1149">
        <v>40</v>
      </c>
    </row>
    <row r="1150" spans="1:13" x14ac:dyDescent="0.25">
      <c r="A1150" t="str">
        <f t="shared" si="136"/>
        <v/>
      </c>
      <c r="B1150" s="16">
        <f t="shared" si="139"/>
        <v>39950</v>
      </c>
      <c r="C1150">
        <f t="shared" si="140"/>
        <v>410</v>
      </c>
      <c r="D1150">
        <f t="shared" si="137"/>
        <v>410</v>
      </c>
      <c r="E1150">
        <f t="shared" si="138"/>
        <v>0</v>
      </c>
      <c r="F1150" s="30">
        <f t="shared" si="144"/>
        <v>150</v>
      </c>
      <c r="G1150">
        <f t="shared" si="141"/>
        <v>190</v>
      </c>
      <c r="I1150">
        <f t="shared" si="145"/>
        <v>30</v>
      </c>
      <c r="M1150">
        <v>40</v>
      </c>
    </row>
    <row r="1151" spans="1:13" x14ac:dyDescent="0.25">
      <c r="A1151" t="str">
        <f t="shared" si="136"/>
        <v/>
      </c>
      <c r="B1151" s="16">
        <f t="shared" si="139"/>
        <v>39951</v>
      </c>
      <c r="C1151">
        <f t="shared" si="140"/>
        <v>410</v>
      </c>
      <c r="D1151">
        <f t="shared" si="137"/>
        <v>410</v>
      </c>
      <c r="E1151">
        <f t="shared" si="138"/>
        <v>0</v>
      </c>
      <c r="F1151" s="30">
        <f t="shared" si="144"/>
        <v>150</v>
      </c>
      <c r="G1151">
        <f t="shared" si="141"/>
        <v>190</v>
      </c>
      <c r="I1151">
        <f t="shared" si="145"/>
        <v>30</v>
      </c>
      <c r="M1151">
        <v>40</v>
      </c>
    </row>
    <row r="1152" spans="1:13" x14ac:dyDescent="0.25">
      <c r="A1152" t="str">
        <f t="shared" si="136"/>
        <v/>
      </c>
      <c r="B1152" s="16">
        <f t="shared" si="139"/>
        <v>39952</v>
      </c>
      <c r="C1152">
        <f t="shared" si="140"/>
        <v>410</v>
      </c>
      <c r="D1152">
        <f t="shared" si="137"/>
        <v>410</v>
      </c>
      <c r="E1152">
        <f t="shared" si="138"/>
        <v>0</v>
      </c>
      <c r="F1152" s="30">
        <f t="shared" si="144"/>
        <v>150</v>
      </c>
      <c r="G1152">
        <f t="shared" si="141"/>
        <v>190</v>
      </c>
      <c r="I1152">
        <f t="shared" si="145"/>
        <v>30</v>
      </c>
      <c r="M1152">
        <v>40</v>
      </c>
    </row>
    <row r="1153" spans="1:13" x14ac:dyDescent="0.25">
      <c r="A1153" t="str">
        <f t="shared" si="136"/>
        <v/>
      </c>
      <c r="B1153" s="16">
        <f t="shared" si="139"/>
        <v>39953</v>
      </c>
      <c r="C1153">
        <f t="shared" si="140"/>
        <v>410</v>
      </c>
      <c r="D1153">
        <f t="shared" si="137"/>
        <v>410</v>
      </c>
      <c r="E1153">
        <f t="shared" si="138"/>
        <v>0</v>
      </c>
      <c r="F1153" s="30">
        <f t="shared" si="144"/>
        <v>150</v>
      </c>
      <c r="G1153">
        <f t="shared" si="141"/>
        <v>190</v>
      </c>
      <c r="I1153">
        <f t="shared" si="145"/>
        <v>30</v>
      </c>
      <c r="M1153">
        <v>40</v>
      </c>
    </row>
    <row r="1154" spans="1:13" x14ac:dyDescent="0.25">
      <c r="A1154" t="str">
        <f t="shared" si="136"/>
        <v/>
      </c>
      <c r="B1154" s="16">
        <f t="shared" si="139"/>
        <v>39954</v>
      </c>
      <c r="C1154">
        <f t="shared" si="140"/>
        <v>410</v>
      </c>
      <c r="D1154">
        <f t="shared" si="137"/>
        <v>410</v>
      </c>
      <c r="E1154">
        <f t="shared" si="138"/>
        <v>0</v>
      </c>
      <c r="F1154" s="30">
        <f t="shared" si="144"/>
        <v>150</v>
      </c>
      <c r="G1154">
        <f t="shared" si="141"/>
        <v>190</v>
      </c>
      <c r="I1154">
        <f t="shared" si="145"/>
        <v>30</v>
      </c>
      <c r="M1154">
        <v>40</v>
      </c>
    </row>
    <row r="1155" spans="1:13" x14ac:dyDescent="0.25">
      <c r="A1155" t="str">
        <f t="shared" si="136"/>
        <v/>
      </c>
      <c r="B1155" s="16">
        <f t="shared" si="139"/>
        <v>39955</v>
      </c>
      <c r="C1155">
        <f t="shared" si="140"/>
        <v>410</v>
      </c>
      <c r="D1155">
        <f t="shared" si="137"/>
        <v>410</v>
      </c>
      <c r="E1155">
        <f t="shared" si="138"/>
        <v>0</v>
      </c>
      <c r="F1155" s="30">
        <f t="shared" si="144"/>
        <v>150</v>
      </c>
      <c r="G1155">
        <f t="shared" si="141"/>
        <v>190</v>
      </c>
      <c r="I1155">
        <f t="shared" si="145"/>
        <v>30</v>
      </c>
      <c r="M1155">
        <v>40</v>
      </c>
    </row>
    <row r="1156" spans="1:13" x14ac:dyDescent="0.25">
      <c r="A1156" t="str">
        <f t="shared" si="136"/>
        <v/>
      </c>
      <c r="B1156" s="16">
        <f t="shared" si="139"/>
        <v>39956</v>
      </c>
      <c r="C1156">
        <f t="shared" si="140"/>
        <v>410</v>
      </c>
      <c r="D1156">
        <f t="shared" si="137"/>
        <v>410</v>
      </c>
      <c r="E1156">
        <f t="shared" si="138"/>
        <v>0</v>
      </c>
      <c r="F1156" s="30">
        <f t="shared" si="144"/>
        <v>150</v>
      </c>
      <c r="G1156">
        <f t="shared" si="141"/>
        <v>190</v>
      </c>
      <c r="I1156">
        <f t="shared" si="145"/>
        <v>30</v>
      </c>
      <c r="M1156">
        <v>40</v>
      </c>
    </row>
    <row r="1157" spans="1:13" x14ac:dyDescent="0.25">
      <c r="A1157" t="str">
        <f t="shared" si="136"/>
        <v/>
      </c>
      <c r="B1157" s="16">
        <f t="shared" si="139"/>
        <v>39957</v>
      </c>
      <c r="C1157">
        <f t="shared" si="140"/>
        <v>410</v>
      </c>
      <c r="D1157">
        <f t="shared" si="137"/>
        <v>410</v>
      </c>
      <c r="E1157">
        <f t="shared" si="138"/>
        <v>0</v>
      </c>
      <c r="F1157" s="30">
        <f t="shared" si="144"/>
        <v>150</v>
      </c>
      <c r="G1157">
        <f t="shared" si="141"/>
        <v>190</v>
      </c>
      <c r="I1157">
        <f t="shared" si="145"/>
        <v>30</v>
      </c>
      <c r="M1157">
        <v>40</v>
      </c>
    </row>
    <row r="1158" spans="1:13" x14ac:dyDescent="0.25">
      <c r="A1158" t="str">
        <f t="shared" si="136"/>
        <v/>
      </c>
      <c r="B1158" s="16">
        <f t="shared" si="139"/>
        <v>39958</v>
      </c>
      <c r="C1158">
        <f t="shared" si="140"/>
        <v>410</v>
      </c>
      <c r="D1158">
        <f t="shared" si="137"/>
        <v>410</v>
      </c>
      <c r="E1158">
        <f t="shared" si="138"/>
        <v>0</v>
      </c>
      <c r="F1158" s="30">
        <f t="shared" si="144"/>
        <v>150</v>
      </c>
      <c r="G1158">
        <f t="shared" si="141"/>
        <v>190</v>
      </c>
      <c r="I1158">
        <f t="shared" si="145"/>
        <v>30</v>
      </c>
      <c r="M1158">
        <v>40</v>
      </c>
    </row>
    <row r="1159" spans="1:13" x14ac:dyDescent="0.25">
      <c r="A1159" t="str">
        <f t="shared" si="136"/>
        <v/>
      </c>
      <c r="B1159" s="16">
        <f t="shared" si="139"/>
        <v>39959</v>
      </c>
      <c r="C1159">
        <f t="shared" si="140"/>
        <v>410</v>
      </c>
      <c r="D1159">
        <f t="shared" si="137"/>
        <v>410</v>
      </c>
      <c r="E1159">
        <f t="shared" si="138"/>
        <v>0</v>
      </c>
      <c r="F1159" s="30">
        <f t="shared" si="144"/>
        <v>150</v>
      </c>
      <c r="G1159">
        <f t="shared" si="141"/>
        <v>190</v>
      </c>
      <c r="I1159">
        <f t="shared" si="145"/>
        <v>30</v>
      </c>
      <c r="M1159">
        <v>40</v>
      </c>
    </row>
    <row r="1160" spans="1:13" x14ac:dyDescent="0.25">
      <c r="A1160" t="str">
        <f t="shared" ref="A1160:A1223" si="146">IF(DAY(B1160)=1,1,"")</f>
        <v/>
      </c>
      <c r="B1160" s="16">
        <f t="shared" si="139"/>
        <v>39960</v>
      </c>
      <c r="C1160">
        <f t="shared" si="140"/>
        <v>410</v>
      </c>
      <c r="D1160">
        <f t="shared" si="137"/>
        <v>410</v>
      </c>
      <c r="E1160">
        <f t="shared" si="138"/>
        <v>0</v>
      </c>
      <c r="F1160" s="30">
        <f t="shared" si="144"/>
        <v>150</v>
      </c>
      <c r="G1160">
        <f t="shared" si="141"/>
        <v>190</v>
      </c>
      <c r="I1160">
        <f t="shared" si="145"/>
        <v>30</v>
      </c>
      <c r="M1160">
        <v>40</v>
      </c>
    </row>
    <row r="1161" spans="1:13" x14ac:dyDescent="0.25">
      <c r="A1161" t="str">
        <f t="shared" si="146"/>
        <v/>
      </c>
      <c r="B1161" s="16">
        <f t="shared" si="139"/>
        <v>39961</v>
      </c>
      <c r="C1161">
        <f t="shared" si="140"/>
        <v>410</v>
      </c>
      <c r="D1161">
        <f t="shared" ref="D1161:D1224" si="147">SUM(F1161:S1161)</f>
        <v>410</v>
      </c>
      <c r="E1161">
        <f t="shared" ref="E1161:E1224" si="148">C1161-D1161</f>
        <v>0</v>
      </c>
      <c r="F1161" s="30">
        <f t="shared" si="144"/>
        <v>150</v>
      </c>
      <c r="G1161">
        <f t="shared" si="141"/>
        <v>190</v>
      </c>
      <c r="I1161">
        <f t="shared" si="145"/>
        <v>30</v>
      </c>
      <c r="M1161">
        <v>40</v>
      </c>
    </row>
    <row r="1162" spans="1:13" x14ac:dyDescent="0.25">
      <c r="A1162" t="str">
        <f t="shared" si="146"/>
        <v/>
      </c>
      <c r="B1162" s="16">
        <f t="shared" ref="B1162:B1225" si="149">B1161+1</f>
        <v>39962</v>
      </c>
      <c r="C1162">
        <f t="shared" si="140"/>
        <v>410</v>
      </c>
      <c r="D1162">
        <f t="shared" si="147"/>
        <v>410</v>
      </c>
      <c r="E1162">
        <f t="shared" si="148"/>
        <v>0</v>
      </c>
      <c r="F1162" s="30">
        <f t="shared" si="144"/>
        <v>150</v>
      </c>
      <c r="G1162">
        <f t="shared" si="141"/>
        <v>190</v>
      </c>
      <c r="I1162">
        <f t="shared" si="145"/>
        <v>30</v>
      </c>
      <c r="M1162">
        <v>40</v>
      </c>
    </row>
    <row r="1163" spans="1:13" x14ac:dyDescent="0.25">
      <c r="A1163" t="str">
        <f t="shared" si="146"/>
        <v/>
      </c>
      <c r="B1163" s="16">
        <f t="shared" si="149"/>
        <v>39963</v>
      </c>
      <c r="C1163">
        <f t="shared" si="140"/>
        <v>410</v>
      </c>
      <c r="D1163">
        <f t="shared" si="147"/>
        <v>410</v>
      </c>
      <c r="E1163">
        <f t="shared" si="148"/>
        <v>0</v>
      </c>
      <c r="F1163" s="30">
        <f t="shared" si="144"/>
        <v>150</v>
      </c>
      <c r="G1163">
        <f t="shared" si="141"/>
        <v>190</v>
      </c>
      <c r="I1163">
        <f t="shared" si="145"/>
        <v>30</v>
      </c>
      <c r="M1163">
        <v>40</v>
      </c>
    </row>
    <row r="1164" spans="1:13" x14ac:dyDescent="0.25">
      <c r="A1164" t="str">
        <f t="shared" si="146"/>
        <v/>
      </c>
      <c r="B1164" s="16">
        <f t="shared" si="149"/>
        <v>39964</v>
      </c>
      <c r="C1164">
        <f t="shared" ref="C1164:C1227" si="150">IF(MONTH(B1164)&lt;4,450,IF(MONTH(B1164)&gt;10,450,410))</f>
        <v>410</v>
      </c>
      <c r="D1164">
        <f t="shared" si="147"/>
        <v>410</v>
      </c>
      <c r="E1164">
        <f t="shared" si="148"/>
        <v>0</v>
      </c>
      <c r="F1164" s="30">
        <f t="shared" si="144"/>
        <v>150</v>
      </c>
      <c r="G1164">
        <f t="shared" si="141"/>
        <v>190</v>
      </c>
      <c r="I1164">
        <f t="shared" si="145"/>
        <v>30</v>
      </c>
      <c r="M1164">
        <v>40</v>
      </c>
    </row>
    <row r="1165" spans="1:13" x14ac:dyDescent="0.25">
      <c r="A1165">
        <f t="shared" si="146"/>
        <v>1</v>
      </c>
      <c r="B1165" s="16">
        <f t="shared" si="149"/>
        <v>39965</v>
      </c>
      <c r="C1165">
        <f t="shared" si="150"/>
        <v>410</v>
      </c>
      <c r="D1165">
        <f t="shared" si="147"/>
        <v>410</v>
      </c>
      <c r="E1165">
        <f t="shared" si="148"/>
        <v>0</v>
      </c>
      <c r="F1165" s="30">
        <f t="shared" si="143"/>
        <v>130</v>
      </c>
      <c r="G1165">
        <f>60+120</f>
        <v>180</v>
      </c>
      <c r="I1165">
        <f>25+75</f>
        <v>100</v>
      </c>
    </row>
    <row r="1166" spans="1:13" x14ac:dyDescent="0.25">
      <c r="A1166" t="str">
        <f t="shared" si="146"/>
        <v/>
      </c>
      <c r="B1166" s="16">
        <f t="shared" si="149"/>
        <v>39966</v>
      </c>
      <c r="C1166">
        <f t="shared" si="150"/>
        <v>410</v>
      </c>
      <c r="D1166">
        <f t="shared" si="147"/>
        <v>410</v>
      </c>
      <c r="E1166">
        <f t="shared" si="148"/>
        <v>0</v>
      </c>
      <c r="F1166" s="30">
        <f t="shared" si="143"/>
        <v>130</v>
      </c>
      <c r="G1166">
        <f t="shared" ref="G1166:G1228" si="151">G1165</f>
        <v>180</v>
      </c>
      <c r="I1166">
        <f t="shared" si="145"/>
        <v>100</v>
      </c>
    </row>
    <row r="1167" spans="1:13" x14ac:dyDescent="0.25">
      <c r="A1167" t="str">
        <f t="shared" si="146"/>
        <v/>
      </c>
      <c r="B1167" s="16">
        <f t="shared" si="149"/>
        <v>39967</v>
      </c>
      <c r="C1167">
        <f t="shared" si="150"/>
        <v>410</v>
      </c>
      <c r="D1167">
        <f t="shared" si="147"/>
        <v>410</v>
      </c>
      <c r="E1167">
        <f t="shared" si="148"/>
        <v>0</v>
      </c>
      <c r="F1167" s="30">
        <f t="shared" si="143"/>
        <v>130</v>
      </c>
      <c r="G1167">
        <f t="shared" si="151"/>
        <v>180</v>
      </c>
      <c r="I1167">
        <f t="shared" si="145"/>
        <v>100</v>
      </c>
    </row>
    <row r="1168" spans="1:13" x14ac:dyDescent="0.25">
      <c r="A1168" t="str">
        <f t="shared" si="146"/>
        <v/>
      </c>
      <c r="B1168" s="16">
        <f t="shared" si="149"/>
        <v>39968</v>
      </c>
      <c r="C1168">
        <f t="shared" si="150"/>
        <v>410</v>
      </c>
      <c r="D1168">
        <f t="shared" si="147"/>
        <v>410</v>
      </c>
      <c r="E1168">
        <f t="shared" si="148"/>
        <v>0</v>
      </c>
      <c r="F1168" s="30">
        <f t="shared" si="143"/>
        <v>130</v>
      </c>
      <c r="G1168">
        <f t="shared" si="151"/>
        <v>180</v>
      </c>
      <c r="I1168">
        <f t="shared" si="145"/>
        <v>100</v>
      </c>
    </row>
    <row r="1169" spans="1:9" x14ac:dyDescent="0.25">
      <c r="A1169" t="str">
        <f t="shared" si="146"/>
        <v/>
      </c>
      <c r="B1169" s="16">
        <f t="shared" si="149"/>
        <v>39969</v>
      </c>
      <c r="C1169">
        <f t="shared" si="150"/>
        <v>410</v>
      </c>
      <c r="D1169">
        <f t="shared" si="147"/>
        <v>410</v>
      </c>
      <c r="E1169">
        <f t="shared" si="148"/>
        <v>0</v>
      </c>
      <c r="F1169" s="30">
        <f t="shared" si="143"/>
        <v>130</v>
      </c>
      <c r="G1169">
        <f t="shared" si="151"/>
        <v>180</v>
      </c>
      <c r="I1169">
        <f t="shared" si="145"/>
        <v>100</v>
      </c>
    </row>
    <row r="1170" spans="1:9" x14ac:dyDescent="0.25">
      <c r="A1170" t="str">
        <f t="shared" si="146"/>
        <v/>
      </c>
      <c r="B1170" s="16">
        <f t="shared" si="149"/>
        <v>39970</v>
      </c>
      <c r="C1170">
        <f t="shared" si="150"/>
        <v>410</v>
      </c>
      <c r="D1170">
        <f t="shared" si="147"/>
        <v>410</v>
      </c>
      <c r="E1170">
        <f t="shared" si="148"/>
        <v>0</v>
      </c>
      <c r="F1170" s="30">
        <f t="shared" ref="F1170:F1233" si="152">80+50</f>
        <v>130</v>
      </c>
      <c r="G1170">
        <f t="shared" si="151"/>
        <v>180</v>
      </c>
      <c r="I1170">
        <f t="shared" si="145"/>
        <v>100</v>
      </c>
    </row>
    <row r="1171" spans="1:9" x14ac:dyDescent="0.25">
      <c r="A1171" t="str">
        <f t="shared" si="146"/>
        <v/>
      </c>
      <c r="B1171" s="16">
        <f t="shared" si="149"/>
        <v>39971</v>
      </c>
      <c r="C1171">
        <f t="shared" si="150"/>
        <v>410</v>
      </c>
      <c r="D1171">
        <f t="shared" si="147"/>
        <v>410</v>
      </c>
      <c r="E1171">
        <f t="shared" si="148"/>
        <v>0</v>
      </c>
      <c r="F1171" s="30">
        <f t="shared" si="152"/>
        <v>130</v>
      </c>
      <c r="G1171">
        <f t="shared" si="151"/>
        <v>180</v>
      </c>
      <c r="I1171">
        <f t="shared" si="145"/>
        <v>100</v>
      </c>
    </row>
    <row r="1172" spans="1:9" x14ac:dyDescent="0.25">
      <c r="A1172" t="str">
        <f t="shared" si="146"/>
        <v/>
      </c>
      <c r="B1172" s="16">
        <f t="shared" si="149"/>
        <v>39972</v>
      </c>
      <c r="C1172">
        <f t="shared" si="150"/>
        <v>410</v>
      </c>
      <c r="D1172">
        <f t="shared" si="147"/>
        <v>410</v>
      </c>
      <c r="E1172">
        <f t="shared" si="148"/>
        <v>0</v>
      </c>
      <c r="F1172" s="30">
        <f t="shared" si="152"/>
        <v>130</v>
      </c>
      <c r="G1172">
        <f t="shared" si="151"/>
        <v>180</v>
      </c>
      <c r="I1172">
        <f t="shared" si="145"/>
        <v>100</v>
      </c>
    </row>
    <row r="1173" spans="1:9" x14ac:dyDescent="0.25">
      <c r="A1173" t="str">
        <f t="shared" si="146"/>
        <v/>
      </c>
      <c r="B1173" s="16">
        <f t="shared" si="149"/>
        <v>39973</v>
      </c>
      <c r="C1173">
        <f t="shared" si="150"/>
        <v>410</v>
      </c>
      <c r="D1173">
        <f t="shared" si="147"/>
        <v>410</v>
      </c>
      <c r="E1173">
        <f t="shared" si="148"/>
        <v>0</v>
      </c>
      <c r="F1173" s="30">
        <f t="shared" si="152"/>
        <v>130</v>
      </c>
      <c r="G1173">
        <f t="shared" si="151"/>
        <v>180</v>
      </c>
      <c r="I1173">
        <f t="shared" si="145"/>
        <v>100</v>
      </c>
    </row>
    <row r="1174" spans="1:9" x14ac:dyDescent="0.25">
      <c r="A1174" t="str">
        <f t="shared" si="146"/>
        <v/>
      </c>
      <c r="B1174" s="16">
        <f t="shared" si="149"/>
        <v>39974</v>
      </c>
      <c r="C1174">
        <f t="shared" si="150"/>
        <v>410</v>
      </c>
      <c r="D1174">
        <f t="shared" si="147"/>
        <v>410</v>
      </c>
      <c r="E1174">
        <f t="shared" si="148"/>
        <v>0</v>
      </c>
      <c r="F1174" s="30">
        <f t="shared" si="152"/>
        <v>130</v>
      </c>
      <c r="G1174">
        <f t="shared" si="151"/>
        <v>180</v>
      </c>
      <c r="I1174">
        <f t="shared" si="145"/>
        <v>100</v>
      </c>
    </row>
    <row r="1175" spans="1:9" x14ac:dyDescent="0.25">
      <c r="A1175" t="str">
        <f t="shared" si="146"/>
        <v/>
      </c>
      <c r="B1175" s="16">
        <f t="shared" si="149"/>
        <v>39975</v>
      </c>
      <c r="C1175">
        <f t="shared" si="150"/>
        <v>410</v>
      </c>
      <c r="D1175">
        <f t="shared" si="147"/>
        <v>410</v>
      </c>
      <c r="E1175">
        <f t="shared" si="148"/>
        <v>0</v>
      </c>
      <c r="F1175" s="30">
        <f t="shared" si="152"/>
        <v>130</v>
      </c>
      <c r="G1175">
        <f t="shared" si="151"/>
        <v>180</v>
      </c>
      <c r="I1175">
        <f t="shared" si="145"/>
        <v>100</v>
      </c>
    </row>
    <row r="1176" spans="1:9" x14ac:dyDescent="0.25">
      <c r="A1176" t="str">
        <f t="shared" si="146"/>
        <v/>
      </c>
      <c r="B1176" s="16">
        <f t="shared" si="149"/>
        <v>39976</v>
      </c>
      <c r="C1176">
        <f t="shared" si="150"/>
        <v>410</v>
      </c>
      <c r="D1176">
        <f t="shared" si="147"/>
        <v>410</v>
      </c>
      <c r="E1176">
        <f t="shared" si="148"/>
        <v>0</v>
      </c>
      <c r="F1176" s="30">
        <f t="shared" si="152"/>
        <v>130</v>
      </c>
      <c r="G1176">
        <f t="shared" si="151"/>
        <v>180</v>
      </c>
      <c r="I1176">
        <f t="shared" si="145"/>
        <v>100</v>
      </c>
    </row>
    <row r="1177" spans="1:9" x14ac:dyDescent="0.25">
      <c r="A1177" t="str">
        <f t="shared" si="146"/>
        <v/>
      </c>
      <c r="B1177" s="16">
        <f t="shared" si="149"/>
        <v>39977</v>
      </c>
      <c r="C1177">
        <f t="shared" si="150"/>
        <v>410</v>
      </c>
      <c r="D1177">
        <f t="shared" si="147"/>
        <v>410</v>
      </c>
      <c r="E1177">
        <f t="shared" si="148"/>
        <v>0</v>
      </c>
      <c r="F1177" s="30">
        <f t="shared" si="152"/>
        <v>130</v>
      </c>
      <c r="G1177">
        <f t="shared" si="151"/>
        <v>180</v>
      </c>
      <c r="I1177">
        <f t="shared" si="145"/>
        <v>100</v>
      </c>
    </row>
    <row r="1178" spans="1:9" x14ac:dyDescent="0.25">
      <c r="A1178" t="str">
        <f t="shared" si="146"/>
        <v/>
      </c>
      <c r="B1178" s="16">
        <f t="shared" si="149"/>
        <v>39978</v>
      </c>
      <c r="C1178">
        <f t="shared" si="150"/>
        <v>410</v>
      </c>
      <c r="D1178">
        <f t="shared" si="147"/>
        <v>410</v>
      </c>
      <c r="E1178">
        <f t="shared" si="148"/>
        <v>0</v>
      </c>
      <c r="F1178" s="30">
        <f t="shared" si="152"/>
        <v>130</v>
      </c>
      <c r="G1178">
        <f t="shared" si="151"/>
        <v>180</v>
      </c>
      <c r="I1178">
        <f t="shared" si="145"/>
        <v>100</v>
      </c>
    </row>
    <row r="1179" spans="1:9" x14ac:dyDescent="0.25">
      <c r="A1179" t="str">
        <f t="shared" si="146"/>
        <v/>
      </c>
      <c r="B1179" s="16">
        <f t="shared" si="149"/>
        <v>39979</v>
      </c>
      <c r="C1179">
        <f t="shared" si="150"/>
        <v>410</v>
      </c>
      <c r="D1179">
        <f t="shared" si="147"/>
        <v>410</v>
      </c>
      <c r="E1179">
        <f t="shared" si="148"/>
        <v>0</v>
      </c>
      <c r="F1179" s="30">
        <f t="shared" si="152"/>
        <v>130</v>
      </c>
      <c r="G1179">
        <f t="shared" si="151"/>
        <v>180</v>
      </c>
      <c r="I1179">
        <f t="shared" si="145"/>
        <v>100</v>
      </c>
    </row>
    <row r="1180" spans="1:9" x14ac:dyDescent="0.25">
      <c r="A1180" t="str">
        <f t="shared" si="146"/>
        <v/>
      </c>
      <c r="B1180" s="16">
        <f t="shared" si="149"/>
        <v>39980</v>
      </c>
      <c r="C1180">
        <f t="shared" si="150"/>
        <v>410</v>
      </c>
      <c r="D1180">
        <f t="shared" si="147"/>
        <v>410</v>
      </c>
      <c r="E1180">
        <f t="shared" si="148"/>
        <v>0</v>
      </c>
      <c r="F1180" s="30">
        <f t="shared" si="152"/>
        <v>130</v>
      </c>
      <c r="G1180">
        <f t="shared" si="151"/>
        <v>180</v>
      </c>
      <c r="I1180">
        <f t="shared" si="145"/>
        <v>100</v>
      </c>
    </row>
    <row r="1181" spans="1:9" x14ac:dyDescent="0.25">
      <c r="A1181" t="str">
        <f t="shared" si="146"/>
        <v/>
      </c>
      <c r="B1181" s="16">
        <f t="shared" si="149"/>
        <v>39981</v>
      </c>
      <c r="C1181">
        <f t="shared" si="150"/>
        <v>410</v>
      </c>
      <c r="D1181">
        <f t="shared" si="147"/>
        <v>410</v>
      </c>
      <c r="E1181">
        <f t="shared" si="148"/>
        <v>0</v>
      </c>
      <c r="F1181" s="30">
        <f t="shared" si="152"/>
        <v>130</v>
      </c>
      <c r="G1181">
        <f t="shared" si="151"/>
        <v>180</v>
      </c>
      <c r="I1181">
        <f t="shared" si="145"/>
        <v>100</v>
      </c>
    </row>
    <row r="1182" spans="1:9" x14ac:dyDescent="0.25">
      <c r="A1182" t="str">
        <f t="shared" si="146"/>
        <v/>
      </c>
      <c r="B1182" s="16">
        <f t="shared" si="149"/>
        <v>39982</v>
      </c>
      <c r="C1182">
        <f t="shared" si="150"/>
        <v>410</v>
      </c>
      <c r="D1182">
        <f t="shared" si="147"/>
        <v>410</v>
      </c>
      <c r="E1182">
        <f t="shared" si="148"/>
        <v>0</v>
      </c>
      <c r="F1182" s="30">
        <f t="shared" si="152"/>
        <v>130</v>
      </c>
      <c r="G1182">
        <f t="shared" si="151"/>
        <v>180</v>
      </c>
      <c r="I1182">
        <f t="shared" si="145"/>
        <v>100</v>
      </c>
    </row>
    <row r="1183" spans="1:9" x14ac:dyDescent="0.25">
      <c r="A1183" t="str">
        <f t="shared" si="146"/>
        <v/>
      </c>
      <c r="B1183" s="16">
        <f t="shared" si="149"/>
        <v>39983</v>
      </c>
      <c r="C1183">
        <f t="shared" si="150"/>
        <v>410</v>
      </c>
      <c r="D1183">
        <f t="shared" si="147"/>
        <v>410</v>
      </c>
      <c r="E1183">
        <f t="shared" si="148"/>
        <v>0</v>
      </c>
      <c r="F1183" s="30">
        <f t="shared" si="152"/>
        <v>130</v>
      </c>
      <c r="G1183">
        <f t="shared" si="151"/>
        <v>180</v>
      </c>
      <c r="I1183">
        <f t="shared" si="145"/>
        <v>100</v>
      </c>
    </row>
    <row r="1184" spans="1:9" x14ac:dyDescent="0.25">
      <c r="A1184" t="str">
        <f t="shared" si="146"/>
        <v/>
      </c>
      <c r="B1184" s="16">
        <f t="shared" si="149"/>
        <v>39984</v>
      </c>
      <c r="C1184">
        <f t="shared" si="150"/>
        <v>410</v>
      </c>
      <c r="D1184">
        <f t="shared" si="147"/>
        <v>410</v>
      </c>
      <c r="E1184">
        <f t="shared" si="148"/>
        <v>0</v>
      </c>
      <c r="F1184" s="30">
        <f t="shared" si="152"/>
        <v>130</v>
      </c>
      <c r="G1184">
        <f t="shared" si="151"/>
        <v>180</v>
      </c>
      <c r="I1184">
        <f t="shared" si="145"/>
        <v>100</v>
      </c>
    </row>
    <row r="1185" spans="1:9" x14ac:dyDescent="0.25">
      <c r="A1185" t="str">
        <f t="shared" si="146"/>
        <v/>
      </c>
      <c r="B1185" s="16">
        <f t="shared" si="149"/>
        <v>39985</v>
      </c>
      <c r="C1185">
        <f t="shared" si="150"/>
        <v>410</v>
      </c>
      <c r="D1185">
        <f t="shared" si="147"/>
        <v>410</v>
      </c>
      <c r="E1185">
        <f t="shared" si="148"/>
        <v>0</v>
      </c>
      <c r="F1185" s="30">
        <f t="shared" si="152"/>
        <v>130</v>
      </c>
      <c r="G1185">
        <f t="shared" si="151"/>
        <v>180</v>
      </c>
      <c r="I1185">
        <f t="shared" si="145"/>
        <v>100</v>
      </c>
    </row>
    <row r="1186" spans="1:9" x14ac:dyDescent="0.25">
      <c r="A1186" t="str">
        <f t="shared" si="146"/>
        <v/>
      </c>
      <c r="B1186" s="16">
        <f t="shared" si="149"/>
        <v>39986</v>
      </c>
      <c r="C1186">
        <f t="shared" si="150"/>
        <v>410</v>
      </c>
      <c r="D1186">
        <f t="shared" si="147"/>
        <v>410</v>
      </c>
      <c r="E1186">
        <f t="shared" si="148"/>
        <v>0</v>
      </c>
      <c r="F1186" s="30">
        <f t="shared" si="152"/>
        <v>130</v>
      </c>
      <c r="G1186">
        <f t="shared" si="151"/>
        <v>180</v>
      </c>
      <c r="I1186">
        <f t="shared" si="145"/>
        <v>100</v>
      </c>
    </row>
    <row r="1187" spans="1:9" x14ac:dyDescent="0.25">
      <c r="A1187" t="str">
        <f t="shared" si="146"/>
        <v/>
      </c>
      <c r="B1187" s="16">
        <f t="shared" si="149"/>
        <v>39987</v>
      </c>
      <c r="C1187">
        <f t="shared" si="150"/>
        <v>410</v>
      </c>
      <c r="D1187">
        <f t="shared" si="147"/>
        <v>410</v>
      </c>
      <c r="E1187">
        <f t="shared" si="148"/>
        <v>0</v>
      </c>
      <c r="F1187" s="30">
        <f t="shared" si="152"/>
        <v>130</v>
      </c>
      <c r="G1187">
        <f t="shared" si="151"/>
        <v>180</v>
      </c>
      <c r="I1187">
        <f t="shared" si="145"/>
        <v>100</v>
      </c>
    </row>
    <row r="1188" spans="1:9" x14ac:dyDescent="0.25">
      <c r="A1188" t="str">
        <f t="shared" si="146"/>
        <v/>
      </c>
      <c r="B1188" s="16">
        <f t="shared" si="149"/>
        <v>39988</v>
      </c>
      <c r="C1188">
        <f t="shared" si="150"/>
        <v>410</v>
      </c>
      <c r="D1188">
        <f t="shared" si="147"/>
        <v>410</v>
      </c>
      <c r="E1188">
        <f t="shared" si="148"/>
        <v>0</v>
      </c>
      <c r="F1188" s="30">
        <f t="shared" si="152"/>
        <v>130</v>
      </c>
      <c r="G1188">
        <f t="shared" si="151"/>
        <v>180</v>
      </c>
      <c r="I1188">
        <f t="shared" si="145"/>
        <v>100</v>
      </c>
    </row>
    <row r="1189" spans="1:9" x14ac:dyDescent="0.25">
      <c r="A1189" t="str">
        <f t="shared" si="146"/>
        <v/>
      </c>
      <c r="B1189" s="16">
        <f t="shared" si="149"/>
        <v>39989</v>
      </c>
      <c r="C1189">
        <f t="shared" si="150"/>
        <v>410</v>
      </c>
      <c r="D1189">
        <f t="shared" si="147"/>
        <v>410</v>
      </c>
      <c r="E1189">
        <f t="shared" si="148"/>
        <v>0</v>
      </c>
      <c r="F1189" s="30">
        <f t="shared" si="152"/>
        <v>130</v>
      </c>
      <c r="G1189">
        <f t="shared" si="151"/>
        <v>180</v>
      </c>
      <c r="I1189">
        <f t="shared" si="145"/>
        <v>100</v>
      </c>
    </row>
    <row r="1190" spans="1:9" x14ac:dyDescent="0.25">
      <c r="A1190" t="str">
        <f t="shared" si="146"/>
        <v/>
      </c>
      <c r="B1190" s="16">
        <f t="shared" si="149"/>
        <v>39990</v>
      </c>
      <c r="C1190">
        <f t="shared" si="150"/>
        <v>410</v>
      </c>
      <c r="D1190">
        <f t="shared" si="147"/>
        <v>410</v>
      </c>
      <c r="E1190">
        <f t="shared" si="148"/>
        <v>0</v>
      </c>
      <c r="F1190" s="30">
        <f t="shared" si="152"/>
        <v>130</v>
      </c>
      <c r="G1190">
        <f t="shared" si="151"/>
        <v>180</v>
      </c>
      <c r="I1190">
        <f t="shared" si="145"/>
        <v>100</v>
      </c>
    </row>
    <row r="1191" spans="1:9" x14ac:dyDescent="0.25">
      <c r="A1191" t="str">
        <f t="shared" si="146"/>
        <v/>
      </c>
      <c r="B1191" s="16">
        <f t="shared" si="149"/>
        <v>39991</v>
      </c>
      <c r="C1191">
        <f t="shared" si="150"/>
        <v>410</v>
      </c>
      <c r="D1191">
        <f t="shared" si="147"/>
        <v>410</v>
      </c>
      <c r="E1191">
        <f t="shared" si="148"/>
        <v>0</v>
      </c>
      <c r="F1191" s="30">
        <f t="shared" si="152"/>
        <v>130</v>
      </c>
      <c r="G1191">
        <f t="shared" si="151"/>
        <v>180</v>
      </c>
      <c r="I1191">
        <f t="shared" si="145"/>
        <v>100</v>
      </c>
    </row>
    <row r="1192" spans="1:9" x14ac:dyDescent="0.25">
      <c r="A1192" t="str">
        <f t="shared" si="146"/>
        <v/>
      </c>
      <c r="B1192" s="16">
        <f t="shared" si="149"/>
        <v>39992</v>
      </c>
      <c r="C1192">
        <f t="shared" si="150"/>
        <v>410</v>
      </c>
      <c r="D1192">
        <f t="shared" si="147"/>
        <v>410</v>
      </c>
      <c r="E1192">
        <f t="shared" si="148"/>
        <v>0</v>
      </c>
      <c r="F1192" s="30">
        <f t="shared" si="152"/>
        <v>130</v>
      </c>
      <c r="G1192">
        <f t="shared" si="151"/>
        <v>180</v>
      </c>
      <c r="I1192">
        <f t="shared" si="145"/>
        <v>100</v>
      </c>
    </row>
    <row r="1193" spans="1:9" x14ac:dyDescent="0.25">
      <c r="A1193" t="str">
        <f t="shared" si="146"/>
        <v/>
      </c>
      <c r="B1193" s="16">
        <f t="shared" si="149"/>
        <v>39993</v>
      </c>
      <c r="C1193">
        <f t="shared" si="150"/>
        <v>410</v>
      </c>
      <c r="D1193">
        <f t="shared" si="147"/>
        <v>410</v>
      </c>
      <c r="E1193">
        <f t="shared" si="148"/>
        <v>0</v>
      </c>
      <c r="F1193" s="30">
        <f t="shared" si="152"/>
        <v>130</v>
      </c>
      <c r="G1193">
        <f t="shared" si="151"/>
        <v>180</v>
      </c>
      <c r="I1193">
        <f t="shared" si="145"/>
        <v>100</v>
      </c>
    </row>
    <row r="1194" spans="1:9" x14ac:dyDescent="0.25">
      <c r="A1194" t="str">
        <f t="shared" si="146"/>
        <v/>
      </c>
      <c r="B1194" s="16">
        <f t="shared" si="149"/>
        <v>39994</v>
      </c>
      <c r="C1194">
        <f t="shared" si="150"/>
        <v>410</v>
      </c>
      <c r="D1194">
        <f t="shared" si="147"/>
        <v>410</v>
      </c>
      <c r="E1194">
        <f t="shared" si="148"/>
        <v>0</v>
      </c>
      <c r="F1194" s="30">
        <f t="shared" si="152"/>
        <v>130</v>
      </c>
      <c r="G1194">
        <f t="shared" si="151"/>
        <v>180</v>
      </c>
      <c r="I1194">
        <f t="shared" si="145"/>
        <v>100</v>
      </c>
    </row>
    <row r="1195" spans="1:9" x14ac:dyDescent="0.25">
      <c r="A1195">
        <f t="shared" si="146"/>
        <v>1</v>
      </c>
      <c r="B1195" s="16">
        <f t="shared" si="149"/>
        <v>39995</v>
      </c>
      <c r="C1195">
        <f t="shared" si="150"/>
        <v>410</v>
      </c>
      <c r="D1195">
        <f t="shared" si="147"/>
        <v>410</v>
      </c>
      <c r="E1195">
        <f t="shared" si="148"/>
        <v>0</v>
      </c>
      <c r="F1195" s="30">
        <f t="shared" si="152"/>
        <v>130</v>
      </c>
      <c r="G1195">
        <f>60+195</f>
        <v>255</v>
      </c>
      <c r="I1195">
        <f>25</f>
        <v>25</v>
      </c>
    </row>
    <row r="1196" spans="1:9" x14ac:dyDescent="0.25">
      <c r="A1196" t="str">
        <f t="shared" si="146"/>
        <v/>
      </c>
      <c r="B1196" s="16">
        <f t="shared" si="149"/>
        <v>39996</v>
      </c>
      <c r="C1196">
        <f t="shared" si="150"/>
        <v>410</v>
      </c>
      <c r="D1196">
        <f t="shared" si="147"/>
        <v>410</v>
      </c>
      <c r="E1196">
        <f t="shared" si="148"/>
        <v>0</v>
      </c>
      <c r="F1196" s="30">
        <f t="shared" si="152"/>
        <v>130</v>
      </c>
      <c r="G1196">
        <f t="shared" si="151"/>
        <v>255</v>
      </c>
      <c r="I1196">
        <f t="shared" si="145"/>
        <v>25</v>
      </c>
    </row>
    <row r="1197" spans="1:9" x14ac:dyDescent="0.25">
      <c r="A1197" t="str">
        <f t="shared" si="146"/>
        <v/>
      </c>
      <c r="B1197" s="16">
        <f t="shared" si="149"/>
        <v>39997</v>
      </c>
      <c r="C1197">
        <f t="shared" si="150"/>
        <v>410</v>
      </c>
      <c r="D1197">
        <f t="shared" si="147"/>
        <v>410</v>
      </c>
      <c r="E1197">
        <f t="shared" si="148"/>
        <v>0</v>
      </c>
      <c r="F1197" s="30">
        <f t="shared" si="152"/>
        <v>130</v>
      </c>
      <c r="G1197">
        <f t="shared" si="151"/>
        <v>255</v>
      </c>
      <c r="I1197">
        <f t="shared" si="145"/>
        <v>25</v>
      </c>
    </row>
    <row r="1198" spans="1:9" x14ac:dyDescent="0.25">
      <c r="A1198" t="str">
        <f t="shared" si="146"/>
        <v/>
      </c>
      <c r="B1198" s="16">
        <f t="shared" si="149"/>
        <v>39998</v>
      </c>
      <c r="C1198">
        <f t="shared" si="150"/>
        <v>410</v>
      </c>
      <c r="D1198">
        <f t="shared" si="147"/>
        <v>410</v>
      </c>
      <c r="E1198">
        <f t="shared" si="148"/>
        <v>0</v>
      </c>
      <c r="F1198" s="30">
        <f t="shared" si="152"/>
        <v>130</v>
      </c>
      <c r="G1198">
        <f t="shared" si="151"/>
        <v>255</v>
      </c>
      <c r="I1198">
        <f t="shared" si="145"/>
        <v>25</v>
      </c>
    </row>
    <row r="1199" spans="1:9" x14ac:dyDescent="0.25">
      <c r="A1199" t="str">
        <f t="shared" si="146"/>
        <v/>
      </c>
      <c r="B1199" s="16">
        <f t="shared" si="149"/>
        <v>39999</v>
      </c>
      <c r="C1199">
        <f t="shared" si="150"/>
        <v>410</v>
      </c>
      <c r="D1199">
        <f t="shared" si="147"/>
        <v>410</v>
      </c>
      <c r="E1199">
        <f t="shared" si="148"/>
        <v>0</v>
      </c>
      <c r="F1199" s="30">
        <f t="shared" si="152"/>
        <v>130</v>
      </c>
      <c r="G1199">
        <f t="shared" si="151"/>
        <v>255</v>
      </c>
      <c r="I1199">
        <f t="shared" si="145"/>
        <v>25</v>
      </c>
    </row>
    <row r="1200" spans="1:9" x14ac:dyDescent="0.25">
      <c r="A1200" t="str">
        <f t="shared" si="146"/>
        <v/>
      </c>
      <c r="B1200" s="16">
        <f t="shared" si="149"/>
        <v>40000</v>
      </c>
      <c r="C1200">
        <f t="shared" si="150"/>
        <v>410</v>
      </c>
      <c r="D1200">
        <f t="shared" si="147"/>
        <v>410</v>
      </c>
      <c r="E1200">
        <f t="shared" si="148"/>
        <v>0</v>
      </c>
      <c r="F1200" s="30">
        <f t="shared" si="152"/>
        <v>130</v>
      </c>
      <c r="G1200">
        <f t="shared" si="151"/>
        <v>255</v>
      </c>
      <c r="I1200">
        <f t="shared" si="145"/>
        <v>25</v>
      </c>
    </row>
    <row r="1201" spans="1:9" x14ac:dyDescent="0.25">
      <c r="A1201" t="str">
        <f t="shared" si="146"/>
        <v/>
      </c>
      <c r="B1201" s="16">
        <f t="shared" si="149"/>
        <v>40001</v>
      </c>
      <c r="C1201">
        <f t="shared" si="150"/>
        <v>410</v>
      </c>
      <c r="D1201">
        <f t="shared" si="147"/>
        <v>410</v>
      </c>
      <c r="E1201">
        <f t="shared" si="148"/>
        <v>0</v>
      </c>
      <c r="F1201" s="30">
        <f t="shared" si="152"/>
        <v>130</v>
      </c>
      <c r="G1201">
        <f t="shared" si="151"/>
        <v>255</v>
      </c>
      <c r="I1201">
        <f t="shared" si="145"/>
        <v>25</v>
      </c>
    </row>
    <row r="1202" spans="1:9" x14ac:dyDescent="0.25">
      <c r="A1202" t="str">
        <f t="shared" si="146"/>
        <v/>
      </c>
      <c r="B1202" s="16">
        <f t="shared" si="149"/>
        <v>40002</v>
      </c>
      <c r="C1202">
        <f t="shared" si="150"/>
        <v>410</v>
      </c>
      <c r="D1202">
        <f t="shared" si="147"/>
        <v>410</v>
      </c>
      <c r="E1202">
        <f t="shared" si="148"/>
        <v>0</v>
      </c>
      <c r="F1202" s="30">
        <f t="shared" si="152"/>
        <v>130</v>
      </c>
      <c r="G1202">
        <f t="shared" si="151"/>
        <v>255</v>
      </c>
      <c r="I1202">
        <f t="shared" si="145"/>
        <v>25</v>
      </c>
    </row>
    <row r="1203" spans="1:9" x14ac:dyDescent="0.25">
      <c r="A1203" t="str">
        <f t="shared" si="146"/>
        <v/>
      </c>
      <c r="B1203" s="16">
        <f t="shared" si="149"/>
        <v>40003</v>
      </c>
      <c r="C1203">
        <f t="shared" si="150"/>
        <v>410</v>
      </c>
      <c r="D1203">
        <f t="shared" si="147"/>
        <v>410</v>
      </c>
      <c r="E1203">
        <f t="shared" si="148"/>
        <v>0</v>
      </c>
      <c r="F1203" s="30">
        <f t="shared" si="152"/>
        <v>130</v>
      </c>
      <c r="G1203">
        <f t="shared" si="151"/>
        <v>255</v>
      </c>
      <c r="I1203">
        <f t="shared" si="145"/>
        <v>25</v>
      </c>
    </row>
    <row r="1204" spans="1:9" x14ac:dyDescent="0.25">
      <c r="A1204" t="str">
        <f t="shared" si="146"/>
        <v/>
      </c>
      <c r="B1204" s="16">
        <f t="shared" si="149"/>
        <v>40004</v>
      </c>
      <c r="C1204">
        <f t="shared" si="150"/>
        <v>410</v>
      </c>
      <c r="D1204">
        <f t="shared" si="147"/>
        <v>410</v>
      </c>
      <c r="E1204">
        <f t="shared" si="148"/>
        <v>0</v>
      </c>
      <c r="F1204" s="30">
        <f t="shared" si="152"/>
        <v>130</v>
      </c>
      <c r="G1204">
        <f t="shared" si="151"/>
        <v>255</v>
      </c>
      <c r="I1204">
        <f t="shared" si="145"/>
        <v>25</v>
      </c>
    </row>
    <row r="1205" spans="1:9" x14ac:dyDescent="0.25">
      <c r="A1205" t="str">
        <f t="shared" si="146"/>
        <v/>
      </c>
      <c r="B1205" s="16">
        <f t="shared" si="149"/>
        <v>40005</v>
      </c>
      <c r="C1205">
        <f t="shared" si="150"/>
        <v>410</v>
      </c>
      <c r="D1205">
        <f t="shared" si="147"/>
        <v>410</v>
      </c>
      <c r="E1205">
        <f t="shared" si="148"/>
        <v>0</v>
      </c>
      <c r="F1205" s="30">
        <f t="shared" si="152"/>
        <v>130</v>
      </c>
      <c r="G1205">
        <f t="shared" si="151"/>
        <v>255</v>
      </c>
      <c r="I1205">
        <f t="shared" si="145"/>
        <v>25</v>
      </c>
    </row>
    <row r="1206" spans="1:9" x14ac:dyDescent="0.25">
      <c r="A1206" t="str">
        <f t="shared" si="146"/>
        <v/>
      </c>
      <c r="B1206" s="16">
        <f t="shared" si="149"/>
        <v>40006</v>
      </c>
      <c r="C1206">
        <f t="shared" si="150"/>
        <v>410</v>
      </c>
      <c r="D1206">
        <f t="shared" si="147"/>
        <v>410</v>
      </c>
      <c r="E1206">
        <f t="shared" si="148"/>
        <v>0</v>
      </c>
      <c r="F1206" s="30">
        <f t="shared" si="152"/>
        <v>130</v>
      </c>
      <c r="G1206">
        <f t="shared" si="151"/>
        <v>255</v>
      </c>
      <c r="I1206">
        <f t="shared" si="145"/>
        <v>25</v>
      </c>
    </row>
    <row r="1207" spans="1:9" x14ac:dyDescent="0.25">
      <c r="A1207" t="str">
        <f t="shared" si="146"/>
        <v/>
      </c>
      <c r="B1207" s="16">
        <f t="shared" si="149"/>
        <v>40007</v>
      </c>
      <c r="C1207">
        <f t="shared" si="150"/>
        <v>410</v>
      </c>
      <c r="D1207">
        <f t="shared" si="147"/>
        <v>410</v>
      </c>
      <c r="E1207">
        <f t="shared" si="148"/>
        <v>0</v>
      </c>
      <c r="F1207" s="30">
        <f t="shared" si="152"/>
        <v>130</v>
      </c>
      <c r="G1207">
        <f t="shared" si="151"/>
        <v>255</v>
      </c>
      <c r="I1207">
        <f t="shared" si="145"/>
        <v>25</v>
      </c>
    </row>
    <row r="1208" spans="1:9" x14ac:dyDescent="0.25">
      <c r="A1208" t="str">
        <f t="shared" si="146"/>
        <v/>
      </c>
      <c r="B1208" s="16">
        <f t="shared" si="149"/>
        <v>40008</v>
      </c>
      <c r="C1208">
        <f t="shared" si="150"/>
        <v>410</v>
      </c>
      <c r="D1208">
        <f t="shared" si="147"/>
        <v>410</v>
      </c>
      <c r="E1208">
        <f t="shared" si="148"/>
        <v>0</v>
      </c>
      <c r="F1208" s="30">
        <f t="shared" si="152"/>
        <v>130</v>
      </c>
      <c r="G1208">
        <f t="shared" si="151"/>
        <v>255</v>
      </c>
      <c r="I1208">
        <f t="shared" si="145"/>
        <v>25</v>
      </c>
    </row>
    <row r="1209" spans="1:9" x14ac:dyDescent="0.25">
      <c r="A1209" t="str">
        <f t="shared" si="146"/>
        <v/>
      </c>
      <c r="B1209" s="16">
        <f t="shared" si="149"/>
        <v>40009</v>
      </c>
      <c r="C1209">
        <f t="shared" si="150"/>
        <v>410</v>
      </c>
      <c r="D1209">
        <f t="shared" si="147"/>
        <v>410</v>
      </c>
      <c r="E1209">
        <f t="shared" si="148"/>
        <v>0</v>
      </c>
      <c r="F1209" s="30">
        <f t="shared" si="152"/>
        <v>130</v>
      </c>
      <c r="G1209">
        <f t="shared" si="151"/>
        <v>255</v>
      </c>
      <c r="I1209">
        <f t="shared" si="145"/>
        <v>25</v>
      </c>
    </row>
    <row r="1210" spans="1:9" x14ac:dyDescent="0.25">
      <c r="A1210" t="str">
        <f t="shared" si="146"/>
        <v/>
      </c>
      <c r="B1210" s="16">
        <f t="shared" si="149"/>
        <v>40010</v>
      </c>
      <c r="C1210">
        <f t="shared" si="150"/>
        <v>410</v>
      </c>
      <c r="D1210">
        <f t="shared" si="147"/>
        <v>410</v>
      </c>
      <c r="E1210">
        <f t="shared" si="148"/>
        <v>0</v>
      </c>
      <c r="F1210" s="30">
        <f t="shared" si="152"/>
        <v>130</v>
      </c>
      <c r="G1210">
        <f t="shared" si="151"/>
        <v>255</v>
      </c>
      <c r="I1210">
        <f t="shared" si="145"/>
        <v>25</v>
      </c>
    </row>
    <row r="1211" spans="1:9" x14ac:dyDescent="0.25">
      <c r="A1211" t="str">
        <f t="shared" si="146"/>
        <v/>
      </c>
      <c r="B1211" s="16">
        <f t="shared" si="149"/>
        <v>40011</v>
      </c>
      <c r="C1211">
        <f t="shared" si="150"/>
        <v>410</v>
      </c>
      <c r="D1211">
        <f t="shared" si="147"/>
        <v>410</v>
      </c>
      <c r="E1211">
        <f t="shared" si="148"/>
        <v>0</v>
      </c>
      <c r="F1211" s="30">
        <f t="shared" si="152"/>
        <v>130</v>
      </c>
      <c r="G1211">
        <f t="shared" si="151"/>
        <v>255</v>
      </c>
      <c r="I1211">
        <f t="shared" ref="I1211:I1274" si="153">I1210</f>
        <v>25</v>
      </c>
    </row>
    <row r="1212" spans="1:9" x14ac:dyDescent="0.25">
      <c r="A1212" t="str">
        <f t="shared" si="146"/>
        <v/>
      </c>
      <c r="B1212" s="16">
        <f t="shared" si="149"/>
        <v>40012</v>
      </c>
      <c r="C1212">
        <f t="shared" si="150"/>
        <v>410</v>
      </c>
      <c r="D1212">
        <f t="shared" si="147"/>
        <v>410</v>
      </c>
      <c r="E1212">
        <f t="shared" si="148"/>
        <v>0</v>
      </c>
      <c r="F1212" s="30">
        <f t="shared" si="152"/>
        <v>130</v>
      </c>
      <c r="G1212">
        <f t="shared" si="151"/>
        <v>255</v>
      </c>
      <c r="I1212">
        <f t="shared" si="153"/>
        <v>25</v>
      </c>
    </row>
    <row r="1213" spans="1:9" x14ac:dyDescent="0.25">
      <c r="A1213" t="str">
        <f t="shared" si="146"/>
        <v/>
      </c>
      <c r="B1213" s="16">
        <f t="shared" si="149"/>
        <v>40013</v>
      </c>
      <c r="C1213">
        <f t="shared" si="150"/>
        <v>410</v>
      </c>
      <c r="D1213">
        <f t="shared" si="147"/>
        <v>410</v>
      </c>
      <c r="E1213">
        <f t="shared" si="148"/>
        <v>0</v>
      </c>
      <c r="F1213" s="30">
        <f t="shared" si="152"/>
        <v>130</v>
      </c>
      <c r="G1213">
        <f t="shared" si="151"/>
        <v>255</v>
      </c>
      <c r="I1213">
        <f t="shared" si="153"/>
        <v>25</v>
      </c>
    </row>
    <row r="1214" spans="1:9" x14ac:dyDescent="0.25">
      <c r="A1214" t="str">
        <f t="shared" si="146"/>
        <v/>
      </c>
      <c r="B1214" s="16">
        <f t="shared" si="149"/>
        <v>40014</v>
      </c>
      <c r="C1214">
        <f t="shared" si="150"/>
        <v>410</v>
      </c>
      <c r="D1214">
        <f t="shared" si="147"/>
        <v>410</v>
      </c>
      <c r="E1214">
        <f t="shared" si="148"/>
        <v>0</v>
      </c>
      <c r="F1214" s="30">
        <f t="shared" si="152"/>
        <v>130</v>
      </c>
      <c r="G1214">
        <f t="shared" si="151"/>
        <v>255</v>
      </c>
      <c r="I1214">
        <f t="shared" si="153"/>
        <v>25</v>
      </c>
    </row>
    <row r="1215" spans="1:9" x14ac:dyDescent="0.25">
      <c r="A1215" t="str">
        <f t="shared" si="146"/>
        <v/>
      </c>
      <c r="B1215" s="16">
        <f t="shared" si="149"/>
        <v>40015</v>
      </c>
      <c r="C1215">
        <f t="shared" si="150"/>
        <v>410</v>
      </c>
      <c r="D1215">
        <f t="shared" si="147"/>
        <v>410</v>
      </c>
      <c r="E1215">
        <f t="shared" si="148"/>
        <v>0</v>
      </c>
      <c r="F1215" s="30">
        <f t="shared" si="152"/>
        <v>130</v>
      </c>
      <c r="G1215">
        <f t="shared" si="151"/>
        <v>255</v>
      </c>
      <c r="I1215">
        <f t="shared" si="153"/>
        <v>25</v>
      </c>
    </row>
    <row r="1216" spans="1:9" x14ac:dyDescent="0.25">
      <c r="A1216" t="str">
        <f t="shared" si="146"/>
        <v/>
      </c>
      <c r="B1216" s="16">
        <f t="shared" si="149"/>
        <v>40016</v>
      </c>
      <c r="C1216">
        <f t="shared" si="150"/>
        <v>410</v>
      </c>
      <c r="D1216">
        <f t="shared" si="147"/>
        <v>410</v>
      </c>
      <c r="E1216">
        <f t="shared" si="148"/>
        <v>0</v>
      </c>
      <c r="F1216" s="30">
        <f t="shared" si="152"/>
        <v>130</v>
      </c>
      <c r="G1216">
        <f t="shared" si="151"/>
        <v>255</v>
      </c>
      <c r="I1216">
        <f t="shared" si="153"/>
        <v>25</v>
      </c>
    </row>
    <row r="1217" spans="1:11" x14ac:dyDescent="0.25">
      <c r="A1217" t="str">
        <f t="shared" si="146"/>
        <v/>
      </c>
      <c r="B1217" s="16">
        <f t="shared" si="149"/>
        <v>40017</v>
      </c>
      <c r="C1217">
        <f t="shared" si="150"/>
        <v>410</v>
      </c>
      <c r="D1217">
        <f t="shared" si="147"/>
        <v>410</v>
      </c>
      <c r="E1217">
        <f t="shared" si="148"/>
        <v>0</v>
      </c>
      <c r="F1217" s="30">
        <f t="shared" si="152"/>
        <v>130</v>
      </c>
      <c r="G1217">
        <f t="shared" si="151"/>
        <v>255</v>
      </c>
      <c r="I1217">
        <f t="shared" si="153"/>
        <v>25</v>
      </c>
    </row>
    <row r="1218" spans="1:11" x14ac:dyDescent="0.25">
      <c r="A1218" t="str">
        <f t="shared" si="146"/>
        <v/>
      </c>
      <c r="B1218" s="16">
        <f t="shared" si="149"/>
        <v>40018</v>
      </c>
      <c r="C1218">
        <f t="shared" si="150"/>
        <v>410</v>
      </c>
      <c r="D1218">
        <f t="shared" si="147"/>
        <v>410</v>
      </c>
      <c r="E1218">
        <f t="shared" si="148"/>
        <v>0</v>
      </c>
      <c r="F1218" s="30">
        <f t="shared" si="152"/>
        <v>130</v>
      </c>
      <c r="G1218">
        <f t="shared" si="151"/>
        <v>255</v>
      </c>
      <c r="I1218">
        <f t="shared" si="153"/>
        <v>25</v>
      </c>
    </row>
    <row r="1219" spans="1:11" x14ac:dyDescent="0.25">
      <c r="A1219" t="str">
        <f t="shared" si="146"/>
        <v/>
      </c>
      <c r="B1219" s="16">
        <f t="shared" si="149"/>
        <v>40019</v>
      </c>
      <c r="C1219">
        <f t="shared" si="150"/>
        <v>410</v>
      </c>
      <c r="D1219">
        <f t="shared" si="147"/>
        <v>410</v>
      </c>
      <c r="E1219">
        <f t="shared" si="148"/>
        <v>0</v>
      </c>
      <c r="F1219" s="30">
        <f t="shared" si="152"/>
        <v>130</v>
      </c>
      <c r="G1219">
        <f t="shared" si="151"/>
        <v>255</v>
      </c>
      <c r="I1219">
        <f t="shared" si="153"/>
        <v>25</v>
      </c>
    </row>
    <row r="1220" spans="1:11" x14ac:dyDescent="0.25">
      <c r="A1220" t="str">
        <f t="shared" si="146"/>
        <v/>
      </c>
      <c r="B1220" s="16">
        <f t="shared" si="149"/>
        <v>40020</v>
      </c>
      <c r="C1220">
        <f t="shared" si="150"/>
        <v>410</v>
      </c>
      <c r="D1220">
        <f t="shared" si="147"/>
        <v>410</v>
      </c>
      <c r="E1220">
        <f t="shared" si="148"/>
        <v>0</v>
      </c>
      <c r="F1220" s="30">
        <f t="shared" si="152"/>
        <v>130</v>
      </c>
      <c r="G1220">
        <f t="shared" si="151"/>
        <v>255</v>
      </c>
      <c r="I1220">
        <f t="shared" si="153"/>
        <v>25</v>
      </c>
    </row>
    <row r="1221" spans="1:11" x14ac:dyDescent="0.25">
      <c r="A1221" t="str">
        <f t="shared" si="146"/>
        <v/>
      </c>
      <c r="B1221" s="16">
        <f t="shared" si="149"/>
        <v>40021</v>
      </c>
      <c r="C1221">
        <f t="shared" si="150"/>
        <v>410</v>
      </c>
      <c r="D1221">
        <f t="shared" si="147"/>
        <v>410</v>
      </c>
      <c r="E1221">
        <f t="shared" si="148"/>
        <v>0</v>
      </c>
      <c r="F1221" s="30">
        <f t="shared" si="152"/>
        <v>130</v>
      </c>
      <c r="G1221">
        <f t="shared" si="151"/>
        <v>255</v>
      </c>
      <c r="I1221">
        <f t="shared" si="153"/>
        <v>25</v>
      </c>
    </row>
    <row r="1222" spans="1:11" x14ac:dyDescent="0.25">
      <c r="A1222" t="str">
        <f t="shared" si="146"/>
        <v/>
      </c>
      <c r="B1222" s="16">
        <f t="shared" si="149"/>
        <v>40022</v>
      </c>
      <c r="C1222">
        <f t="shared" si="150"/>
        <v>410</v>
      </c>
      <c r="D1222">
        <f t="shared" si="147"/>
        <v>410</v>
      </c>
      <c r="E1222">
        <f t="shared" si="148"/>
        <v>0</v>
      </c>
      <c r="F1222" s="30">
        <f t="shared" si="152"/>
        <v>130</v>
      </c>
      <c r="G1222">
        <f t="shared" si="151"/>
        <v>255</v>
      </c>
      <c r="I1222">
        <f t="shared" si="153"/>
        <v>25</v>
      </c>
    </row>
    <row r="1223" spans="1:11" x14ac:dyDescent="0.25">
      <c r="A1223" t="str">
        <f t="shared" si="146"/>
        <v/>
      </c>
      <c r="B1223" s="16">
        <f t="shared" si="149"/>
        <v>40023</v>
      </c>
      <c r="C1223">
        <f t="shared" si="150"/>
        <v>410</v>
      </c>
      <c r="D1223">
        <f t="shared" si="147"/>
        <v>410</v>
      </c>
      <c r="E1223">
        <f t="shared" si="148"/>
        <v>0</v>
      </c>
      <c r="F1223" s="30">
        <f t="shared" si="152"/>
        <v>130</v>
      </c>
      <c r="G1223">
        <f t="shared" si="151"/>
        <v>255</v>
      </c>
      <c r="I1223">
        <f t="shared" si="153"/>
        <v>25</v>
      </c>
    </row>
    <row r="1224" spans="1:11" x14ac:dyDescent="0.25">
      <c r="A1224" t="str">
        <f t="shared" ref="A1224:A1287" si="154">IF(DAY(B1224)=1,1,"")</f>
        <v/>
      </c>
      <c r="B1224" s="16">
        <f t="shared" si="149"/>
        <v>40024</v>
      </c>
      <c r="C1224">
        <f t="shared" si="150"/>
        <v>410</v>
      </c>
      <c r="D1224">
        <f t="shared" si="147"/>
        <v>410</v>
      </c>
      <c r="E1224">
        <f t="shared" si="148"/>
        <v>0</v>
      </c>
      <c r="F1224" s="30">
        <f t="shared" si="152"/>
        <v>130</v>
      </c>
      <c r="G1224">
        <f t="shared" si="151"/>
        <v>255</v>
      </c>
      <c r="I1224">
        <f t="shared" si="153"/>
        <v>25</v>
      </c>
    </row>
    <row r="1225" spans="1:11" x14ac:dyDescent="0.25">
      <c r="A1225" t="str">
        <f t="shared" si="154"/>
        <v/>
      </c>
      <c r="B1225" s="16">
        <f t="shared" si="149"/>
        <v>40025</v>
      </c>
      <c r="C1225">
        <f t="shared" si="150"/>
        <v>410</v>
      </c>
      <c r="D1225">
        <f t="shared" ref="D1225:D1288" si="155">SUM(F1225:S1225)</f>
        <v>410</v>
      </c>
      <c r="E1225">
        <f t="shared" ref="E1225:E1288" si="156">C1225-D1225</f>
        <v>0</v>
      </c>
      <c r="F1225" s="30">
        <f t="shared" si="152"/>
        <v>130</v>
      </c>
      <c r="G1225">
        <f t="shared" si="151"/>
        <v>255</v>
      </c>
      <c r="I1225">
        <f t="shared" si="153"/>
        <v>25</v>
      </c>
    </row>
    <row r="1226" spans="1:11" x14ac:dyDescent="0.25">
      <c r="A1226">
        <f t="shared" si="154"/>
        <v>1</v>
      </c>
      <c r="B1226" s="16">
        <f t="shared" ref="B1226:B1289" si="157">B1225+1</f>
        <v>40026</v>
      </c>
      <c r="C1226">
        <f t="shared" si="150"/>
        <v>410</v>
      </c>
      <c r="D1226">
        <f t="shared" si="155"/>
        <v>410</v>
      </c>
      <c r="E1226">
        <f t="shared" si="156"/>
        <v>0</v>
      </c>
      <c r="F1226" s="30">
        <f t="shared" si="152"/>
        <v>130</v>
      </c>
      <c r="G1226">
        <f>60</f>
        <v>60</v>
      </c>
      <c r="I1226">
        <f t="shared" si="153"/>
        <v>25</v>
      </c>
      <c r="K1226">
        <v>195</v>
      </c>
    </row>
    <row r="1227" spans="1:11" x14ac:dyDescent="0.25">
      <c r="A1227" t="str">
        <f t="shared" si="154"/>
        <v/>
      </c>
      <c r="B1227" s="16">
        <f t="shared" si="157"/>
        <v>40027</v>
      </c>
      <c r="C1227">
        <f t="shared" si="150"/>
        <v>410</v>
      </c>
      <c r="D1227">
        <f t="shared" si="155"/>
        <v>410</v>
      </c>
      <c r="E1227">
        <f t="shared" si="156"/>
        <v>0</v>
      </c>
      <c r="F1227" s="30">
        <f t="shared" si="152"/>
        <v>130</v>
      </c>
      <c r="G1227">
        <f t="shared" si="151"/>
        <v>60</v>
      </c>
      <c r="I1227">
        <f t="shared" si="153"/>
        <v>25</v>
      </c>
      <c r="K1227">
        <v>195</v>
      </c>
    </row>
    <row r="1228" spans="1:11" x14ac:dyDescent="0.25">
      <c r="A1228" t="str">
        <f t="shared" si="154"/>
        <v/>
      </c>
      <c r="B1228" s="16">
        <f t="shared" si="157"/>
        <v>40028</v>
      </c>
      <c r="C1228">
        <f t="shared" ref="C1228:C1291" si="158">IF(MONTH(B1228)&lt;4,450,IF(MONTH(B1228)&gt;10,450,410))</f>
        <v>410</v>
      </c>
      <c r="D1228">
        <f t="shared" si="155"/>
        <v>410</v>
      </c>
      <c r="E1228">
        <f t="shared" si="156"/>
        <v>0</v>
      </c>
      <c r="F1228" s="30">
        <f t="shared" si="152"/>
        <v>130</v>
      </c>
      <c r="G1228">
        <f t="shared" si="151"/>
        <v>60</v>
      </c>
      <c r="I1228">
        <f t="shared" si="153"/>
        <v>25</v>
      </c>
      <c r="K1228">
        <v>195</v>
      </c>
    </row>
    <row r="1229" spans="1:11" x14ac:dyDescent="0.25">
      <c r="A1229" t="str">
        <f t="shared" si="154"/>
        <v/>
      </c>
      <c r="B1229" s="16">
        <f t="shared" si="157"/>
        <v>40029</v>
      </c>
      <c r="C1229">
        <f t="shared" si="158"/>
        <v>410</v>
      </c>
      <c r="D1229">
        <f t="shared" si="155"/>
        <v>410</v>
      </c>
      <c r="E1229">
        <f t="shared" si="156"/>
        <v>0</v>
      </c>
      <c r="F1229" s="30">
        <f t="shared" si="152"/>
        <v>130</v>
      </c>
      <c r="G1229">
        <f t="shared" ref="G1229:G1256" si="159">G1228</f>
        <v>60</v>
      </c>
      <c r="I1229">
        <f t="shared" si="153"/>
        <v>25</v>
      </c>
      <c r="K1229">
        <v>195</v>
      </c>
    </row>
    <row r="1230" spans="1:11" x14ac:dyDescent="0.25">
      <c r="A1230" t="str">
        <f t="shared" si="154"/>
        <v/>
      </c>
      <c r="B1230" s="16">
        <f t="shared" si="157"/>
        <v>40030</v>
      </c>
      <c r="C1230">
        <f t="shared" si="158"/>
        <v>410</v>
      </c>
      <c r="D1230">
        <f t="shared" si="155"/>
        <v>410</v>
      </c>
      <c r="E1230">
        <f t="shared" si="156"/>
        <v>0</v>
      </c>
      <c r="F1230" s="30">
        <f t="shared" si="152"/>
        <v>130</v>
      </c>
      <c r="G1230">
        <f t="shared" si="159"/>
        <v>60</v>
      </c>
      <c r="I1230">
        <f t="shared" si="153"/>
        <v>25</v>
      </c>
      <c r="K1230">
        <v>195</v>
      </c>
    </row>
    <row r="1231" spans="1:11" x14ac:dyDescent="0.25">
      <c r="A1231" t="str">
        <f t="shared" si="154"/>
        <v/>
      </c>
      <c r="B1231" s="16">
        <f t="shared" si="157"/>
        <v>40031</v>
      </c>
      <c r="C1231">
        <f t="shared" si="158"/>
        <v>410</v>
      </c>
      <c r="D1231">
        <f t="shared" si="155"/>
        <v>410</v>
      </c>
      <c r="E1231">
        <f t="shared" si="156"/>
        <v>0</v>
      </c>
      <c r="F1231" s="30">
        <f t="shared" si="152"/>
        <v>130</v>
      </c>
      <c r="G1231">
        <f t="shared" si="159"/>
        <v>60</v>
      </c>
      <c r="I1231">
        <f t="shared" si="153"/>
        <v>25</v>
      </c>
      <c r="K1231">
        <v>195</v>
      </c>
    </row>
    <row r="1232" spans="1:11" x14ac:dyDescent="0.25">
      <c r="A1232" t="str">
        <f t="shared" si="154"/>
        <v/>
      </c>
      <c r="B1232" s="16">
        <f t="shared" si="157"/>
        <v>40032</v>
      </c>
      <c r="C1232">
        <f t="shared" si="158"/>
        <v>410</v>
      </c>
      <c r="D1232">
        <f t="shared" si="155"/>
        <v>410</v>
      </c>
      <c r="E1232">
        <f t="shared" si="156"/>
        <v>0</v>
      </c>
      <c r="F1232" s="30">
        <f t="shared" si="152"/>
        <v>130</v>
      </c>
      <c r="G1232">
        <f t="shared" si="159"/>
        <v>60</v>
      </c>
      <c r="I1232">
        <f t="shared" si="153"/>
        <v>25</v>
      </c>
      <c r="K1232">
        <v>195</v>
      </c>
    </row>
    <row r="1233" spans="1:11" x14ac:dyDescent="0.25">
      <c r="A1233" t="str">
        <f t="shared" si="154"/>
        <v/>
      </c>
      <c r="B1233" s="16">
        <f t="shared" si="157"/>
        <v>40033</v>
      </c>
      <c r="C1233">
        <f t="shared" si="158"/>
        <v>410</v>
      </c>
      <c r="D1233">
        <f t="shared" si="155"/>
        <v>410</v>
      </c>
      <c r="E1233">
        <f t="shared" si="156"/>
        <v>0</v>
      </c>
      <c r="F1233" s="30">
        <f t="shared" si="152"/>
        <v>130</v>
      </c>
      <c r="G1233">
        <f t="shared" si="159"/>
        <v>60</v>
      </c>
      <c r="I1233">
        <f t="shared" si="153"/>
        <v>25</v>
      </c>
      <c r="K1233">
        <v>195</v>
      </c>
    </row>
    <row r="1234" spans="1:11" x14ac:dyDescent="0.25">
      <c r="A1234" t="str">
        <f t="shared" si="154"/>
        <v/>
      </c>
      <c r="B1234" s="16">
        <f t="shared" si="157"/>
        <v>40034</v>
      </c>
      <c r="C1234">
        <f t="shared" si="158"/>
        <v>410</v>
      </c>
      <c r="D1234">
        <f t="shared" si="155"/>
        <v>410</v>
      </c>
      <c r="E1234">
        <f t="shared" si="156"/>
        <v>0</v>
      </c>
      <c r="F1234" s="30">
        <f t="shared" ref="F1234:F1286" si="160">80+50</f>
        <v>130</v>
      </c>
      <c r="G1234">
        <f t="shared" si="159"/>
        <v>60</v>
      </c>
      <c r="I1234">
        <f t="shared" si="153"/>
        <v>25</v>
      </c>
      <c r="K1234">
        <v>195</v>
      </c>
    </row>
    <row r="1235" spans="1:11" x14ac:dyDescent="0.25">
      <c r="A1235" t="str">
        <f t="shared" si="154"/>
        <v/>
      </c>
      <c r="B1235" s="16">
        <f t="shared" si="157"/>
        <v>40035</v>
      </c>
      <c r="C1235">
        <f t="shared" si="158"/>
        <v>410</v>
      </c>
      <c r="D1235">
        <f t="shared" si="155"/>
        <v>410</v>
      </c>
      <c r="E1235">
        <f t="shared" si="156"/>
        <v>0</v>
      </c>
      <c r="F1235" s="30">
        <f t="shared" si="160"/>
        <v>130</v>
      </c>
      <c r="G1235">
        <f t="shared" si="159"/>
        <v>60</v>
      </c>
      <c r="I1235">
        <f t="shared" si="153"/>
        <v>25</v>
      </c>
      <c r="K1235">
        <v>195</v>
      </c>
    </row>
    <row r="1236" spans="1:11" x14ac:dyDescent="0.25">
      <c r="A1236" t="str">
        <f t="shared" si="154"/>
        <v/>
      </c>
      <c r="B1236" s="16">
        <f t="shared" si="157"/>
        <v>40036</v>
      </c>
      <c r="C1236">
        <f t="shared" si="158"/>
        <v>410</v>
      </c>
      <c r="D1236">
        <f t="shared" si="155"/>
        <v>410</v>
      </c>
      <c r="E1236">
        <f t="shared" si="156"/>
        <v>0</v>
      </c>
      <c r="F1236" s="30">
        <f t="shared" si="160"/>
        <v>130</v>
      </c>
      <c r="G1236">
        <f t="shared" si="159"/>
        <v>60</v>
      </c>
      <c r="I1236">
        <f t="shared" si="153"/>
        <v>25</v>
      </c>
      <c r="K1236">
        <v>195</v>
      </c>
    </row>
    <row r="1237" spans="1:11" x14ac:dyDescent="0.25">
      <c r="A1237" t="str">
        <f t="shared" si="154"/>
        <v/>
      </c>
      <c r="B1237" s="16">
        <f t="shared" si="157"/>
        <v>40037</v>
      </c>
      <c r="C1237">
        <f t="shared" si="158"/>
        <v>410</v>
      </c>
      <c r="D1237">
        <f t="shared" si="155"/>
        <v>410</v>
      </c>
      <c r="E1237">
        <f t="shared" si="156"/>
        <v>0</v>
      </c>
      <c r="F1237" s="30">
        <f t="shared" si="160"/>
        <v>130</v>
      </c>
      <c r="G1237">
        <f t="shared" si="159"/>
        <v>60</v>
      </c>
      <c r="I1237">
        <f t="shared" si="153"/>
        <v>25</v>
      </c>
      <c r="K1237">
        <v>195</v>
      </c>
    </row>
    <row r="1238" spans="1:11" x14ac:dyDescent="0.25">
      <c r="A1238" t="str">
        <f t="shared" si="154"/>
        <v/>
      </c>
      <c r="B1238" s="16">
        <f t="shared" si="157"/>
        <v>40038</v>
      </c>
      <c r="C1238">
        <f t="shared" si="158"/>
        <v>410</v>
      </c>
      <c r="D1238">
        <f t="shared" si="155"/>
        <v>410</v>
      </c>
      <c r="E1238">
        <f t="shared" si="156"/>
        <v>0</v>
      </c>
      <c r="F1238" s="30">
        <f t="shared" si="160"/>
        <v>130</v>
      </c>
      <c r="G1238">
        <f t="shared" si="159"/>
        <v>60</v>
      </c>
      <c r="I1238">
        <f t="shared" si="153"/>
        <v>25</v>
      </c>
      <c r="K1238">
        <v>195</v>
      </c>
    </row>
    <row r="1239" spans="1:11" x14ac:dyDescent="0.25">
      <c r="A1239" t="str">
        <f t="shared" si="154"/>
        <v/>
      </c>
      <c r="B1239" s="16">
        <f t="shared" si="157"/>
        <v>40039</v>
      </c>
      <c r="C1239">
        <f t="shared" si="158"/>
        <v>410</v>
      </c>
      <c r="D1239">
        <f t="shared" si="155"/>
        <v>410</v>
      </c>
      <c r="E1239">
        <f t="shared" si="156"/>
        <v>0</v>
      </c>
      <c r="F1239" s="30">
        <f t="shared" si="160"/>
        <v>130</v>
      </c>
      <c r="G1239">
        <f t="shared" si="159"/>
        <v>60</v>
      </c>
      <c r="I1239">
        <f t="shared" si="153"/>
        <v>25</v>
      </c>
      <c r="K1239">
        <v>195</v>
      </c>
    </row>
    <row r="1240" spans="1:11" x14ac:dyDescent="0.25">
      <c r="A1240" t="str">
        <f t="shared" si="154"/>
        <v/>
      </c>
      <c r="B1240" s="16">
        <f t="shared" si="157"/>
        <v>40040</v>
      </c>
      <c r="C1240">
        <f t="shared" si="158"/>
        <v>410</v>
      </c>
      <c r="D1240">
        <f t="shared" si="155"/>
        <v>410</v>
      </c>
      <c r="E1240">
        <f t="shared" si="156"/>
        <v>0</v>
      </c>
      <c r="F1240" s="30">
        <f t="shared" si="160"/>
        <v>130</v>
      </c>
      <c r="G1240">
        <f t="shared" si="159"/>
        <v>60</v>
      </c>
      <c r="I1240">
        <f t="shared" si="153"/>
        <v>25</v>
      </c>
      <c r="K1240">
        <v>195</v>
      </c>
    </row>
    <row r="1241" spans="1:11" x14ac:dyDescent="0.25">
      <c r="A1241" t="str">
        <f t="shared" si="154"/>
        <v/>
      </c>
      <c r="B1241" s="16">
        <f t="shared" si="157"/>
        <v>40041</v>
      </c>
      <c r="C1241">
        <f t="shared" si="158"/>
        <v>410</v>
      </c>
      <c r="D1241">
        <f t="shared" si="155"/>
        <v>410</v>
      </c>
      <c r="E1241">
        <f t="shared" si="156"/>
        <v>0</v>
      </c>
      <c r="F1241" s="30">
        <f t="shared" si="160"/>
        <v>130</v>
      </c>
      <c r="G1241">
        <f t="shared" si="159"/>
        <v>60</v>
      </c>
      <c r="I1241">
        <f t="shared" si="153"/>
        <v>25</v>
      </c>
      <c r="K1241">
        <v>195</v>
      </c>
    </row>
    <row r="1242" spans="1:11" x14ac:dyDescent="0.25">
      <c r="A1242" t="str">
        <f t="shared" si="154"/>
        <v/>
      </c>
      <c r="B1242" s="16">
        <f t="shared" si="157"/>
        <v>40042</v>
      </c>
      <c r="C1242">
        <f t="shared" si="158"/>
        <v>410</v>
      </c>
      <c r="D1242">
        <f t="shared" si="155"/>
        <v>410</v>
      </c>
      <c r="E1242">
        <f t="shared" si="156"/>
        <v>0</v>
      </c>
      <c r="F1242" s="30">
        <f t="shared" si="160"/>
        <v>130</v>
      </c>
      <c r="G1242">
        <f t="shared" si="159"/>
        <v>60</v>
      </c>
      <c r="I1242">
        <f t="shared" si="153"/>
        <v>25</v>
      </c>
      <c r="K1242">
        <v>195</v>
      </c>
    </row>
    <row r="1243" spans="1:11" x14ac:dyDescent="0.25">
      <c r="A1243" t="str">
        <f t="shared" si="154"/>
        <v/>
      </c>
      <c r="B1243" s="16">
        <f t="shared" si="157"/>
        <v>40043</v>
      </c>
      <c r="C1243">
        <f t="shared" si="158"/>
        <v>410</v>
      </c>
      <c r="D1243">
        <f t="shared" si="155"/>
        <v>410</v>
      </c>
      <c r="E1243">
        <f t="shared" si="156"/>
        <v>0</v>
      </c>
      <c r="F1243" s="30">
        <f t="shared" si="160"/>
        <v>130</v>
      </c>
      <c r="G1243">
        <f t="shared" si="159"/>
        <v>60</v>
      </c>
      <c r="I1243">
        <f t="shared" si="153"/>
        <v>25</v>
      </c>
      <c r="K1243">
        <v>195</v>
      </c>
    </row>
    <row r="1244" spans="1:11" x14ac:dyDescent="0.25">
      <c r="A1244" t="str">
        <f t="shared" si="154"/>
        <v/>
      </c>
      <c r="B1244" s="16">
        <f t="shared" si="157"/>
        <v>40044</v>
      </c>
      <c r="C1244">
        <f t="shared" si="158"/>
        <v>410</v>
      </c>
      <c r="D1244">
        <f t="shared" si="155"/>
        <v>410</v>
      </c>
      <c r="E1244">
        <f t="shared" si="156"/>
        <v>0</v>
      </c>
      <c r="F1244" s="30">
        <f t="shared" si="160"/>
        <v>130</v>
      </c>
      <c r="G1244">
        <f t="shared" si="159"/>
        <v>60</v>
      </c>
      <c r="I1244">
        <f t="shared" si="153"/>
        <v>25</v>
      </c>
      <c r="K1244">
        <v>195</v>
      </c>
    </row>
    <row r="1245" spans="1:11" x14ac:dyDescent="0.25">
      <c r="A1245" t="str">
        <f t="shared" si="154"/>
        <v/>
      </c>
      <c r="B1245" s="16">
        <f t="shared" si="157"/>
        <v>40045</v>
      </c>
      <c r="C1245">
        <f t="shared" si="158"/>
        <v>410</v>
      </c>
      <c r="D1245">
        <f t="shared" si="155"/>
        <v>410</v>
      </c>
      <c r="E1245">
        <f t="shared" si="156"/>
        <v>0</v>
      </c>
      <c r="F1245" s="30">
        <f t="shared" si="160"/>
        <v>130</v>
      </c>
      <c r="G1245">
        <f t="shared" si="159"/>
        <v>60</v>
      </c>
      <c r="I1245">
        <f t="shared" si="153"/>
        <v>25</v>
      </c>
      <c r="K1245">
        <v>195</v>
      </c>
    </row>
    <row r="1246" spans="1:11" x14ac:dyDescent="0.25">
      <c r="A1246" t="str">
        <f t="shared" si="154"/>
        <v/>
      </c>
      <c r="B1246" s="16">
        <f t="shared" si="157"/>
        <v>40046</v>
      </c>
      <c r="C1246">
        <f t="shared" si="158"/>
        <v>410</v>
      </c>
      <c r="D1246">
        <f t="shared" si="155"/>
        <v>410</v>
      </c>
      <c r="E1246">
        <f t="shared" si="156"/>
        <v>0</v>
      </c>
      <c r="F1246" s="30">
        <f t="shared" si="160"/>
        <v>130</v>
      </c>
      <c r="G1246">
        <f t="shared" si="159"/>
        <v>60</v>
      </c>
      <c r="I1246">
        <f t="shared" si="153"/>
        <v>25</v>
      </c>
      <c r="K1246">
        <v>195</v>
      </c>
    </row>
    <row r="1247" spans="1:11" x14ac:dyDescent="0.25">
      <c r="A1247" t="str">
        <f t="shared" si="154"/>
        <v/>
      </c>
      <c r="B1247" s="16">
        <f t="shared" si="157"/>
        <v>40047</v>
      </c>
      <c r="C1247">
        <f t="shared" si="158"/>
        <v>410</v>
      </c>
      <c r="D1247">
        <f t="shared" si="155"/>
        <v>410</v>
      </c>
      <c r="E1247">
        <f t="shared" si="156"/>
        <v>0</v>
      </c>
      <c r="F1247" s="30">
        <f t="shared" si="160"/>
        <v>130</v>
      </c>
      <c r="G1247">
        <f t="shared" si="159"/>
        <v>60</v>
      </c>
      <c r="I1247">
        <f t="shared" si="153"/>
        <v>25</v>
      </c>
      <c r="K1247">
        <v>195</v>
      </c>
    </row>
    <row r="1248" spans="1:11" x14ac:dyDescent="0.25">
      <c r="A1248" t="str">
        <f t="shared" si="154"/>
        <v/>
      </c>
      <c r="B1248" s="16">
        <f t="shared" si="157"/>
        <v>40048</v>
      </c>
      <c r="C1248">
        <f t="shared" si="158"/>
        <v>410</v>
      </c>
      <c r="D1248">
        <f t="shared" si="155"/>
        <v>410</v>
      </c>
      <c r="E1248">
        <f t="shared" si="156"/>
        <v>0</v>
      </c>
      <c r="F1248" s="30">
        <f t="shared" si="160"/>
        <v>130</v>
      </c>
      <c r="G1248">
        <f t="shared" si="159"/>
        <v>60</v>
      </c>
      <c r="I1248">
        <f t="shared" si="153"/>
        <v>25</v>
      </c>
      <c r="K1248">
        <v>195</v>
      </c>
    </row>
    <row r="1249" spans="1:11" x14ac:dyDescent="0.25">
      <c r="A1249" t="str">
        <f t="shared" si="154"/>
        <v/>
      </c>
      <c r="B1249" s="16">
        <f t="shared" si="157"/>
        <v>40049</v>
      </c>
      <c r="C1249">
        <f t="shared" si="158"/>
        <v>410</v>
      </c>
      <c r="D1249">
        <f t="shared" si="155"/>
        <v>410</v>
      </c>
      <c r="E1249">
        <f t="shared" si="156"/>
        <v>0</v>
      </c>
      <c r="F1249" s="30">
        <f t="shared" si="160"/>
        <v>130</v>
      </c>
      <c r="G1249">
        <f t="shared" si="159"/>
        <v>60</v>
      </c>
      <c r="I1249">
        <f t="shared" si="153"/>
        <v>25</v>
      </c>
      <c r="K1249">
        <v>195</v>
      </c>
    </row>
    <row r="1250" spans="1:11" x14ac:dyDescent="0.25">
      <c r="A1250" t="str">
        <f t="shared" si="154"/>
        <v/>
      </c>
      <c r="B1250" s="16">
        <f t="shared" si="157"/>
        <v>40050</v>
      </c>
      <c r="C1250">
        <f t="shared" si="158"/>
        <v>410</v>
      </c>
      <c r="D1250">
        <f t="shared" si="155"/>
        <v>410</v>
      </c>
      <c r="E1250">
        <f t="shared" si="156"/>
        <v>0</v>
      </c>
      <c r="F1250" s="30">
        <f t="shared" si="160"/>
        <v>130</v>
      </c>
      <c r="G1250">
        <f t="shared" si="159"/>
        <v>60</v>
      </c>
      <c r="I1250">
        <f t="shared" si="153"/>
        <v>25</v>
      </c>
      <c r="K1250">
        <v>195</v>
      </c>
    </row>
    <row r="1251" spans="1:11" x14ac:dyDescent="0.25">
      <c r="A1251" t="str">
        <f t="shared" si="154"/>
        <v/>
      </c>
      <c r="B1251" s="16">
        <f t="shared" si="157"/>
        <v>40051</v>
      </c>
      <c r="C1251">
        <f t="shared" si="158"/>
        <v>410</v>
      </c>
      <c r="D1251">
        <f t="shared" si="155"/>
        <v>410</v>
      </c>
      <c r="E1251">
        <f t="shared" si="156"/>
        <v>0</v>
      </c>
      <c r="F1251" s="30">
        <f t="shared" si="160"/>
        <v>130</v>
      </c>
      <c r="G1251">
        <f t="shared" si="159"/>
        <v>60</v>
      </c>
      <c r="I1251">
        <f t="shared" si="153"/>
        <v>25</v>
      </c>
      <c r="K1251">
        <v>195</v>
      </c>
    </row>
    <row r="1252" spans="1:11" x14ac:dyDescent="0.25">
      <c r="A1252" t="str">
        <f t="shared" si="154"/>
        <v/>
      </c>
      <c r="B1252" s="16">
        <f t="shared" si="157"/>
        <v>40052</v>
      </c>
      <c r="C1252">
        <f t="shared" si="158"/>
        <v>410</v>
      </c>
      <c r="D1252">
        <f t="shared" si="155"/>
        <v>410</v>
      </c>
      <c r="E1252">
        <f t="shared" si="156"/>
        <v>0</v>
      </c>
      <c r="F1252" s="30">
        <f t="shared" si="160"/>
        <v>130</v>
      </c>
      <c r="G1252">
        <f t="shared" si="159"/>
        <v>60</v>
      </c>
      <c r="I1252">
        <f t="shared" si="153"/>
        <v>25</v>
      </c>
      <c r="K1252">
        <v>195</v>
      </c>
    </row>
    <row r="1253" spans="1:11" x14ac:dyDescent="0.25">
      <c r="A1253" t="str">
        <f t="shared" si="154"/>
        <v/>
      </c>
      <c r="B1253" s="16">
        <f t="shared" si="157"/>
        <v>40053</v>
      </c>
      <c r="C1253">
        <f t="shared" si="158"/>
        <v>410</v>
      </c>
      <c r="D1253">
        <f t="shared" si="155"/>
        <v>410</v>
      </c>
      <c r="E1253">
        <f t="shared" si="156"/>
        <v>0</v>
      </c>
      <c r="F1253" s="30">
        <f t="shared" si="160"/>
        <v>130</v>
      </c>
      <c r="G1253">
        <f t="shared" si="159"/>
        <v>60</v>
      </c>
      <c r="I1253">
        <f t="shared" si="153"/>
        <v>25</v>
      </c>
      <c r="K1253">
        <v>195</v>
      </c>
    </row>
    <row r="1254" spans="1:11" x14ac:dyDescent="0.25">
      <c r="A1254" t="str">
        <f t="shared" si="154"/>
        <v/>
      </c>
      <c r="B1254" s="16">
        <f t="shared" si="157"/>
        <v>40054</v>
      </c>
      <c r="C1254">
        <f t="shared" si="158"/>
        <v>410</v>
      </c>
      <c r="D1254">
        <f t="shared" si="155"/>
        <v>410</v>
      </c>
      <c r="E1254">
        <f t="shared" si="156"/>
        <v>0</v>
      </c>
      <c r="F1254" s="30">
        <f t="shared" si="160"/>
        <v>130</v>
      </c>
      <c r="G1254">
        <f t="shared" si="159"/>
        <v>60</v>
      </c>
      <c r="I1254">
        <f t="shared" si="153"/>
        <v>25</v>
      </c>
      <c r="K1254">
        <v>195</v>
      </c>
    </row>
    <row r="1255" spans="1:11" x14ac:dyDescent="0.25">
      <c r="A1255" t="str">
        <f t="shared" si="154"/>
        <v/>
      </c>
      <c r="B1255" s="16">
        <f t="shared" si="157"/>
        <v>40055</v>
      </c>
      <c r="C1255">
        <f t="shared" si="158"/>
        <v>410</v>
      </c>
      <c r="D1255">
        <f t="shared" si="155"/>
        <v>410</v>
      </c>
      <c r="E1255">
        <f t="shared" si="156"/>
        <v>0</v>
      </c>
      <c r="F1255" s="30">
        <f t="shared" si="160"/>
        <v>130</v>
      </c>
      <c r="G1255">
        <f t="shared" si="159"/>
        <v>60</v>
      </c>
      <c r="I1255">
        <f t="shared" si="153"/>
        <v>25</v>
      </c>
      <c r="K1255">
        <v>195</v>
      </c>
    </row>
    <row r="1256" spans="1:11" x14ac:dyDescent="0.25">
      <c r="A1256" t="str">
        <f t="shared" si="154"/>
        <v/>
      </c>
      <c r="B1256" s="16">
        <f t="shared" si="157"/>
        <v>40056</v>
      </c>
      <c r="C1256">
        <f t="shared" si="158"/>
        <v>410</v>
      </c>
      <c r="D1256">
        <f t="shared" si="155"/>
        <v>410</v>
      </c>
      <c r="E1256">
        <f t="shared" si="156"/>
        <v>0</v>
      </c>
      <c r="F1256" s="30">
        <f t="shared" si="160"/>
        <v>130</v>
      </c>
      <c r="G1256">
        <f t="shared" si="159"/>
        <v>60</v>
      </c>
      <c r="I1256">
        <f t="shared" si="153"/>
        <v>25</v>
      </c>
      <c r="K1256">
        <v>195</v>
      </c>
    </row>
    <row r="1257" spans="1:11" x14ac:dyDescent="0.25">
      <c r="A1257">
        <f t="shared" si="154"/>
        <v>1</v>
      </c>
      <c r="B1257" s="16">
        <f t="shared" si="157"/>
        <v>40057</v>
      </c>
      <c r="C1257">
        <f t="shared" si="158"/>
        <v>410</v>
      </c>
      <c r="D1257">
        <f t="shared" si="155"/>
        <v>410</v>
      </c>
      <c r="E1257">
        <f t="shared" si="156"/>
        <v>0</v>
      </c>
      <c r="F1257" s="30">
        <f t="shared" si="160"/>
        <v>130</v>
      </c>
      <c r="G1257">
        <f>60+20</f>
        <v>80</v>
      </c>
      <c r="I1257">
        <f t="shared" si="153"/>
        <v>25</v>
      </c>
      <c r="K1257">
        <v>175</v>
      </c>
    </row>
    <row r="1258" spans="1:11" x14ac:dyDescent="0.25">
      <c r="A1258" t="str">
        <f t="shared" si="154"/>
        <v/>
      </c>
      <c r="B1258" s="16">
        <f t="shared" si="157"/>
        <v>40058</v>
      </c>
      <c r="C1258">
        <f t="shared" si="158"/>
        <v>410</v>
      </c>
      <c r="D1258">
        <f t="shared" si="155"/>
        <v>410</v>
      </c>
      <c r="E1258">
        <f t="shared" si="156"/>
        <v>0</v>
      </c>
      <c r="F1258" s="30">
        <f t="shared" si="160"/>
        <v>130</v>
      </c>
      <c r="G1258">
        <f t="shared" ref="G1258:G1286" si="161">60+20</f>
        <v>80</v>
      </c>
      <c r="I1258">
        <f t="shared" si="153"/>
        <v>25</v>
      </c>
      <c r="K1258">
        <v>175</v>
      </c>
    </row>
    <row r="1259" spans="1:11" x14ac:dyDescent="0.25">
      <c r="A1259" t="str">
        <f t="shared" si="154"/>
        <v/>
      </c>
      <c r="B1259" s="16">
        <f t="shared" si="157"/>
        <v>40059</v>
      </c>
      <c r="C1259">
        <f t="shared" si="158"/>
        <v>410</v>
      </c>
      <c r="D1259">
        <f t="shared" si="155"/>
        <v>410</v>
      </c>
      <c r="E1259">
        <f t="shared" si="156"/>
        <v>0</v>
      </c>
      <c r="F1259" s="30">
        <f t="shared" si="160"/>
        <v>130</v>
      </c>
      <c r="G1259">
        <f t="shared" si="161"/>
        <v>80</v>
      </c>
      <c r="I1259">
        <f t="shared" si="153"/>
        <v>25</v>
      </c>
      <c r="K1259">
        <v>175</v>
      </c>
    </row>
    <row r="1260" spans="1:11" x14ac:dyDescent="0.25">
      <c r="A1260" t="str">
        <f t="shared" si="154"/>
        <v/>
      </c>
      <c r="B1260" s="16">
        <f t="shared" si="157"/>
        <v>40060</v>
      </c>
      <c r="C1260">
        <f t="shared" si="158"/>
        <v>410</v>
      </c>
      <c r="D1260">
        <f t="shared" si="155"/>
        <v>410</v>
      </c>
      <c r="E1260">
        <f t="shared" si="156"/>
        <v>0</v>
      </c>
      <c r="F1260" s="30">
        <f t="shared" si="160"/>
        <v>130</v>
      </c>
      <c r="G1260">
        <f t="shared" si="161"/>
        <v>80</v>
      </c>
      <c r="I1260">
        <f t="shared" si="153"/>
        <v>25</v>
      </c>
      <c r="K1260">
        <v>175</v>
      </c>
    </row>
    <row r="1261" spans="1:11" x14ac:dyDescent="0.25">
      <c r="A1261" t="str">
        <f t="shared" si="154"/>
        <v/>
      </c>
      <c r="B1261" s="16">
        <f t="shared" si="157"/>
        <v>40061</v>
      </c>
      <c r="C1261">
        <f t="shared" si="158"/>
        <v>410</v>
      </c>
      <c r="D1261">
        <f t="shared" si="155"/>
        <v>410</v>
      </c>
      <c r="E1261">
        <f t="shared" si="156"/>
        <v>0</v>
      </c>
      <c r="F1261" s="30">
        <f t="shared" si="160"/>
        <v>130</v>
      </c>
      <c r="G1261">
        <f t="shared" si="161"/>
        <v>80</v>
      </c>
      <c r="I1261">
        <f t="shared" si="153"/>
        <v>25</v>
      </c>
      <c r="K1261">
        <v>175</v>
      </c>
    </row>
    <row r="1262" spans="1:11" x14ac:dyDescent="0.25">
      <c r="A1262" t="str">
        <f t="shared" si="154"/>
        <v/>
      </c>
      <c r="B1262" s="16">
        <f t="shared" si="157"/>
        <v>40062</v>
      </c>
      <c r="C1262">
        <f t="shared" si="158"/>
        <v>410</v>
      </c>
      <c r="D1262">
        <f t="shared" si="155"/>
        <v>410</v>
      </c>
      <c r="E1262">
        <f t="shared" si="156"/>
        <v>0</v>
      </c>
      <c r="F1262" s="30">
        <f t="shared" si="160"/>
        <v>130</v>
      </c>
      <c r="G1262">
        <f t="shared" si="161"/>
        <v>80</v>
      </c>
      <c r="I1262">
        <f t="shared" si="153"/>
        <v>25</v>
      </c>
      <c r="K1262">
        <v>175</v>
      </c>
    </row>
    <row r="1263" spans="1:11" x14ac:dyDescent="0.25">
      <c r="A1263" t="str">
        <f t="shared" si="154"/>
        <v/>
      </c>
      <c r="B1263" s="16">
        <f t="shared" si="157"/>
        <v>40063</v>
      </c>
      <c r="C1263">
        <f t="shared" si="158"/>
        <v>410</v>
      </c>
      <c r="D1263">
        <f t="shared" si="155"/>
        <v>410</v>
      </c>
      <c r="E1263">
        <f t="shared" si="156"/>
        <v>0</v>
      </c>
      <c r="F1263" s="30">
        <f t="shared" si="160"/>
        <v>130</v>
      </c>
      <c r="G1263">
        <f t="shared" si="161"/>
        <v>80</v>
      </c>
      <c r="I1263">
        <f t="shared" si="153"/>
        <v>25</v>
      </c>
      <c r="K1263">
        <v>175</v>
      </c>
    </row>
    <row r="1264" spans="1:11" x14ac:dyDescent="0.25">
      <c r="A1264" t="str">
        <f t="shared" si="154"/>
        <v/>
      </c>
      <c r="B1264" s="16">
        <f t="shared" si="157"/>
        <v>40064</v>
      </c>
      <c r="C1264">
        <f t="shared" si="158"/>
        <v>410</v>
      </c>
      <c r="D1264">
        <f t="shared" si="155"/>
        <v>410</v>
      </c>
      <c r="E1264">
        <f t="shared" si="156"/>
        <v>0</v>
      </c>
      <c r="F1264" s="30">
        <f t="shared" si="160"/>
        <v>130</v>
      </c>
      <c r="G1264">
        <f t="shared" si="161"/>
        <v>80</v>
      </c>
      <c r="I1264">
        <f t="shared" si="153"/>
        <v>25</v>
      </c>
      <c r="K1264">
        <v>175</v>
      </c>
    </row>
    <row r="1265" spans="1:11" x14ac:dyDescent="0.25">
      <c r="A1265" t="str">
        <f t="shared" si="154"/>
        <v/>
      </c>
      <c r="B1265" s="16">
        <f t="shared" si="157"/>
        <v>40065</v>
      </c>
      <c r="C1265">
        <f t="shared" si="158"/>
        <v>410</v>
      </c>
      <c r="D1265">
        <f t="shared" si="155"/>
        <v>410</v>
      </c>
      <c r="E1265">
        <f t="shared" si="156"/>
        <v>0</v>
      </c>
      <c r="F1265" s="30">
        <f t="shared" si="160"/>
        <v>130</v>
      </c>
      <c r="G1265">
        <f t="shared" si="161"/>
        <v>80</v>
      </c>
      <c r="I1265">
        <f t="shared" si="153"/>
        <v>25</v>
      </c>
      <c r="K1265">
        <v>175</v>
      </c>
    </row>
    <row r="1266" spans="1:11" x14ac:dyDescent="0.25">
      <c r="A1266" t="str">
        <f t="shared" si="154"/>
        <v/>
      </c>
      <c r="B1266" s="16">
        <f t="shared" si="157"/>
        <v>40066</v>
      </c>
      <c r="C1266">
        <f t="shared" si="158"/>
        <v>410</v>
      </c>
      <c r="D1266">
        <f t="shared" si="155"/>
        <v>410</v>
      </c>
      <c r="E1266">
        <f t="shared" si="156"/>
        <v>0</v>
      </c>
      <c r="F1266" s="30">
        <f t="shared" si="160"/>
        <v>130</v>
      </c>
      <c r="G1266">
        <f t="shared" si="161"/>
        <v>80</v>
      </c>
      <c r="I1266">
        <f t="shared" si="153"/>
        <v>25</v>
      </c>
      <c r="K1266">
        <v>175</v>
      </c>
    </row>
    <row r="1267" spans="1:11" x14ac:dyDescent="0.25">
      <c r="A1267" t="str">
        <f t="shared" si="154"/>
        <v/>
      </c>
      <c r="B1267" s="16">
        <f t="shared" si="157"/>
        <v>40067</v>
      </c>
      <c r="C1267">
        <f t="shared" si="158"/>
        <v>410</v>
      </c>
      <c r="D1267">
        <f t="shared" si="155"/>
        <v>410</v>
      </c>
      <c r="E1267">
        <f t="shared" si="156"/>
        <v>0</v>
      </c>
      <c r="F1267" s="30">
        <f t="shared" si="160"/>
        <v>130</v>
      </c>
      <c r="G1267">
        <f t="shared" si="161"/>
        <v>80</v>
      </c>
      <c r="I1267">
        <f t="shared" si="153"/>
        <v>25</v>
      </c>
      <c r="K1267">
        <v>175</v>
      </c>
    </row>
    <row r="1268" spans="1:11" x14ac:dyDescent="0.25">
      <c r="A1268" t="str">
        <f t="shared" si="154"/>
        <v/>
      </c>
      <c r="B1268" s="16">
        <f t="shared" si="157"/>
        <v>40068</v>
      </c>
      <c r="C1268">
        <f t="shared" si="158"/>
        <v>410</v>
      </c>
      <c r="D1268">
        <f t="shared" si="155"/>
        <v>410</v>
      </c>
      <c r="E1268">
        <f t="shared" si="156"/>
        <v>0</v>
      </c>
      <c r="F1268" s="30">
        <f t="shared" si="160"/>
        <v>130</v>
      </c>
      <c r="G1268">
        <f t="shared" si="161"/>
        <v>80</v>
      </c>
      <c r="I1268">
        <f t="shared" si="153"/>
        <v>25</v>
      </c>
      <c r="K1268">
        <v>175</v>
      </c>
    </row>
    <row r="1269" spans="1:11" x14ac:dyDescent="0.25">
      <c r="A1269" t="str">
        <f t="shared" si="154"/>
        <v/>
      </c>
      <c r="B1269" s="16">
        <f t="shared" si="157"/>
        <v>40069</v>
      </c>
      <c r="C1269">
        <f t="shared" si="158"/>
        <v>410</v>
      </c>
      <c r="D1269">
        <f t="shared" si="155"/>
        <v>410</v>
      </c>
      <c r="E1269">
        <f t="shared" si="156"/>
        <v>0</v>
      </c>
      <c r="F1269" s="30">
        <f t="shared" si="160"/>
        <v>130</v>
      </c>
      <c r="G1269">
        <f t="shared" si="161"/>
        <v>80</v>
      </c>
      <c r="I1269">
        <f t="shared" si="153"/>
        <v>25</v>
      </c>
      <c r="K1269">
        <v>175</v>
      </c>
    </row>
    <row r="1270" spans="1:11" x14ac:dyDescent="0.25">
      <c r="A1270" t="str">
        <f t="shared" si="154"/>
        <v/>
      </c>
      <c r="B1270" s="16">
        <f t="shared" si="157"/>
        <v>40070</v>
      </c>
      <c r="C1270">
        <f t="shared" si="158"/>
        <v>410</v>
      </c>
      <c r="D1270">
        <f t="shared" si="155"/>
        <v>410</v>
      </c>
      <c r="E1270">
        <f t="shared" si="156"/>
        <v>0</v>
      </c>
      <c r="F1270" s="30">
        <f t="shared" si="160"/>
        <v>130</v>
      </c>
      <c r="G1270">
        <f t="shared" si="161"/>
        <v>80</v>
      </c>
      <c r="I1270">
        <f t="shared" si="153"/>
        <v>25</v>
      </c>
      <c r="K1270">
        <v>175</v>
      </c>
    </row>
    <row r="1271" spans="1:11" x14ac:dyDescent="0.25">
      <c r="A1271" t="str">
        <f t="shared" si="154"/>
        <v/>
      </c>
      <c r="B1271" s="16">
        <f t="shared" si="157"/>
        <v>40071</v>
      </c>
      <c r="C1271">
        <f t="shared" si="158"/>
        <v>410</v>
      </c>
      <c r="D1271">
        <f t="shared" si="155"/>
        <v>410</v>
      </c>
      <c r="E1271">
        <f t="shared" si="156"/>
        <v>0</v>
      </c>
      <c r="F1271" s="30">
        <f t="shared" si="160"/>
        <v>130</v>
      </c>
      <c r="G1271">
        <f t="shared" si="161"/>
        <v>80</v>
      </c>
      <c r="I1271">
        <f t="shared" si="153"/>
        <v>25</v>
      </c>
      <c r="K1271">
        <v>175</v>
      </c>
    </row>
    <row r="1272" spans="1:11" x14ac:dyDescent="0.25">
      <c r="A1272" t="str">
        <f t="shared" si="154"/>
        <v/>
      </c>
      <c r="B1272" s="16">
        <f t="shared" si="157"/>
        <v>40072</v>
      </c>
      <c r="C1272">
        <f t="shared" si="158"/>
        <v>410</v>
      </c>
      <c r="D1272">
        <f t="shared" si="155"/>
        <v>410</v>
      </c>
      <c r="E1272">
        <f t="shared" si="156"/>
        <v>0</v>
      </c>
      <c r="F1272" s="30">
        <f t="shared" si="160"/>
        <v>130</v>
      </c>
      <c r="G1272">
        <f t="shared" si="161"/>
        <v>80</v>
      </c>
      <c r="I1272">
        <f t="shared" si="153"/>
        <v>25</v>
      </c>
      <c r="K1272">
        <v>175</v>
      </c>
    </row>
    <row r="1273" spans="1:11" x14ac:dyDescent="0.25">
      <c r="A1273" t="str">
        <f t="shared" si="154"/>
        <v/>
      </c>
      <c r="B1273" s="16">
        <f t="shared" si="157"/>
        <v>40073</v>
      </c>
      <c r="C1273">
        <f t="shared" si="158"/>
        <v>410</v>
      </c>
      <c r="D1273">
        <f t="shared" si="155"/>
        <v>410</v>
      </c>
      <c r="E1273">
        <f t="shared" si="156"/>
        <v>0</v>
      </c>
      <c r="F1273" s="30">
        <f t="shared" si="160"/>
        <v>130</v>
      </c>
      <c r="G1273">
        <f t="shared" si="161"/>
        <v>80</v>
      </c>
      <c r="I1273">
        <f t="shared" si="153"/>
        <v>25</v>
      </c>
      <c r="K1273">
        <v>175</v>
      </c>
    </row>
    <row r="1274" spans="1:11" x14ac:dyDescent="0.25">
      <c r="A1274" t="str">
        <f t="shared" si="154"/>
        <v/>
      </c>
      <c r="B1274" s="16">
        <f t="shared" si="157"/>
        <v>40074</v>
      </c>
      <c r="C1274">
        <f t="shared" si="158"/>
        <v>410</v>
      </c>
      <c r="D1274">
        <f t="shared" si="155"/>
        <v>410</v>
      </c>
      <c r="E1274">
        <f t="shared" si="156"/>
        <v>0</v>
      </c>
      <c r="F1274" s="30">
        <f t="shared" si="160"/>
        <v>130</v>
      </c>
      <c r="G1274">
        <f t="shared" si="161"/>
        <v>80</v>
      </c>
      <c r="I1274">
        <f t="shared" si="153"/>
        <v>25</v>
      </c>
      <c r="K1274">
        <v>175</v>
      </c>
    </row>
    <row r="1275" spans="1:11" x14ac:dyDescent="0.25">
      <c r="A1275" t="str">
        <f t="shared" si="154"/>
        <v/>
      </c>
      <c r="B1275" s="16">
        <f t="shared" si="157"/>
        <v>40075</v>
      </c>
      <c r="C1275">
        <f t="shared" si="158"/>
        <v>410</v>
      </c>
      <c r="D1275">
        <f t="shared" si="155"/>
        <v>410</v>
      </c>
      <c r="E1275">
        <f t="shared" si="156"/>
        <v>0</v>
      </c>
      <c r="F1275" s="30">
        <f t="shared" si="160"/>
        <v>130</v>
      </c>
      <c r="G1275">
        <f t="shared" si="161"/>
        <v>80</v>
      </c>
      <c r="I1275">
        <f t="shared" ref="I1275:I1286" si="162">I1274</f>
        <v>25</v>
      </c>
      <c r="K1275">
        <v>175</v>
      </c>
    </row>
    <row r="1276" spans="1:11" x14ac:dyDescent="0.25">
      <c r="A1276" t="str">
        <f t="shared" si="154"/>
        <v/>
      </c>
      <c r="B1276" s="16">
        <f t="shared" si="157"/>
        <v>40076</v>
      </c>
      <c r="C1276">
        <f t="shared" si="158"/>
        <v>410</v>
      </c>
      <c r="D1276">
        <f t="shared" si="155"/>
        <v>410</v>
      </c>
      <c r="E1276">
        <f t="shared" si="156"/>
        <v>0</v>
      </c>
      <c r="F1276" s="30">
        <f t="shared" si="160"/>
        <v>130</v>
      </c>
      <c r="G1276">
        <f t="shared" si="161"/>
        <v>80</v>
      </c>
      <c r="I1276">
        <f t="shared" si="162"/>
        <v>25</v>
      </c>
      <c r="K1276">
        <v>175</v>
      </c>
    </row>
    <row r="1277" spans="1:11" x14ac:dyDescent="0.25">
      <c r="A1277" t="str">
        <f t="shared" si="154"/>
        <v/>
      </c>
      <c r="B1277" s="16">
        <f t="shared" si="157"/>
        <v>40077</v>
      </c>
      <c r="C1277">
        <f t="shared" si="158"/>
        <v>410</v>
      </c>
      <c r="D1277">
        <f t="shared" si="155"/>
        <v>410</v>
      </c>
      <c r="E1277">
        <f t="shared" si="156"/>
        <v>0</v>
      </c>
      <c r="F1277" s="30">
        <f t="shared" si="160"/>
        <v>130</v>
      </c>
      <c r="G1277">
        <f t="shared" si="161"/>
        <v>80</v>
      </c>
      <c r="I1277">
        <f t="shared" si="162"/>
        <v>25</v>
      </c>
      <c r="K1277">
        <v>175</v>
      </c>
    </row>
    <row r="1278" spans="1:11" x14ac:dyDescent="0.25">
      <c r="A1278" t="str">
        <f t="shared" si="154"/>
        <v/>
      </c>
      <c r="B1278" s="16">
        <f t="shared" si="157"/>
        <v>40078</v>
      </c>
      <c r="C1278">
        <f t="shared" si="158"/>
        <v>410</v>
      </c>
      <c r="D1278">
        <f t="shared" si="155"/>
        <v>410</v>
      </c>
      <c r="E1278">
        <f t="shared" si="156"/>
        <v>0</v>
      </c>
      <c r="F1278" s="30">
        <f t="shared" si="160"/>
        <v>130</v>
      </c>
      <c r="G1278">
        <f t="shared" si="161"/>
        <v>80</v>
      </c>
      <c r="I1278">
        <f t="shared" si="162"/>
        <v>25</v>
      </c>
      <c r="K1278">
        <v>175</v>
      </c>
    </row>
    <row r="1279" spans="1:11" x14ac:dyDescent="0.25">
      <c r="A1279" t="str">
        <f t="shared" si="154"/>
        <v/>
      </c>
      <c r="B1279" s="16">
        <f t="shared" si="157"/>
        <v>40079</v>
      </c>
      <c r="C1279">
        <f t="shared" si="158"/>
        <v>410</v>
      </c>
      <c r="D1279">
        <f t="shared" si="155"/>
        <v>410</v>
      </c>
      <c r="E1279">
        <f t="shared" si="156"/>
        <v>0</v>
      </c>
      <c r="F1279" s="30">
        <f t="shared" si="160"/>
        <v>130</v>
      </c>
      <c r="G1279">
        <f t="shared" si="161"/>
        <v>80</v>
      </c>
      <c r="I1279">
        <f t="shared" si="162"/>
        <v>25</v>
      </c>
      <c r="K1279">
        <v>175</v>
      </c>
    </row>
    <row r="1280" spans="1:11" x14ac:dyDescent="0.25">
      <c r="A1280" t="str">
        <f t="shared" si="154"/>
        <v/>
      </c>
      <c r="B1280" s="16">
        <f t="shared" si="157"/>
        <v>40080</v>
      </c>
      <c r="C1280">
        <f t="shared" si="158"/>
        <v>410</v>
      </c>
      <c r="D1280">
        <f t="shared" si="155"/>
        <v>410</v>
      </c>
      <c r="E1280">
        <f t="shared" si="156"/>
        <v>0</v>
      </c>
      <c r="F1280" s="30">
        <f t="shared" si="160"/>
        <v>130</v>
      </c>
      <c r="G1280">
        <f t="shared" si="161"/>
        <v>80</v>
      </c>
      <c r="I1280">
        <f t="shared" si="162"/>
        <v>25</v>
      </c>
      <c r="K1280">
        <v>175</v>
      </c>
    </row>
    <row r="1281" spans="1:13" x14ac:dyDescent="0.25">
      <c r="A1281" t="str">
        <f t="shared" si="154"/>
        <v/>
      </c>
      <c r="B1281" s="16">
        <f t="shared" si="157"/>
        <v>40081</v>
      </c>
      <c r="C1281">
        <f t="shared" si="158"/>
        <v>410</v>
      </c>
      <c r="D1281">
        <f t="shared" si="155"/>
        <v>410</v>
      </c>
      <c r="E1281">
        <f t="shared" si="156"/>
        <v>0</v>
      </c>
      <c r="F1281" s="30">
        <f t="shared" si="160"/>
        <v>130</v>
      </c>
      <c r="G1281">
        <f t="shared" si="161"/>
        <v>80</v>
      </c>
      <c r="I1281">
        <f t="shared" si="162"/>
        <v>25</v>
      </c>
      <c r="K1281">
        <v>175</v>
      </c>
    </row>
    <row r="1282" spans="1:13" x14ac:dyDescent="0.25">
      <c r="A1282" t="str">
        <f t="shared" si="154"/>
        <v/>
      </c>
      <c r="B1282" s="16">
        <f t="shared" si="157"/>
        <v>40082</v>
      </c>
      <c r="C1282">
        <f t="shared" si="158"/>
        <v>410</v>
      </c>
      <c r="D1282">
        <f t="shared" si="155"/>
        <v>410</v>
      </c>
      <c r="E1282">
        <f t="shared" si="156"/>
        <v>0</v>
      </c>
      <c r="F1282" s="30">
        <f t="shared" si="160"/>
        <v>130</v>
      </c>
      <c r="G1282">
        <f t="shared" si="161"/>
        <v>80</v>
      </c>
      <c r="I1282">
        <f t="shared" si="162"/>
        <v>25</v>
      </c>
      <c r="K1282">
        <v>175</v>
      </c>
    </row>
    <row r="1283" spans="1:13" x14ac:dyDescent="0.25">
      <c r="A1283" t="str">
        <f t="shared" si="154"/>
        <v/>
      </c>
      <c r="B1283" s="16">
        <f t="shared" si="157"/>
        <v>40083</v>
      </c>
      <c r="C1283">
        <f t="shared" si="158"/>
        <v>410</v>
      </c>
      <c r="D1283">
        <f t="shared" si="155"/>
        <v>410</v>
      </c>
      <c r="E1283">
        <f t="shared" si="156"/>
        <v>0</v>
      </c>
      <c r="F1283" s="30">
        <f t="shared" si="160"/>
        <v>130</v>
      </c>
      <c r="G1283">
        <f t="shared" si="161"/>
        <v>80</v>
      </c>
      <c r="I1283">
        <f t="shared" si="162"/>
        <v>25</v>
      </c>
      <c r="K1283">
        <v>175</v>
      </c>
    </row>
    <row r="1284" spans="1:13" x14ac:dyDescent="0.25">
      <c r="A1284" t="str">
        <f t="shared" si="154"/>
        <v/>
      </c>
      <c r="B1284" s="16">
        <f t="shared" si="157"/>
        <v>40084</v>
      </c>
      <c r="C1284">
        <f t="shared" si="158"/>
        <v>410</v>
      </c>
      <c r="D1284">
        <f t="shared" si="155"/>
        <v>410</v>
      </c>
      <c r="E1284">
        <f t="shared" si="156"/>
        <v>0</v>
      </c>
      <c r="F1284" s="30">
        <f t="shared" si="160"/>
        <v>130</v>
      </c>
      <c r="G1284">
        <f t="shared" si="161"/>
        <v>80</v>
      </c>
      <c r="I1284">
        <f t="shared" si="162"/>
        <v>25</v>
      </c>
      <c r="K1284">
        <v>175</v>
      </c>
    </row>
    <row r="1285" spans="1:13" x14ac:dyDescent="0.25">
      <c r="A1285" t="str">
        <f t="shared" si="154"/>
        <v/>
      </c>
      <c r="B1285" s="16">
        <f t="shared" si="157"/>
        <v>40085</v>
      </c>
      <c r="C1285">
        <f t="shared" si="158"/>
        <v>410</v>
      </c>
      <c r="D1285">
        <f t="shared" si="155"/>
        <v>410</v>
      </c>
      <c r="E1285">
        <f t="shared" si="156"/>
        <v>0</v>
      </c>
      <c r="F1285" s="30">
        <f t="shared" si="160"/>
        <v>130</v>
      </c>
      <c r="G1285">
        <f t="shared" si="161"/>
        <v>80</v>
      </c>
      <c r="I1285">
        <f t="shared" si="162"/>
        <v>25</v>
      </c>
      <c r="K1285">
        <v>175</v>
      </c>
    </row>
    <row r="1286" spans="1:13" x14ac:dyDescent="0.25">
      <c r="A1286" t="str">
        <f t="shared" si="154"/>
        <v/>
      </c>
      <c r="B1286" s="16">
        <f t="shared" si="157"/>
        <v>40086</v>
      </c>
      <c r="C1286">
        <f t="shared" si="158"/>
        <v>410</v>
      </c>
      <c r="D1286">
        <f t="shared" si="155"/>
        <v>410</v>
      </c>
      <c r="E1286">
        <f t="shared" si="156"/>
        <v>0</v>
      </c>
      <c r="F1286" s="30">
        <f t="shared" si="160"/>
        <v>130</v>
      </c>
      <c r="G1286">
        <f t="shared" si="161"/>
        <v>80</v>
      </c>
      <c r="I1286">
        <f t="shared" si="162"/>
        <v>25</v>
      </c>
      <c r="K1286">
        <v>175</v>
      </c>
    </row>
    <row r="1287" spans="1:13" x14ac:dyDescent="0.25">
      <c r="A1287">
        <f t="shared" si="154"/>
        <v>1</v>
      </c>
      <c r="B1287" s="16">
        <f t="shared" si="157"/>
        <v>40087</v>
      </c>
      <c r="C1287">
        <f t="shared" si="158"/>
        <v>410</v>
      </c>
      <c r="D1287">
        <f t="shared" si="155"/>
        <v>410</v>
      </c>
      <c r="E1287">
        <f t="shared" si="156"/>
        <v>0</v>
      </c>
      <c r="F1287">
        <f>20+50+25+45+10</f>
        <v>150</v>
      </c>
      <c r="G1287" s="30">
        <f>40+50+30</f>
        <v>120</v>
      </c>
      <c r="I1287">
        <f>5+45+10+55</f>
        <v>115</v>
      </c>
      <c r="M1287">
        <f>20+5</f>
        <v>25</v>
      </c>
    </row>
    <row r="1288" spans="1:13" x14ac:dyDescent="0.25">
      <c r="A1288" t="str">
        <f t="shared" ref="A1288:A1351" si="163">IF(DAY(B1288)=1,1,"")</f>
        <v/>
      </c>
      <c r="B1288" s="16">
        <f t="shared" si="157"/>
        <v>40088</v>
      </c>
      <c r="C1288">
        <f t="shared" si="158"/>
        <v>410</v>
      </c>
      <c r="D1288">
        <f t="shared" si="155"/>
        <v>410</v>
      </c>
      <c r="E1288">
        <f t="shared" si="156"/>
        <v>0</v>
      </c>
      <c r="F1288">
        <f t="shared" ref="F1288:F1351" si="164">20+50+25+45+10</f>
        <v>150</v>
      </c>
      <c r="G1288">
        <f t="shared" ref="G1288:I1292" si="165">G1287</f>
        <v>120</v>
      </c>
      <c r="I1288">
        <f t="shared" si="165"/>
        <v>115</v>
      </c>
      <c r="M1288">
        <f>M1287</f>
        <v>25</v>
      </c>
    </row>
    <row r="1289" spans="1:13" x14ac:dyDescent="0.25">
      <c r="A1289" t="str">
        <f t="shared" si="163"/>
        <v/>
      </c>
      <c r="B1289" s="16">
        <f t="shared" si="157"/>
        <v>40089</v>
      </c>
      <c r="C1289">
        <f t="shared" si="158"/>
        <v>410</v>
      </c>
      <c r="D1289">
        <f t="shared" ref="D1289:D1352" si="166">SUM(F1289:S1289)</f>
        <v>410</v>
      </c>
      <c r="E1289">
        <f t="shared" ref="E1289:E1352" si="167">C1289-D1289</f>
        <v>0</v>
      </c>
      <c r="F1289">
        <f t="shared" si="164"/>
        <v>150</v>
      </c>
      <c r="G1289">
        <f t="shared" si="165"/>
        <v>120</v>
      </c>
      <c r="I1289">
        <f t="shared" si="165"/>
        <v>115</v>
      </c>
      <c r="M1289">
        <f t="shared" ref="M1289:M1317" si="168">M1288</f>
        <v>25</v>
      </c>
    </row>
    <row r="1290" spans="1:13" x14ac:dyDescent="0.25">
      <c r="A1290" t="str">
        <f t="shared" si="163"/>
        <v/>
      </c>
      <c r="B1290" s="16">
        <f t="shared" ref="B1290:B1353" si="169">B1289+1</f>
        <v>40090</v>
      </c>
      <c r="C1290">
        <f t="shared" si="158"/>
        <v>410</v>
      </c>
      <c r="D1290">
        <f t="shared" si="166"/>
        <v>410</v>
      </c>
      <c r="E1290">
        <f t="shared" si="167"/>
        <v>0</v>
      </c>
      <c r="F1290">
        <f t="shared" si="164"/>
        <v>150</v>
      </c>
      <c r="G1290">
        <f t="shared" si="165"/>
        <v>120</v>
      </c>
      <c r="I1290">
        <f t="shared" si="165"/>
        <v>115</v>
      </c>
      <c r="M1290">
        <f t="shared" si="168"/>
        <v>25</v>
      </c>
    </row>
    <row r="1291" spans="1:13" x14ac:dyDescent="0.25">
      <c r="A1291" t="str">
        <f t="shared" si="163"/>
        <v/>
      </c>
      <c r="B1291" s="16">
        <f t="shared" si="169"/>
        <v>40091</v>
      </c>
      <c r="C1291">
        <f t="shared" si="158"/>
        <v>410</v>
      </c>
      <c r="D1291">
        <f t="shared" si="166"/>
        <v>410</v>
      </c>
      <c r="E1291">
        <f t="shared" si="167"/>
        <v>0</v>
      </c>
      <c r="F1291">
        <f t="shared" si="164"/>
        <v>150</v>
      </c>
      <c r="G1291">
        <f t="shared" si="165"/>
        <v>120</v>
      </c>
      <c r="I1291">
        <f t="shared" si="165"/>
        <v>115</v>
      </c>
      <c r="M1291">
        <f t="shared" si="168"/>
        <v>25</v>
      </c>
    </row>
    <row r="1292" spans="1:13" x14ac:dyDescent="0.25">
      <c r="A1292" t="str">
        <f t="shared" si="163"/>
        <v/>
      </c>
      <c r="B1292" s="16">
        <f t="shared" si="169"/>
        <v>40092</v>
      </c>
      <c r="C1292">
        <f t="shared" ref="C1292:C1355" si="170">IF(MONTH(B1292)&lt;4,450,IF(MONTH(B1292)&gt;10,450,410))</f>
        <v>410</v>
      </c>
      <c r="D1292">
        <f t="shared" si="166"/>
        <v>410</v>
      </c>
      <c r="E1292">
        <f t="shared" si="167"/>
        <v>0</v>
      </c>
      <c r="F1292">
        <f t="shared" si="164"/>
        <v>150</v>
      </c>
      <c r="G1292">
        <f t="shared" si="165"/>
        <v>120</v>
      </c>
      <c r="I1292">
        <f t="shared" si="165"/>
        <v>115</v>
      </c>
      <c r="M1292">
        <f t="shared" si="168"/>
        <v>25</v>
      </c>
    </row>
    <row r="1293" spans="1:13" x14ac:dyDescent="0.25">
      <c r="A1293" t="str">
        <f t="shared" si="163"/>
        <v/>
      </c>
      <c r="B1293" s="16">
        <f t="shared" si="169"/>
        <v>40093</v>
      </c>
      <c r="C1293">
        <f t="shared" si="170"/>
        <v>410</v>
      </c>
      <c r="D1293">
        <f t="shared" si="166"/>
        <v>410</v>
      </c>
      <c r="E1293">
        <f t="shared" si="167"/>
        <v>0</v>
      </c>
      <c r="F1293">
        <f t="shared" si="164"/>
        <v>150</v>
      </c>
      <c r="G1293">
        <f t="shared" ref="G1293:G1317" si="171">G1292</f>
        <v>120</v>
      </c>
      <c r="I1293">
        <f t="shared" ref="I1293:I1317" si="172">I1292</f>
        <v>115</v>
      </c>
      <c r="M1293">
        <f t="shared" si="168"/>
        <v>25</v>
      </c>
    </row>
    <row r="1294" spans="1:13" x14ac:dyDescent="0.25">
      <c r="A1294" t="str">
        <f t="shared" si="163"/>
        <v/>
      </c>
      <c r="B1294" s="16">
        <f t="shared" si="169"/>
        <v>40094</v>
      </c>
      <c r="C1294">
        <f t="shared" si="170"/>
        <v>410</v>
      </c>
      <c r="D1294">
        <f t="shared" si="166"/>
        <v>410</v>
      </c>
      <c r="E1294">
        <f t="shared" si="167"/>
        <v>0</v>
      </c>
      <c r="F1294">
        <f t="shared" si="164"/>
        <v>150</v>
      </c>
      <c r="G1294">
        <f t="shared" si="171"/>
        <v>120</v>
      </c>
      <c r="I1294">
        <f t="shared" si="172"/>
        <v>115</v>
      </c>
      <c r="M1294">
        <f t="shared" si="168"/>
        <v>25</v>
      </c>
    </row>
    <row r="1295" spans="1:13" x14ac:dyDescent="0.25">
      <c r="A1295" t="str">
        <f t="shared" si="163"/>
        <v/>
      </c>
      <c r="B1295" s="16">
        <f t="shared" si="169"/>
        <v>40095</v>
      </c>
      <c r="C1295">
        <f t="shared" si="170"/>
        <v>410</v>
      </c>
      <c r="D1295">
        <f t="shared" si="166"/>
        <v>410</v>
      </c>
      <c r="E1295">
        <f t="shared" si="167"/>
        <v>0</v>
      </c>
      <c r="F1295">
        <f t="shared" si="164"/>
        <v>150</v>
      </c>
      <c r="G1295">
        <f t="shared" si="171"/>
        <v>120</v>
      </c>
      <c r="I1295">
        <f t="shared" si="172"/>
        <v>115</v>
      </c>
      <c r="M1295">
        <f t="shared" si="168"/>
        <v>25</v>
      </c>
    </row>
    <row r="1296" spans="1:13" x14ac:dyDescent="0.25">
      <c r="A1296" t="str">
        <f t="shared" si="163"/>
        <v/>
      </c>
      <c r="B1296" s="16">
        <f t="shared" si="169"/>
        <v>40096</v>
      </c>
      <c r="C1296">
        <f t="shared" si="170"/>
        <v>410</v>
      </c>
      <c r="D1296">
        <f t="shared" si="166"/>
        <v>410</v>
      </c>
      <c r="E1296">
        <f t="shared" si="167"/>
        <v>0</v>
      </c>
      <c r="F1296">
        <f t="shared" si="164"/>
        <v>150</v>
      </c>
      <c r="G1296">
        <f t="shared" si="171"/>
        <v>120</v>
      </c>
      <c r="I1296">
        <f t="shared" si="172"/>
        <v>115</v>
      </c>
      <c r="M1296">
        <f t="shared" si="168"/>
        <v>25</v>
      </c>
    </row>
    <row r="1297" spans="1:13" x14ac:dyDescent="0.25">
      <c r="A1297" t="str">
        <f t="shared" si="163"/>
        <v/>
      </c>
      <c r="B1297" s="16">
        <f t="shared" si="169"/>
        <v>40097</v>
      </c>
      <c r="C1297">
        <f t="shared" si="170"/>
        <v>410</v>
      </c>
      <c r="D1297">
        <f t="shared" si="166"/>
        <v>410</v>
      </c>
      <c r="E1297">
        <f t="shared" si="167"/>
        <v>0</v>
      </c>
      <c r="F1297">
        <f t="shared" si="164"/>
        <v>150</v>
      </c>
      <c r="G1297">
        <f t="shared" si="171"/>
        <v>120</v>
      </c>
      <c r="I1297">
        <f t="shared" si="172"/>
        <v>115</v>
      </c>
      <c r="M1297">
        <f t="shared" si="168"/>
        <v>25</v>
      </c>
    </row>
    <row r="1298" spans="1:13" x14ac:dyDescent="0.25">
      <c r="A1298" t="str">
        <f t="shared" si="163"/>
        <v/>
      </c>
      <c r="B1298" s="16">
        <f t="shared" si="169"/>
        <v>40098</v>
      </c>
      <c r="C1298">
        <f t="shared" si="170"/>
        <v>410</v>
      </c>
      <c r="D1298">
        <f t="shared" si="166"/>
        <v>410</v>
      </c>
      <c r="E1298">
        <f t="shared" si="167"/>
        <v>0</v>
      </c>
      <c r="F1298">
        <f t="shared" si="164"/>
        <v>150</v>
      </c>
      <c r="G1298">
        <f t="shared" si="171"/>
        <v>120</v>
      </c>
      <c r="I1298">
        <f t="shared" si="172"/>
        <v>115</v>
      </c>
      <c r="M1298">
        <f t="shared" si="168"/>
        <v>25</v>
      </c>
    </row>
    <row r="1299" spans="1:13" x14ac:dyDescent="0.25">
      <c r="A1299" t="str">
        <f t="shared" si="163"/>
        <v/>
      </c>
      <c r="B1299" s="16">
        <f t="shared" si="169"/>
        <v>40099</v>
      </c>
      <c r="C1299">
        <f t="shared" si="170"/>
        <v>410</v>
      </c>
      <c r="D1299">
        <f t="shared" si="166"/>
        <v>410</v>
      </c>
      <c r="E1299">
        <f t="shared" si="167"/>
        <v>0</v>
      </c>
      <c r="F1299">
        <f t="shared" si="164"/>
        <v>150</v>
      </c>
      <c r="G1299">
        <f t="shared" si="171"/>
        <v>120</v>
      </c>
      <c r="I1299">
        <f t="shared" si="172"/>
        <v>115</v>
      </c>
      <c r="M1299">
        <f t="shared" si="168"/>
        <v>25</v>
      </c>
    </row>
    <row r="1300" spans="1:13" x14ac:dyDescent="0.25">
      <c r="A1300" t="str">
        <f t="shared" si="163"/>
        <v/>
      </c>
      <c r="B1300" s="16">
        <f t="shared" si="169"/>
        <v>40100</v>
      </c>
      <c r="C1300">
        <f t="shared" si="170"/>
        <v>410</v>
      </c>
      <c r="D1300">
        <f t="shared" si="166"/>
        <v>410</v>
      </c>
      <c r="E1300">
        <f t="shared" si="167"/>
        <v>0</v>
      </c>
      <c r="F1300">
        <f t="shared" si="164"/>
        <v>150</v>
      </c>
      <c r="G1300">
        <f t="shared" si="171"/>
        <v>120</v>
      </c>
      <c r="I1300">
        <f t="shared" si="172"/>
        <v>115</v>
      </c>
      <c r="M1300">
        <f t="shared" si="168"/>
        <v>25</v>
      </c>
    </row>
    <row r="1301" spans="1:13" x14ac:dyDescent="0.25">
      <c r="A1301" t="str">
        <f t="shared" si="163"/>
        <v/>
      </c>
      <c r="B1301" s="16">
        <f t="shared" si="169"/>
        <v>40101</v>
      </c>
      <c r="C1301">
        <f t="shared" si="170"/>
        <v>410</v>
      </c>
      <c r="D1301">
        <f t="shared" si="166"/>
        <v>410</v>
      </c>
      <c r="E1301">
        <f t="shared" si="167"/>
        <v>0</v>
      </c>
      <c r="F1301">
        <f t="shared" si="164"/>
        <v>150</v>
      </c>
      <c r="G1301">
        <f t="shared" si="171"/>
        <v>120</v>
      </c>
      <c r="I1301">
        <f t="shared" si="172"/>
        <v>115</v>
      </c>
      <c r="M1301">
        <f t="shared" si="168"/>
        <v>25</v>
      </c>
    </row>
    <row r="1302" spans="1:13" x14ac:dyDescent="0.25">
      <c r="A1302" t="str">
        <f t="shared" si="163"/>
        <v/>
      </c>
      <c r="B1302" s="16">
        <f t="shared" si="169"/>
        <v>40102</v>
      </c>
      <c r="C1302">
        <f t="shared" si="170"/>
        <v>410</v>
      </c>
      <c r="D1302">
        <f t="shared" si="166"/>
        <v>410</v>
      </c>
      <c r="E1302">
        <f t="shared" si="167"/>
        <v>0</v>
      </c>
      <c r="F1302">
        <f t="shared" si="164"/>
        <v>150</v>
      </c>
      <c r="G1302">
        <f t="shared" si="171"/>
        <v>120</v>
      </c>
      <c r="I1302">
        <f t="shared" si="172"/>
        <v>115</v>
      </c>
      <c r="M1302">
        <f t="shared" si="168"/>
        <v>25</v>
      </c>
    </row>
    <row r="1303" spans="1:13" x14ac:dyDescent="0.25">
      <c r="A1303" t="str">
        <f t="shared" si="163"/>
        <v/>
      </c>
      <c r="B1303" s="16">
        <f t="shared" si="169"/>
        <v>40103</v>
      </c>
      <c r="C1303">
        <f t="shared" si="170"/>
        <v>410</v>
      </c>
      <c r="D1303">
        <f t="shared" si="166"/>
        <v>410</v>
      </c>
      <c r="E1303">
        <f t="shared" si="167"/>
        <v>0</v>
      </c>
      <c r="F1303">
        <f t="shared" si="164"/>
        <v>150</v>
      </c>
      <c r="G1303">
        <f t="shared" si="171"/>
        <v>120</v>
      </c>
      <c r="I1303">
        <f t="shared" si="172"/>
        <v>115</v>
      </c>
      <c r="M1303">
        <f t="shared" si="168"/>
        <v>25</v>
      </c>
    </row>
    <row r="1304" spans="1:13" x14ac:dyDescent="0.25">
      <c r="A1304" t="str">
        <f t="shared" si="163"/>
        <v/>
      </c>
      <c r="B1304" s="16">
        <f t="shared" si="169"/>
        <v>40104</v>
      </c>
      <c r="C1304">
        <f t="shared" si="170"/>
        <v>410</v>
      </c>
      <c r="D1304">
        <f t="shared" si="166"/>
        <v>410</v>
      </c>
      <c r="E1304">
        <f t="shared" si="167"/>
        <v>0</v>
      </c>
      <c r="F1304">
        <f t="shared" si="164"/>
        <v>150</v>
      </c>
      <c r="G1304">
        <f t="shared" si="171"/>
        <v>120</v>
      </c>
      <c r="I1304">
        <f t="shared" si="172"/>
        <v>115</v>
      </c>
      <c r="M1304">
        <f t="shared" si="168"/>
        <v>25</v>
      </c>
    </row>
    <row r="1305" spans="1:13" x14ac:dyDescent="0.25">
      <c r="A1305" t="str">
        <f t="shared" si="163"/>
        <v/>
      </c>
      <c r="B1305" s="16">
        <f t="shared" si="169"/>
        <v>40105</v>
      </c>
      <c r="C1305">
        <f t="shared" si="170"/>
        <v>410</v>
      </c>
      <c r="D1305">
        <f t="shared" si="166"/>
        <v>410</v>
      </c>
      <c r="E1305">
        <f t="shared" si="167"/>
        <v>0</v>
      </c>
      <c r="F1305">
        <f t="shared" si="164"/>
        <v>150</v>
      </c>
      <c r="G1305">
        <f t="shared" si="171"/>
        <v>120</v>
      </c>
      <c r="I1305">
        <f t="shared" si="172"/>
        <v>115</v>
      </c>
      <c r="M1305">
        <f t="shared" si="168"/>
        <v>25</v>
      </c>
    </row>
    <row r="1306" spans="1:13" x14ac:dyDescent="0.25">
      <c r="A1306" t="str">
        <f t="shared" si="163"/>
        <v/>
      </c>
      <c r="B1306" s="16">
        <f t="shared" si="169"/>
        <v>40106</v>
      </c>
      <c r="C1306">
        <f t="shared" si="170"/>
        <v>410</v>
      </c>
      <c r="D1306">
        <f t="shared" si="166"/>
        <v>410</v>
      </c>
      <c r="E1306">
        <f t="shared" si="167"/>
        <v>0</v>
      </c>
      <c r="F1306">
        <f t="shared" si="164"/>
        <v>150</v>
      </c>
      <c r="G1306">
        <f t="shared" si="171"/>
        <v>120</v>
      </c>
      <c r="I1306">
        <f t="shared" si="172"/>
        <v>115</v>
      </c>
      <c r="M1306">
        <f t="shared" si="168"/>
        <v>25</v>
      </c>
    </row>
    <row r="1307" spans="1:13" x14ac:dyDescent="0.25">
      <c r="A1307" t="str">
        <f t="shared" si="163"/>
        <v/>
      </c>
      <c r="B1307" s="16">
        <f t="shared" si="169"/>
        <v>40107</v>
      </c>
      <c r="C1307">
        <f t="shared" si="170"/>
        <v>410</v>
      </c>
      <c r="D1307">
        <f t="shared" si="166"/>
        <v>410</v>
      </c>
      <c r="E1307">
        <f t="shared" si="167"/>
        <v>0</v>
      </c>
      <c r="F1307">
        <f t="shared" si="164"/>
        <v>150</v>
      </c>
      <c r="G1307">
        <f t="shared" si="171"/>
        <v>120</v>
      </c>
      <c r="I1307">
        <f t="shared" si="172"/>
        <v>115</v>
      </c>
      <c r="M1307">
        <f t="shared" si="168"/>
        <v>25</v>
      </c>
    </row>
    <row r="1308" spans="1:13" x14ac:dyDescent="0.25">
      <c r="A1308" t="str">
        <f t="shared" si="163"/>
        <v/>
      </c>
      <c r="B1308" s="16">
        <f t="shared" si="169"/>
        <v>40108</v>
      </c>
      <c r="C1308">
        <f t="shared" si="170"/>
        <v>410</v>
      </c>
      <c r="D1308">
        <f t="shared" si="166"/>
        <v>410</v>
      </c>
      <c r="E1308">
        <f t="shared" si="167"/>
        <v>0</v>
      </c>
      <c r="F1308">
        <f t="shared" si="164"/>
        <v>150</v>
      </c>
      <c r="G1308">
        <f t="shared" si="171"/>
        <v>120</v>
      </c>
      <c r="I1308">
        <f t="shared" si="172"/>
        <v>115</v>
      </c>
      <c r="M1308">
        <f t="shared" si="168"/>
        <v>25</v>
      </c>
    </row>
    <row r="1309" spans="1:13" x14ac:dyDescent="0.25">
      <c r="A1309" t="str">
        <f t="shared" si="163"/>
        <v/>
      </c>
      <c r="B1309" s="16">
        <f t="shared" si="169"/>
        <v>40109</v>
      </c>
      <c r="C1309">
        <f t="shared" si="170"/>
        <v>410</v>
      </c>
      <c r="D1309">
        <f t="shared" si="166"/>
        <v>410</v>
      </c>
      <c r="E1309">
        <f t="shared" si="167"/>
        <v>0</v>
      </c>
      <c r="F1309">
        <f t="shared" si="164"/>
        <v>150</v>
      </c>
      <c r="G1309">
        <f t="shared" si="171"/>
        <v>120</v>
      </c>
      <c r="I1309">
        <f t="shared" si="172"/>
        <v>115</v>
      </c>
      <c r="M1309">
        <f t="shared" si="168"/>
        <v>25</v>
      </c>
    </row>
    <row r="1310" spans="1:13" x14ac:dyDescent="0.25">
      <c r="A1310" t="str">
        <f t="shared" si="163"/>
        <v/>
      </c>
      <c r="B1310" s="16">
        <f t="shared" si="169"/>
        <v>40110</v>
      </c>
      <c r="C1310">
        <f t="shared" si="170"/>
        <v>410</v>
      </c>
      <c r="D1310">
        <f t="shared" si="166"/>
        <v>410</v>
      </c>
      <c r="E1310">
        <f t="shared" si="167"/>
        <v>0</v>
      </c>
      <c r="F1310">
        <f t="shared" si="164"/>
        <v>150</v>
      </c>
      <c r="G1310">
        <f t="shared" si="171"/>
        <v>120</v>
      </c>
      <c r="I1310">
        <f t="shared" si="172"/>
        <v>115</v>
      </c>
      <c r="M1310">
        <f t="shared" si="168"/>
        <v>25</v>
      </c>
    </row>
    <row r="1311" spans="1:13" x14ac:dyDescent="0.25">
      <c r="A1311" t="str">
        <f t="shared" si="163"/>
        <v/>
      </c>
      <c r="B1311" s="16">
        <f t="shared" si="169"/>
        <v>40111</v>
      </c>
      <c r="C1311">
        <f t="shared" si="170"/>
        <v>410</v>
      </c>
      <c r="D1311">
        <f t="shared" si="166"/>
        <v>410</v>
      </c>
      <c r="E1311">
        <f t="shared" si="167"/>
        <v>0</v>
      </c>
      <c r="F1311">
        <f t="shared" si="164"/>
        <v>150</v>
      </c>
      <c r="G1311">
        <f t="shared" si="171"/>
        <v>120</v>
      </c>
      <c r="I1311">
        <f t="shared" si="172"/>
        <v>115</v>
      </c>
      <c r="M1311">
        <f t="shared" si="168"/>
        <v>25</v>
      </c>
    </row>
    <row r="1312" spans="1:13" x14ac:dyDescent="0.25">
      <c r="A1312" t="str">
        <f t="shared" si="163"/>
        <v/>
      </c>
      <c r="B1312" s="16">
        <f t="shared" si="169"/>
        <v>40112</v>
      </c>
      <c r="C1312">
        <f t="shared" si="170"/>
        <v>410</v>
      </c>
      <c r="D1312">
        <f t="shared" si="166"/>
        <v>410</v>
      </c>
      <c r="E1312">
        <f t="shared" si="167"/>
        <v>0</v>
      </c>
      <c r="F1312">
        <f t="shared" si="164"/>
        <v>150</v>
      </c>
      <c r="G1312">
        <f t="shared" si="171"/>
        <v>120</v>
      </c>
      <c r="I1312">
        <f t="shared" si="172"/>
        <v>115</v>
      </c>
      <c r="M1312">
        <f t="shared" si="168"/>
        <v>25</v>
      </c>
    </row>
    <row r="1313" spans="1:13" x14ac:dyDescent="0.25">
      <c r="A1313" t="str">
        <f t="shared" si="163"/>
        <v/>
      </c>
      <c r="B1313" s="16">
        <f t="shared" si="169"/>
        <v>40113</v>
      </c>
      <c r="C1313">
        <f t="shared" si="170"/>
        <v>410</v>
      </c>
      <c r="D1313">
        <f t="shared" si="166"/>
        <v>410</v>
      </c>
      <c r="E1313">
        <f t="shared" si="167"/>
        <v>0</v>
      </c>
      <c r="F1313">
        <f t="shared" si="164"/>
        <v>150</v>
      </c>
      <c r="G1313">
        <f t="shared" si="171"/>
        <v>120</v>
      </c>
      <c r="I1313">
        <f t="shared" si="172"/>
        <v>115</v>
      </c>
      <c r="M1313">
        <f t="shared" si="168"/>
        <v>25</v>
      </c>
    </row>
    <row r="1314" spans="1:13" x14ac:dyDescent="0.25">
      <c r="A1314" t="str">
        <f t="shared" si="163"/>
        <v/>
      </c>
      <c r="B1314" s="16">
        <f t="shared" si="169"/>
        <v>40114</v>
      </c>
      <c r="C1314">
        <f t="shared" si="170"/>
        <v>410</v>
      </c>
      <c r="D1314">
        <f t="shared" si="166"/>
        <v>410</v>
      </c>
      <c r="E1314">
        <f t="shared" si="167"/>
        <v>0</v>
      </c>
      <c r="F1314">
        <f t="shared" si="164"/>
        <v>150</v>
      </c>
      <c r="G1314">
        <f t="shared" si="171"/>
        <v>120</v>
      </c>
      <c r="I1314">
        <f t="shared" si="172"/>
        <v>115</v>
      </c>
      <c r="M1314">
        <f t="shared" si="168"/>
        <v>25</v>
      </c>
    </row>
    <row r="1315" spans="1:13" x14ac:dyDescent="0.25">
      <c r="A1315" t="str">
        <f t="shared" si="163"/>
        <v/>
      </c>
      <c r="B1315" s="16">
        <f t="shared" si="169"/>
        <v>40115</v>
      </c>
      <c r="C1315">
        <f t="shared" si="170"/>
        <v>410</v>
      </c>
      <c r="D1315">
        <f t="shared" si="166"/>
        <v>410</v>
      </c>
      <c r="E1315">
        <f t="shared" si="167"/>
        <v>0</v>
      </c>
      <c r="F1315">
        <f t="shared" si="164"/>
        <v>150</v>
      </c>
      <c r="G1315">
        <f t="shared" si="171"/>
        <v>120</v>
      </c>
      <c r="I1315">
        <f t="shared" si="172"/>
        <v>115</v>
      </c>
      <c r="M1315">
        <f t="shared" si="168"/>
        <v>25</v>
      </c>
    </row>
    <row r="1316" spans="1:13" x14ac:dyDescent="0.25">
      <c r="A1316" t="str">
        <f t="shared" si="163"/>
        <v/>
      </c>
      <c r="B1316" s="16">
        <f t="shared" si="169"/>
        <v>40116</v>
      </c>
      <c r="C1316">
        <f t="shared" si="170"/>
        <v>410</v>
      </c>
      <c r="D1316">
        <f t="shared" si="166"/>
        <v>410</v>
      </c>
      <c r="E1316">
        <f t="shared" si="167"/>
        <v>0</v>
      </c>
      <c r="F1316">
        <f t="shared" si="164"/>
        <v>150</v>
      </c>
      <c r="G1316">
        <f t="shared" si="171"/>
        <v>120</v>
      </c>
      <c r="I1316">
        <f t="shared" si="172"/>
        <v>115</v>
      </c>
      <c r="M1316">
        <f t="shared" si="168"/>
        <v>25</v>
      </c>
    </row>
    <row r="1317" spans="1:13" x14ac:dyDescent="0.25">
      <c r="A1317" t="str">
        <f t="shared" si="163"/>
        <v/>
      </c>
      <c r="B1317" s="16">
        <f t="shared" si="169"/>
        <v>40117</v>
      </c>
      <c r="C1317">
        <f t="shared" si="170"/>
        <v>410</v>
      </c>
      <c r="D1317">
        <f t="shared" si="166"/>
        <v>410</v>
      </c>
      <c r="E1317">
        <f t="shared" si="167"/>
        <v>0</v>
      </c>
      <c r="F1317">
        <f t="shared" si="164"/>
        <v>150</v>
      </c>
      <c r="G1317">
        <f t="shared" si="171"/>
        <v>120</v>
      </c>
      <c r="I1317">
        <f t="shared" si="172"/>
        <v>115</v>
      </c>
      <c r="M1317">
        <f t="shared" si="168"/>
        <v>25</v>
      </c>
    </row>
    <row r="1318" spans="1:13" x14ac:dyDescent="0.25">
      <c r="A1318">
        <f t="shared" si="163"/>
        <v>1</v>
      </c>
      <c r="B1318" s="16">
        <f t="shared" si="169"/>
        <v>40118</v>
      </c>
      <c r="C1318">
        <f t="shared" si="170"/>
        <v>450</v>
      </c>
      <c r="D1318">
        <f t="shared" si="166"/>
        <v>450</v>
      </c>
      <c r="E1318">
        <f t="shared" si="167"/>
        <v>0</v>
      </c>
      <c r="F1318">
        <f t="shared" si="164"/>
        <v>150</v>
      </c>
      <c r="G1318">
        <f>120+100</f>
        <v>220</v>
      </c>
      <c r="I1318">
        <v>60</v>
      </c>
      <c r="M1318">
        <v>20</v>
      </c>
    </row>
    <row r="1319" spans="1:13" x14ac:dyDescent="0.25">
      <c r="A1319" t="str">
        <f t="shared" si="163"/>
        <v/>
      </c>
      <c r="B1319" s="16">
        <f t="shared" si="169"/>
        <v>40119</v>
      </c>
      <c r="C1319">
        <f t="shared" si="170"/>
        <v>450</v>
      </c>
      <c r="D1319">
        <f t="shared" si="166"/>
        <v>450</v>
      </c>
      <c r="E1319">
        <f t="shared" si="167"/>
        <v>0</v>
      </c>
      <c r="F1319">
        <f t="shared" si="164"/>
        <v>150</v>
      </c>
      <c r="G1319">
        <f t="shared" ref="G1319:G1347" si="173">120+100</f>
        <v>220</v>
      </c>
      <c r="I1319">
        <f t="shared" ref="I1319:I1347" si="174">I1318</f>
        <v>60</v>
      </c>
      <c r="M1319">
        <f>M1318</f>
        <v>20</v>
      </c>
    </row>
    <row r="1320" spans="1:13" x14ac:dyDescent="0.25">
      <c r="A1320" t="str">
        <f t="shared" si="163"/>
        <v/>
      </c>
      <c r="B1320" s="16">
        <f t="shared" si="169"/>
        <v>40120</v>
      </c>
      <c r="C1320">
        <f t="shared" si="170"/>
        <v>450</v>
      </c>
      <c r="D1320">
        <f t="shared" si="166"/>
        <v>450</v>
      </c>
      <c r="E1320">
        <f t="shared" si="167"/>
        <v>0</v>
      </c>
      <c r="F1320">
        <f t="shared" si="164"/>
        <v>150</v>
      </c>
      <c r="G1320">
        <f t="shared" si="173"/>
        <v>220</v>
      </c>
      <c r="I1320">
        <f t="shared" si="174"/>
        <v>60</v>
      </c>
      <c r="M1320">
        <f t="shared" ref="M1320:M1383" si="175">M1319</f>
        <v>20</v>
      </c>
    </row>
    <row r="1321" spans="1:13" x14ac:dyDescent="0.25">
      <c r="A1321" t="str">
        <f t="shared" si="163"/>
        <v/>
      </c>
      <c r="B1321" s="16">
        <f t="shared" si="169"/>
        <v>40121</v>
      </c>
      <c r="C1321">
        <f t="shared" si="170"/>
        <v>450</v>
      </c>
      <c r="D1321">
        <f t="shared" si="166"/>
        <v>450</v>
      </c>
      <c r="E1321">
        <f t="shared" si="167"/>
        <v>0</v>
      </c>
      <c r="F1321">
        <f t="shared" si="164"/>
        <v>150</v>
      </c>
      <c r="G1321">
        <f t="shared" si="173"/>
        <v>220</v>
      </c>
      <c r="I1321">
        <f t="shared" si="174"/>
        <v>60</v>
      </c>
      <c r="M1321">
        <f t="shared" si="175"/>
        <v>20</v>
      </c>
    </row>
    <row r="1322" spans="1:13" x14ac:dyDescent="0.25">
      <c r="A1322" t="str">
        <f t="shared" si="163"/>
        <v/>
      </c>
      <c r="B1322" s="16">
        <f t="shared" si="169"/>
        <v>40122</v>
      </c>
      <c r="C1322">
        <f t="shared" si="170"/>
        <v>450</v>
      </c>
      <c r="D1322">
        <f t="shared" si="166"/>
        <v>450</v>
      </c>
      <c r="E1322">
        <f t="shared" si="167"/>
        <v>0</v>
      </c>
      <c r="F1322">
        <f t="shared" si="164"/>
        <v>150</v>
      </c>
      <c r="G1322">
        <f t="shared" si="173"/>
        <v>220</v>
      </c>
      <c r="I1322">
        <f t="shared" si="174"/>
        <v>60</v>
      </c>
      <c r="M1322">
        <f t="shared" si="175"/>
        <v>20</v>
      </c>
    </row>
    <row r="1323" spans="1:13" x14ac:dyDescent="0.25">
      <c r="A1323" t="str">
        <f t="shared" si="163"/>
        <v/>
      </c>
      <c r="B1323" s="16">
        <f t="shared" si="169"/>
        <v>40123</v>
      </c>
      <c r="C1323">
        <f t="shared" si="170"/>
        <v>450</v>
      </c>
      <c r="D1323">
        <f t="shared" si="166"/>
        <v>450</v>
      </c>
      <c r="E1323">
        <f t="shared" si="167"/>
        <v>0</v>
      </c>
      <c r="F1323">
        <f t="shared" si="164"/>
        <v>150</v>
      </c>
      <c r="G1323">
        <f t="shared" si="173"/>
        <v>220</v>
      </c>
      <c r="I1323">
        <f t="shared" si="174"/>
        <v>60</v>
      </c>
      <c r="M1323">
        <f t="shared" si="175"/>
        <v>20</v>
      </c>
    </row>
    <row r="1324" spans="1:13" x14ac:dyDescent="0.25">
      <c r="A1324" t="str">
        <f t="shared" si="163"/>
        <v/>
      </c>
      <c r="B1324" s="16">
        <f t="shared" si="169"/>
        <v>40124</v>
      </c>
      <c r="C1324">
        <f t="shared" si="170"/>
        <v>450</v>
      </c>
      <c r="D1324">
        <f t="shared" si="166"/>
        <v>450</v>
      </c>
      <c r="E1324">
        <f t="shared" si="167"/>
        <v>0</v>
      </c>
      <c r="F1324">
        <f t="shared" si="164"/>
        <v>150</v>
      </c>
      <c r="G1324">
        <f t="shared" si="173"/>
        <v>220</v>
      </c>
      <c r="I1324">
        <f t="shared" si="174"/>
        <v>60</v>
      </c>
      <c r="M1324">
        <f t="shared" si="175"/>
        <v>20</v>
      </c>
    </row>
    <row r="1325" spans="1:13" x14ac:dyDescent="0.25">
      <c r="A1325" t="str">
        <f t="shared" si="163"/>
        <v/>
      </c>
      <c r="B1325" s="16">
        <f t="shared" si="169"/>
        <v>40125</v>
      </c>
      <c r="C1325">
        <f t="shared" si="170"/>
        <v>450</v>
      </c>
      <c r="D1325">
        <f t="shared" si="166"/>
        <v>450</v>
      </c>
      <c r="E1325">
        <f t="shared" si="167"/>
        <v>0</v>
      </c>
      <c r="F1325">
        <f t="shared" si="164"/>
        <v>150</v>
      </c>
      <c r="G1325">
        <f t="shared" si="173"/>
        <v>220</v>
      </c>
      <c r="I1325">
        <f t="shared" si="174"/>
        <v>60</v>
      </c>
      <c r="M1325">
        <f t="shared" si="175"/>
        <v>20</v>
      </c>
    </row>
    <row r="1326" spans="1:13" x14ac:dyDescent="0.25">
      <c r="A1326" t="str">
        <f t="shared" si="163"/>
        <v/>
      </c>
      <c r="B1326" s="16">
        <f t="shared" si="169"/>
        <v>40126</v>
      </c>
      <c r="C1326">
        <f t="shared" si="170"/>
        <v>450</v>
      </c>
      <c r="D1326">
        <f t="shared" si="166"/>
        <v>450</v>
      </c>
      <c r="E1326">
        <f t="shared" si="167"/>
        <v>0</v>
      </c>
      <c r="F1326">
        <f t="shared" si="164"/>
        <v>150</v>
      </c>
      <c r="G1326">
        <f t="shared" si="173"/>
        <v>220</v>
      </c>
      <c r="I1326">
        <f t="shared" si="174"/>
        <v>60</v>
      </c>
      <c r="M1326">
        <f t="shared" si="175"/>
        <v>20</v>
      </c>
    </row>
    <row r="1327" spans="1:13" x14ac:dyDescent="0.25">
      <c r="A1327" t="str">
        <f t="shared" si="163"/>
        <v/>
      </c>
      <c r="B1327" s="16">
        <f t="shared" si="169"/>
        <v>40127</v>
      </c>
      <c r="C1327">
        <f t="shared" si="170"/>
        <v>450</v>
      </c>
      <c r="D1327">
        <f t="shared" si="166"/>
        <v>450</v>
      </c>
      <c r="E1327">
        <f t="shared" si="167"/>
        <v>0</v>
      </c>
      <c r="F1327">
        <f t="shared" si="164"/>
        <v>150</v>
      </c>
      <c r="G1327">
        <f t="shared" si="173"/>
        <v>220</v>
      </c>
      <c r="I1327">
        <f t="shared" si="174"/>
        <v>60</v>
      </c>
      <c r="M1327">
        <f t="shared" si="175"/>
        <v>20</v>
      </c>
    </row>
    <row r="1328" spans="1:13" x14ac:dyDescent="0.25">
      <c r="A1328" t="str">
        <f t="shared" si="163"/>
        <v/>
      </c>
      <c r="B1328" s="16">
        <f t="shared" si="169"/>
        <v>40128</v>
      </c>
      <c r="C1328">
        <f t="shared" si="170"/>
        <v>450</v>
      </c>
      <c r="D1328">
        <f t="shared" si="166"/>
        <v>450</v>
      </c>
      <c r="E1328">
        <f t="shared" si="167"/>
        <v>0</v>
      </c>
      <c r="F1328">
        <f t="shared" si="164"/>
        <v>150</v>
      </c>
      <c r="G1328">
        <f t="shared" si="173"/>
        <v>220</v>
      </c>
      <c r="I1328">
        <f t="shared" si="174"/>
        <v>60</v>
      </c>
      <c r="M1328">
        <f t="shared" si="175"/>
        <v>20</v>
      </c>
    </row>
    <row r="1329" spans="1:13" x14ac:dyDescent="0.25">
      <c r="A1329" t="str">
        <f t="shared" si="163"/>
        <v/>
      </c>
      <c r="B1329" s="16">
        <f t="shared" si="169"/>
        <v>40129</v>
      </c>
      <c r="C1329">
        <f t="shared" si="170"/>
        <v>450</v>
      </c>
      <c r="D1329">
        <f t="shared" si="166"/>
        <v>450</v>
      </c>
      <c r="E1329">
        <f t="shared" si="167"/>
        <v>0</v>
      </c>
      <c r="F1329">
        <f t="shared" si="164"/>
        <v>150</v>
      </c>
      <c r="G1329">
        <f t="shared" si="173"/>
        <v>220</v>
      </c>
      <c r="I1329">
        <f t="shared" si="174"/>
        <v>60</v>
      </c>
      <c r="M1329">
        <f t="shared" si="175"/>
        <v>20</v>
      </c>
    </row>
    <row r="1330" spans="1:13" x14ac:dyDescent="0.25">
      <c r="A1330" t="str">
        <f t="shared" si="163"/>
        <v/>
      </c>
      <c r="B1330" s="16">
        <f t="shared" si="169"/>
        <v>40130</v>
      </c>
      <c r="C1330">
        <f t="shared" si="170"/>
        <v>450</v>
      </c>
      <c r="D1330">
        <f t="shared" si="166"/>
        <v>450</v>
      </c>
      <c r="E1330">
        <f t="shared" si="167"/>
        <v>0</v>
      </c>
      <c r="F1330">
        <f t="shared" si="164"/>
        <v>150</v>
      </c>
      <c r="G1330">
        <f t="shared" si="173"/>
        <v>220</v>
      </c>
      <c r="I1330">
        <f t="shared" si="174"/>
        <v>60</v>
      </c>
      <c r="M1330">
        <f t="shared" si="175"/>
        <v>20</v>
      </c>
    </row>
    <row r="1331" spans="1:13" x14ac:dyDescent="0.25">
      <c r="A1331" t="str">
        <f t="shared" si="163"/>
        <v/>
      </c>
      <c r="B1331" s="16">
        <f t="shared" si="169"/>
        <v>40131</v>
      </c>
      <c r="C1331">
        <f t="shared" si="170"/>
        <v>450</v>
      </c>
      <c r="D1331">
        <f t="shared" si="166"/>
        <v>450</v>
      </c>
      <c r="E1331">
        <f t="shared" si="167"/>
        <v>0</v>
      </c>
      <c r="F1331">
        <f t="shared" si="164"/>
        <v>150</v>
      </c>
      <c r="G1331">
        <f t="shared" si="173"/>
        <v>220</v>
      </c>
      <c r="I1331">
        <f t="shared" si="174"/>
        <v>60</v>
      </c>
      <c r="M1331">
        <f t="shared" si="175"/>
        <v>20</v>
      </c>
    </row>
    <row r="1332" spans="1:13" x14ac:dyDescent="0.25">
      <c r="A1332" t="str">
        <f t="shared" si="163"/>
        <v/>
      </c>
      <c r="B1332" s="16">
        <f t="shared" si="169"/>
        <v>40132</v>
      </c>
      <c r="C1332">
        <f t="shared" si="170"/>
        <v>450</v>
      </c>
      <c r="D1332">
        <f t="shared" si="166"/>
        <v>450</v>
      </c>
      <c r="E1332">
        <f t="shared" si="167"/>
        <v>0</v>
      </c>
      <c r="F1332">
        <f t="shared" si="164"/>
        <v>150</v>
      </c>
      <c r="G1332">
        <f t="shared" si="173"/>
        <v>220</v>
      </c>
      <c r="I1332">
        <f t="shared" si="174"/>
        <v>60</v>
      </c>
      <c r="M1332">
        <f t="shared" si="175"/>
        <v>20</v>
      </c>
    </row>
    <row r="1333" spans="1:13" x14ac:dyDescent="0.25">
      <c r="A1333" t="str">
        <f t="shared" si="163"/>
        <v/>
      </c>
      <c r="B1333" s="16">
        <f t="shared" si="169"/>
        <v>40133</v>
      </c>
      <c r="C1333">
        <f t="shared" si="170"/>
        <v>450</v>
      </c>
      <c r="D1333">
        <f t="shared" si="166"/>
        <v>450</v>
      </c>
      <c r="E1333">
        <f t="shared" si="167"/>
        <v>0</v>
      </c>
      <c r="F1333">
        <f t="shared" si="164"/>
        <v>150</v>
      </c>
      <c r="G1333">
        <f t="shared" si="173"/>
        <v>220</v>
      </c>
      <c r="I1333">
        <f t="shared" si="174"/>
        <v>60</v>
      </c>
      <c r="M1333">
        <f t="shared" si="175"/>
        <v>20</v>
      </c>
    </row>
    <row r="1334" spans="1:13" x14ac:dyDescent="0.25">
      <c r="A1334" t="str">
        <f t="shared" si="163"/>
        <v/>
      </c>
      <c r="B1334" s="16">
        <f t="shared" si="169"/>
        <v>40134</v>
      </c>
      <c r="C1334">
        <f t="shared" si="170"/>
        <v>450</v>
      </c>
      <c r="D1334">
        <f t="shared" si="166"/>
        <v>450</v>
      </c>
      <c r="E1334">
        <f t="shared" si="167"/>
        <v>0</v>
      </c>
      <c r="F1334">
        <f t="shared" si="164"/>
        <v>150</v>
      </c>
      <c r="G1334">
        <f t="shared" si="173"/>
        <v>220</v>
      </c>
      <c r="I1334">
        <f t="shared" si="174"/>
        <v>60</v>
      </c>
      <c r="M1334">
        <f t="shared" si="175"/>
        <v>20</v>
      </c>
    </row>
    <row r="1335" spans="1:13" x14ac:dyDescent="0.25">
      <c r="A1335" t="str">
        <f t="shared" si="163"/>
        <v/>
      </c>
      <c r="B1335" s="16">
        <f t="shared" si="169"/>
        <v>40135</v>
      </c>
      <c r="C1335">
        <f t="shared" si="170"/>
        <v>450</v>
      </c>
      <c r="D1335">
        <f t="shared" si="166"/>
        <v>450</v>
      </c>
      <c r="E1335">
        <f t="shared" si="167"/>
        <v>0</v>
      </c>
      <c r="F1335">
        <f t="shared" si="164"/>
        <v>150</v>
      </c>
      <c r="G1335">
        <f t="shared" si="173"/>
        <v>220</v>
      </c>
      <c r="I1335">
        <f t="shared" si="174"/>
        <v>60</v>
      </c>
      <c r="M1335">
        <f t="shared" si="175"/>
        <v>20</v>
      </c>
    </row>
    <row r="1336" spans="1:13" x14ac:dyDescent="0.25">
      <c r="A1336" t="str">
        <f t="shared" si="163"/>
        <v/>
      </c>
      <c r="B1336" s="16">
        <f t="shared" si="169"/>
        <v>40136</v>
      </c>
      <c r="C1336">
        <f t="shared" si="170"/>
        <v>450</v>
      </c>
      <c r="D1336">
        <f t="shared" si="166"/>
        <v>450</v>
      </c>
      <c r="E1336">
        <f t="shared" si="167"/>
        <v>0</v>
      </c>
      <c r="F1336">
        <f t="shared" si="164"/>
        <v>150</v>
      </c>
      <c r="G1336">
        <f t="shared" si="173"/>
        <v>220</v>
      </c>
      <c r="I1336">
        <f t="shared" si="174"/>
        <v>60</v>
      </c>
      <c r="M1336">
        <f t="shared" si="175"/>
        <v>20</v>
      </c>
    </row>
    <row r="1337" spans="1:13" x14ac:dyDescent="0.25">
      <c r="A1337" t="str">
        <f t="shared" si="163"/>
        <v/>
      </c>
      <c r="B1337" s="16">
        <f t="shared" si="169"/>
        <v>40137</v>
      </c>
      <c r="C1337">
        <f t="shared" si="170"/>
        <v>450</v>
      </c>
      <c r="D1337">
        <f t="shared" si="166"/>
        <v>450</v>
      </c>
      <c r="E1337">
        <f t="shared" si="167"/>
        <v>0</v>
      </c>
      <c r="F1337">
        <f t="shared" si="164"/>
        <v>150</v>
      </c>
      <c r="G1337">
        <f t="shared" si="173"/>
        <v>220</v>
      </c>
      <c r="I1337">
        <f t="shared" si="174"/>
        <v>60</v>
      </c>
      <c r="M1337">
        <f t="shared" si="175"/>
        <v>20</v>
      </c>
    </row>
    <row r="1338" spans="1:13" x14ac:dyDescent="0.25">
      <c r="A1338" t="str">
        <f t="shared" si="163"/>
        <v/>
      </c>
      <c r="B1338" s="16">
        <f t="shared" si="169"/>
        <v>40138</v>
      </c>
      <c r="C1338">
        <f t="shared" si="170"/>
        <v>450</v>
      </c>
      <c r="D1338">
        <f t="shared" si="166"/>
        <v>450</v>
      </c>
      <c r="E1338">
        <f t="shared" si="167"/>
        <v>0</v>
      </c>
      <c r="F1338">
        <f t="shared" si="164"/>
        <v>150</v>
      </c>
      <c r="G1338">
        <f t="shared" si="173"/>
        <v>220</v>
      </c>
      <c r="I1338">
        <f t="shared" si="174"/>
        <v>60</v>
      </c>
      <c r="M1338">
        <f t="shared" si="175"/>
        <v>20</v>
      </c>
    </row>
    <row r="1339" spans="1:13" x14ac:dyDescent="0.25">
      <c r="A1339" t="str">
        <f t="shared" si="163"/>
        <v/>
      </c>
      <c r="B1339" s="16">
        <f t="shared" si="169"/>
        <v>40139</v>
      </c>
      <c r="C1339">
        <f t="shared" si="170"/>
        <v>450</v>
      </c>
      <c r="D1339">
        <f t="shared" si="166"/>
        <v>450</v>
      </c>
      <c r="E1339">
        <f t="shared" si="167"/>
        <v>0</v>
      </c>
      <c r="F1339">
        <f t="shared" si="164"/>
        <v>150</v>
      </c>
      <c r="G1339">
        <f t="shared" si="173"/>
        <v>220</v>
      </c>
      <c r="I1339">
        <f t="shared" si="174"/>
        <v>60</v>
      </c>
      <c r="M1339">
        <f t="shared" si="175"/>
        <v>20</v>
      </c>
    </row>
    <row r="1340" spans="1:13" x14ac:dyDescent="0.25">
      <c r="A1340" t="str">
        <f t="shared" si="163"/>
        <v/>
      </c>
      <c r="B1340" s="16">
        <f t="shared" si="169"/>
        <v>40140</v>
      </c>
      <c r="C1340">
        <f t="shared" si="170"/>
        <v>450</v>
      </c>
      <c r="D1340">
        <f t="shared" si="166"/>
        <v>450</v>
      </c>
      <c r="E1340">
        <f t="shared" si="167"/>
        <v>0</v>
      </c>
      <c r="F1340">
        <f t="shared" si="164"/>
        <v>150</v>
      </c>
      <c r="G1340">
        <f t="shared" si="173"/>
        <v>220</v>
      </c>
      <c r="I1340">
        <f t="shared" si="174"/>
        <v>60</v>
      </c>
      <c r="M1340">
        <f t="shared" si="175"/>
        <v>20</v>
      </c>
    </row>
    <row r="1341" spans="1:13" x14ac:dyDescent="0.25">
      <c r="A1341" t="str">
        <f t="shared" si="163"/>
        <v/>
      </c>
      <c r="B1341" s="16">
        <f t="shared" si="169"/>
        <v>40141</v>
      </c>
      <c r="C1341">
        <f t="shared" si="170"/>
        <v>450</v>
      </c>
      <c r="D1341">
        <f t="shared" si="166"/>
        <v>450</v>
      </c>
      <c r="E1341">
        <f t="shared" si="167"/>
        <v>0</v>
      </c>
      <c r="F1341">
        <f t="shared" si="164"/>
        <v>150</v>
      </c>
      <c r="G1341">
        <f t="shared" si="173"/>
        <v>220</v>
      </c>
      <c r="I1341">
        <f t="shared" si="174"/>
        <v>60</v>
      </c>
      <c r="M1341">
        <f t="shared" si="175"/>
        <v>20</v>
      </c>
    </row>
    <row r="1342" spans="1:13" x14ac:dyDescent="0.25">
      <c r="A1342" t="str">
        <f t="shared" si="163"/>
        <v/>
      </c>
      <c r="B1342" s="16">
        <f t="shared" si="169"/>
        <v>40142</v>
      </c>
      <c r="C1342">
        <f t="shared" si="170"/>
        <v>450</v>
      </c>
      <c r="D1342">
        <f t="shared" si="166"/>
        <v>450</v>
      </c>
      <c r="E1342">
        <f t="shared" si="167"/>
        <v>0</v>
      </c>
      <c r="F1342">
        <f t="shared" si="164"/>
        <v>150</v>
      </c>
      <c r="G1342">
        <f t="shared" si="173"/>
        <v>220</v>
      </c>
      <c r="I1342">
        <f t="shared" si="174"/>
        <v>60</v>
      </c>
      <c r="M1342">
        <f t="shared" si="175"/>
        <v>20</v>
      </c>
    </row>
    <row r="1343" spans="1:13" x14ac:dyDescent="0.25">
      <c r="A1343" t="str">
        <f t="shared" si="163"/>
        <v/>
      </c>
      <c r="B1343" s="16">
        <f t="shared" si="169"/>
        <v>40143</v>
      </c>
      <c r="C1343">
        <f t="shared" si="170"/>
        <v>450</v>
      </c>
      <c r="D1343">
        <f t="shared" si="166"/>
        <v>450</v>
      </c>
      <c r="E1343">
        <f t="shared" si="167"/>
        <v>0</v>
      </c>
      <c r="F1343">
        <f t="shared" si="164"/>
        <v>150</v>
      </c>
      <c r="G1343">
        <f t="shared" si="173"/>
        <v>220</v>
      </c>
      <c r="I1343">
        <f t="shared" si="174"/>
        <v>60</v>
      </c>
      <c r="M1343">
        <f t="shared" si="175"/>
        <v>20</v>
      </c>
    </row>
    <row r="1344" spans="1:13" x14ac:dyDescent="0.25">
      <c r="A1344" t="str">
        <f t="shared" si="163"/>
        <v/>
      </c>
      <c r="B1344" s="16">
        <f t="shared" si="169"/>
        <v>40144</v>
      </c>
      <c r="C1344">
        <f t="shared" si="170"/>
        <v>450</v>
      </c>
      <c r="D1344">
        <f t="shared" si="166"/>
        <v>450</v>
      </c>
      <c r="E1344">
        <f t="shared" si="167"/>
        <v>0</v>
      </c>
      <c r="F1344">
        <f t="shared" si="164"/>
        <v>150</v>
      </c>
      <c r="G1344">
        <f t="shared" si="173"/>
        <v>220</v>
      </c>
      <c r="I1344">
        <f t="shared" si="174"/>
        <v>60</v>
      </c>
      <c r="M1344">
        <f t="shared" si="175"/>
        <v>20</v>
      </c>
    </row>
    <row r="1345" spans="1:13" x14ac:dyDescent="0.25">
      <c r="A1345" t="str">
        <f t="shared" si="163"/>
        <v/>
      </c>
      <c r="B1345" s="16">
        <f t="shared" si="169"/>
        <v>40145</v>
      </c>
      <c r="C1345">
        <f t="shared" si="170"/>
        <v>450</v>
      </c>
      <c r="D1345">
        <f t="shared" si="166"/>
        <v>450</v>
      </c>
      <c r="E1345">
        <f t="shared" si="167"/>
        <v>0</v>
      </c>
      <c r="F1345">
        <f t="shared" si="164"/>
        <v>150</v>
      </c>
      <c r="G1345">
        <f t="shared" si="173"/>
        <v>220</v>
      </c>
      <c r="I1345">
        <f t="shared" si="174"/>
        <v>60</v>
      </c>
      <c r="M1345">
        <f t="shared" si="175"/>
        <v>20</v>
      </c>
    </row>
    <row r="1346" spans="1:13" x14ac:dyDescent="0.25">
      <c r="A1346" t="str">
        <f t="shared" si="163"/>
        <v/>
      </c>
      <c r="B1346" s="16">
        <f t="shared" si="169"/>
        <v>40146</v>
      </c>
      <c r="C1346">
        <f t="shared" si="170"/>
        <v>450</v>
      </c>
      <c r="D1346">
        <f t="shared" si="166"/>
        <v>450</v>
      </c>
      <c r="E1346">
        <f t="shared" si="167"/>
        <v>0</v>
      </c>
      <c r="F1346">
        <f t="shared" si="164"/>
        <v>150</v>
      </c>
      <c r="G1346">
        <f t="shared" si="173"/>
        <v>220</v>
      </c>
      <c r="I1346">
        <f t="shared" si="174"/>
        <v>60</v>
      </c>
      <c r="M1346">
        <f t="shared" si="175"/>
        <v>20</v>
      </c>
    </row>
    <row r="1347" spans="1:13" x14ac:dyDescent="0.25">
      <c r="A1347" t="str">
        <f t="shared" si="163"/>
        <v/>
      </c>
      <c r="B1347" s="16">
        <f t="shared" si="169"/>
        <v>40147</v>
      </c>
      <c r="C1347">
        <f t="shared" si="170"/>
        <v>450</v>
      </c>
      <c r="D1347">
        <f t="shared" si="166"/>
        <v>450</v>
      </c>
      <c r="E1347">
        <f t="shared" si="167"/>
        <v>0</v>
      </c>
      <c r="F1347">
        <f t="shared" si="164"/>
        <v>150</v>
      </c>
      <c r="G1347">
        <f t="shared" si="173"/>
        <v>220</v>
      </c>
      <c r="I1347">
        <f t="shared" si="174"/>
        <v>60</v>
      </c>
      <c r="M1347">
        <f t="shared" si="175"/>
        <v>20</v>
      </c>
    </row>
    <row r="1348" spans="1:13" x14ac:dyDescent="0.25">
      <c r="A1348">
        <f t="shared" si="163"/>
        <v>1</v>
      </c>
      <c r="B1348" s="16">
        <f t="shared" si="169"/>
        <v>40148</v>
      </c>
      <c r="C1348">
        <f t="shared" si="170"/>
        <v>450</v>
      </c>
      <c r="D1348">
        <f t="shared" si="166"/>
        <v>450</v>
      </c>
      <c r="E1348">
        <f t="shared" si="167"/>
        <v>0</v>
      </c>
      <c r="F1348">
        <f t="shared" si="164"/>
        <v>150</v>
      </c>
      <c r="G1348">
        <f>120+50</f>
        <v>170</v>
      </c>
      <c r="I1348">
        <f>I1347+50</f>
        <v>110</v>
      </c>
      <c r="M1348">
        <f t="shared" si="175"/>
        <v>20</v>
      </c>
    </row>
    <row r="1349" spans="1:13" x14ac:dyDescent="0.25">
      <c r="A1349" t="str">
        <f t="shared" si="163"/>
        <v/>
      </c>
      <c r="B1349" s="16">
        <f t="shared" si="169"/>
        <v>40149</v>
      </c>
      <c r="C1349">
        <f t="shared" si="170"/>
        <v>450</v>
      </c>
      <c r="D1349">
        <f t="shared" si="166"/>
        <v>450</v>
      </c>
      <c r="E1349">
        <f t="shared" si="167"/>
        <v>0</v>
      </c>
      <c r="F1349">
        <f t="shared" si="164"/>
        <v>150</v>
      </c>
      <c r="G1349">
        <f t="shared" ref="G1349:G1356" si="176">G1348</f>
        <v>170</v>
      </c>
      <c r="I1349">
        <f t="shared" ref="I1349:I1356" si="177">I1348</f>
        <v>110</v>
      </c>
      <c r="M1349">
        <f t="shared" si="175"/>
        <v>20</v>
      </c>
    </row>
    <row r="1350" spans="1:13" x14ac:dyDescent="0.25">
      <c r="A1350" t="str">
        <f t="shared" si="163"/>
        <v/>
      </c>
      <c r="B1350" s="16">
        <f t="shared" si="169"/>
        <v>40150</v>
      </c>
      <c r="C1350">
        <f t="shared" si="170"/>
        <v>450</v>
      </c>
      <c r="D1350">
        <f t="shared" si="166"/>
        <v>450</v>
      </c>
      <c r="E1350">
        <f t="shared" si="167"/>
        <v>0</v>
      </c>
      <c r="F1350">
        <f t="shared" si="164"/>
        <v>150</v>
      </c>
      <c r="G1350">
        <f t="shared" si="176"/>
        <v>170</v>
      </c>
      <c r="I1350">
        <f t="shared" si="177"/>
        <v>110</v>
      </c>
      <c r="M1350">
        <f t="shared" si="175"/>
        <v>20</v>
      </c>
    </row>
    <row r="1351" spans="1:13" x14ac:dyDescent="0.25">
      <c r="A1351" t="str">
        <f t="shared" si="163"/>
        <v/>
      </c>
      <c r="B1351" s="16">
        <f t="shared" si="169"/>
        <v>40151</v>
      </c>
      <c r="C1351">
        <f t="shared" si="170"/>
        <v>450</v>
      </c>
      <c r="D1351">
        <f t="shared" si="166"/>
        <v>450</v>
      </c>
      <c r="E1351">
        <f t="shared" si="167"/>
        <v>0</v>
      </c>
      <c r="F1351">
        <f t="shared" si="164"/>
        <v>150</v>
      </c>
      <c r="G1351">
        <f t="shared" si="176"/>
        <v>170</v>
      </c>
      <c r="I1351">
        <f t="shared" si="177"/>
        <v>110</v>
      </c>
      <c r="M1351">
        <f t="shared" si="175"/>
        <v>20</v>
      </c>
    </row>
    <row r="1352" spans="1:13" x14ac:dyDescent="0.25">
      <c r="A1352" t="str">
        <f t="shared" ref="A1352:A1415" si="178">IF(DAY(B1352)=1,1,"")</f>
        <v/>
      </c>
      <c r="B1352" s="16">
        <f t="shared" si="169"/>
        <v>40152</v>
      </c>
      <c r="C1352">
        <f t="shared" si="170"/>
        <v>450</v>
      </c>
      <c r="D1352">
        <f t="shared" si="166"/>
        <v>450</v>
      </c>
      <c r="E1352">
        <f t="shared" si="167"/>
        <v>0</v>
      </c>
      <c r="F1352">
        <f t="shared" ref="F1352:F1415" si="179">20+50+25+45+10</f>
        <v>150</v>
      </c>
      <c r="G1352">
        <f t="shared" si="176"/>
        <v>170</v>
      </c>
      <c r="I1352">
        <f t="shared" si="177"/>
        <v>110</v>
      </c>
      <c r="M1352">
        <f t="shared" si="175"/>
        <v>20</v>
      </c>
    </row>
    <row r="1353" spans="1:13" x14ac:dyDescent="0.25">
      <c r="A1353" t="str">
        <f t="shared" si="178"/>
        <v/>
      </c>
      <c r="B1353" s="16">
        <f t="shared" si="169"/>
        <v>40153</v>
      </c>
      <c r="C1353">
        <f t="shared" si="170"/>
        <v>450</v>
      </c>
      <c r="D1353">
        <f t="shared" ref="D1353:D1416" si="180">SUM(F1353:S1353)</f>
        <v>450</v>
      </c>
      <c r="E1353">
        <f t="shared" ref="E1353:E1416" si="181">C1353-D1353</f>
        <v>0</v>
      </c>
      <c r="F1353">
        <f t="shared" si="179"/>
        <v>150</v>
      </c>
      <c r="G1353">
        <f t="shared" si="176"/>
        <v>170</v>
      </c>
      <c r="I1353">
        <f t="shared" si="177"/>
        <v>110</v>
      </c>
      <c r="M1353">
        <f t="shared" si="175"/>
        <v>20</v>
      </c>
    </row>
    <row r="1354" spans="1:13" x14ac:dyDescent="0.25">
      <c r="A1354" t="str">
        <f t="shared" si="178"/>
        <v/>
      </c>
      <c r="B1354" s="16">
        <f t="shared" ref="B1354:B1417" si="182">B1353+1</f>
        <v>40154</v>
      </c>
      <c r="C1354">
        <f t="shared" si="170"/>
        <v>450</v>
      </c>
      <c r="D1354">
        <f t="shared" si="180"/>
        <v>450</v>
      </c>
      <c r="E1354">
        <f t="shared" si="181"/>
        <v>0</v>
      </c>
      <c r="F1354">
        <f t="shared" si="179"/>
        <v>150</v>
      </c>
      <c r="G1354">
        <f t="shared" si="176"/>
        <v>170</v>
      </c>
      <c r="I1354">
        <f t="shared" si="177"/>
        <v>110</v>
      </c>
      <c r="M1354">
        <f t="shared" si="175"/>
        <v>20</v>
      </c>
    </row>
    <row r="1355" spans="1:13" x14ac:dyDescent="0.25">
      <c r="A1355" t="str">
        <f t="shared" si="178"/>
        <v/>
      </c>
      <c r="B1355" s="16">
        <f t="shared" si="182"/>
        <v>40155</v>
      </c>
      <c r="C1355">
        <f t="shared" si="170"/>
        <v>450</v>
      </c>
      <c r="D1355">
        <f t="shared" si="180"/>
        <v>450</v>
      </c>
      <c r="E1355">
        <f t="shared" si="181"/>
        <v>0</v>
      </c>
      <c r="F1355">
        <f t="shared" si="179"/>
        <v>150</v>
      </c>
      <c r="G1355">
        <f t="shared" si="176"/>
        <v>170</v>
      </c>
      <c r="I1355">
        <f t="shared" si="177"/>
        <v>110</v>
      </c>
      <c r="M1355">
        <f t="shared" si="175"/>
        <v>20</v>
      </c>
    </row>
    <row r="1356" spans="1:13" x14ac:dyDescent="0.25">
      <c r="A1356" t="str">
        <f t="shared" si="178"/>
        <v/>
      </c>
      <c r="B1356" s="16">
        <f t="shared" si="182"/>
        <v>40156</v>
      </c>
      <c r="C1356">
        <f t="shared" ref="C1356:C1419" si="183">IF(MONTH(B1356)&lt;4,450,IF(MONTH(B1356)&gt;10,450,410))</f>
        <v>450</v>
      </c>
      <c r="D1356">
        <f t="shared" si="180"/>
        <v>450</v>
      </c>
      <c r="E1356">
        <f t="shared" si="181"/>
        <v>0</v>
      </c>
      <c r="F1356">
        <f t="shared" si="179"/>
        <v>150</v>
      </c>
      <c r="G1356">
        <f t="shared" si="176"/>
        <v>170</v>
      </c>
      <c r="I1356">
        <f t="shared" si="177"/>
        <v>110</v>
      </c>
      <c r="M1356">
        <f t="shared" si="175"/>
        <v>20</v>
      </c>
    </row>
    <row r="1357" spans="1:13" x14ac:dyDescent="0.25">
      <c r="A1357" t="str">
        <f t="shared" si="178"/>
        <v/>
      </c>
      <c r="B1357" s="16">
        <f t="shared" si="182"/>
        <v>40157</v>
      </c>
      <c r="C1357">
        <f t="shared" si="183"/>
        <v>450</v>
      </c>
      <c r="D1357">
        <f t="shared" si="180"/>
        <v>450</v>
      </c>
      <c r="E1357">
        <f t="shared" si="181"/>
        <v>0</v>
      </c>
      <c r="F1357">
        <f t="shared" si="179"/>
        <v>150</v>
      </c>
      <c r="G1357">
        <f t="shared" ref="G1357:I1420" si="184">G1356</f>
        <v>170</v>
      </c>
      <c r="I1357">
        <f t="shared" si="184"/>
        <v>110</v>
      </c>
      <c r="M1357">
        <f t="shared" si="175"/>
        <v>20</v>
      </c>
    </row>
    <row r="1358" spans="1:13" x14ac:dyDescent="0.25">
      <c r="A1358" t="str">
        <f t="shared" si="178"/>
        <v/>
      </c>
      <c r="B1358" s="16">
        <f t="shared" si="182"/>
        <v>40158</v>
      </c>
      <c r="C1358">
        <f t="shared" si="183"/>
        <v>450</v>
      </c>
      <c r="D1358">
        <f t="shared" si="180"/>
        <v>450</v>
      </c>
      <c r="E1358">
        <f t="shared" si="181"/>
        <v>0</v>
      </c>
      <c r="F1358">
        <f t="shared" si="179"/>
        <v>150</v>
      </c>
      <c r="G1358">
        <f t="shared" si="184"/>
        <v>170</v>
      </c>
      <c r="I1358">
        <f t="shared" si="184"/>
        <v>110</v>
      </c>
      <c r="M1358">
        <f t="shared" si="175"/>
        <v>20</v>
      </c>
    </row>
    <row r="1359" spans="1:13" x14ac:dyDescent="0.25">
      <c r="A1359" t="str">
        <f t="shared" si="178"/>
        <v/>
      </c>
      <c r="B1359" s="16">
        <f t="shared" si="182"/>
        <v>40159</v>
      </c>
      <c r="C1359">
        <f t="shared" si="183"/>
        <v>450</v>
      </c>
      <c r="D1359">
        <f t="shared" si="180"/>
        <v>450</v>
      </c>
      <c r="E1359">
        <f t="shared" si="181"/>
        <v>0</v>
      </c>
      <c r="F1359">
        <f t="shared" si="179"/>
        <v>150</v>
      </c>
      <c r="G1359">
        <f t="shared" si="184"/>
        <v>170</v>
      </c>
      <c r="I1359">
        <f t="shared" si="184"/>
        <v>110</v>
      </c>
      <c r="M1359">
        <f t="shared" si="175"/>
        <v>20</v>
      </c>
    </row>
    <row r="1360" spans="1:13" x14ac:dyDescent="0.25">
      <c r="A1360" t="str">
        <f t="shared" si="178"/>
        <v/>
      </c>
      <c r="B1360" s="16">
        <f t="shared" si="182"/>
        <v>40160</v>
      </c>
      <c r="C1360">
        <f t="shared" si="183"/>
        <v>450</v>
      </c>
      <c r="D1360">
        <f t="shared" si="180"/>
        <v>450</v>
      </c>
      <c r="E1360">
        <f t="shared" si="181"/>
        <v>0</v>
      </c>
      <c r="F1360">
        <f t="shared" si="179"/>
        <v>150</v>
      </c>
      <c r="G1360">
        <f t="shared" si="184"/>
        <v>170</v>
      </c>
      <c r="I1360">
        <f t="shared" si="184"/>
        <v>110</v>
      </c>
      <c r="M1360">
        <f t="shared" si="175"/>
        <v>20</v>
      </c>
    </row>
    <row r="1361" spans="1:13" x14ac:dyDescent="0.25">
      <c r="A1361" t="str">
        <f t="shared" si="178"/>
        <v/>
      </c>
      <c r="B1361" s="16">
        <f t="shared" si="182"/>
        <v>40161</v>
      </c>
      <c r="C1361">
        <f t="shared" si="183"/>
        <v>450</v>
      </c>
      <c r="D1361">
        <f t="shared" si="180"/>
        <v>450</v>
      </c>
      <c r="E1361">
        <f t="shared" si="181"/>
        <v>0</v>
      </c>
      <c r="F1361">
        <f t="shared" si="179"/>
        <v>150</v>
      </c>
      <c r="G1361">
        <f t="shared" si="184"/>
        <v>170</v>
      </c>
      <c r="I1361">
        <f t="shared" si="184"/>
        <v>110</v>
      </c>
      <c r="M1361">
        <f t="shared" si="175"/>
        <v>20</v>
      </c>
    </row>
    <row r="1362" spans="1:13" x14ac:dyDescent="0.25">
      <c r="A1362" t="str">
        <f t="shared" si="178"/>
        <v/>
      </c>
      <c r="B1362" s="16">
        <f t="shared" si="182"/>
        <v>40162</v>
      </c>
      <c r="C1362">
        <f t="shared" si="183"/>
        <v>450</v>
      </c>
      <c r="D1362">
        <f t="shared" si="180"/>
        <v>450</v>
      </c>
      <c r="E1362">
        <f t="shared" si="181"/>
        <v>0</v>
      </c>
      <c r="F1362">
        <f t="shared" si="179"/>
        <v>150</v>
      </c>
      <c r="G1362">
        <f t="shared" si="184"/>
        <v>170</v>
      </c>
      <c r="I1362">
        <f t="shared" si="184"/>
        <v>110</v>
      </c>
      <c r="M1362">
        <f t="shared" si="175"/>
        <v>20</v>
      </c>
    </row>
    <row r="1363" spans="1:13" x14ac:dyDescent="0.25">
      <c r="A1363" t="str">
        <f t="shared" si="178"/>
        <v/>
      </c>
      <c r="B1363" s="16">
        <f t="shared" si="182"/>
        <v>40163</v>
      </c>
      <c r="C1363">
        <f t="shared" si="183"/>
        <v>450</v>
      </c>
      <c r="D1363">
        <f t="shared" si="180"/>
        <v>450</v>
      </c>
      <c r="E1363">
        <f t="shared" si="181"/>
        <v>0</v>
      </c>
      <c r="F1363">
        <f t="shared" si="179"/>
        <v>150</v>
      </c>
      <c r="G1363">
        <f t="shared" si="184"/>
        <v>170</v>
      </c>
      <c r="I1363">
        <f t="shared" si="184"/>
        <v>110</v>
      </c>
      <c r="M1363">
        <f t="shared" si="175"/>
        <v>20</v>
      </c>
    </row>
    <row r="1364" spans="1:13" x14ac:dyDescent="0.25">
      <c r="A1364" t="str">
        <f t="shared" si="178"/>
        <v/>
      </c>
      <c r="B1364" s="16">
        <f t="shared" si="182"/>
        <v>40164</v>
      </c>
      <c r="C1364">
        <f t="shared" si="183"/>
        <v>450</v>
      </c>
      <c r="D1364">
        <f t="shared" si="180"/>
        <v>450</v>
      </c>
      <c r="E1364">
        <f t="shared" si="181"/>
        <v>0</v>
      </c>
      <c r="F1364">
        <f t="shared" si="179"/>
        <v>150</v>
      </c>
      <c r="G1364">
        <f t="shared" si="184"/>
        <v>170</v>
      </c>
      <c r="I1364">
        <f t="shared" si="184"/>
        <v>110</v>
      </c>
      <c r="M1364">
        <f t="shared" si="175"/>
        <v>20</v>
      </c>
    </row>
    <row r="1365" spans="1:13" x14ac:dyDescent="0.25">
      <c r="A1365" t="str">
        <f t="shared" si="178"/>
        <v/>
      </c>
      <c r="B1365" s="16">
        <f t="shared" si="182"/>
        <v>40165</v>
      </c>
      <c r="C1365">
        <f t="shared" si="183"/>
        <v>450</v>
      </c>
      <c r="D1365">
        <f t="shared" si="180"/>
        <v>450</v>
      </c>
      <c r="E1365">
        <f t="shared" si="181"/>
        <v>0</v>
      </c>
      <c r="F1365">
        <f t="shared" si="179"/>
        <v>150</v>
      </c>
      <c r="G1365">
        <f t="shared" si="184"/>
        <v>170</v>
      </c>
      <c r="I1365">
        <f t="shared" si="184"/>
        <v>110</v>
      </c>
      <c r="M1365">
        <f t="shared" si="175"/>
        <v>20</v>
      </c>
    </row>
    <row r="1366" spans="1:13" x14ac:dyDescent="0.25">
      <c r="A1366" t="str">
        <f t="shared" si="178"/>
        <v/>
      </c>
      <c r="B1366" s="16">
        <f t="shared" si="182"/>
        <v>40166</v>
      </c>
      <c r="C1366">
        <f t="shared" si="183"/>
        <v>450</v>
      </c>
      <c r="D1366">
        <f t="shared" si="180"/>
        <v>450</v>
      </c>
      <c r="E1366">
        <f t="shared" si="181"/>
        <v>0</v>
      </c>
      <c r="F1366">
        <f t="shared" si="179"/>
        <v>150</v>
      </c>
      <c r="G1366">
        <f t="shared" si="184"/>
        <v>170</v>
      </c>
      <c r="I1366">
        <f t="shared" si="184"/>
        <v>110</v>
      </c>
      <c r="M1366">
        <f t="shared" si="175"/>
        <v>20</v>
      </c>
    </row>
    <row r="1367" spans="1:13" x14ac:dyDescent="0.25">
      <c r="A1367" t="str">
        <f t="shared" si="178"/>
        <v/>
      </c>
      <c r="B1367" s="16">
        <f t="shared" si="182"/>
        <v>40167</v>
      </c>
      <c r="C1367">
        <f t="shared" si="183"/>
        <v>450</v>
      </c>
      <c r="D1367">
        <f t="shared" si="180"/>
        <v>450</v>
      </c>
      <c r="E1367">
        <f t="shared" si="181"/>
        <v>0</v>
      </c>
      <c r="F1367">
        <f t="shared" si="179"/>
        <v>150</v>
      </c>
      <c r="G1367">
        <f t="shared" si="184"/>
        <v>170</v>
      </c>
      <c r="I1367">
        <f t="shared" si="184"/>
        <v>110</v>
      </c>
      <c r="M1367">
        <f t="shared" si="175"/>
        <v>20</v>
      </c>
    </row>
    <row r="1368" spans="1:13" x14ac:dyDescent="0.25">
      <c r="A1368" t="str">
        <f t="shared" si="178"/>
        <v/>
      </c>
      <c r="B1368" s="16">
        <f t="shared" si="182"/>
        <v>40168</v>
      </c>
      <c r="C1368">
        <f t="shared" si="183"/>
        <v>450</v>
      </c>
      <c r="D1368">
        <f t="shared" si="180"/>
        <v>450</v>
      </c>
      <c r="E1368">
        <f t="shared" si="181"/>
        <v>0</v>
      </c>
      <c r="F1368">
        <f t="shared" si="179"/>
        <v>150</v>
      </c>
      <c r="G1368">
        <f t="shared" si="184"/>
        <v>170</v>
      </c>
      <c r="I1368">
        <f t="shared" si="184"/>
        <v>110</v>
      </c>
      <c r="M1368">
        <f t="shared" si="175"/>
        <v>20</v>
      </c>
    </row>
    <row r="1369" spans="1:13" x14ac:dyDescent="0.25">
      <c r="A1369" t="str">
        <f t="shared" si="178"/>
        <v/>
      </c>
      <c r="B1369" s="16">
        <f t="shared" si="182"/>
        <v>40169</v>
      </c>
      <c r="C1369">
        <f t="shared" si="183"/>
        <v>450</v>
      </c>
      <c r="D1369">
        <f t="shared" si="180"/>
        <v>450</v>
      </c>
      <c r="E1369">
        <f t="shared" si="181"/>
        <v>0</v>
      </c>
      <c r="F1369">
        <f t="shared" si="179"/>
        <v>150</v>
      </c>
      <c r="G1369">
        <f t="shared" si="184"/>
        <v>170</v>
      </c>
      <c r="I1369">
        <f t="shared" si="184"/>
        <v>110</v>
      </c>
      <c r="M1369">
        <f t="shared" si="175"/>
        <v>20</v>
      </c>
    </row>
    <row r="1370" spans="1:13" x14ac:dyDescent="0.25">
      <c r="A1370" t="str">
        <f t="shared" si="178"/>
        <v/>
      </c>
      <c r="B1370" s="16">
        <f t="shared" si="182"/>
        <v>40170</v>
      </c>
      <c r="C1370">
        <f t="shared" si="183"/>
        <v>450</v>
      </c>
      <c r="D1370">
        <f t="shared" si="180"/>
        <v>450</v>
      </c>
      <c r="E1370">
        <f t="shared" si="181"/>
        <v>0</v>
      </c>
      <c r="F1370">
        <f t="shared" si="179"/>
        <v>150</v>
      </c>
      <c r="G1370">
        <f t="shared" si="184"/>
        <v>170</v>
      </c>
      <c r="I1370">
        <f t="shared" si="184"/>
        <v>110</v>
      </c>
      <c r="M1370">
        <f t="shared" si="175"/>
        <v>20</v>
      </c>
    </row>
    <row r="1371" spans="1:13" x14ac:dyDescent="0.25">
      <c r="A1371" t="str">
        <f t="shared" si="178"/>
        <v/>
      </c>
      <c r="B1371" s="16">
        <f t="shared" si="182"/>
        <v>40171</v>
      </c>
      <c r="C1371">
        <f t="shared" si="183"/>
        <v>450</v>
      </c>
      <c r="D1371">
        <f t="shared" si="180"/>
        <v>450</v>
      </c>
      <c r="E1371">
        <f t="shared" si="181"/>
        <v>0</v>
      </c>
      <c r="F1371">
        <f t="shared" si="179"/>
        <v>150</v>
      </c>
      <c r="G1371">
        <f t="shared" si="184"/>
        <v>170</v>
      </c>
      <c r="I1371">
        <f t="shared" si="184"/>
        <v>110</v>
      </c>
      <c r="M1371">
        <f t="shared" si="175"/>
        <v>20</v>
      </c>
    </row>
    <row r="1372" spans="1:13" x14ac:dyDescent="0.25">
      <c r="A1372" t="str">
        <f t="shared" si="178"/>
        <v/>
      </c>
      <c r="B1372" s="16">
        <f t="shared" si="182"/>
        <v>40172</v>
      </c>
      <c r="C1372">
        <f t="shared" si="183"/>
        <v>450</v>
      </c>
      <c r="D1372">
        <f t="shared" si="180"/>
        <v>450</v>
      </c>
      <c r="E1372">
        <f t="shared" si="181"/>
        <v>0</v>
      </c>
      <c r="F1372">
        <f t="shared" si="179"/>
        <v>150</v>
      </c>
      <c r="G1372">
        <f t="shared" si="184"/>
        <v>170</v>
      </c>
      <c r="I1372">
        <f t="shared" si="184"/>
        <v>110</v>
      </c>
      <c r="M1372">
        <f t="shared" si="175"/>
        <v>20</v>
      </c>
    </row>
    <row r="1373" spans="1:13" x14ac:dyDescent="0.25">
      <c r="A1373" t="str">
        <f t="shared" si="178"/>
        <v/>
      </c>
      <c r="B1373" s="16">
        <f t="shared" si="182"/>
        <v>40173</v>
      </c>
      <c r="C1373">
        <f t="shared" si="183"/>
        <v>450</v>
      </c>
      <c r="D1373">
        <f t="shared" si="180"/>
        <v>450</v>
      </c>
      <c r="E1373">
        <f t="shared" si="181"/>
        <v>0</v>
      </c>
      <c r="F1373">
        <f t="shared" si="179"/>
        <v>150</v>
      </c>
      <c r="G1373">
        <f t="shared" si="184"/>
        <v>170</v>
      </c>
      <c r="I1373">
        <f t="shared" si="184"/>
        <v>110</v>
      </c>
      <c r="M1373">
        <f t="shared" si="175"/>
        <v>20</v>
      </c>
    </row>
    <row r="1374" spans="1:13" x14ac:dyDescent="0.25">
      <c r="A1374" t="str">
        <f t="shared" si="178"/>
        <v/>
      </c>
      <c r="B1374" s="16">
        <f t="shared" si="182"/>
        <v>40174</v>
      </c>
      <c r="C1374">
        <f t="shared" si="183"/>
        <v>450</v>
      </c>
      <c r="D1374">
        <f t="shared" si="180"/>
        <v>450</v>
      </c>
      <c r="E1374">
        <f t="shared" si="181"/>
        <v>0</v>
      </c>
      <c r="F1374">
        <f t="shared" si="179"/>
        <v>150</v>
      </c>
      <c r="G1374">
        <f t="shared" si="184"/>
        <v>170</v>
      </c>
      <c r="I1374">
        <f t="shared" si="184"/>
        <v>110</v>
      </c>
      <c r="M1374">
        <f t="shared" si="175"/>
        <v>20</v>
      </c>
    </row>
    <row r="1375" spans="1:13" x14ac:dyDescent="0.25">
      <c r="A1375" t="str">
        <f t="shared" si="178"/>
        <v/>
      </c>
      <c r="B1375" s="16">
        <f t="shared" si="182"/>
        <v>40175</v>
      </c>
      <c r="C1375">
        <f t="shared" si="183"/>
        <v>450</v>
      </c>
      <c r="D1375">
        <f t="shared" si="180"/>
        <v>450</v>
      </c>
      <c r="E1375">
        <f t="shared" si="181"/>
        <v>0</v>
      </c>
      <c r="F1375">
        <f t="shared" si="179"/>
        <v>150</v>
      </c>
      <c r="G1375">
        <f t="shared" si="184"/>
        <v>170</v>
      </c>
      <c r="I1375">
        <f t="shared" si="184"/>
        <v>110</v>
      </c>
      <c r="M1375">
        <f t="shared" si="175"/>
        <v>20</v>
      </c>
    </row>
    <row r="1376" spans="1:13" x14ac:dyDescent="0.25">
      <c r="A1376" t="str">
        <f t="shared" si="178"/>
        <v/>
      </c>
      <c r="B1376" s="16">
        <f t="shared" si="182"/>
        <v>40176</v>
      </c>
      <c r="C1376">
        <f t="shared" si="183"/>
        <v>450</v>
      </c>
      <c r="D1376">
        <f t="shared" si="180"/>
        <v>450</v>
      </c>
      <c r="E1376">
        <f t="shared" si="181"/>
        <v>0</v>
      </c>
      <c r="F1376">
        <f t="shared" si="179"/>
        <v>150</v>
      </c>
      <c r="G1376">
        <f t="shared" si="184"/>
        <v>170</v>
      </c>
      <c r="I1376">
        <f t="shared" si="184"/>
        <v>110</v>
      </c>
      <c r="M1376">
        <f t="shared" si="175"/>
        <v>20</v>
      </c>
    </row>
    <row r="1377" spans="1:13" x14ac:dyDescent="0.25">
      <c r="A1377" t="str">
        <f t="shared" si="178"/>
        <v/>
      </c>
      <c r="B1377" s="16">
        <f t="shared" si="182"/>
        <v>40177</v>
      </c>
      <c r="C1377">
        <f t="shared" si="183"/>
        <v>450</v>
      </c>
      <c r="D1377">
        <f t="shared" si="180"/>
        <v>450</v>
      </c>
      <c r="E1377">
        <f t="shared" si="181"/>
        <v>0</v>
      </c>
      <c r="F1377">
        <f t="shared" si="179"/>
        <v>150</v>
      </c>
      <c r="G1377">
        <f t="shared" si="184"/>
        <v>170</v>
      </c>
      <c r="I1377">
        <f t="shared" si="184"/>
        <v>110</v>
      </c>
      <c r="M1377">
        <f t="shared" si="175"/>
        <v>20</v>
      </c>
    </row>
    <row r="1378" spans="1:13" x14ac:dyDescent="0.25">
      <c r="A1378" t="str">
        <f t="shared" si="178"/>
        <v/>
      </c>
      <c r="B1378" s="16">
        <f t="shared" si="182"/>
        <v>40178</v>
      </c>
      <c r="C1378">
        <f t="shared" si="183"/>
        <v>450</v>
      </c>
      <c r="D1378">
        <f t="shared" si="180"/>
        <v>450</v>
      </c>
      <c r="E1378">
        <f t="shared" si="181"/>
        <v>0</v>
      </c>
      <c r="F1378">
        <f t="shared" si="179"/>
        <v>150</v>
      </c>
      <c r="G1378">
        <f t="shared" si="184"/>
        <v>170</v>
      </c>
      <c r="I1378">
        <f t="shared" si="184"/>
        <v>110</v>
      </c>
      <c r="M1378">
        <f t="shared" si="175"/>
        <v>20</v>
      </c>
    </row>
    <row r="1379" spans="1:13" x14ac:dyDescent="0.25">
      <c r="A1379">
        <f t="shared" si="178"/>
        <v>1</v>
      </c>
      <c r="B1379" s="16">
        <f t="shared" si="182"/>
        <v>40179</v>
      </c>
      <c r="C1379">
        <f t="shared" si="183"/>
        <v>450</v>
      </c>
      <c r="D1379">
        <f t="shared" si="180"/>
        <v>450</v>
      </c>
      <c r="E1379">
        <f t="shared" si="181"/>
        <v>0</v>
      </c>
      <c r="F1379">
        <f t="shared" si="179"/>
        <v>150</v>
      </c>
      <c r="G1379">
        <v>220</v>
      </c>
      <c r="I1379">
        <v>60</v>
      </c>
      <c r="M1379">
        <f t="shared" si="175"/>
        <v>20</v>
      </c>
    </row>
    <row r="1380" spans="1:13" x14ac:dyDescent="0.25">
      <c r="A1380" t="str">
        <f t="shared" si="178"/>
        <v/>
      </c>
      <c r="B1380" s="16">
        <f t="shared" si="182"/>
        <v>40180</v>
      </c>
      <c r="C1380">
        <f t="shared" si="183"/>
        <v>450</v>
      </c>
      <c r="D1380">
        <f t="shared" si="180"/>
        <v>450</v>
      </c>
      <c r="E1380">
        <f t="shared" si="181"/>
        <v>0</v>
      </c>
      <c r="F1380">
        <f t="shared" si="179"/>
        <v>150</v>
      </c>
      <c r="G1380">
        <f t="shared" si="184"/>
        <v>220</v>
      </c>
      <c r="I1380">
        <f t="shared" si="184"/>
        <v>60</v>
      </c>
      <c r="M1380">
        <f t="shared" si="175"/>
        <v>20</v>
      </c>
    </row>
    <row r="1381" spans="1:13" x14ac:dyDescent="0.25">
      <c r="A1381" t="str">
        <f t="shared" si="178"/>
        <v/>
      </c>
      <c r="B1381" s="16">
        <f t="shared" si="182"/>
        <v>40181</v>
      </c>
      <c r="C1381">
        <f t="shared" si="183"/>
        <v>450</v>
      </c>
      <c r="D1381">
        <f t="shared" si="180"/>
        <v>450</v>
      </c>
      <c r="E1381">
        <f t="shared" si="181"/>
        <v>0</v>
      </c>
      <c r="F1381">
        <f t="shared" si="179"/>
        <v>150</v>
      </c>
      <c r="G1381">
        <f t="shared" si="184"/>
        <v>220</v>
      </c>
      <c r="I1381">
        <f t="shared" si="184"/>
        <v>60</v>
      </c>
      <c r="M1381">
        <f t="shared" si="175"/>
        <v>20</v>
      </c>
    </row>
    <row r="1382" spans="1:13" x14ac:dyDescent="0.25">
      <c r="A1382" t="str">
        <f t="shared" si="178"/>
        <v/>
      </c>
      <c r="B1382" s="16">
        <f t="shared" si="182"/>
        <v>40182</v>
      </c>
      <c r="C1382">
        <f t="shared" si="183"/>
        <v>450</v>
      </c>
      <c r="D1382">
        <f t="shared" si="180"/>
        <v>450</v>
      </c>
      <c r="E1382">
        <f t="shared" si="181"/>
        <v>0</v>
      </c>
      <c r="F1382">
        <f t="shared" si="179"/>
        <v>150</v>
      </c>
      <c r="G1382">
        <f t="shared" si="184"/>
        <v>220</v>
      </c>
      <c r="I1382">
        <f t="shared" si="184"/>
        <v>60</v>
      </c>
      <c r="M1382">
        <f t="shared" si="175"/>
        <v>20</v>
      </c>
    </row>
    <row r="1383" spans="1:13" x14ac:dyDescent="0.25">
      <c r="A1383" t="str">
        <f t="shared" si="178"/>
        <v/>
      </c>
      <c r="B1383" s="16">
        <f t="shared" si="182"/>
        <v>40183</v>
      </c>
      <c r="C1383">
        <f t="shared" si="183"/>
        <v>450</v>
      </c>
      <c r="D1383">
        <f t="shared" si="180"/>
        <v>450</v>
      </c>
      <c r="E1383">
        <f t="shared" si="181"/>
        <v>0</v>
      </c>
      <c r="F1383">
        <f t="shared" si="179"/>
        <v>150</v>
      </c>
      <c r="G1383">
        <f t="shared" si="184"/>
        <v>220</v>
      </c>
      <c r="I1383">
        <f t="shared" si="184"/>
        <v>60</v>
      </c>
      <c r="M1383">
        <f t="shared" si="175"/>
        <v>20</v>
      </c>
    </row>
    <row r="1384" spans="1:13" x14ac:dyDescent="0.25">
      <c r="A1384" t="str">
        <f t="shared" si="178"/>
        <v/>
      </c>
      <c r="B1384" s="16">
        <f t="shared" si="182"/>
        <v>40184</v>
      </c>
      <c r="C1384">
        <f t="shared" si="183"/>
        <v>450</v>
      </c>
      <c r="D1384">
        <f t="shared" si="180"/>
        <v>450</v>
      </c>
      <c r="E1384">
        <f t="shared" si="181"/>
        <v>0</v>
      </c>
      <c r="F1384">
        <f t="shared" si="179"/>
        <v>150</v>
      </c>
      <c r="G1384">
        <f t="shared" si="184"/>
        <v>220</v>
      </c>
      <c r="I1384">
        <f t="shared" si="184"/>
        <v>60</v>
      </c>
      <c r="M1384">
        <f t="shared" ref="M1384:M1447" si="185">M1383</f>
        <v>20</v>
      </c>
    </row>
    <row r="1385" spans="1:13" x14ac:dyDescent="0.25">
      <c r="A1385" t="str">
        <f t="shared" si="178"/>
        <v/>
      </c>
      <c r="B1385" s="16">
        <f t="shared" si="182"/>
        <v>40185</v>
      </c>
      <c r="C1385">
        <f t="shared" si="183"/>
        <v>450</v>
      </c>
      <c r="D1385">
        <f t="shared" si="180"/>
        <v>450</v>
      </c>
      <c r="E1385">
        <f t="shared" si="181"/>
        <v>0</v>
      </c>
      <c r="F1385">
        <f t="shared" si="179"/>
        <v>150</v>
      </c>
      <c r="G1385">
        <f t="shared" si="184"/>
        <v>220</v>
      </c>
      <c r="I1385">
        <f t="shared" si="184"/>
        <v>60</v>
      </c>
      <c r="M1385">
        <f t="shared" si="185"/>
        <v>20</v>
      </c>
    </row>
    <row r="1386" spans="1:13" x14ac:dyDescent="0.25">
      <c r="A1386" t="str">
        <f t="shared" si="178"/>
        <v/>
      </c>
      <c r="B1386" s="16">
        <f t="shared" si="182"/>
        <v>40186</v>
      </c>
      <c r="C1386">
        <f t="shared" si="183"/>
        <v>450</v>
      </c>
      <c r="D1386">
        <f t="shared" si="180"/>
        <v>450</v>
      </c>
      <c r="E1386">
        <f t="shared" si="181"/>
        <v>0</v>
      </c>
      <c r="F1386">
        <f t="shared" si="179"/>
        <v>150</v>
      </c>
      <c r="G1386">
        <f t="shared" si="184"/>
        <v>220</v>
      </c>
      <c r="I1386">
        <f t="shared" si="184"/>
        <v>60</v>
      </c>
      <c r="M1386">
        <f t="shared" si="185"/>
        <v>20</v>
      </c>
    </row>
    <row r="1387" spans="1:13" x14ac:dyDescent="0.25">
      <c r="A1387" t="str">
        <f t="shared" si="178"/>
        <v/>
      </c>
      <c r="B1387" s="16">
        <f t="shared" si="182"/>
        <v>40187</v>
      </c>
      <c r="C1387">
        <f t="shared" si="183"/>
        <v>450</v>
      </c>
      <c r="D1387">
        <f t="shared" si="180"/>
        <v>450</v>
      </c>
      <c r="E1387">
        <f t="shared" si="181"/>
        <v>0</v>
      </c>
      <c r="F1387">
        <f t="shared" si="179"/>
        <v>150</v>
      </c>
      <c r="G1387">
        <f t="shared" si="184"/>
        <v>220</v>
      </c>
      <c r="I1387">
        <f t="shared" si="184"/>
        <v>60</v>
      </c>
      <c r="M1387">
        <f t="shared" si="185"/>
        <v>20</v>
      </c>
    </row>
    <row r="1388" spans="1:13" x14ac:dyDescent="0.25">
      <c r="A1388" t="str">
        <f t="shared" si="178"/>
        <v/>
      </c>
      <c r="B1388" s="16">
        <f t="shared" si="182"/>
        <v>40188</v>
      </c>
      <c r="C1388">
        <f t="shared" si="183"/>
        <v>450</v>
      </c>
      <c r="D1388">
        <f t="shared" si="180"/>
        <v>450</v>
      </c>
      <c r="E1388">
        <f t="shared" si="181"/>
        <v>0</v>
      </c>
      <c r="F1388">
        <f t="shared" si="179"/>
        <v>150</v>
      </c>
      <c r="G1388">
        <f t="shared" si="184"/>
        <v>220</v>
      </c>
      <c r="I1388">
        <f t="shared" si="184"/>
        <v>60</v>
      </c>
      <c r="M1388">
        <f t="shared" si="185"/>
        <v>20</v>
      </c>
    </row>
    <row r="1389" spans="1:13" x14ac:dyDescent="0.25">
      <c r="A1389" t="str">
        <f t="shared" si="178"/>
        <v/>
      </c>
      <c r="B1389" s="16">
        <f t="shared" si="182"/>
        <v>40189</v>
      </c>
      <c r="C1389">
        <f t="shared" si="183"/>
        <v>450</v>
      </c>
      <c r="D1389">
        <f t="shared" si="180"/>
        <v>450</v>
      </c>
      <c r="E1389">
        <f t="shared" si="181"/>
        <v>0</v>
      </c>
      <c r="F1389">
        <f t="shared" si="179"/>
        <v>150</v>
      </c>
      <c r="G1389">
        <f t="shared" si="184"/>
        <v>220</v>
      </c>
      <c r="I1389">
        <f t="shared" si="184"/>
        <v>60</v>
      </c>
      <c r="M1389">
        <f t="shared" si="185"/>
        <v>20</v>
      </c>
    </row>
    <row r="1390" spans="1:13" x14ac:dyDescent="0.25">
      <c r="A1390" t="str">
        <f t="shared" si="178"/>
        <v/>
      </c>
      <c r="B1390" s="16">
        <f t="shared" si="182"/>
        <v>40190</v>
      </c>
      <c r="C1390">
        <f t="shared" si="183"/>
        <v>450</v>
      </c>
      <c r="D1390">
        <f t="shared" si="180"/>
        <v>450</v>
      </c>
      <c r="E1390">
        <f t="shared" si="181"/>
        <v>0</v>
      </c>
      <c r="F1390">
        <f t="shared" si="179"/>
        <v>150</v>
      </c>
      <c r="G1390">
        <f t="shared" si="184"/>
        <v>220</v>
      </c>
      <c r="I1390">
        <f t="shared" si="184"/>
        <v>60</v>
      </c>
      <c r="M1390">
        <f t="shared" si="185"/>
        <v>20</v>
      </c>
    </row>
    <row r="1391" spans="1:13" x14ac:dyDescent="0.25">
      <c r="A1391" t="str">
        <f t="shared" si="178"/>
        <v/>
      </c>
      <c r="B1391" s="16">
        <f t="shared" si="182"/>
        <v>40191</v>
      </c>
      <c r="C1391">
        <f t="shared" si="183"/>
        <v>450</v>
      </c>
      <c r="D1391">
        <f t="shared" si="180"/>
        <v>450</v>
      </c>
      <c r="E1391">
        <f t="shared" si="181"/>
        <v>0</v>
      </c>
      <c r="F1391">
        <f t="shared" si="179"/>
        <v>150</v>
      </c>
      <c r="G1391">
        <f t="shared" si="184"/>
        <v>220</v>
      </c>
      <c r="I1391">
        <f t="shared" si="184"/>
        <v>60</v>
      </c>
      <c r="M1391">
        <f t="shared" si="185"/>
        <v>20</v>
      </c>
    </row>
    <row r="1392" spans="1:13" x14ac:dyDescent="0.25">
      <c r="A1392" t="str">
        <f t="shared" si="178"/>
        <v/>
      </c>
      <c r="B1392" s="16">
        <f t="shared" si="182"/>
        <v>40192</v>
      </c>
      <c r="C1392">
        <f t="shared" si="183"/>
        <v>450</v>
      </c>
      <c r="D1392">
        <f t="shared" si="180"/>
        <v>450</v>
      </c>
      <c r="E1392">
        <f t="shared" si="181"/>
        <v>0</v>
      </c>
      <c r="F1392">
        <f t="shared" si="179"/>
        <v>150</v>
      </c>
      <c r="G1392">
        <f t="shared" si="184"/>
        <v>220</v>
      </c>
      <c r="I1392">
        <f t="shared" si="184"/>
        <v>60</v>
      </c>
      <c r="M1392">
        <f t="shared" si="185"/>
        <v>20</v>
      </c>
    </row>
    <row r="1393" spans="1:13" x14ac:dyDescent="0.25">
      <c r="A1393" t="str">
        <f t="shared" si="178"/>
        <v/>
      </c>
      <c r="B1393" s="16">
        <f t="shared" si="182"/>
        <v>40193</v>
      </c>
      <c r="C1393">
        <f t="shared" si="183"/>
        <v>450</v>
      </c>
      <c r="D1393">
        <f t="shared" si="180"/>
        <v>450</v>
      </c>
      <c r="E1393">
        <f t="shared" si="181"/>
        <v>0</v>
      </c>
      <c r="F1393">
        <f t="shared" si="179"/>
        <v>150</v>
      </c>
      <c r="G1393">
        <f t="shared" si="184"/>
        <v>220</v>
      </c>
      <c r="I1393">
        <f t="shared" si="184"/>
        <v>60</v>
      </c>
      <c r="M1393">
        <f t="shared" si="185"/>
        <v>20</v>
      </c>
    </row>
    <row r="1394" spans="1:13" x14ac:dyDescent="0.25">
      <c r="A1394" t="str">
        <f t="shared" si="178"/>
        <v/>
      </c>
      <c r="B1394" s="16">
        <f t="shared" si="182"/>
        <v>40194</v>
      </c>
      <c r="C1394">
        <f t="shared" si="183"/>
        <v>450</v>
      </c>
      <c r="D1394">
        <f t="shared" si="180"/>
        <v>450</v>
      </c>
      <c r="E1394">
        <f t="shared" si="181"/>
        <v>0</v>
      </c>
      <c r="F1394">
        <f t="shared" si="179"/>
        <v>150</v>
      </c>
      <c r="G1394">
        <f t="shared" si="184"/>
        <v>220</v>
      </c>
      <c r="I1394">
        <f t="shared" si="184"/>
        <v>60</v>
      </c>
      <c r="M1394">
        <f t="shared" si="185"/>
        <v>20</v>
      </c>
    </row>
    <row r="1395" spans="1:13" x14ac:dyDescent="0.25">
      <c r="A1395" t="str">
        <f t="shared" si="178"/>
        <v/>
      </c>
      <c r="B1395" s="16">
        <f t="shared" si="182"/>
        <v>40195</v>
      </c>
      <c r="C1395">
        <f t="shared" si="183"/>
        <v>450</v>
      </c>
      <c r="D1395">
        <f t="shared" si="180"/>
        <v>450</v>
      </c>
      <c r="E1395">
        <f t="shared" si="181"/>
        <v>0</v>
      </c>
      <c r="F1395">
        <f t="shared" si="179"/>
        <v>150</v>
      </c>
      <c r="G1395">
        <f t="shared" si="184"/>
        <v>220</v>
      </c>
      <c r="I1395">
        <f t="shared" si="184"/>
        <v>60</v>
      </c>
      <c r="M1395">
        <f t="shared" si="185"/>
        <v>20</v>
      </c>
    </row>
    <row r="1396" spans="1:13" x14ac:dyDescent="0.25">
      <c r="A1396" t="str">
        <f t="shared" si="178"/>
        <v/>
      </c>
      <c r="B1396" s="16">
        <f t="shared" si="182"/>
        <v>40196</v>
      </c>
      <c r="C1396">
        <f t="shared" si="183"/>
        <v>450</v>
      </c>
      <c r="D1396">
        <f t="shared" si="180"/>
        <v>450</v>
      </c>
      <c r="E1396">
        <f t="shared" si="181"/>
        <v>0</v>
      </c>
      <c r="F1396">
        <f t="shared" si="179"/>
        <v>150</v>
      </c>
      <c r="G1396">
        <f t="shared" si="184"/>
        <v>220</v>
      </c>
      <c r="I1396">
        <f t="shared" si="184"/>
        <v>60</v>
      </c>
      <c r="M1396">
        <f t="shared" si="185"/>
        <v>20</v>
      </c>
    </row>
    <row r="1397" spans="1:13" x14ac:dyDescent="0.25">
      <c r="A1397" t="str">
        <f t="shared" si="178"/>
        <v/>
      </c>
      <c r="B1397" s="16">
        <f t="shared" si="182"/>
        <v>40197</v>
      </c>
      <c r="C1397">
        <f t="shared" si="183"/>
        <v>450</v>
      </c>
      <c r="D1397">
        <f t="shared" si="180"/>
        <v>450</v>
      </c>
      <c r="E1397">
        <f t="shared" si="181"/>
        <v>0</v>
      </c>
      <c r="F1397">
        <f t="shared" si="179"/>
        <v>150</v>
      </c>
      <c r="G1397">
        <f t="shared" si="184"/>
        <v>220</v>
      </c>
      <c r="I1397">
        <f t="shared" si="184"/>
        <v>60</v>
      </c>
      <c r="M1397">
        <f t="shared" si="185"/>
        <v>20</v>
      </c>
    </row>
    <row r="1398" spans="1:13" x14ac:dyDescent="0.25">
      <c r="A1398" t="str">
        <f t="shared" si="178"/>
        <v/>
      </c>
      <c r="B1398" s="16">
        <f t="shared" si="182"/>
        <v>40198</v>
      </c>
      <c r="C1398">
        <f t="shared" si="183"/>
        <v>450</v>
      </c>
      <c r="D1398">
        <f t="shared" si="180"/>
        <v>450</v>
      </c>
      <c r="E1398">
        <f t="shared" si="181"/>
        <v>0</v>
      </c>
      <c r="F1398">
        <f t="shared" si="179"/>
        <v>150</v>
      </c>
      <c r="G1398">
        <f t="shared" si="184"/>
        <v>220</v>
      </c>
      <c r="I1398">
        <f t="shared" si="184"/>
        <v>60</v>
      </c>
      <c r="M1398">
        <f t="shared" si="185"/>
        <v>20</v>
      </c>
    </row>
    <row r="1399" spans="1:13" x14ac:dyDescent="0.25">
      <c r="A1399" t="str">
        <f t="shared" si="178"/>
        <v/>
      </c>
      <c r="B1399" s="16">
        <f t="shared" si="182"/>
        <v>40199</v>
      </c>
      <c r="C1399">
        <f t="shared" si="183"/>
        <v>450</v>
      </c>
      <c r="D1399">
        <f t="shared" si="180"/>
        <v>450</v>
      </c>
      <c r="E1399">
        <f t="shared" si="181"/>
        <v>0</v>
      </c>
      <c r="F1399">
        <f t="shared" si="179"/>
        <v>150</v>
      </c>
      <c r="G1399">
        <f t="shared" si="184"/>
        <v>220</v>
      </c>
      <c r="I1399">
        <f t="shared" si="184"/>
        <v>60</v>
      </c>
      <c r="M1399">
        <f t="shared" si="185"/>
        <v>20</v>
      </c>
    </row>
    <row r="1400" spans="1:13" x14ac:dyDescent="0.25">
      <c r="A1400" t="str">
        <f t="shared" si="178"/>
        <v/>
      </c>
      <c r="B1400" s="16">
        <f t="shared" si="182"/>
        <v>40200</v>
      </c>
      <c r="C1400">
        <f t="shared" si="183"/>
        <v>450</v>
      </c>
      <c r="D1400">
        <f t="shared" si="180"/>
        <v>450</v>
      </c>
      <c r="E1400">
        <f t="shared" si="181"/>
        <v>0</v>
      </c>
      <c r="F1400">
        <f t="shared" si="179"/>
        <v>150</v>
      </c>
      <c r="G1400">
        <f t="shared" si="184"/>
        <v>220</v>
      </c>
      <c r="I1400">
        <f t="shared" si="184"/>
        <v>60</v>
      </c>
      <c r="M1400">
        <f t="shared" si="185"/>
        <v>20</v>
      </c>
    </row>
    <row r="1401" spans="1:13" x14ac:dyDescent="0.25">
      <c r="A1401" t="str">
        <f t="shared" si="178"/>
        <v/>
      </c>
      <c r="B1401" s="16">
        <f t="shared" si="182"/>
        <v>40201</v>
      </c>
      <c r="C1401">
        <f t="shared" si="183"/>
        <v>450</v>
      </c>
      <c r="D1401">
        <f t="shared" si="180"/>
        <v>450</v>
      </c>
      <c r="E1401">
        <f t="shared" si="181"/>
        <v>0</v>
      </c>
      <c r="F1401">
        <f t="shared" si="179"/>
        <v>150</v>
      </c>
      <c r="G1401">
        <f t="shared" si="184"/>
        <v>220</v>
      </c>
      <c r="I1401">
        <f t="shared" si="184"/>
        <v>60</v>
      </c>
      <c r="M1401">
        <f t="shared" si="185"/>
        <v>20</v>
      </c>
    </row>
    <row r="1402" spans="1:13" x14ac:dyDescent="0.25">
      <c r="A1402" t="str">
        <f t="shared" si="178"/>
        <v/>
      </c>
      <c r="B1402" s="16">
        <f t="shared" si="182"/>
        <v>40202</v>
      </c>
      <c r="C1402">
        <f t="shared" si="183"/>
        <v>450</v>
      </c>
      <c r="D1402">
        <f t="shared" si="180"/>
        <v>450</v>
      </c>
      <c r="E1402">
        <f t="shared" si="181"/>
        <v>0</v>
      </c>
      <c r="F1402">
        <f t="shared" si="179"/>
        <v>150</v>
      </c>
      <c r="G1402">
        <f t="shared" si="184"/>
        <v>220</v>
      </c>
      <c r="I1402">
        <f t="shared" si="184"/>
        <v>60</v>
      </c>
      <c r="M1402">
        <f t="shared" si="185"/>
        <v>20</v>
      </c>
    </row>
    <row r="1403" spans="1:13" x14ac:dyDescent="0.25">
      <c r="A1403" t="str">
        <f t="shared" si="178"/>
        <v/>
      </c>
      <c r="B1403" s="16">
        <f t="shared" si="182"/>
        <v>40203</v>
      </c>
      <c r="C1403">
        <f t="shared" si="183"/>
        <v>450</v>
      </c>
      <c r="D1403">
        <f t="shared" si="180"/>
        <v>450</v>
      </c>
      <c r="E1403">
        <f t="shared" si="181"/>
        <v>0</v>
      </c>
      <c r="F1403">
        <f t="shared" si="179"/>
        <v>150</v>
      </c>
      <c r="G1403">
        <f t="shared" si="184"/>
        <v>220</v>
      </c>
      <c r="I1403">
        <f t="shared" si="184"/>
        <v>60</v>
      </c>
      <c r="M1403">
        <f t="shared" si="185"/>
        <v>20</v>
      </c>
    </row>
    <row r="1404" spans="1:13" x14ac:dyDescent="0.25">
      <c r="A1404" t="str">
        <f t="shared" si="178"/>
        <v/>
      </c>
      <c r="B1404" s="16">
        <f t="shared" si="182"/>
        <v>40204</v>
      </c>
      <c r="C1404">
        <f t="shared" si="183"/>
        <v>450</v>
      </c>
      <c r="D1404">
        <f t="shared" si="180"/>
        <v>450</v>
      </c>
      <c r="E1404">
        <f t="shared" si="181"/>
        <v>0</v>
      </c>
      <c r="F1404">
        <f t="shared" si="179"/>
        <v>150</v>
      </c>
      <c r="G1404">
        <f t="shared" si="184"/>
        <v>220</v>
      </c>
      <c r="I1404">
        <f t="shared" si="184"/>
        <v>60</v>
      </c>
      <c r="M1404">
        <f t="shared" si="185"/>
        <v>20</v>
      </c>
    </row>
    <row r="1405" spans="1:13" x14ac:dyDescent="0.25">
      <c r="A1405" t="str">
        <f t="shared" si="178"/>
        <v/>
      </c>
      <c r="B1405" s="16">
        <f t="shared" si="182"/>
        <v>40205</v>
      </c>
      <c r="C1405">
        <f t="shared" si="183"/>
        <v>450</v>
      </c>
      <c r="D1405">
        <f t="shared" si="180"/>
        <v>450</v>
      </c>
      <c r="E1405">
        <f t="shared" si="181"/>
        <v>0</v>
      </c>
      <c r="F1405">
        <f t="shared" si="179"/>
        <v>150</v>
      </c>
      <c r="G1405">
        <f t="shared" si="184"/>
        <v>220</v>
      </c>
      <c r="I1405">
        <f t="shared" si="184"/>
        <v>60</v>
      </c>
      <c r="M1405">
        <f t="shared" si="185"/>
        <v>20</v>
      </c>
    </row>
    <row r="1406" spans="1:13" x14ac:dyDescent="0.25">
      <c r="A1406" t="str">
        <f t="shared" si="178"/>
        <v/>
      </c>
      <c r="B1406" s="16">
        <f t="shared" si="182"/>
        <v>40206</v>
      </c>
      <c r="C1406">
        <f t="shared" si="183"/>
        <v>450</v>
      </c>
      <c r="D1406">
        <f t="shared" si="180"/>
        <v>450</v>
      </c>
      <c r="E1406">
        <f t="shared" si="181"/>
        <v>0</v>
      </c>
      <c r="F1406">
        <f t="shared" si="179"/>
        <v>150</v>
      </c>
      <c r="G1406">
        <f t="shared" si="184"/>
        <v>220</v>
      </c>
      <c r="I1406">
        <f t="shared" si="184"/>
        <v>60</v>
      </c>
      <c r="M1406">
        <f t="shared" si="185"/>
        <v>20</v>
      </c>
    </row>
    <row r="1407" spans="1:13" x14ac:dyDescent="0.25">
      <c r="A1407" t="str">
        <f t="shared" si="178"/>
        <v/>
      </c>
      <c r="B1407" s="16">
        <f t="shared" si="182"/>
        <v>40207</v>
      </c>
      <c r="C1407">
        <f t="shared" si="183"/>
        <v>450</v>
      </c>
      <c r="D1407">
        <f t="shared" si="180"/>
        <v>450</v>
      </c>
      <c r="E1407">
        <f t="shared" si="181"/>
        <v>0</v>
      </c>
      <c r="F1407">
        <f t="shared" si="179"/>
        <v>150</v>
      </c>
      <c r="G1407">
        <f t="shared" si="184"/>
        <v>220</v>
      </c>
      <c r="I1407">
        <f t="shared" si="184"/>
        <v>60</v>
      </c>
      <c r="M1407">
        <f t="shared" si="185"/>
        <v>20</v>
      </c>
    </row>
    <row r="1408" spans="1:13" x14ac:dyDescent="0.25">
      <c r="A1408" t="str">
        <f t="shared" si="178"/>
        <v/>
      </c>
      <c r="B1408" s="16">
        <f t="shared" si="182"/>
        <v>40208</v>
      </c>
      <c r="C1408">
        <f t="shared" si="183"/>
        <v>450</v>
      </c>
      <c r="D1408">
        <f t="shared" si="180"/>
        <v>450</v>
      </c>
      <c r="E1408">
        <f t="shared" si="181"/>
        <v>0</v>
      </c>
      <c r="F1408">
        <f t="shared" si="179"/>
        <v>150</v>
      </c>
      <c r="G1408">
        <f t="shared" si="184"/>
        <v>220</v>
      </c>
      <c r="I1408">
        <f t="shared" si="184"/>
        <v>60</v>
      </c>
      <c r="M1408">
        <f t="shared" si="185"/>
        <v>20</v>
      </c>
    </row>
    <row r="1409" spans="1:13" x14ac:dyDescent="0.25">
      <c r="A1409" t="str">
        <f t="shared" si="178"/>
        <v/>
      </c>
      <c r="B1409" s="16">
        <f t="shared" si="182"/>
        <v>40209</v>
      </c>
      <c r="C1409">
        <f t="shared" si="183"/>
        <v>450</v>
      </c>
      <c r="D1409">
        <f t="shared" si="180"/>
        <v>450</v>
      </c>
      <c r="E1409">
        <f t="shared" si="181"/>
        <v>0</v>
      </c>
      <c r="F1409">
        <f t="shared" si="179"/>
        <v>150</v>
      </c>
      <c r="G1409">
        <f t="shared" si="184"/>
        <v>220</v>
      </c>
      <c r="I1409">
        <f t="shared" si="184"/>
        <v>60</v>
      </c>
      <c r="M1409">
        <f t="shared" si="185"/>
        <v>20</v>
      </c>
    </row>
    <row r="1410" spans="1:13" x14ac:dyDescent="0.25">
      <c r="A1410">
        <f t="shared" si="178"/>
        <v>1</v>
      </c>
      <c r="B1410" s="16">
        <f t="shared" si="182"/>
        <v>40210</v>
      </c>
      <c r="C1410">
        <f t="shared" si="183"/>
        <v>450</v>
      </c>
      <c r="D1410">
        <f t="shared" si="180"/>
        <v>450</v>
      </c>
      <c r="E1410">
        <f t="shared" si="181"/>
        <v>0</v>
      </c>
      <c r="F1410">
        <f t="shared" si="179"/>
        <v>150</v>
      </c>
      <c r="G1410">
        <f>120+100</f>
        <v>220</v>
      </c>
      <c r="I1410">
        <f t="shared" si="184"/>
        <v>60</v>
      </c>
      <c r="M1410">
        <f t="shared" si="185"/>
        <v>20</v>
      </c>
    </row>
    <row r="1411" spans="1:13" x14ac:dyDescent="0.25">
      <c r="A1411" t="str">
        <f t="shared" si="178"/>
        <v/>
      </c>
      <c r="B1411" s="16">
        <f t="shared" si="182"/>
        <v>40211</v>
      </c>
      <c r="C1411">
        <f t="shared" si="183"/>
        <v>450</v>
      </c>
      <c r="D1411">
        <f t="shared" si="180"/>
        <v>450</v>
      </c>
      <c r="E1411">
        <f t="shared" si="181"/>
        <v>0</v>
      </c>
      <c r="F1411">
        <f t="shared" si="179"/>
        <v>150</v>
      </c>
      <c r="G1411">
        <f t="shared" ref="G1411:G1437" si="186">120+100</f>
        <v>220</v>
      </c>
      <c r="I1411">
        <f t="shared" si="184"/>
        <v>60</v>
      </c>
      <c r="M1411">
        <f t="shared" si="185"/>
        <v>20</v>
      </c>
    </row>
    <row r="1412" spans="1:13" x14ac:dyDescent="0.25">
      <c r="A1412" t="str">
        <f t="shared" si="178"/>
        <v/>
      </c>
      <c r="B1412" s="16">
        <f t="shared" si="182"/>
        <v>40212</v>
      </c>
      <c r="C1412">
        <f t="shared" si="183"/>
        <v>450</v>
      </c>
      <c r="D1412">
        <f t="shared" si="180"/>
        <v>450</v>
      </c>
      <c r="E1412">
        <f t="shared" si="181"/>
        <v>0</v>
      </c>
      <c r="F1412">
        <f t="shared" si="179"/>
        <v>150</v>
      </c>
      <c r="G1412">
        <f t="shared" si="186"/>
        <v>220</v>
      </c>
      <c r="I1412">
        <f t="shared" si="184"/>
        <v>60</v>
      </c>
      <c r="M1412">
        <f t="shared" si="185"/>
        <v>20</v>
      </c>
    </row>
    <row r="1413" spans="1:13" x14ac:dyDescent="0.25">
      <c r="A1413" t="str">
        <f t="shared" si="178"/>
        <v/>
      </c>
      <c r="B1413" s="16">
        <f t="shared" si="182"/>
        <v>40213</v>
      </c>
      <c r="C1413">
        <f t="shared" si="183"/>
        <v>450</v>
      </c>
      <c r="D1413">
        <f t="shared" si="180"/>
        <v>450</v>
      </c>
      <c r="E1413">
        <f t="shared" si="181"/>
        <v>0</v>
      </c>
      <c r="F1413">
        <f t="shared" si="179"/>
        <v>150</v>
      </c>
      <c r="G1413">
        <f t="shared" si="186"/>
        <v>220</v>
      </c>
      <c r="I1413">
        <f t="shared" si="184"/>
        <v>60</v>
      </c>
      <c r="M1413">
        <f t="shared" si="185"/>
        <v>20</v>
      </c>
    </row>
    <row r="1414" spans="1:13" x14ac:dyDescent="0.25">
      <c r="A1414" t="str">
        <f t="shared" si="178"/>
        <v/>
      </c>
      <c r="B1414" s="16">
        <f t="shared" si="182"/>
        <v>40214</v>
      </c>
      <c r="C1414">
        <f t="shared" si="183"/>
        <v>450</v>
      </c>
      <c r="D1414">
        <f t="shared" si="180"/>
        <v>450</v>
      </c>
      <c r="E1414">
        <f t="shared" si="181"/>
        <v>0</v>
      </c>
      <c r="F1414">
        <f t="shared" si="179"/>
        <v>150</v>
      </c>
      <c r="G1414">
        <f t="shared" si="186"/>
        <v>220</v>
      </c>
      <c r="I1414">
        <f t="shared" si="184"/>
        <v>60</v>
      </c>
      <c r="M1414">
        <f t="shared" si="185"/>
        <v>20</v>
      </c>
    </row>
    <row r="1415" spans="1:13" x14ac:dyDescent="0.25">
      <c r="A1415" t="str">
        <f t="shared" si="178"/>
        <v/>
      </c>
      <c r="B1415" s="16">
        <f t="shared" si="182"/>
        <v>40215</v>
      </c>
      <c r="C1415">
        <f t="shared" si="183"/>
        <v>450</v>
      </c>
      <c r="D1415">
        <f t="shared" si="180"/>
        <v>450</v>
      </c>
      <c r="E1415">
        <f t="shared" si="181"/>
        <v>0</v>
      </c>
      <c r="F1415">
        <f t="shared" si="179"/>
        <v>150</v>
      </c>
      <c r="G1415">
        <f t="shared" si="186"/>
        <v>220</v>
      </c>
      <c r="I1415">
        <f t="shared" si="184"/>
        <v>60</v>
      </c>
      <c r="M1415">
        <f t="shared" si="185"/>
        <v>20</v>
      </c>
    </row>
    <row r="1416" spans="1:13" x14ac:dyDescent="0.25">
      <c r="A1416" t="str">
        <f t="shared" ref="A1416:A1479" si="187">IF(DAY(B1416)=1,1,"")</f>
        <v/>
      </c>
      <c r="B1416" s="16">
        <f t="shared" si="182"/>
        <v>40216</v>
      </c>
      <c r="C1416">
        <f t="shared" si="183"/>
        <v>450</v>
      </c>
      <c r="D1416">
        <f t="shared" si="180"/>
        <v>450</v>
      </c>
      <c r="E1416">
        <f t="shared" si="181"/>
        <v>0</v>
      </c>
      <c r="F1416">
        <f t="shared" ref="F1416:F1468" si="188">20+50+25+45+10</f>
        <v>150</v>
      </c>
      <c r="G1416">
        <f t="shared" si="186"/>
        <v>220</v>
      </c>
      <c r="I1416">
        <f t="shared" si="184"/>
        <v>60</v>
      </c>
      <c r="M1416">
        <f t="shared" si="185"/>
        <v>20</v>
      </c>
    </row>
    <row r="1417" spans="1:13" x14ac:dyDescent="0.25">
      <c r="A1417" t="str">
        <f t="shared" si="187"/>
        <v/>
      </c>
      <c r="B1417" s="16">
        <f t="shared" si="182"/>
        <v>40217</v>
      </c>
      <c r="C1417">
        <f t="shared" si="183"/>
        <v>450</v>
      </c>
      <c r="D1417">
        <f t="shared" ref="D1417:D1480" si="189">SUM(F1417:S1417)</f>
        <v>450</v>
      </c>
      <c r="E1417">
        <f t="shared" ref="E1417:E1480" si="190">C1417-D1417</f>
        <v>0</v>
      </c>
      <c r="F1417">
        <f t="shared" si="188"/>
        <v>150</v>
      </c>
      <c r="G1417">
        <f t="shared" si="186"/>
        <v>220</v>
      </c>
      <c r="I1417">
        <f t="shared" si="184"/>
        <v>60</v>
      </c>
      <c r="M1417">
        <f t="shared" si="185"/>
        <v>20</v>
      </c>
    </row>
    <row r="1418" spans="1:13" x14ac:dyDescent="0.25">
      <c r="A1418" t="str">
        <f t="shared" si="187"/>
        <v/>
      </c>
      <c r="B1418" s="16">
        <f t="shared" ref="B1418:B1481" si="191">B1417+1</f>
        <v>40218</v>
      </c>
      <c r="C1418">
        <f t="shared" si="183"/>
        <v>450</v>
      </c>
      <c r="D1418">
        <f t="shared" si="189"/>
        <v>450</v>
      </c>
      <c r="E1418">
        <f t="shared" si="190"/>
        <v>0</v>
      </c>
      <c r="F1418">
        <f t="shared" si="188"/>
        <v>150</v>
      </c>
      <c r="G1418">
        <f t="shared" si="186"/>
        <v>220</v>
      </c>
      <c r="I1418">
        <f t="shared" si="184"/>
        <v>60</v>
      </c>
      <c r="M1418">
        <f t="shared" si="185"/>
        <v>20</v>
      </c>
    </row>
    <row r="1419" spans="1:13" x14ac:dyDescent="0.25">
      <c r="A1419" t="str">
        <f t="shared" si="187"/>
        <v/>
      </c>
      <c r="B1419" s="16">
        <f t="shared" si="191"/>
        <v>40219</v>
      </c>
      <c r="C1419">
        <f t="shared" si="183"/>
        <v>450</v>
      </c>
      <c r="D1419">
        <f t="shared" si="189"/>
        <v>450</v>
      </c>
      <c r="E1419">
        <f t="shared" si="190"/>
        <v>0</v>
      </c>
      <c r="F1419">
        <f t="shared" si="188"/>
        <v>150</v>
      </c>
      <c r="G1419">
        <f t="shared" si="186"/>
        <v>220</v>
      </c>
      <c r="I1419">
        <f t="shared" si="184"/>
        <v>60</v>
      </c>
      <c r="M1419">
        <f t="shared" si="185"/>
        <v>20</v>
      </c>
    </row>
    <row r="1420" spans="1:13" x14ac:dyDescent="0.25">
      <c r="A1420" t="str">
        <f t="shared" si="187"/>
        <v/>
      </c>
      <c r="B1420" s="16">
        <f t="shared" si="191"/>
        <v>40220</v>
      </c>
      <c r="C1420">
        <f t="shared" ref="C1420:C1483" si="192">IF(MONTH(B1420)&lt;4,450,IF(MONTH(B1420)&gt;10,450,410))</f>
        <v>450</v>
      </c>
      <c r="D1420">
        <f t="shared" si="189"/>
        <v>450</v>
      </c>
      <c r="E1420">
        <f t="shared" si="190"/>
        <v>0</v>
      </c>
      <c r="F1420">
        <f t="shared" si="188"/>
        <v>150</v>
      </c>
      <c r="G1420">
        <f t="shared" si="186"/>
        <v>220</v>
      </c>
      <c r="I1420">
        <f t="shared" si="184"/>
        <v>60</v>
      </c>
      <c r="M1420">
        <f t="shared" si="185"/>
        <v>20</v>
      </c>
    </row>
    <row r="1421" spans="1:13" x14ac:dyDescent="0.25">
      <c r="A1421" t="str">
        <f t="shared" si="187"/>
        <v/>
      </c>
      <c r="B1421" s="16">
        <f t="shared" si="191"/>
        <v>40221</v>
      </c>
      <c r="C1421">
        <f t="shared" si="192"/>
        <v>450</v>
      </c>
      <c r="D1421">
        <f t="shared" si="189"/>
        <v>450</v>
      </c>
      <c r="E1421">
        <f t="shared" si="190"/>
        <v>0</v>
      </c>
      <c r="F1421">
        <f t="shared" si="188"/>
        <v>150</v>
      </c>
      <c r="G1421">
        <f t="shared" si="186"/>
        <v>220</v>
      </c>
      <c r="I1421">
        <f t="shared" ref="G1421:I1484" si="193">I1420</f>
        <v>60</v>
      </c>
      <c r="M1421">
        <f t="shared" si="185"/>
        <v>20</v>
      </c>
    </row>
    <row r="1422" spans="1:13" x14ac:dyDescent="0.25">
      <c r="A1422" t="str">
        <f t="shared" si="187"/>
        <v/>
      </c>
      <c r="B1422" s="16">
        <f t="shared" si="191"/>
        <v>40222</v>
      </c>
      <c r="C1422">
        <f t="shared" si="192"/>
        <v>450</v>
      </c>
      <c r="D1422">
        <f t="shared" si="189"/>
        <v>450</v>
      </c>
      <c r="E1422">
        <f t="shared" si="190"/>
        <v>0</v>
      </c>
      <c r="F1422">
        <f t="shared" si="188"/>
        <v>150</v>
      </c>
      <c r="G1422">
        <f t="shared" si="186"/>
        <v>220</v>
      </c>
      <c r="I1422">
        <f t="shared" si="193"/>
        <v>60</v>
      </c>
      <c r="M1422">
        <f t="shared" si="185"/>
        <v>20</v>
      </c>
    </row>
    <row r="1423" spans="1:13" x14ac:dyDescent="0.25">
      <c r="A1423" t="str">
        <f t="shared" si="187"/>
        <v/>
      </c>
      <c r="B1423" s="16">
        <f t="shared" si="191"/>
        <v>40223</v>
      </c>
      <c r="C1423">
        <f t="shared" si="192"/>
        <v>450</v>
      </c>
      <c r="D1423">
        <f t="shared" si="189"/>
        <v>450</v>
      </c>
      <c r="E1423">
        <f t="shared" si="190"/>
        <v>0</v>
      </c>
      <c r="F1423">
        <f t="shared" si="188"/>
        <v>150</v>
      </c>
      <c r="G1423">
        <f t="shared" si="186"/>
        <v>220</v>
      </c>
      <c r="I1423">
        <f t="shared" si="193"/>
        <v>60</v>
      </c>
      <c r="M1423">
        <f t="shared" si="185"/>
        <v>20</v>
      </c>
    </row>
    <row r="1424" spans="1:13" x14ac:dyDescent="0.25">
      <c r="A1424" t="str">
        <f t="shared" si="187"/>
        <v/>
      </c>
      <c r="B1424" s="16">
        <f t="shared" si="191"/>
        <v>40224</v>
      </c>
      <c r="C1424">
        <f t="shared" si="192"/>
        <v>450</v>
      </c>
      <c r="D1424">
        <f t="shared" si="189"/>
        <v>450</v>
      </c>
      <c r="E1424">
        <f t="shared" si="190"/>
        <v>0</v>
      </c>
      <c r="F1424">
        <f t="shared" si="188"/>
        <v>150</v>
      </c>
      <c r="G1424">
        <f t="shared" si="186"/>
        <v>220</v>
      </c>
      <c r="I1424">
        <f t="shared" si="193"/>
        <v>60</v>
      </c>
      <c r="M1424">
        <f t="shared" si="185"/>
        <v>20</v>
      </c>
    </row>
    <row r="1425" spans="1:13" x14ac:dyDescent="0.25">
      <c r="A1425" t="str">
        <f t="shared" si="187"/>
        <v/>
      </c>
      <c r="B1425" s="16">
        <f t="shared" si="191"/>
        <v>40225</v>
      </c>
      <c r="C1425">
        <f t="shared" si="192"/>
        <v>450</v>
      </c>
      <c r="D1425">
        <f t="shared" si="189"/>
        <v>450</v>
      </c>
      <c r="E1425">
        <f t="shared" si="190"/>
        <v>0</v>
      </c>
      <c r="F1425">
        <f t="shared" si="188"/>
        <v>150</v>
      </c>
      <c r="G1425">
        <f t="shared" si="186"/>
        <v>220</v>
      </c>
      <c r="I1425">
        <f t="shared" si="193"/>
        <v>60</v>
      </c>
      <c r="M1425">
        <f t="shared" si="185"/>
        <v>20</v>
      </c>
    </row>
    <row r="1426" spans="1:13" x14ac:dyDescent="0.25">
      <c r="A1426" t="str">
        <f t="shared" si="187"/>
        <v/>
      </c>
      <c r="B1426" s="16">
        <f t="shared" si="191"/>
        <v>40226</v>
      </c>
      <c r="C1426">
        <f t="shared" si="192"/>
        <v>450</v>
      </c>
      <c r="D1426">
        <f t="shared" si="189"/>
        <v>450</v>
      </c>
      <c r="E1426">
        <f t="shared" si="190"/>
        <v>0</v>
      </c>
      <c r="F1426">
        <f t="shared" si="188"/>
        <v>150</v>
      </c>
      <c r="G1426">
        <f t="shared" si="186"/>
        <v>220</v>
      </c>
      <c r="I1426">
        <f t="shared" si="193"/>
        <v>60</v>
      </c>
      <c r="M1426">
        <f t="shared" si="185"/>
        <v>20</v>
      </c>
    </row>
    <row r="1427" spans="1:13" x14ac:dyDescent="0.25">
      <c r="A1427" t="str">
        <f t="shared" si="187"/>
        <v/>
      </c>
      <c r="B1427" s="16">
        <f t="shared" si="191"/>
        <v>40227</v>
      </c>
      <c r="C1427">
        <f t="shared" si="192"/>
        <v>450</v>
      </c>
      <c r="D1427">
        <f t="shared" si="189"/>
        <v>450</v>
      </c>
      <c r="E1427">
        <f t="shared" si="190"/>
        <v>0</v>
      </c>
      <c r="F1427">
        <f t="shared" si="188"/>
        <v>150</v>
      </c>
      <c r="G1427">
        <f t="shared" si="186"/>
        <v>220</v>
      </c>
      <c r="I1427">
        <f t="shared" si="193"/>
        <v>60</v>
      </c>
      <c r="M1427">
        <f t="shared" si="185"/>
        <v>20</v>
      </c>
    </row>
    <row r="1428" spans="1:13" x14ac:dyDescent="0.25">
      <c r="A1428" t="str">
        <f t="shared" si="187"/>
        <v/>
      </c>
      <c r="B1428" s="16">
        <f t="shared" si="191"/>
        <v>40228</v>
      </c>
      <c r="C1428">
        <f t="shared" si="192"/>
        <v>450</v>
      </c>
      <c r="D1428">
        <f t="shared" si="189"/>
        <v>450</v>
      </c>
      <c r="E1428">
        <f t="shared" si="190"/>
        <v>0</v>
      </c>
      <c r="F1428">
        <f t="shared" si="188"/>
        <v>150</v>
      </c>
      <c r="G1428">
        <f t="shared" si="186"/>
        <v>220</v>
      </c>
      <c r="I1428">
        <f t="shared" si="193"/>
        <v>60</v>
      </c>
      <c r="M1428">
        <f t="shared" si="185"/>
        <v>20</v>
      </c>
    </row>
    <row r="1429" spans="1:13" x14ac:dyDescent="0.25">
      <c r="A1429" t="str">
        <f t="shared" si="187"/>
        <v/>
      </c>
      <c r="B1429" s="16">
        <f t="shared" si="191"/>
        <v>40229</v>
      </c>
      <c r="C1429">
        <f t="shared" si="192"/>
        <v>450</v>
      </c>
      <c r="D1429">
        <f t="shared" si="189"/>
        <v>450</v>
      </c>
      <c r="E1429">
        <f t="shared" si="190"/>
        <v>0</v>
      </c>
      <c r="F1429">
        <f t="shared" si="188"/>
        <v>150</v>
      </c>
      <c r="G1429">
        <f t="shared" si="186"/>
        <v>220</v>
      </c>
      <c r="I1429">
        <f t="shared" si="193"/>
        <v>60</v>
      </c>
      <c r="M1429">
        <f t="shared" si="185"/>
        <v>20</v>
      </c>
    </row>
    <row r="1430" spans="1:13" x14ac:dyDescent="0.25">
      <c r="A1430" t="str">
        <f t="shared" si="187"/>
        <v/>
      </c>
      <c r="B1430" s="16">
        <f t="shared" si="191"/>
        <v>40230</v>
      </c>
      <c r="C1430">
        <f t="shared" si="192"/>
        <v>450</v>
      </c>
      <c r="D1430">
        <f t="shared" si="189"/>
        <v>450</v>
      </c>
      <c r="E1430">
        <f t="shared" si="190"/>
        <v>0</v>
      </c>
      <c r="F1430">
        <f t="shared" si="188"/>
        <v>150</v>
      </c>
      <c r="G1430">
        <f t="shared" si="186"/>
        <v>220</v>
      </c>
      <c r="I1430">
        <f t="shared" si="193"/>
        <v>60</v>
      </c>
      <c r="M1430">
        <f t="shared" si="185"/>
        <v>20</v>
      </c>
    </row>
    <row r="1431" spans="1:13" x14ac:dyDescent="0.25">
      <c r="A1431" t="str">
        <f t="shared" si="187"/>
        <v/>
      </c>
      <c r="B1431" s="16">
        <f t="shared" si="191"/>
        <v>40231</v>
      </c>
      <c r="C1431">
        <f t="shared" si="192"/>
        <v>450</v>
      </c>
      <c r="D1431">
        <f t="shared" si="189"/>
        <v>450</v>
      </c>
      <c r="E1431">
        <f t="shared" si="190"/>
        <v>0</v>
      </c>
      <c r="F1431">
        <f t="shared" si="188"/>
        <v>150</v>
      </c>
      <c r="G1431">
        <f t="shared" si="186"/>
        <v>220</v>
      </c>
      <c r="I1431">
        <f t="shared" si="193"/>
        <v>60</v>
      </c>
      <c r="M1431">
        <f t="shared" si="185"/>
        <v>20</v>
      </c>
    </row>
    <row r="1432" spans="1:13" x14ac:dyDescent="0.25">
      <c r="A1432" t="str">
        <f t="shared" si="187"/>
        <v/>
      </c>
      <c r="B1432" s="16">
        <f t="shared" si="191"/>
        <v>40232</v>
      </c>
      <c r="C1432">
        <f t="shared" si="192"/>
        <v>450</v>
      </c>
      <c r="D1432">
        <f t="shared" si="189"/>
        <v>450</v>
      </c>
      <c r="E1432">
        <f t="shared" si="190"/>
        <v>0</v>
      </c>
      <c r="F1432">
        <f t="shared" si="188"/>
        <v>150</v>
      </c>
      <c r="G1432">
        <f t="shared" si="186"/>
        <v>220</v>
      </c>
      <c r="I1432">
        <f t="shared" si="193"/>
        <v>60</v>
      </c>
      <c r="M1432">
        <f t="shared" si="185"/>
        <v>20</v>
      </c>
    </row>
    <row r="1433" spans="1:13" x14ac:dyDescent="0.25">
      <c r="A1433" t="str">
        <f t="shared" si="187"/>
        <v/>
      </c>
      <c r="B1433" s="16">
        <f t="shared" si="191"/>
        <v>40233</v>
      </c>
      <c r="C1433">
        <f t="shared" si="192"/>
        <v>450</v>
      </c>
      <c r="D1433">
        <f t="shared" si="189"/>
        <v>450</v>
      </c>
      <c r="E1433">
        <f t="shared" si="190"/>
        <v>0</v>
      </c>
      <c r="F1433">
        <f t="shared" si="188"/>
        <v>150</v>
      </c>
      <c r="G1433">
        <f t="shared" si="186"/>
        <v>220</v>
      </c>
      <c r="I1433">
        <f t="shared" si="193"/>
        <v>60</v>
      </c>
      <c r="M1433">
        <f t="shared" si="185"/>
        <v>20</v>
      </c>
    </row>
    <row r="1434" spans="1:13" x14ac:dyDescent="0.25">
      <c r="A1434" t="str">
        <f t="shared" si="187"/>
        <v/>
      </c>
      <c r="B1434" s="16">
        <f t="shared" si="191"/>
        <v>40234</v>
      </c>
      <c r="C1434">
        <f t="shared" si="192"/>
        <v>450</v>
      </c>
      <c r="D1434">
        <f t="shared" si="189"/>
        <v>450</v>
      </c>
      <c r="E1434">
        <f t="shared" si="190"/>
        <v>0</v>
      </c>
      <c r="F1434">
        <f t="shared" si="188"/>
        <v>150</v>
      </c>
      <c r="G1434">
        <f t="shared" si="186"/>
        <v>220</v>
      </c>
      <c r="I1434">
        <f t="shared" si="193"/>
        <v>60</v>
      </c>
      <c r="M1434">
        <f t="shared" si="185"/>
        <v>20</v>
      </c>
    </row>
    <row r="1435" spans="1:13" x14ac:dyDescent="0.25">
      <c r="A1435" t="str">
        <f t="shared" si="187"/>
        <v/>
      </c>
      <c r="B1435" s="16">
        <f t="shared" si="191"/>
        <v>40235</v>
      </c>
      <c r="C1435">
        <f t="shared" si="192"/>
        <v>450</v>
      </c>
      <c r="D1435">
        <f t="shared" si="189"/>
        <v>450</v>
      </c>
      <c r="E1435">
        <f t="shared" si="190"/>
        <v>0</v>
      </c>
      <c r="F1435">
        <f t="shared" si="188"/>
        <v>150</v>
      </c>
      <c r="G1435">
        <f t="shared" si="186"/>
        <v>220</v>
      </c>
      <c r="I1435">
        <f t="shared" si="193"/>
        <v>60</v>
      </c>
      <c r="M1435">
        <f t="shared" si="185"/>
        <v>20</v>
      </c>
    </row>
    <row r="1436" spans="1:13" x14ac:dyDescent="0.25">
      <c r="A1436" t="str">
        <f t="shared" si="187"/>
        <v/>
      </c>
      <c r="B1436" s="16">
        <f t="shared" si="191"/>
        <v>40236</v>
      </c>
      <c r="C1436">
        <f t="shared" si="192"/>
        <v>450</v>
      </c>
      <c r="D1436">
        <f t="shared" si="189"/>
        <v>450</v>
      </c>
      <c r="E1436">
        <f t="shared" si="190"/>
        <v>0</v>
      </c>
      <c r="F1436">
        <f t="shared" si="188"/>
        <v>150</v>
      </c>
      <c r="G1436">
        <f t="shared" si="186"/>
        <v>220</v>
      </c>
      <c r="I1436">
        <f t="shared" si="193"/>
        <v>60</v>
      </c>
      <c r="M1436">
        <f t="shared" si="185"/>
        <v>20</v>
      </c>
    </row>
    <row r="1437" spans="1:13" x14ac:dyDescent="0.25">
      <c r="A1437" t="str">
        <f t="shared" si="187"/>
        <v/>
      </c>
      <c r="B1437" s="16">
        <f t="shared" si="191"/>
        <v>40237</v>
      </c>
      <c r="C1437">
        <f t="shared" si="192"/>
        <v>450</v>
      </c>
      <c r="D1437">
        <f t="shared" si="189"/>
        <v>450</v>
      </c>
      <c r="E1437">
        <f t="shared" si="190"/>
        <v>0</v>
      </c>
      <c r="F1437">
        <f t="shared" si="188"/>
        <v>150</v>
      </c>
      <c r="G1437">
        <f t="shared" si="186"/>
        <v>220</v>
      </c>
      <c r="I1437">
        <f t="shared" si="193"/>
        <v>60</v>
      </c>
      <c r="M1437">
        <f t="shared" si="185"/>
        <v>20</v>
      </c>
    </row>
    <row r="1438" spans="1:13" x14ac:dyDescent="0.25">
      <c r="A1438">
        <f t="shared" si="187"/>
        <v>1</v>
      </c>
      <c r="B1438" s="16">
        <f t="shared" si="191"/>
        <v>40238</v>
      </c>
      <c r="C1438">
        <f t="shared" si="192"/>
        <v>450</v>
      </c>
      <c r="D1438">
        <f t="shared" si="189"/>
        <v>450</v>
      </c>
      <c r="E1438">
        <f t="shared" si="190"/>
        <v>0</v>
      </c>
      <c r="F1438">
        <f t="shared" si="188"/>
        <v>150</v>
      </c>
      <c r="G1438">
        <f>120+70</f>
        <v>190</v>
      </c>
      <c r="I1438">
        <f>I1437+30</f>
        <v>90</v>
      </c>
      <c r="M1438">
        <f t="shared" si="185"/>
        <v>20</v>
      </c>
    </row>
    <row r="1439" spans="1:13" x14ac:dyDescent="0.25">
      <c r="A1439" t="str">
        <f t="shared" si="187"/>
        <v/>
      </c>
      <c r="B1439" s="16">
        <f t="shared" si="191"/>
        <v>40239</v>
      </c>
      <c r="C1439">
        <f t="shared" si="192"/>
        <v>450</v>
      </c>
      <c r="D1439">
        <f t="shared" si="189"/>
        <v>450</v>
      </c>
      <c r="E1439">
        <f t="shared" si="190"/>
        <v>0</v>
      </c>
      <c r="F1439">
        <f t="shared" si="188"/>
        <v>150</v>
      </c>
      <c r="G1439">
        <f t="shared" si="193"/>
        <v>190</v>
      </c>
      <c r="I1439">
        <f t="shared" si="193"/>
        <v>90</v>
      </c>
      <c r="M1439">
        <f t="shared" si="185"/>
        <v>20</v>
      </c>
    </row>
    <row r="1440" spans="1:13" x14ac:dyDescent="0.25">
      <c r="A1440" t="str">
        <f t="shared" si="187"/>
        <v/>
      </c>
      <c r="B1440" s="16">
        <f t="shared" si="191"/>
        <v>40240</v>
      </c>
      <c r="C1440">
        <f t="shared" si="192"/>
        <v>450</v>
      </c>
      <c r="D1440">
        <f t="shared" si="189"/>
        <v>450</v>
      </c>
      <c r="E1440">
        <f t="shared" si="190"/>
        <v>0</v>
      </c>
      <c r="F1440">
        <f t="shared" si="188"/>
        <v>150</v>
      </c>
      <c r="G1440">
        <f t="shared" si="193"/>
        <v>190</v>
      </c>
      <c r="I1440">
        <f t="shared" si="193"/>
        <v>90</v>
      </c>
      <c r="M1440">
        <f t="shared" si="185"/>
        <v>20</v>
      </c>
    </row>
    <row r="1441" spans="1:13" x14ac:dyDescent="0.25">
      <c r="A1441" t="str">
        <f t="shared" si="187"/>
        <v/>
      </c>
      <c r="B1441" s="16">
        <f t="shared" si="191"/>
        <v>40241</v>
      </c>
      <c r="C1441">
        <f t="shared" si="192"/>
        <v>450</v>
      </c>
      <c r="D1441">
        <f t="shared" si="189"/>
        <v>450</v>
      </c>
      <c r="E1441">
        <f t="shared" si="190"/>
        <v>0</v>
      </c>
      <c r="F1441">
        <f t="shared" si="188"/>
        <v>150</v>
      </c>
      <c r="G1441">
        <f t="shared" si="193"/>
        <v>190</v>
      </c>
      <c r="I1441">
        <f t="shared" si="193"/>
        <v>90</v>
      </c>
      <c r="M1441">
        <f t="shared" si="185"/>
        <v>20</v>
      </c>
    </row>
    <row r="1442" spans="1:13" x14ac:dyDescent="0.25">
      <c r="A1442" t="str">
        <f t="shared" si="187"/>
        <v/>
      </c>
      <c r="B1442" s="16">
        <f t="shared" si="191"/>
        <v>40242</v>
      </c>
      <c r="C1442">
        <f t="shared" si="192"/>
        <v>450</v>
      </c>
      <c r="D1442">
        <f t="shared" si="189"/>
        <v>450</v>
      </c>
      <c r="E1442">
        <f t="shared" si="190"/>
        <v>0</v>
      </c>
      <c r="F1442">
        <f t="shared" si="188"/>
        <v>150</v>
      </c>
      <c r="G1442">
        <f t="shared" si="193"/>
        <v>190</v>
      </c>
      <c r="I1442">
        <f t="shared" si="193"/>
        <v>90</v>
      </c>
      <c r="M1442">
        <f t="shared" si="185"/>
        <v>20</v>
      </c>
    </row>
    <row r="1443" spans="1:13" x14ac:dyDescent="0.25">
      <c r="A1443" t="str">
        <f t="shared" si="187"/>
        <v/>
      </c>
      <c r="B1443" s="16">
        <f t="shared" si="191"/>
        <v>40243</v>
      </c>
      <c r="C1443">
        <f t="shared" si="192"/>
        <v>450</v>
      </c>
      <c r="D1443">
        <f t="shared" si="189"/>
        <v>450</v>
      </c>
      <c r="E1443">
        <f t="shared" si="190"/>
        <v>0</v>
      </c>
      <c r="F1443">
        <f t="shared" si="188"/>
        <v>150</v>
      </c>
      <c r="G1443">
        <f t="shared" si="193"/>
        <v>190</v>
      </c>
      <c r="I1443">
        <f t="shared" si="193"/>
        <v>90</v>
      </c>
      <c r="M1443">
        <f t="shared" si="185"/>
        <v>20</v>
      </c>
    </row>
    <row r="1444" spans="1:13" x14ac:dyDescent="0.25">
      <c r="A1444" t="str">
        <f t="shared" si="187"/>
        <v/>
      </c>
      <c r="B1444" s="16">
        <f t="shared" si="191"/>
        <v>40244</v>
      </c>
      <c r="C1444">
        <f t="shared" si="192"/>
        <v>450</v>
      </c>
      <c r="D1444">
        <f t="shared" si="189"/>
        <v>450</v>
      </c>
      <c r="E1444">
        <f t="shared" si="190"/>
        <v>0</v>
      </c>
      <c r="F1444">
        <f t="shared" si="188"/>
        <v>150</v>
      </c>
      <c r="G1444">
        <f t="shared" si="193"/>
        <v>190</v>
      </c>
      <c r="I1444">
        <f t="shared" si="193"/>
        <v>90</v>
      </c>
      <c r="M1444">
        <f t="shared" si="185"/>
        <v>20</v>
      </c>
    </row>
    <row r="1445" spans="1:13" x14ac:dyDescent="0.25">
      <c r="A1445" t="str">
        <f t="shared" si="187"/>
        <v/>
      </c>
      <c r="B1445" s="16">
        <f t="shared" si="191"/>
        <v>40245</v>
      </c>
      <c r="C1445">
        <f t="shared" si="192"/>
        <v>450</v>
      </c>
      <c r="D1445">
        <f t="shared" si="189"/>
        <v>450</v>
      </c>
      <c r="E1445">
        <f t="shared" si="190"/>
        <v>0</v>
      </c>
      <c r="F1445">
        <f t="shared" si="188"/>
        <v>150</v>
      </c>
      <c r="G1445">
        <f t="shared" si="193"/>
        <v>190</v>
      </c>
      <c r="I1445">
        <f t="shared" si="193"/>
        <v>90</v>
      </c>
      <c r="M1445">
        <f t="shared" si="185"/>
        <v>20</v>
      </c>
    </row>
    <row r="1446" spans="1:13" x14ac:dyDescent="0.25">
      <c r="A1446" t="str">
        <f t="shared" si="187"/>
        <v/>
      </c>
      <c r="B1446" s="16">
        <f t="shared" si="191"/>
        <v>40246</v>
      </c>
      <c r="C1446">
        <f t="shared" si="192"/>
        <v>450</v>
      </c>
      <c r="D1446">
        <f t="shared" si="189"/>
        <v>450</v>
      </c>
      <c r="E1446">
        <f t="shared" si="190"/>
        <v>0</v>
      </c>
      <c r="F1446">
        <f t="shared" si="188"/>
        <v>150</v>
      </c>
      <c r="G1446">
        <f t="shared" si="193"/>
        <v>190</v>
      </c>
      <c r="I1446">
        <f t="shared" si="193"/>
        <v>90</v>
      </c>
      <c r="M1446">
        <f t="shared" si="185"/>
        <v>20</v>
      </c>
    </row>
    <row r="1447" spans="1:13" x14ac:dyDescent="0.25">
      <c r="A1447" t="str">
        <f t="shared" si="187"/>
        <v/>
      </c>
      <c r="B1447" s="16">
        <f t="shared" si="191"/>
        <v>40247</v>
      </c>
      <c r="C1447">
        <f t="shared" si="192"/>
        <v>450</v>
      </c>
      <c r="D1447">
        <f t="shared" si="189"/>
        <v>450</v>
      </c>
      <c r="E1447">
        <f t="shared" si="190"/>
        <v>0</v>
      </c>
      <c r="F1447">
        <f t="shared" si="188"/>
        <v>150</v>
      </c>
      <c r="G1447">
        <f t="shared" si="193"/>
        <v>190</v>
      </c>
      <c r="I1447">
        <f t="shared" si="193"/>
        <v>90</v>
      </c>
      <c r="M1447">
        <f t="shared" si="185"/>
        <v>20</v>
      </c>
    </row>
    <row r="1448" spans="1:13" x14ac:dyDescent="0.25">
      <c r="A1448" t="str">
        <f t="shared" si="187"/>
        <v/>
      </c>
      <c r="B1448" s="16">
        <f t="shared" si="191"/>
        <v>40248</v>
      </c>
      <c r="C1448">
        <f t="shared" si="192"/>
        <v>450</v>
      </c>
      <c r="D1448">
        <f t="shared" si="189"/>
        <v>450</v>
      </c>
      <c r="E1448">
        <f t="shared" si="190"/>
        <v>0</v>
      </c>
      <c r="F1448">
        <f t="shared" si="188"/>
        <v>150</v>
      </c>
      <c r="G1448">
        <f t="shared" si="193"/>
        <v>190</v>
      </c>
      <c r="I1448">
        <f t="shared" si="193"/>
        <v>90</v>
      </c>
      <c r="M1448">
        <f t="shared" ref="M1448:M1511" si="194">M1447</f>
        <v>20</v>
      </c>
    </row>
    <row r="1449" spans="1:13" x14ac:dyDescent="0.25">
      <c r="A1449" t="str">
        <f t="shared" si="187"/>
        <v/>
      </c>
      <c r="B1449" s="16">
        <f t="shared" si="191"/>
        <v>40249</v>
      </c>
      <c r="C1449">
        <f t="shared" si="192"/>
        <v>450</v>
      </c>
      <c r="D1449">
        <f t="shared" si="189"/>
        <v>450</v>
      </c>
      <c r="E1449">
        <f t="shared" si="190"/>
        <v>0</v>
      </c>
      <c r="F1449">
        <f t="shared" si="188"/>
        <v>150</v>
      </c>
      <c r="G1449">
        <f t="shared" si="193"/>
        <v>190</v>
      </c>
      <c r="I1449">
        <f t="shared" si="193"/>
        <v>90</v>
      </c>
      <c r="M1449">
        <f t="shared" si="194"/>
        <v>20</v>
      </c>
    </row>
    <row r="1450" spans="1:13" x14ac:dyDescent="0.25">
      <c r="A1450" t="str">
        <f t="shared" si="187"/>
        <v/>
      </c>
      <c r="B1450" s="16">
        <f t="shared" si="191"/>
        <v>40250</v>
      </c>
      <c r="C1450">
        <f t="shared" si="192"/>
        <v>450</v>
      </c>
      <c r="D1450">
        <f t="shared" si="189"/>
        <v>450</v>
      </c>
      <c r="E1450">
        <f t="shared" si="190"/>
        <v>0</v>
      </c>
      <c r="F1450">
        <f t="shared" si="188"/>
        <v>150</v>
      </c>
      <c r="G1450">
        <f t="shared" si="193"/>
        <v>190</v>
      </c>
      <c r="I1450">
        <f t="shared" si="193"/>
        <v>90</v>
      </c>
      <c r="M1450">
        <f t="shared" si="194"/>
        <v>20</v>
      </c>
    </row>
    <row r="1451" spans="1:13" x14ac:dyDescent="0.25">
      <c r="A1451" t="str">
        <f t="shared" si="187"/>
        <v/>
      </c>
      <c r="B1451" s="16">
        <f t="shared" si="191"/>
        <v>40251</v>
      </c>
      <c r="C1451">
        <f t="shared" si="192"/>
        <v>450</v>
      </c>
      <c r="D1451">
        <f t="shared" si="189"/>
        <v>450</v>
      </c>
      <c r="E1451">
        <f t="shared" si="190"/>
        <v>0</v>
      </c>
      <c r="F1451">
        <f t="shared" si="188"/>
        <v>150</v>
      </c>
      <c r="G1451">
        <f t="shared" si="193"/>
        <v>190</v>
      </c>
      <c r="I1451">
        <f t="shared" si="193"/>
        <v>90</v>
      </c>
      <c r="M1451">
        <f t="shared" si="194"/>
        <v>20</v>
      </c>
    </row>
    <row r="1452" spans="1:13" x14ac:dyDescent="0.25">
      <c r="A1452" t="str">
        <f t="shared" si="187"/>
        <v/>
      </c>
      <c r="B1452" s="16">
        <f t="shared" si="191"/>
        <v>40252</v>
      </c>
      <c r="C1452">
        <f t="shared" si="192"/>
        <v>450</v>
      </c>
      <c r="D1452">
        <f t="shared" si="189"/>
        <v>450</v>
      </c>
      <c r="E1452">
        <f t="shared" si="190"/>
        <v>0</v>
      </c>
      <c r="F1452">
        <f t="shared" si="188"/>
        <v>150</v>
      </c>
      <c r="G1452">
        <f t="shared" si="193"/>
        <v>190</v>
      </c>
      <c r="I1452">
        <f t="shared" si="193"/>
        <v>90</v>
      </c>
      <c r="M1452">
        <f t="shared" si="194"/>
        <v>20</v>
      </c>
    </row>
    <row r="1453" spans="1:13" x14ac:dyDescent="0.25">
      <c r="A1453" t="str">
        <f t="shared" si="187"/>
        <v/>
      </c>
      <c r="B1453" s="16">
        <f t="shared" si="191"/>
        <v>40253</v>
      </c>
      <c r="C1453">
        <f t="shared" si="192"/>
        <v>450</v>
      </c>
      <c r="D1453">
        <f t="shared" si="189"/>
        <v>450</v>
      </c>
      <c r="E1453">
        <f t="shared" si="190"/>
        <v>0</v>
      </c>
      <c r="F1453">
        <f t="shared" si="188"/>
        <v>150</v>
      </c>
      <c r="G1453">
        <f t="shared" si="193"/>
        <v>190</v>
      </c>
      <c r="I1453">
        <f t="shared" si="193"/>
        <v>90</v>
      </c>
      <c r="M1453">
        <f t="shared" si="194"/>
        <v>20</v>
      </c>
    </row>
    <row r="1454" spans="1:13" x14ac:dyDescent="0.25">
      <c r="A1454" t="str">
        <f t="shared" si="187"/>
        <v/>
      </c>
      <c r="B1454" s="16">
        <f t="shared" si="191"/>
        <v>40254</v>
      </c>
      <c r="C1454">
        <f t="shared" si="192"/>
        <v>450</v>
      </c>
      <c r="D1454">
        <f t="shared" si="189"/>
        <v>450</v>
      </c>
      <c r="E1454">
        <f t="shared" si="190"/>
        <v>0</v>
      </c>
      <c r="F1454">
        <f t="shared" si="188"/>
        <v>150</v>
      </c>
      <c r="G1454">
        <f t="shared" si="193"/>
        <v>190</v>
      </c>
      <c r="I1454">
        <f t="shared" si="193"/>
        <v>90</v>
      </c>
      <c r="M1454">
        <f t="shared" si="194"/>
        <v>20</v>
      </c>
    </row>
    <row r="1455" spans="1:13" x14ac:dyDescent="0.25">
      <c r="A1455" t="str">
        <f t="shared" si="187"/>
        <v/>
      </c>
      <c r="B1455" s="16">
        <f t="shared" si="191"/>
        <v>40255</v>
      </c>
      <c r="C1455">
        <f t="shared" si="192"/>
        <v>450</v>
      </c>
      <c r="D1455">
        <f t="shared" si="189"/>
        <v>450</v>
      </c>
      <c r="E1455">
        <f t="shared" si="190"/>
        <v>0</v>
      </c>
      <c r="F1455">
        <f t="shared" si="188"/>
        <v>150</v>
      </c>
      <c r="G1455">
        <f t="shared" si="193"/>
        <v>190</v>
      </c>
      <c r="I1455">
        <f t="shared" si="193"/>
        <v>90</v>
      </c>
      <c r="M1455">
        <f t="shared" si="194"/>
        <v>20</v>
      </c>
    </row>
    <row r="1456" spans="1:13" x14ac:dyDescent="0.25">
      <c r="A1456" t="str">
        <f t="shared" si="187"/>
        <v/>
      </c>
      <c r="B1456" s="16">
        <f t="shared" si="191"/>
        <v>40256</v>
      </c>
      <c r="C1456">
        <f t="shared" si="192"/>
        <v>450</v>
      </c>
      <c r="D1456">
        <f t="shared" si="189"/>
        <v>450</v>
      </c>
      <c r="E1456">
        <f t="shared" si="190"/>
        <v>0</v>
      </c>
      <c r="F1456">
        <f t="shared" si="188"/>
        <v>150</v>
      </c>
      <c r="G1456">
        <f t="shared" si="193"/>
        <v>190</v>
      </c>
      <c r="I1456">
        <f t="shared" si="193"/>
        <v>90</v>
      </c>
      <c r="M1456">
        <f t="shared" si="194"/>
        <v>20</v>
      </c>
    </row>
    <row r="1457" spans="1:13" x14ac:dyDescent="0.25">
      <c r="A1457" t="str">
        <f t="shared" si="187"/>
        <v/>
      </c>
      <c r="B1457" s="16">
        <f t="shared" si="191"/>
        <v>40257</v>
      </c>
      <c r="C1457">
        <f t="shared" si="192"/>
        <v>450</v>
      </c>
      <c r="D1457">
        <f t="shared" si="189"/>
        <v>450</v>
      </c>
      <c r="E1457">
        <f t="shared" si="190"/>
        <v>0</v>
      </c>
      <c r="F1457">
        <f t="shared" si="188"/>
        <v>150</v>
      </c>
      <c r="G1457">
        <f t="shared" si="193"/>
        <v>190</v>
      </c>
      <c r="I1457">
        <f t="shared" si="193"/>
        <v>90</v>
      </c>
      <c r="M1457">
        <f t="shared" si="194"/>
        <v>20</v>
      </c>
    </row>
    <row r="1458" spans="1:13" x14ac:dyDescent="0.25">
      <c r="A1458" t="str">
        <f t="shared" si="187"/>
        <v/>
      </c>
      <c r="B1458" s="16">
        <f t="shared" si="191"/>
        <v>40258</v>
      </c>
      <c r="C1458">
        <f t="shared" si="192"/>
        <v>450</v>
      </c>
      <c r="D1458">
        <f t="shared" si="189"/>
        <v>450</v>
      </c>
      <c r="E1458">
        <f t="shared" si="190"/>
        <v>0</v>
      </c>
      <c r="F1458">
        <f t="shared" si="188"/>
        <v>150</v>
      </c>
      <c r="G1458">
        <f t="shared" si="193"/>
        <v>190</v>
      </c>
      <c r="I1458">
        <f t="shared" si="193"/>
        <v>90</v>
      </c>
      <c r="M1458">
        <f t="shared" si="194"/>
        <v>20</v>
      </c>
    </row>
    <row r="1459" spans="1:13" x14ac:dyDescent="0.25">
      <c r="A1459" t="str">
        <f t="shared" si="187"/>
        <v/>
      </c>
      <c r="B1459" s="16">
        <f t="shared" si="191"/>
        <v>40259</v>
      </c>
      <c r="C1459">
        <f t="shared" si="192"/>
        <v>450</v>
      </c>
      <c r="D1459">
        <f t="shared" si="189"/>
        <v>450</v>
      </c>
      <c r="E1459">
        <f t="shared" si="190"/>
        <v>0</v>
      </c>
      <c r="F1459">
        <f t="shared" si="188"/>
        <v>150</v>
      </c>
      <c r="G1459">
        <f t="shared" si="193"/>
        <v>190</v>
      </c>
      <c r="I1459">
        <f t="shared" si="193"/>
        <v>90</v>
      </c>
      <c r="M1459">
        <f t="shared" si="194"/>
        <v>20</v>
      </c>
    </row>
    <row r="1460" spans="1:13" x14ac:dyDescent="0.25">
      <c r="A1460" t="str">
        <f t="shared" si="187"/>
        <v/>
      </c>
      <c r="B1460" s="16">
        <f t="shared" si="191"/>
        <v>40260</v>
      </c>
      <c r="C1460">
        <f t="shared" si="192"/>
        <v>450</v>
      </c>
      <c r="D1460">
        <f t="shared" si="189"/>
        <v>450</v>
      </c>
      <c r="E1460">
        <f t="shared" si="190"/>
        <v>0</v>
      </c>
      <c r="F1460">
        <f t="shared" si="188"/>
        <v>150</v>
      </c>
      <c r="G1460">
        <f t="shared" si="193"/>
        <v>190</v>
      </c>
      <c r="I1460">
        <f t="shared" si="193"/>
        <v>90</v>
      </c>
      <c r="M1460">
        <f t="shared" si="194"/>
        <v>20</v>
      </c>
    </row>
    <row r="1461" spans="1:13" x14ac:dyDescent="0.25">
      <c r="A1461" t="str">
        <f t="shared" si="187"/>
        <v/>
      </c>
      <c r="B1461" s="16">
        <f t="shared" si="191"/>
        <v>40261</v>
      </c>
      <c r="C1461">
        <f t="shared" si="192"/>
        <v>450</v>
      </c>
      <c r="D1461">
        <f t="shared" si="189"/>
        <v>450</v>
      </c>
      <c r="E1461">
        <f t="shared" si="190"/>
        <v>0</v>
      </c>
      <c r="F1461">
        <f t="shared" si="188"/>
        <v>150</v>
      </c>
      <c r="G1461">
        <f t="shared" si="193"/>
        <v>190</v>
      </c>
      <c r="I1461">
        <f t="shared" si="193"/>
        <v>90</v>
      </c>
      <c r="M1461">
        <f t="shared" si="194"/>
        <v>20</v>
      </c>
    </row>
    <row r="1462" spans="1:13" x14ac:dyDescent="0.25">
      <c r="A1462" t="str">
        <f t="shared" si="187"/>
        <v/>
      </c>
      <c r="B1462" s="16">
        <f t="shared" si="191"/>
        <v>40262</v>
      </c>
      <c r="C1462">
        <f t="shared" si="192"/>
        <v>450</v>
      </c>
      <c r="D1462">
        <f t="shared" si="189"/>
        <v>450</v>
      </c>
      <c r="E1462">
        <f t="shared" si="190"/>
        <v>0</v>
      </c>
      <c r="F1462">
        <f t="shared" si="188"/>
        <v>150</v>
      </c>
      <c r="G1462">
        <f t="shared" si="193"/>
        <v>190</v>
      </c>
      <c r="I1462">
        <f t="shared" si="193"/>
        <v>90</v>
      </c>
      <c r="M1462">
        <f t="shared" si="194"/>
        <v>20</v>
      </c>
    </row>
    <row r="1463" spans="1:13" x14ac:dyDescent="0.25">
      <c r="A1463" t="str">
        <f t="shared" si="187"/>
        <v/>
      </c>
      <c r="B1463" s="16">
        <f t="shared" si="191"/>
        <v>40263</v>
      </c>
      <c r="C1463">
        <f t="shared" si="192"/>
        <v>450</v>
      </c>
      <c r="D1463">
        <f t="shared" si="189"/>
        <v>450</v>
      </c>
      <c r="E1463">
        <f t="shared" si="190"/>
        <v>0</v>
      </c>
      <c r="F1463">
        <f t="shared" si="188"/>
        <v>150</v>
      </c>
      <c r="G1463">
        <f t="shared" si="193"/>
        <v>190</v>
      </c>
      <c r="I1463">
        <f t="shared" si="193"/>
        <v>90</v>
      </c>
      <c r="M1463">
        <f t="shared" si="194"/>
        <v>20</v>
      </c>
    </row>
    <row r="1464" spans="1:13" x14ac:dyDescent="0.25">
      <c r="A1464" t="str">
        <f t="shared" si="187"/>
        <v/>
      </c>
      <c r="B1464" s="16">
        <f t="shared" si="191"/>
        <v>40264</v>
      </c>
      <c r="C1464">
        <f t="shared" si="192"/>
        <v>450</v>
      </c>
      <c r="D1464">
        <f t="shared" si="189"/>
        <v>450</v>
      </c>
      <c r="E1464">
        <f t="shared" si="190"/>
        <v>0</v>
      </c>
      <c r="F1464">
        <f t="shared" si="188"/>
        <v>150</v>
      </c>
      <c r="G1464">
        <f t="shared" si="193"/>
        <v>190</v>
      </c>
      <c r="I1464">
        <f t="shared" si="193"/>
        <v>90</v>
      </c>
      <c r="M1464">
        <f t="shared" si="194"/>
        <v>20</v>
      </c>
    </row>
    <row r="1465" spans="1:13" x14ac:dyDescent="0.25">
      <c r="A1465" t="str">
        <f t="shared" si="187"/>
        <v/>
      </c>
      <c r="B1465" s="16">
        <f t="shared" si="191"/>
        <v>40265</v>
      </c>
      <c r="C1465">
        <f t="shared" si="192"/>
        <v>450</v>
      </c>
      <c r="D1465">
        <f t="shared" si="189"/>
        <v>450</v>
      </c>
      <c r="E1465">
        <f t="shared" si="190"/>
        <v>0</v>
      </c>
      <c r="F1465">
        <f t="shared" si="188"/>
        <v>150</v>
      </c>
      <c r="G1465">
        <f t="shared" si="193"/>
        <v>190</v>
      </c>
      <c r="I1465">
        <f t="shared" si="193"/>
        <v>90</v>
      </c>
      <c r="M1465">
        <f t="shared" si="194"/>
        <v>20</v>
      </c>
    </row>
    <row r="1466" spans="1:13" x14ac:dyDescent="0.25">
      <c r="A1466" t="str">
        <f t="shared" si="187"/>
        <v/>
      </c>
      <c r="B1466" s="16">
        <f t="shared" si="191"/>
        <v>40266</v>
      </c>
      <c r="C1466">
        <f t="shared" si="192"/>
        <v>450</v>
      </c>
      <c r="D1466">
        <f t="shared" si="189"/>
        <v>450</v>
      </c>
      <c r="E1466">
        <f t="shared" si="190"/>
        <v>0</v>
      </c>
      <c r="F1466">
        <f t="shared" si="188"/>
        <v>150</v>
      </c>
      <c r="G1466">
        <f t="shared" si="193"/>
        <v>190</v>
      </c>
      <c r="I1466">
        <f t="shared" si="193"/>
        <v>90</v>
      </c>
      <c r="M1466">
        <f t="shared" si="194"/>
        <v>20</v>
      </c>
    </row>
    <row r="1467" spans="1:13" x14ac:dyDescent="0.25">
      <c r="A1467" t="str">
        <f t="shared" si="187"/>
        <v/>
      </c>
      <c r="B1467" s="16">
        <f t="shared" si="191"/>
        <v>40267</v>
      </c>
      <c r="C1467">
        <f t="shared" si="192"/>
        <v>450</v>
      </c>
      <c r="D1467">
        <f t="shared" si="189"/>
        <v>450</v>
      </c>
      <c r="E1467">
        <f t="shared" si="190"/>
        <v>0</v>
      </c>
      <c r="F1467">
        <f t="shared" si="188"/>
        <v>150</v>
      </c>
      <c r="G1467">
        <f t="shared" si="193"/>
        <v>190</v>
      </c>
      <c r="I1467">
        <f t="shared" si="193"/>
        <v>90</v>
      </c>
      <c r="M1467">
        <f t="shared" si="194"/>
        <v>20</v>
      </c>
    </row>
    <row r="1468" spans="1:13" x14ac:dyDescent="0.25">
      <c r="A1468" t="str">
        <f t="shared" si="187"/>
        <v/>
      </c>
      <c r="B1468" s="16">
        <f t="shared" si="191"/>
        <v>40268</v>
      </c>
      <c r="C1468">
        <f t="shared" si="192"/>
        <v>450</v>
      </c>
      <c r="D1468">
        <f t="shared" si="189"/>
        <v>450</v>
      </c>
      <c r="E1468">
        <f t="shared" si="190"/>
        <v>0</v>
      </c>
      <c r="F1468">
        <f t="shared" si="188"/>
        <v>150</v>
      </c>
      <c r="G1468">
        <f t="shared" si="193"/>
        <v>190</v>
      </c>
      <c r="I1468">
        <f t="shared" si="193"/>
        <v>90</v>
      </c>
      <c r="M1468">
        <f t="shared" si="194"/>
        <v>20</v>
      </c>
    </row>
    <row r="1469" spans="1:13" x14ac:dyDescent="0.25">
      <c r="A1469">
        <f t="shared" si="187"/>
        <v>1</v>
      </c>
      <c r="B1469" s="16">
        <f t="shared" si="191"/>
        <v>40269</v>
      </c>
      <c r="C1469">
        <f t="shared" si="192"/>
        <v>410</v>
      </c>
      <c r="D1469">
        <f t="shared" si="189"/>
        <v>410</v>
      </c>
      <c r="E1469">
        <f t="shared" si="190"/>
        <v>0</v>
      </c>
      <c r="F1469">
        <f>20+25+45+10</f>
        <v>100</v>
      </c>
      <c r="G1469">
        <f>G1468</f>
        <v>190</v>
      </c>
      <c r="I1469">
        <v>100</v>
      </c>
      <c r="M1469">
        <f t="shared" si="194"/>
        <v>20</v>
      </c>
    </row>
    <row r="1470" spans="1:13" x14ac:dyDescent="0.25">
      <c r="A1470" t="str">
        <f t="shared" si="187"/>
        <v/>
      </c>
      <c r="B1470" s="16">
        <f t="shared" si="191"/>
        <v>40270</v>
      </c>
      <c r="C1470">
        <f t="shared" si="192"/>
        <v>410</v>
      </c>
      <c r="D1470">
        <f t="shared" si="189"/>
        <v>410</v>
      </c>
      <c r="E1470">
        <f t="shared" si="190"/>
        <v>0</v>
      </c>
      <c r="F1470">
        <f t="shared" ref="F1470:F1498" si="195">20+25+45+10</f>
        <v>100</v>
      </c>
      <c r="G1470">
        <f t="shared" si="193"/>
        <v>190</v>
      </c>
      <c r="I1470">
        <f t="shared" si="193"/>
        <v>100</v>
      </c>
      <c r="M1470">
        <f t="shared" si="194"/>
        <v>20</v>
      </c>
    </row>
    <row r="1471" spans="1:13" x14ac:dyDescent="0.25">
      <c r="A1471" t="str">
        <f t="shared" si="187"/>
        <v/>
      </c>
      <c r="B1471" s="16">
        <f t="shared" si="191"/>
        <v>40271</v>
      </c>
      <c r="C1471">
        <f t="shared" si="192"/>
        <v>410</v>
      </c>
      <c r="D1471">
        <f t="shared" si="189"/>
        <v>410</v>
      </c>
      <c r="E1471">
        <f t="shared" si="190"/>
        <v>0</v>
      </c>
      <c r="F1471">
        <f t="shared" si="195"/>
        <v>100</v>
      </c>
      <c r="G1471">
        <f t="shared" si="193"/>
        <v>190</v>
      </c>
      <c r="I1471">
        <f t="shared" si="193"/>
        <v>100</v>
      </c>
      <c r="M1471">
        <f t="shared" si="194"/>
        <v>20</v>
      </c>
    </row>
    <row r="1472" spans="1:13" x14ac:dyDescent="0.25">
      <c r="A1472" t="str">
        <f t="shared" si="187"/>
        <v/>
      </c>
      <c r="B1472" s="16">
        <f t="shared" si="191"/>
        <v>40272</v>
      </c>
      <c r="C1472">
        <f t="shared" si="192"/>
        <v>410</v>
      </c>
      <c r="D1472">
        <f t="shared" si="189"/>
        <v>410</v>
      </c>
      <c r="E1472">
        <f t="shared" si="190"/>
        <v>0</v>
      </c>
      <c r="F1472">
        <f t="shared" si="195"/>
        <v>100</v>
      </c>
      <c r="G1472">
        <f t="shared" si="193"/>
        <v>190</v>
      </c>
      <c r="I1472">
        <f t="shared" si="193"/>
        <v>100</v>
      </c>
      <c r="M1472">
        <f t="shared" si="194"/>
        <v>20</v>
      </c>
    </row>
    <row r="1473" spans="1:13" x14ac:dyDescent="0.25">
      <c r="A1473" t="str">
        <f t="shared" si="187"/>
        <v/>
      </c>
      <c r="B1473" s="16">
        <f t="shared" si="191"/>
        <v>40273</v>
      </c>
      <c r="C1473">
        <f t="shared" si="192"/>
        <v>410</v>
      </c>
      <c r="D1473">
        <f t="shared" si="189"/>
        <v>410</v>
      </c>
      <c r="E1473">
        <f t="shared" si="190"/>
        <v>0</v>
      </c>
      <c r="F1473">
        <f t="shared" si="195"/>
        <v>100</v>
      </c>
      <c r="G1473">
        <f t="shared" si="193"/>
        <v>190</v>
      </c>
      <c r="I1473">
        <f t="shared" si="193"/>
        <v>100</v>
      </c>
      <c r="M1473">
        <f t="shared" si="194"/>
        <v>20</v>
      </c>
    </row>
    <row r="1474" spans="1:13" x14ac:dyDescent="0.25">
      <c r="A1474" t="str">
        <f t="shared" si="187"/>
        <v/>
      </c>
      <c r="B1474" s="16">
        <f t="shared" si="191"/>
        <v>40274</v>
      </c>
      <c r="C1474">
        <f t="shared" si="192"/>
        <v>410</v>
      </c>
      <c r="D1474">
        <f t="shared" si="189"/>
        <v>410</v>
      </c>
      <c r="E1474">
        <f t="shared" si="190"/>
        <v>0</v>
      </c>
      <c r="F1474">
        <f t="shared" si="195"/>
        <v>100</v>
      </c>
      <c r="G1474">
        <f t="shared" si="193"/>
        <v>190</v>
      </c>
      <c r="I1474">
        <f t="shared" si="193"/>
        <v>100</v>
      </c>
      <c r="M1474">
        <f t="shared" si="194"/>
        <v>20</v>
      </c>
    </row>
    <row r="1475" spans="1:13" x14ac:dyDescent="0.25">
      <c r="A1475" t="str">
        <f t="shared" si="187"/>
        <v/>
      </c>
      <c r="B1475" s="16">
        <f t="shared" si="191"/>
        <v>40275</v>
      </c>
      <c r="C1475">
        <f t="shared" si="192"/>
        <v>410</v>
      </c>
      <c r="D1475">
        <f t="shared" si="189"/>
        <v>410</v>
      </c>
      <c r="E1475">
        <f t="shared" si="190"/>
        <v>0</v>
      </c>
      <c r="F1475">
        <f t="shared" si="195"/>
        <v>100</v>
      </c>
      <c r="G1475">
        <f t="shared" si="193"/>
        <v>190</v>
      </c>
      <c r="I1475">
        <f t="shared" si="193"/>
        <v>100</v>
      </c>
      <c r="M1475">
        <f t="shared" si="194"/>
        <v>20</v>
      </c>
    </row>
    <row r="1476" spans="1:13" x14ac:dyDescent="0.25">
      <c r="A1476" t="str">
        <f t="shared" si="187"/>
        <v/>
      </c>
      <c r="B1476" s="16">
        <f t="shared" si="191"/>
        <v>40276</v>
      </c>
      <c r="C1476">
        <f t="shared" si="192"/>
        <v>410</v>
      </c>
      <c r="D1476">
        <f t="shared" si="189"/>
        <v>410</v>
      </c>
      <c r="E1476">
        <f t="shared" si="190"/>
        <v>0</v>
      </c>
      <c r="F1476">
        <f t="shared" si="195"/>
        <v>100</v>
      </c>
      <c r="G1476">
        <f t="shared" si="193"/>
        <v>190</v>
      </c>
      <c r="I1476">
        <f t="shared" si="193"/>
        <v>100</v>
      </c>
      <c r="M1476">
        <f t="shared" si="194"/>
        <v>20</v>
      </c>
    </row>
    <row r="1477" spans="1:13" x14ac:dyDescent="0.25">
      <c r="A1477" t="str">
        <f t="shared" si="187"/>
        <v/>
      </c>
      <c r="B1477" s="16">
        <f t="shared" si="191"/>
        <v>40277</v>
      </c>
      <c r="C1477">
        <f t="shared" si="192"/>
        <v>410</v>
      </c>
      <c r="D1477">
        <f t="shared" si="189"/>
        <v>410</v>
      </c>
      <c r="E1477">
        <f t="shared" si="190"/>
        <v>0</v>
      </c>
      <c r="F1477">
        <f t="shared" si="195"/>
        <v>100</v>
      </c>
      <c r="G1477">
        <f t="shared" si="193"/>
        <v>190</v>
      </c>
      <c r="I1477">
        <f t="shared" si="193"/>
        <v>100</v>
      </c>
      <c r="M1477">
        <f t="shared" si="194"/>
        <v>20</v>
      </c>
    </row>
    <row r="1478" spans="1:13" x14ac:dyDescent="0.25">
      <c r="A1478" t="str">
        <f t="shared" si="187"/>
        <v/>
      </c>
      <c r="B1478" s="16">
        <f t="shared" si="191"/>
        <v>40278</v>
      </c>
      <c r="C1478">
        <f t="shared" si="192"/>
        <v>410</v>
      </c>
      <c r="D1478">
        <f t="shared" si="189"/>
        <v>410</v>
      </c>
      <c r="E1478">
        <f t="shared" si="190"/>
        <v>0</v>
      </c>
      <c r="F1478">
        <f t="shared" si="195"/>
        <v>100</v>
      </c>
      <c r="G1478">
        <f t="shared" si="193"/>
        <v>190</v>
      </c>
      <c r="I1478">
        <f t="shared" si="193"/>
        <v>100</v>
      </c>
      <c r="M1478">
        <f t="shared" si="194"/>
        <v>20</v>
      </c>
    </row>
    <row r="1479" spans="1:13" x14ac:dyDescent="0.25">
      <c r="A1479" t="str">
        <f t="shared" si="187"/>
        <v/>
      </c>
      <c r="B1479" s="16">
        <f t="shared" si="191"/>
        <v>40279</v>
      </c>
      <c r="C1479">
        <f t="shared" si="192"/>
        <v>410</v>
      </c>
      <c r="D1479">
        <f t="shared" si="189"/>
        <v>410</v>
      </c>
      <c r="E1479">
        <f t="shared" si="190"/>
        <v>0</v>
      </c>
      <c r="F1479">
        <f t="shared" si="195"/>
        <v>100</v>
      </c>
      <c r="G1479">
        <f t="shared" si="193"/>
        <v>190</v>
      </c>
      <c r="I1479">
        <f t="shared" si="193"/>
        <v>100</v>
      </c>
      <c r="M1479">
        <f t="shared" si="194"/>
        <v>20</v>
      </c>
    </row>
    <row r="1480" spans="1:13" x14ac:dyDescent="0.25">
      <c r="A1480" t="str">
        <f t="shared" ref="A1480:A1543" si="196">IF(DAY(B1480)=1,1,"")</f>
        <v/>
      </c>
      <c r="B1480" s="16">
        <f t="shared" si="191"/>
        <v>40280</v>
      </c>
      <c r="C1480">
        <f t="shared" si="192"/>
        <v>410</v>
      </c>
      <c r="D1480">
        <f t="shared" si="189"/>
        <v>410</v>
      </c>
      <c r="E1480">
        <f t="shared" si="190"/>
        <v>0</v>
      </c>
      <c r="F1480">
        <f t="shared" si="195"/>
        <v>100</v>
      </c>
      <c r="G1480">
        <f t="shared" si="193"/>
        <v>190</v>
      </c>
      <c r="I1480">
        <f t="shared" si="193"/>
        <v>100</v>
      </c>
      <c r="M1480">
        <f t="shared" si="194"/>
        <v>20</v>
      </c>
    </row>
    <row r="1481" spans="1:13" x14ac:dyDescent="0.25">
      <c r="A1481" t="str">
        <f t="shared" si="196"/>
        <v/>
      </c>
      <c r="B1481" s="16">
        <f t="shared" si="191"/>
        <v>40281</v>
      </c>
      <c r="C1481">
        <f t="shared" si="192"/>
        <v>410</v>
      </c>
      <c r="D1481">
        <f t="shared" ref="D1481:D1544" si="197">SUM(F1481:S1481)</f>
        <v>410</v>
      </c>
      <c r="E1481">
        <f t="shared" ref="E1481:E1544" si="198">C1481-D1481</f>
        <v>0</v>
      </c>
      <c r="F1481">
        <f t="shared" si="195"/>
        <v>100</v>
      </c>
      <c r="G1481">
        <f t="shared" si="193"/>
        <v>190</v>
      </c>
      <c r="I1481">
        <f t="shared" si="193"/>
        <v>100</v>
      </c>
      <c r="M1481">
        <f t="shared" si="194"/>
        <v>20</v>
      </c>
    </row>
    <row r="1482" spans="1:13" x14ac:dyDescent="0.25">
      <c r="A1482" t="str">
        <f t="shared" si="196"/>
        <v/>
      </c>
      <c r="B1482" s="16">
        <f t="shared" ref="B1482:B1545" si="199">B1481+1</f>
        <v>40282</v>
      </c>
      <c r="C1482">
        <f t="shared" si="192"/>
        <v>410</v>
      </c>
      <c r="D1482">
        <f t="shared" si="197"/>
        <v>410</v>
      </c>
      <c r="E1482">
        <f t="shared" si="198"/>
        <v>0</v>
      </c>
      <c r="F1482">
        <f t="shared" si="195"/>
        <v>100</v>
      </c>
      <c r="G1482">
        <f t="shared" si="193"/>
        <v>190</v>
      </c>
      <c r="I1482">
        <f t="shared" si="193"/>
        <v>100</v>
      </c>
      <c r="M1482">
        <f t="shared" si="194"/>
        <v>20</v>
      </c>
    </row>
    <row r="1483" spans="1:13" x14ac:dyDescent="0.25">
      <c r="A1483" t="str">
        <f t="shared" si="196"/>
        <v/>
      </c>
      <c r="B1483" s="16">
        <f t="shared" si="199"/>
        <v>40283</v>
      </c>
      <c r="C1483">
        <f t="shared" si="192"/>
        <v>410</v>
      </c>
      <c r="D1483">
        <f t="shared" si="197"/>
        <v>410</v>
      </c>
      <c r="E1483">
        <f t="shared" si="198"/>
        <v>0</v>
      </c>
      <c r="F1483">
        <f t="shared" si="195"/>
        <v>100</v>
      </c>
      <c r="G1483">
        <f t="shared" si="193"/>
        <v>190</v>
      </c>
      <c r="I1483">
        <f t="shared" si="193"/>
        <v>100</v>
      </c>
      <c r="M1483">
        <f t="shared" si="194"/>
        <v>20</v>
      </c>
    </row>
    <row r="1484" spans="1:13" x14ac:dyDescent="0.25">
      <c r="A1484" t="str">
        <f t="shared" si="196"/>
        <v/>
      </c>
      <c r="B1484" s="16">
        <f t="shared" si="199"/>
        <v>40284</v>
      </c>
      <c r="C1484">
        <f t="shared" ref="C1484:C1547" si="200">IF(MONTH(B1484)&lt;4,450,IF(MONTH(B1484)&gt;10,450,410))</f>
        <v>410</v>
      </c>
      <c r="D1484">
        <f t="shared" si="197"/>
        <v>410</v>
      </c>
      <c r="E1484">
        <f t="shared" si="198"/>
        <v>0</v>
      </c>
      <c r="F1484">
        <f t="shared" si="195"/>
        <v>100</v>
      </c>
      <c r="G1484">
        <f t="shared" si="193"/>
        <v>190</v>
      </c>
      <c r="I1484">
        <f t="shared" si="193"/>
        <v>100</v>
      </c>
      <c r="M1484">
        <f t="shared" si="194"/>
        <v>20</v>
      </c>
    </row>
    <row r="1485" spans="1:13" x14ac:dyDescent="0.25">
      <c r="A1485" t="str">
        <f t="shared" si="196"/>
        <v/>
      </c>
      <c r="B1485" s="16">
        <f t="shared" si="199"/>
        <v>40285</v>
      </c>
      <c r="C1485">
        <f t="shared" si="200"/>
        <v>410</v>
      </c>
      <c r="D1485">
        <f t="shared" si="197"/>
        <v>410</v>
      </c>
      <c r="E1485">
        <f t="shared" si="198"/>
        <v>0</v>
      </c>
      <c r="F1485">
        <f t="shared" si="195"/>
        <v>100</v>
      </c>
      <c r="G1485">
        <f t="shared" ref="G1485:I1548" si="201">G1484</f>
        <v>190</v>
      </c>
      <c r="I1485">
        <f t="shared" si="201"/>
        <v>100</v>
      </c>
      <c r="M1485">
        <f t="shared" si="194"/>
        <v>20</v>
      </c>
    </row>
    <row r="1486" spans="1:13" x14ac:dyDescent="0.25">
      <c r="A1486" t="str">
        <f t="shared" si="196"/>
        <v/>
      </c>
      <c r="B1486" s="16">
        <f t="shared" si="199"/>
        <v>40286</v>
      </c>
      <c r="C1486">
        <f t="shared" si="200"/>
        <v>410</v>
      </c>
      <c r="D1486">
        <f t="shared" si="197"/>
        <v>410</v>
      </c>
      <c r="E1486">
        <f t="shared" si="198"/>
        <v>0</v>
      </c>
      <c r="F1486">
        <f t="shared" si="195"/>
        <v>100</v>
      </c>
      <c r="G1486">
        <f t="shared" si="201"/>
        <v>190</v>
      </c>
      <c r="I1486">
        <f t="shared" si="201"/>
        <v>100</v>
      </c>
      <c r="M1486">
        <f t="shared" si="194"/>
        <v>20</v>
      </c>
    </row>
    <row r="1487" spans="1:13" x14ac:dyDescent="0.25">
      <c r="A1487" t="str">
        <f t="shared" si="196"/>
        <v/>
      </c>
      <c r="B1487" s="16">
        <f t="shared" si="199"/>
        <v>40287</v>
      </c>
      <c r="C1487">
        <f t="shared" si="200"/>
        <v>410</v>
      </c>
      <c r="D1487">
        <f t="shared" si="197"/>
        <v>410</v>
      </c>
      <c r="E1487">
        <f t="shared" si="198"/>
        <v>0</v>
      </c>
      <c r="F1487">
        <f t="shared" si="195"/>
        <v>100</v>
      </c>
      <c r="G1487">
        <f t="shared" si="201"/>
        <v>190</v>
      </c>
      <c r="I1487">
        <f t="shared" si="201"/>
        <v>100</v>
      </c>
      <c r="M1487">
        <f t="shared" si="194"/>
        <v>20</v>
      </c>
    </row>
    <row r="1488" spans="1:13" x14ac:dyDescent="0.25">
      <c r="A1488" t="str">
        <f t="shared" si="196"/>
        <v/>
      </c>
      <c r="B1488" s="16">
        <f t="shared" si="199"/>
        <v>40288</v>
      </c>
      <c r="C1488">
        <f t="shared" si="200"/>
        <v>410</v>
      </c>
      <c r="D1488">
        <f t="shared" si="197"/>
        <v>410</v>
      </c>
      <c r="E1488">
        <f t="shared" si="198"/>
        <v>0</v>
      </c>
      <c r="F1488">
        <f t="shared" si="195"/>
        <v>100</v>
      </c>
      <c r="G1488">
        <f t="shared" si="201"/>
        <v>190</v>
      </c>
      <c r="I1488">
        <f t="shared" si="201"/>
        <v>100</v>
      </c>
      <c r="M1488">
        <f t="shared" si="194"/>
        <v>20</v>
      </c>
    </row>
    <row r="1489" spans="1:13" x14ac:dyDescent="0.25">
      <c r="A1489" t="str">
        <f t="shared" si="196"/>
        <v/>
      </c>
      <c r="B1489" s="16">
        <f t="shared" si="199"/>
        <v>40289</v>
      </c>
      <c r="C1489">
        <f t="shared" si="200"/>
        <v>410</v>
      </c>
      <c r="D1489">
        <f t="shared" si="197"/>
        <v>410</v>
      </c>
      <c r="E1489">
        <f t="shared" si="198"/>
        <v>0</v>
      </c>
      <c r="F1489">
        <f t="shared" si="195"/>
        <v>100</v>
      </c>
      <c r="G1489">
        <f t="shared" si="201"/>
        <v>190</v>
      </c>
      <c r="I1489">
        <f t="shared" si="201"/>
        <v>100</v>
      </c>
      <c r="M1489">
        <f t="shared" si="194"/>
        <v>20</v>
      </c>
    </row>
    <row r="1490" spans="1:13" x14ac:dyDescent="0.25">
      <c r="A1490" t="str">
        <f t="shared" si="196"/>
        <v/>
      </c>
      <c r="B1490" s="16">
        <f t="shared" si="199"/>
        <v>40290</v>
      </c>
      <c r="C1490">
        <f t="shared" si="200"/>
        <v>410</v>
      </c>
      <c r="D1490">
        <f t="shared" si="197"/>
        <v>410</v>
      </c>
      <c r="E1490">
        <f t="shared" si="198"/>
        <v>0</v>
      </c>
      <c r="F1490">
        <f t="shared" si="195"/>
        <v>100</v>
      </c>
      <c r="G1490">
        <f t="shared" si="201"/>
        <v>190</v>
      </c>
      <c r="I1490">
        <f t="shared" si="201"/>
        <v>100</v>
      </c>
      <c r="M1490">
        <f t="shared" si="194"/>
        <v>20</v>
      </c>
    </row>
    <row r="1491" spans="1:13" x14ac:dyDescent="0.25">
      <c r="A1491" t="str">
        <f t="shared" si="196"/>
        <v/>
      </c>
      <c r="B1491" s="16">
        <f t="shared" si="199"/>
        <v>40291</v>
      </c>
      <c r="C1491">
        <f t="shared" si="200"/>
        <v>410</v>
      </c>
      <c r="D1491">
        <f t="shared" si="197"/>
        <v>410</v>
      </c>
      <c r="E1491">
        <f t="shared" si="198"/>
        <v>0</v>
      </c>
      <c r="F1491">
        <f t="shared" si="195"/>
        <v>100</v>
      </c>
      <c r="G1491">
        <f t="shared" si="201"/>
        <v>190</v>
      </c>
      <c r="I1491">
        <f t="shared" si="201"/>
        <v>100</v>
      </c>
      <c r="M1491">
        <f t="shared" si="194"/>
        <v>20</v>
      </c>
    </row>
    <row r="1492" spans="1:13" x14ac:dyDescent="0.25">
      <c r="A1492" t="str">
        <f t="shared" si="196"/>
        <v/>
      </c>
      <c r="B1492" s="16">
        <f t="shared" si="199"/>
        <v>40292</v>
      </c>
      <c r="C1492">
        <f t="shared" si="200"/>
        <v>410</v>
      </c>
      <c r="D1492">
        <f t="shared" si="197"/>
        <v>410</v>
      </c>
      <c r="E1492">
        <f t="shared" si="198"/>
        <v>0</v>
      </c>
      <c r="F1492">
        <f t="shared" si="195"/>
        <v>100</v>
      </c>
      <c r="G1492">
        <f t="shared" si="201"/>
        <v>190</v>
      </c>
      <c r="I1492">
        <f t="shared" si="201"/>
        <v>100</v>
      </c>
      <c r="M1492">
        <f t="shared" si="194"/>
        <v>20</v>
      </c>
    </row>
    <row r="1493" spans="1:13" x14ac:dyDescent="0.25">
      <c r="A1493" t="str">
        <f t="shared" si="196"/>
        <v/>
      </c>
      <c r="B1493" s="16">
        <f t="shared" si="199"/>
        <v>40293</v>
      </c>
      <c r="C1493">
        <f t="shared" si="200"/>
        <v>410</v>
      </c>
      <c r="D1493">
        <f t="shared" si="197"/>
        <v>410</v>
      </c>
      <c r="E1493">
        <f t="shared" si="198"/>
        <v>0</v>
      </c>
      <c r="F1493">
        <f t="shared" si="195"/>
        <v>100</v>
      </c>
      <c r="G1493">
        <f t="shared" si="201"/>
        <v>190</v>
      </c>
      <c r="I1493">
        <f t="shared" si="201"/>
        <v>100</v>
      </c>
      <c r="M1493">
        <f t="shared" si="194"/>
        <v>20</v>
      </c>
    </row>
    <row r="1494" spans="1:13" x14ac:dyDescent="0.25">
      <c r="A1494" t="str">
        <f t="shared" si="196"/>
        <v/>
      </c>
      <c r="B1494" s="16">
        <f t="shared" si="199"/>
        <v>40294</v>
      </c>
      <c r="C1494">
        <f t="shared" si="200"/>
        <v>410</v>
      </c>
      <c r="D1494">
        <f t="shared" si="197"/>
        <v>410</v>
      </c>
      <c r="E1494">
        <f t="shared" si="198"/>
        <v>0</v>
      </c>
      <c r="F1494">
        <f t="shared" si="195"/>
        <v>100</v>
      </c>
      <c r="G1494">
        <f t="shared" si="201"/>
        <v>190</v>
      </c>
      <c r="I1494">
        <f t="shared" si="201"/>
        <v>100</v>
      </c>
      <c r="M1494">
        <f t="shared" si="194"/>
        <v>20</v>
      </c>
    </row>
    <row r="1495" spans="1:13" x14ac:dyDescent="0.25">
      <c r="A1495" t="str">
        <f t="shared" si="196"/>
        <v/>
      </c>
      <c r="B1495" s="16">
        <f t="shared" si="199"/>
        <v>40295</v>
      </c>
      <c r="C1495">
        <f t="shared" si="200"/>
        <v>410</v>
      </c>
      <c r="D1495">
        <f t="shared" si="197"/>
        <v>410</v>
      </c>
      <c r="E1495">
        <f t="shared" si="198"/>
        <v>0</v>
      </c>
      <c r="F1495">
        <f t="shared" si="195"/>
        <v>100</v>
      </c>
      <c r="G1495">
        <f t="shared" si="201"/>
        <v>190</v>
      </c>
      <c r="I1495">
        <f t="shared" si="201"/>
        <v>100</v>
      </c>
      <c r="M1495">
        <f t="shared" si="194"/>
        <v>20</v>
      </c>
    </row>
    <row r="1496" spans="1:13" x14ac:dyDescent="0.25">
      <c r="A1496" t="str">
        <f t="shared" si="196"/>
        <v/>
      </c>
      <c r="B1496" s="16">
        <f t="shared" si="199"/>
        <v>40296</v>
      </c>
      <c r="C1496">
        <f t="shared" si="200"/>
        <v>410</v>
      </c>
      <c r="D1496">
        <f t="shared" si="197"/>
        <v>410</v>
      </c>
      <c r="E1496">
        <f t="shared" si="198"/>
        <v>0</v>
      </c>
      <c r="F1496">
        <f t="shared" si="195"/>
        <v>100</v>
      </c>
      <c r="G1496">
        <f t="shared" si="201"/>
        <v>190</v>
      </c>
      <c r="I1496">
        <f t="shared" si="201"/>
        <v>100</v>
      </c>
      <c r="M1496">
        <f t="shared" si="194"/>
        <v>20</v>
      </c>
    </row>
    <row r="1497" spans="1:13" x14ac:dyDescent="0.25">
      <c r="A1497" t="str">
        <f t="shared" si="196"/>
        <v/>
      </c>
      <c r="B1497" s="16">
        <f t="shared" si="199"/>
        <v>40297</v>
      </c>
      <c r="C1497">
        <f t="shared" si="200"/>
        <v>410</v>
      </c>
      <c r="D1497">
        <f t="shared" si="197"/>
        <v>410</v>
      </c>
      <c r="E1497">
        <f t="shared" si="198"/>
        <v>0</v>
      </c>
      <c r="F1497">
        <f t="shared" si="195"/>
        <v>100</v>
      </c>
      <c r="G1497">
        <f t="shared" si="201"/>
        <v>190</v>
      </c>
      <c r="I1497">
        <f t="shared" si="201"/>
        <v>100</v>
      </c>
      <c r="M1497">
        <f t="shared" si="194"/>
        <v>20</v>
      </c>
    </row>
    <row r="1498" spans="1:13" x14ac:dyDescent="0.25">
      <c r="A1498" t="str">
        <f t="shared" si="196"/>
        <v/>
      </c>
      <c r="B1498" s="16">
        <f t="shared" si="199"/>
        <v>40298</v>
      </c>
      <c r="C1498">
        <f t="shared" si="200"/>
        <v>410</v>
      </c>
      <c r="D1498">
        <f t="shared" si="197"/>
        <v>410</v>
      </c>
      <c r="E1498">
        <f t="shared" si="198"/>
        <v>0</v>
      </c>
      <c r="F1498">
        <f t="shared" si="195"/>
        <v>100</v>
      </c>
      <c r="G1498">
        <f t="shared" si="201"/>
        <v>190</v>
      </c>
      <c r="I1498">
        <f t="shared" si="201"/>
        <v>100</v>
      </c>
      <c r="M1498">
        <f t="shared" si="194"/>
        <v>20</v>
      </c>
    </row>
    <row r="1499" spans="1:13" x14ac:dyDescent="0.25">
      <c r="A1499">
        <f t="shared" si="196"/>
        <v>1</v>
      </c>
      <c r="B1499" s="16">
        <f t="shared" si="199"/>
        <v>40299</v>
      </c>
      <c r="C1499">
        <f t="shared" si="200"/>
        <v>410</v>
      </c>
      <c r="D1499">
        <f t="shared" si="197"/>
        <v>410</v>
      </c>
      <c r="E1499">
        <f t="shared" si="198"/>
        <v>0</v>
      </c>
      <c r="F1499">
        <f>20+25+45+10+5</f>
        <v>105</v>
      </c>
      <c r="G1499">
        <v>120</v>
      </c>
      <c r="I1499">
        <f>60+105</f>
        <v>165</v>
      </c>
      <c r="M1499">
        <f t="shared" si="194"/>
        <v>20</v>
      </c>
    </row>
    <row r="1500" spans="1:13" x14ac:dyDescent="0.25">
      <c r="A1500" t="str">
        <f t="shared" si="196"/>
        <v/>
      </c>
      <c r="B1500" s="16">
        <f t="shared" si="199"/>
        <v>40300</v>
      </c>
      <c r="C1500">
        <f t="shared" si="200"/>
        <v>410</v>
      </c>
      <c r="D1500">
        <f t="shared" si="197"/>
        <v>410</v>
      </c>
      <c r="E1500">
        <f t="shared" si="198"/>
        <v>0</v>
      </c>
      <c r="F1500">
        <f t="shared" ref="F1500:F1529" si="202">20+25+45+10+5</f>
        <v>105</v>
      </c>
      <c r="G1500">
        <f t="shared" si="201"/>
        <v>120</v>
      </c>
      <c r="I1500">
        <f t="shared" si="201"/>
        <v>165</v>
      </c>
      <c r="M1500">
        <f t="shared" si="194"/>
        <v>20</v>
      </c>
    </row>
    <row r="1501" spans="1:13" x14ac:dyDescent="0.25">
      <c r="A1501" t="str">
        <f t="shared" si="196"/>
        <v/>
      </c>
      <c r="B1501" s="16">
        <f t="shared" si="199"/>
        <v>40301</v>
      </c>
      <c r="C1501">
        <f t="shared" si="200"/>
        <v>410</v>
      </c>
      <c r="D1501">
        <f t="shared" si="197"/>
        <v>410</v>
      </c>
      <c r="E1501">
        <f t="shared" si="198"/>
        <v>0</v>
      </c>
      <c r="F1501">
        <f t="shared" si="202"/>
        <v>105</v>
      </c>
      <c r="G1501">
        <f t="shared" si="201"/>
        <v>120</v>
      </c>
      <c r="I1501">
        <f t="shared" si="201"/>
        <v>165</v>
      </c>
      <c r="M1501">
        <f t="shared" si="194"/>
        <v>20</v>
      </c>
    </row>
    <row r="1502" spans="1:13" x14ac:dyDescent="0.25">
      <c r="A1502" t="str">
        <f t="shared" si="196"/>
        <v/>
      </c>
      <c r="B1502" s="16">
        <f t="shared" si="199"/>
        <v>40302</v>
      </c>
      <c r="C1502">
        <f t="shared" si="200"/>
        <v>410</v>
      </c>
      <c r="D1502">
        <f t="shared" si="197"/>
        <v>410</v>
      </c>
      <c r="E1502">
        <f t="shared" si="198"/>
        <v>0</v>
      </c>
      <c r="F1502">
        <f t="shared" si="202"/>
        <v>105</v>
      </c>
      <c r="G1502">
        <f t="shared" si="201"/>
        <v>120</v>
      </c>
      <c r="I1502">
        <f t="shared" si="201"/>
        <v>165</v>
      </c>
      <c r="M1502">
        <f t="shared" si="194"/>
        <v>20</v>
      </c>
    </row>
    <row r="1503" spans="1:13" x14ac:dyDescent="0.25">
      <c r="A1503" t="str">
        <f t="shared" si="196"/>
        <v/>
      </c>
      <c r="B1503" s="16">
        <f t="shared" si="199"/>
        <v>40303</v>
      </c>
      <c r="C1503">
        <f t="shared" si="200"/>
        <v>410</v>
      </c>
      <c r="D1503">
        <f t="shared" si="197"/>
        <v>410</v>
      </c>
      <c r="E1503">
        <f t="shared" si="198"/>
        <v>0</v>
      </c>
      <c r="F1503">
        <f t="shared" si="202"/>
        <v>105</v>
      </c>
      <c r="G1503">
        <f t="shared" si="201"/>
        <v>120</v>
      </c>
      <c r="I1503">
        <f t="shared" si="201"/>
        <v>165</v>
      </c>
      <c r="M1503">
        <f t="shared" si="194"/>
        <v>20</v>
      </c>
    </row>
    <row r="1504" spans="1:13" x14ac:dyDescent="0.25">
      <c r="A1504" t="str">
        <f t="shared" si="196"/>
        <v/>
      </c>
      <c r="B1504" s="16">
        <f t="shared" si="199"/>
        <v>40304</v>
      </c>
      <c r="C1504">
        <f t="shared" si="200"/>
        <v>410</v>
      </c>
      <c r="D1504">
        <f t="shared" si="197"/>
        <v>410</v>
      </c>
      <c r="E1504">
        <f t="shared" si="198"/>
        <v>0</v>
      </c>
      <c r="F1504">
        <f t="shared" si="202"/>
        <v>105</v>
      </c>
      <c r="G1504">
        <f t="shared" si="201"/>
        <v>120</v>
      </c>
      <c r="I1504">
        <f t="shared" si="201"/>
        <v>165</v>
      </c>
      <c r="M1504">
        <f t="shared" si="194"/>
        <v>20</v>
      </c>
    </row>
    <row r="1505" spans="1:13" x14ac:dyDescent="0.25">
      <c r="A1505" t="str">
        <f t="shared" si="196"/>
        <v/>
      </c>
      <c r="B1505" s="16">
        <f t="shared" si="199"/>
        <v>40305</v>
      </c>
      <c r="C1505">
        <f t="shared" si="200"/>
        <v>410</v>
      </c>
      <c r="D1505">
        <f t="shared" si="197"/>
        <v>410</v>
      </c>
      <c r="E1505">
        <f t="shared" si="198"/>
        <v>0</v>
      </c>
      <c r="F1505">
        <f t="shared" si="202"/>
        <v>105</v>
      </c>
      <c r="G1505">
        <f t="shared" si="201"/>
        <v>120</v>
      </c>
      <c r="I1505">
        <f t="shared" si="201"/>
        <v>165</v>
      </c>
      <c r="M1505">
        <f t="shared" si="194"/>
        <v>20</v>
      </c>
    </row>
    <row r="1506" spans="1:13" x14ac:dyDescent="0.25">
      <c r="A1506" t="str">
        <f t="shared" si="196"/>
        <v/>
      </c>
      <c r="B1506" s="16">
        <f t="shared" si="199"/>
        <v>40306</v>
      </c>
      <c r="C1506">
        <f t="shared" si="200"/>
        <v>410</v>
      </c>
      <c r="D1506">
        <f t="shared" si="197"/>
        <v>410</v>
      </c>
      <c r="E1506">
        <f t="shared" si="198"/>
        <v>0</v>
      </c>
      <c r="F1506">
        <f t="shared" si="202"/>
        <v>105</v>
      </c>
      <c r="G1506">
        <f t="shared" si="201"/>
        <v>120</v>
      </c>
      <c r="I1506">
        <f t="shared" si="201"/>
        <v>165</v>
      </c>
      <c r="M1506">
        <f t="shared" si="194"/>
        <v>20</v>
      </c>
    </row>
    <row r="1507" spans="1:13" x14ac:dyDescent="0.25">
      <c r="A1507" t="str">
        <f t="shared" si="196"/>
        <v/>
      </c>
      <c r="B1507" s="16">
        <f t="shared" si="199"/>
        <v>40307</v>
      </c>
      <c r="C1507">
        <f t="shared" si="200"/>
        <v>410</v>
      </c>
      <c r="D1507">
        <f t="shared" si="197"/>
        <v>410</v>
      </c>
      <c r="E1507">
        <f t="shared" si="198"/>
        <v>0</v>
      </c>
      <c r="F1507">
        <f t="shared" si="202"/>
        <v>105</v>
      </c>
      <c r="G1507">
        <f t="shared" si="201"/>
        <v>120</v>
      </c>
      <c r="I1507">
        <f t="shared" si="201"/>
        <v>165</v>
      </c>
      <c r="M1507">
        <f t="shared" si="194"/>
        <v>20</v>
      </c>
    </row>
    <row r="1508" spans="1:13" x14ac:dyDescent="0.25">
      <c r="A1508" t="str">
        <f t="shared" si="196"/>
        <v/>
      </c>
      <c r="B1508" s="16">
        <f t="shared" si="199"/>
        <v>40308</v>
      </c>
      <c r="C1508">
        <f t="shared" si="200"/>
        <v>410</v>
      </c>
      <c r="D1508">
        <f t="shared" si="197"/>
        <v>410</v>
      </c>
      <c r="E1508">
        <f t="shared" si="198"/>
        <v>0</v>
      </c>
      <c r="F1508">
        <f t="shared" si="202"/>
        <v>105</v>
      </c>
      <c r="G1508">
        <f t="shared" si="201"/>
        <v>120</v>
      </c>
      <c r="I1508">
        <f t="shared" si="201"/>
        <v>165</v>
      </c>
      <c r="M1508">
        <f t="shared" si="194"/>
        <v>20</v>
      </c>
    </row>
    <row r="1509" spans="1:13" x14ac:dyDescent="0.25">
      <c r="A1509" t="str">
        <f t="shared" si="196"/>
        <v/>
      </c>
      <c r="B1509" s="16">
        <f t="shared" si="199"/>
        <v>40309</v>
      </c>
      <c r="C1509">
        <f t="shared" si="200"/>
        <v>410</v>
      </c>
      <c r="D1509">
        <f t="shared" si="197"/>
        <v>410</v>
      </c>
      <c r="E1509">
        <f t="shared" si="198"/>
        <v>0</v>
      </c>
      <c r="F1509">
        <f t="shared" si="202"/>
        <v>105</v>
      </c>
      <c r="G1509">
        <f t="shared" si="201"/>
        <v>120</v>
      </c>
      <c r="I1509">
        <f t="shared" si="201"/>
        <v>165</v>
      </c>
      <c r="M1509">
        <f t="shared" si="194"/>
        <v>20</v>
      </c>
    </row>
    <row r="1510" spans="1:13" x14ac:dyDescent="0.25">
      <c r="A1510" t="str">
        <f t="shared" si="196"/>
        <v/>
      </c>
      <c r="B1510" s="16">
        <f t="shared" si="199"/>
        <v>40310</v>
      </c>
      <c r="C1510">
        <f t="shared" si="200"/>
        <v>410</v>
      </c>
      <c r="D1510">
        <f t="shared" si="197"/>
        <v>410</v>
      </c>
      <c r="E1510">
        <f t="shared" si="198"/>
        <v>0</v>
      </c>
      <c r="F1510">
        <f t="shared" si="202"/>
        <v>105</v>
      </c>
      <c r="G1510">
        <f t="shared" si="201"/>
        <v>120</v>
      </c>
      <c r="I1510">
        <f t="shared" si="201"/>
        <v>165</v>
      </c>
      <c r="M1510">
        <f t="shared" si="194"/>
        <v>20</v>
      </c>
    </row>
    <row r="1511" spans="1:13" x14ac:dyDescent="0.25">
      <c r="A1511" t="str">
        <f t="shared" si="196"/>
        <v/>
      </c>
      <c r="B1511" s="16">
        <f t="shared" si="199"/>
        <v>40311</v>
      </c>
      <c r="C1511">
        <f t="shared" si="200"/>
        <v>410</v>
      </c>
      <c r="D1511">
        <f t="shared" si="197"/>
        <v>410</v>
      </c>
      <c r="E1511">
        <f t="shared" si="198"/>
        <v>0</v>
      </c>
      <c r="F1511">
        <f t="shared" si="202"/>
        <v>105</v>
      </c>
      <c r="G1511">
        <f t="shared" si="201"/>
        <v>120</v>
      </c>
      <c r="I1511">
        <f t="shared" si="201"/>
        <v>165</v>
      </c>
      <c r="M1511">
        <f t="shared" si="194"/>
        <v>20</v>
      </c>
    </row>
    <row r="1512" spans="1:13" x14ac:dyDescent="0.25">
      <c r="A1512" t="str">
        <f t="shared" si="196"/>
        <v/>
      </c>
      <c r="B1512" s="16">
        <f t="shared" si="199"/>
        <v>40312</v>
      </c>
      <c r="C1512">
        <f t="shared" si="200"/>
        <v>410</v>
      </c>
      <c r="D1512">
        <f t="shared" si="197"/>
        <v>410</v>
      </c>
      <c r="E1512">
        <f t="shared" si="198"/>
        <v>0</v>
      </c>
      <c r="F1512">
        <f t="shared" si="202"/>
        <v>105</v>
      </c>
      <c r="G1512">
        <f t="shared" si="201"/>
        <v>120</v>
      </c>
      <c r="I1512">
        <f t="shared" si="201"/>
        <v>165</v>
      </c>
      <c r="M1512">
        <f t="shared" ref="M1512:M1575" si="203">M1511</f>
        <v>20</v>
      </c>
    </row>
    <row r="1513" spans="1:13" x14ac:dyDescent="0.25">
      <c r="A1513" t="str">
        <f t="shared" si="196"/>
        <v/>
      </c>
      <c r="B1513" s="16">
        <f t="shared" si="199"/>
        <v>40313</v>
      </c>
      <c r="C1513">
        <f t="shared" si="200"/>
        <v>410</v>
      </c>
      <c r="D1513">
        <f t="shared" si="197"/>
        <v>410</v>
      </c>
      <c r="E1513">
        <f t="shared" si="198"/>
        <v>0</v>
      </c>
      <c r="F1513">
        <f t="shared" si="202"/>
        <v>105</v>
      </c>
      <c r="G1513">
        <f t="shared" si="201"/>
        <v>120</v>
      </c>
      <c r="I1513">
        <f t="shared" si="201"/>
        <v>165</v>
      </c>
      <c r="M1513">
        <f t="shared" si="203"/>
        <v>20</v>
      </c>
    </row>
    <row r="1514" spans="1:13" x14ac:dyDescent="0.25">
      <c r="A1514" t="str">
        <f t="shared" si="196"/>
        <v/>
      </c>
      <c r="B1514" s="16">
        <f t="shared" si="199"/>
        <v>40314</v>
      </c>
      <c r="C1514">
        <f t="shared" si="200"/>
        <v>410</v>
      </c>
      <c r="D1514">
        <f t="shared" si="197"/>
        <v>410</v>
      </c>
      <c r="E1514">
        <f t="shared" si="198"/>
        <v>0</v>
      </c>
      <c r="F1514">
        <f t="shared" si="202"/>
        <v>105</v>
      </c>
      <c r="G1514">
        <f t="shared" si="201"/>
        <v>120</v>
      </c>
      <c r="I1514">
        <f t="shared" si="201"/>
        <v>165</v>
      </c>
      <c r="M1514">
        <f t="shared" si="203"/>
        <v>20</v>
      </c>
    </row>
    <row r="1515" spans="1:13" x14ac:dyDescent="0.25">
      <c r="A1515" t="str">
        <f t="shared" si="196"/>
        <v/>
      </c>
      <c r="B1515" s="16">
        <f t="shared" si="199"/>
        <v>40315</v>
      </c>
      <c r="C1515">
        <f t="shared" si="200"/>
        <v>410</v>
      </c>
      <c r="D1515">
        <f t="shared" si="197"/>
        <v>410</v>
      </c>
      <c r="E1515">
        <f t="shared" si="198"/>
        <v>0</v>
      </c>
      <c r="F1515">
        <f t="shared" si="202"/>
        <v>105</v>
      </c>
      <c r="G1515">
        <f t="shared" si="201"/>
        <v>120</v>
      </c>
      <c r="I1515">
        <f t="shared" si="201"/>
        <v>165</v>
      </c>
      <c r="M1515">
        <f t="shared" si="203"/>
        <v>20</v>
      </c>
    </row>
    <row r="1516" spans="1:13" x14ac:dyDescent="0.25">
      <c r="A1516" t="str">
        <f t="shared" si="196"/>
        <v/>
      </c>
      <c r="B1516" s="16">
        <f t="shared" si="199"/>
        <v>40316</v>
      </c>
      <c r="C1516">
        <f t="shared" si="200"/>
        <v>410</v>
      </c>
      <c r="D1516">
        <f t="shared" si="197"/>
        <v>410</v>
      </c>
      <c r="E1516">
        <f t="shared" si="198"/>
        <v>0</v>
      </c>
      <c r="F1516">
        <f t="shared" si="202"/>
        <v>105</v>
      </c>
      <c r="G1516">
        <f t="shared" si="201"/>
        <v>120</v>
      </c>
      <c r="I1516">
        <f t="shared" si="201"/>
        <v>165</v>
      </c>
      <c r="M1516">
        <f t="shared" si="203"/>
        <v>20</v>
      </c>
    </row>
    <row r="1517" spans="1:13" x14ac:dyDescent="0.25">
      <c r="A1517" t="str">
        <f t="shared" si="196"/>
        <v/>
      </c>
      <c r="B1517" s="16">
        <f t="shared" si="199"/>
        <v>40317</v>
      </c>
      <c r="C1517">
        <f t="shared" si="200"/>
        <v>410</v>
      </c>
      <c r="D1517">
        <f t="shared" si="197"/>
        <v>410</v>
      </c>
      <c r="E1517">
        <f t="shared" si="198"/>
        <v>0</v>
      </c>
      <c r="F1517">
        <f t="shared" si="202"/>
        <v>105</v>
      </c>
      <c r="G1517">
        <f t="shared" si="201"/>
        <v>120</v>
      </c>
      <c r="I1517">
        <f t="shared" si="201"/>
        <v>165</v>
      </c>
      <c r="M1517">
        <f t="shared" si="203"/>
        <v>20</v>
      </c>
    </row>
    <row r="1518" spans="1:13" x14ac:dyDescent="0.25">
      <c r="A1518" t="str">
        <f t="shared" si="196"/>
        <v/>
      </c>
      <c r="B1518" s="16">
        <f t="shared" si="199"/>
        <v>40318</v>
      </c>
      <c r="C1518">
        <f t="shared" si="200"/>
        <v>410</v>
      </c>
      <c r="D1518">
        <f t="shared" si="197"/>
        <v>410</v>
      </c>
      <c r="E1518">
        <f t="shared" si="198"/>
        <v>0</v>
      </c>
      <c r="F1518">
        <f t="shared" si="202"/>
        <v>105</v>
      </c>
      <c r="G1518">
        <f t="shared" si="201"/>
        <v>120</v>
      </c>
      <c r="I1518">
        <f t="shared" si="201"/>
        <v>165</v>
      </c>
      <c r="M1518">
        <f t="shared" si="203"/>
        <v>20</v>
      </c>
    </row>
    <row r="1519" spans="1:13" x14ac:dyDescent="0.25">
      <c r="A1519" t="str">
        <f t="shared" si="196"/>
        <v/>
      </c>
      <c r="B1519" s="16">
        <f t="shared" si="199"/>
        <v>40319</v>
      </c>
      <c r="C1519">
        <f t="shared" si="200"/>
        <v>410</v>
      </c>
      <c r="D1519">
        <f t="shared" si="197"/>
        <v>410</v>
      </c>
      <c r="E1519">
        <f t="shared" si="198"/>
        <v>0</v>
      </c>
      <c r="F1519">
        <f t="shared" si="202"/>
        <v>105</v>
      </c>
      <c r="G1519">
        <f t="shared" si="201"/>
        <v>120</v>
      </c>
      <c r="I1519">
        <f t="shared" si="201"/>
        <v>165</v>
      </c>
      <c r="M1519">
        <f t="shared" si="203"/>
        <v>20</v>
      </c>
    </row>
    <row r="1520" spans="1:13" x14ac:dyDescent="0.25">
      <c r="A1520" t="str">
        <f t="shared" si="196"/>
        <v/>
      </c>
      <c r="B1520" s="16">
        <f t="shared" si="199"/>
        <v>40320</v>
      </c>
      <c r="C1520">
        <f t="shared" si="200"/>
        <v>410</v>
      </c>
      <c r="D1520">
        <f t="shared" si="197"/>
        <v>410</v>
      </c>
      <c r="E1520">
        <f t="shared" si="198"/>
        <v>0</v>
      </c>
      <c r="F1520">
        <f t="shared" si="202"/>
        <v>105</v>
      </c>
      <c r="G1520">
        <f t="shared" si="201"/>
        <v>120</v>
      </c>
      <c r="I1520">
        <f t="shared" si="201"/>
        <v>165</v>
      </c>
      <c r="M1520">
        <f t="shared" si="203"/>
        <v>20</v>
      </c>
    </row>
    <row r="1521" spans="1:13" x14ac:dyDescent="0.25">
      <c r="A1521" t="str">
        <f t="shared" si="196"/>
        <v/>
      </c>
      <c r="B1521" s="16">
        <f t="shared" si="199"/>
        <v>40321</v>
      </c>
      <c r="C1521">
        <f t="shared" si="200"/>
        <v>410</v>
      </c>
      <c r="D1521">
        <f t="shared" si="197"/>
        <v>410</v>
      </c>
      <c r="E1521">
        <f t="shared" si="198"/>
        <v>0</v>
      </c>
      <c r="F1521">
        <f t="shared" si="202"/>
        <v>105</v>
      </c>
      <c r="G1521">
        <f t="shared" si="201"/>
        <v>120</v>
      </c>
      <c r="I1521">
        <f t="shared" si="201"/>
        <v>165</v>
      </c>
      <c r="M1521">
        <f t="shared" si="203"/>
        <v>20</v>
      </c>
    </row>
    <row r="1522" spans="1:13" x14ac:dyDescent="0.25">
      <c r="A1522" t="str">
        <f t="shared" si="196"/>
        <v/>
      </c>
      <c r="B1522" s="16">
        <f t="shared" si="199"/>
        <v>40322</v>
      </c>
      <c r="C1522">
        <f t="shared" si="200"/>
        <v>410</v>
      </c>
      <c r="D1522">
        <f t="shared" si="197"/>
        <v>410</v>
      </c>
      <c r="E1522">
        <f t="shared" si="198"/>
        <v>0</v>
      </c>
      <c r="F1522">
        <f t="shared" si="202"/>
        <v>105</v>
      </c>
      <c r="G1522">
        <f t="shared" si="201"/>
        <v>120</v>
      </c>
      <c r="I1522">
        <f t="shared" si="201"/>
        <v>165</v>
      </c>
      <c r="M1522">
        <f t="shared" si="203"/>
        <v>20</v>
      </c>
    </row>
    <row r="1523" spans="1:13" x14ac:dyDescent="0.25">
      <c r="A1523" t="str">
        <f t="shared" si="196"/>
        <v/>
      </c>
      <c r="B1523" s="16">
        <f t="shared" si="199"/>
        <v>40323</v>
      </c>
      <c r="C1523">
        <f t="shared" si="200"/>
        <v>410</v>
      </c>
      <c r="D1523">
        <f t="shared" si="197"/>
        <v>410</v>
      </c>
      <c r="E1523">
        <f t="shared" si="198"/>
        <v>0</v>
      </c>
      <c r="F1523">
        <f t="shared" si="202"/>
        <v>105</v>
      </c>
      <c r="G1523">
        <f t="shared" si="201"/>
        <v>120</v>
      </c>
      <c r="I1523">
        <f t="shared" si="201"/>
        <v>165</v>
      </c>
      <c r="M1523">
        <f t="shared" si="203"/>
        <v>20</v>
      </c>
    </row>
    <row r="1524" spans="1:13" x14ac:dyDescent="0.25">
      <c r="A1524" t="str">
        <f t="shared" si="196"/>
        <v/>
      </c>
      <c r="B1524" s="16">
        <f t="shared" si="199"/>
        <v>40324</v>
      </c>
      <c r="C1524">
        <f t="shared" si="200"/>
        <v>410</v>
      </c>
      <c r="D1524">
        <f t="shared" si="197"/>
        <v>410</v>
      </c>
      <c r="E1524">
        <f t="shared" si="198"/>
        <v>0</v>
      </c>
      <c r="F1524">
        <f t="shared" si="202"/>
        <v>105</v>
      </c>
      <c r="G1524">
        <f t="shared" si="201"/>
        <v>120</v>
      </c>
      <c r="I1524">
        <f t="shared" si="201"/>
        <v>165</v>
      </c>
      <c r="M1524">
        <f t="shared" si="203"/>
        <v>20</v>
      </c>
    </row>
    <row r="1525" spans="1:13" x14ac:dyDescent="0.25">
      <c r="A1525" t="str">
        <f t="shared" si="196"/>
        <v/>
      </c>
      <c r="B1525" s="16">
        <f t="shared" si="199"/>
        <v>40325</v>
      </c>
      <c r="C1525">
        <f t="shared" si="200"/>
        <v>410</v>
      </c>
      <c r="D1525">
        <f t="shared" si="197"/>
        <v>410</v>
      </c>
      <c r="E1525">
        <f t="shared" si="198"/>
        <v>0</v>
      </c>
      <c r="F1525">
        <f t="shared" si="202"/>
        <v>105</v>
      </c>
      <c r="G1525">
        <f t="shared" si="201"/>
        <v>120</v>
      </c>
      <c r="I1525">
        <f t="shared" si="201"/>
        <v>165</v>
      </c>
      <c r="M1525">
        <f t="shared" si="203"/>
        <v>20</v>
      </c>
    </row>
    <row r="1526" spans="1:13" x14ac:dyDescent="0.25">
      <c r="A1526" t="str">
        <f t="shared" si="196"/>
        <v/>
      </c>
      <c r="B1526" s="16">
        <f t="shared" si="199"/>
        <v>40326</v>
      </c>
      <c r="C1526">
        <f t="shared" si="200"/>
        <v>410</v>
      </c>
      <c r="D1526">
        <f t="shared" si="197"/>
        <v>410</v>
      </c>
      <c r="E1526">
        <f t="shared" si="198"/>
        <v>0</v>
      </c>
      <c r="F1526">
        <f t="shared" si="202"/>
        <v>105</v>
      </c>
      <c r="G1526">
        <f t="shared" si="201"/>
        <v>120</v>
      </c>
      <c r="I1526">
        <f t="shared" si="201"/>
        <v>165</v>
      </c>
      <c r="M1526">
        <f t="shared" si="203"/>
        <v>20</v>
      </c>
    </row>
    <row r="1527" spans="1:13" x14ac:dyDescent="0.25">
      <c r="A1527" t="str">
        <f t="shared" si="196"/>
        <v/>
      </c>
      <c r="B1527" s="16">
        <f t="shared" si="199"/>
        <v>40327</v>
      </c>
      <c r="C1527">
        <f t="shared" si="200"/>
        <v>410</v>
      </c>
      <c r="D1527">
        <f t="shared" si="197"/>
        <v>410</v>
      </c>
      <c r="E1527">
        <f t="shared" si="198"/>
        <v>0</v>
      </c>
      <c r="F1527">
        <f t="shared" si="202"/>
        <v>105</v>
      </c>
      <c r="G1527">
        <f t="shared" si="201"/>
        <v>120</v>
      </c>
      <c r="I1527">
        <f t="shared" si="201"/>
        <v>165</v>
      </c>
      <c r="M1527">
        <f t="shared" si="203"/>
        <v>20</v>
      </c>
    </row>
    <row r="1528" spans="1:13" x14ac:dyDescent="0.25">
      <c r="A1528" t="str">
        <f t="shared" si="196"/>
        <v/>
      </c>
      <c r="B1528" s="16">
        <f t="shared" si="199"/>
        <v>40328</v>
      </c>
      <c r="C1528">
        <f t="shared" si="200"/>
        <v>410</v>
      </c>
      <c r="D1528">
        <f t="shared" si="197"/>
        <v>410</v>
      </c>
      <c r="E1528">
        <f t="shared" si="198"/>
        <v>0</v>
      </c>
      <c r="F1528">
        <f t="shared" si="202"/>
        <v>105</v>
      </c>
      <c r="G1528">
        <f t="shared" si="201"/>
        <v>120</v>
      </c>
      <c r="I1528">
        <f t="shared" si="201"/>
        <v>165</v>
      </c>
      <c r="M1528">
        <f t="shared" si="203"/>
        <v>20</v>
      </c>
    </row>
    <row r="1529" spans="1:13" x14ac:dyDescent="0.25">
      <c r="A1529" t="str">
        <f t="shared" si="196"/>
        <v/>
      </c>
      <c r="B1529" s="16">
        <f t="shared" si="199"/>
        <v>40329</v>
      </c>
      <c r="C1529">
        <f t="shared" si="200"/>
        <v>410</v>
      </c>
      <c r="D1529">
        <f t="shared" si="197"/>
        <v>410</v>
      </c>
      <c r="E1529">
        <f t="shared" si="198"/>
        <v>0</v>
      </c>
      <c r="F1529">
        <f t="shared" si="202"/>
        <v>105</v>
      </c>
      <c r="G1529">
        <f t="shared" si="201"/>
        <v>120</v>
      </c>
      <c r="I1529">
        <f t="shared" si="201"/>
        <v>165</v>
      </c>
      <c r="M1529">
        <f t="shared" si="203"/>
        <v>20</v>
      </c>
    </row>
    <row r="1530" spans="1:13" x14ac:dyDescent="0.25">
      <c r="A1530">
        <f t="shared" si="196"/>
        <v>1</v>
      </c>
      <c r="B1530" s="16">
        <f t="shared" si="199"/>
        <v>40330</v>
      </c>
      <c r="C1530">
        <f t="shared" si="200"/>
        <v>410</v>
      </c>
      <c r="D1530">
        <f t="shared" si="197"/>
        <v>410</v>
      </c>
      <c r="E1530">
        <f t="shared" si="198"/>
        <v>0</v>
      </c>
      <c r="F1530">
        <f>20+25+45+10+35</f>
        <v>135</v>
      </c>
      <c r="G1530">
        <f>G1529+55</f>
        <v>175</v>
      </c>
      <c r="I1530">
        <f>60+20</f>
        <v>80</v>
      </c>
      <c r="M1530">
        <f t="shared" si="203"/>
        <v>20</v>
      </c>
    </row>
    <row r="1531" spans="1:13" x14ac:dyDescent="0.25">
      <c r="A1531" t="str">
        <f t="shared" si="196"/>
        <v/>
      </c>
      <c r="B1531" s="16">
        <f t="shared" si="199"/>
        <v>40331</v>
      </c>
      <c r="C1531">
        <f t="shared" si="200"/>
        <v>410</v>
      </c>
      <c r="D1531">
        <f t="shared" si="197"/>
        <v>410</v>
      </c>
      <c r="E1531">
        <f t="shared" si="198"/>
        <v>0</v>
      </c>
      <c r="F1531">
        <f t="shared" ref="F1531:F1559" si="204">20+25+45+10+35</f>
        <v>135</v>
      </c>
      <c r="G1531">
        <f t="shared" si="201"/>
        <v>175</v>
      </c>
      <c r="I1531">
        <f t="shared" si="201"/>
        <v>80</v>
      </c>
      <c r="M1531">
        <f t="shared" si="203"/>
        <v>20</v>
      </c>
    </row>
    <row r="1532" spans="1:13" x14ac:dyDescent="0.25">
      <c r="A1532" t="str">
        <f t="shared" si="196"/>
        <v/>
      </c>
      <c r="B1532" s="16">
        <f t="shared" si="199"/>
        <v>40332</v>
      </c>
      <c r="C1532">
        <f t="shared" si="200"/>
        <v>410</v>
      </c>
      <c r="D1532">
        <f t="shared" si="197"/>
        <v>410</v>
      </c>
      <c r="E1532">
        <f t="shared" si="198"/>
        <v>0</v>
      </c>
      <c r="F1532">
        <f t="shared" si="204"/>
        <v>135</v>
      </c>
      <c r="G1532">
        <f t="shared" si="201"/>
        <v>175</v>
      </c>
      <c r="I1532">
        <f t="shared" si="201"/>
        <v>80</v>
      </c>
      <c r="M1532">
        <f t="shared" si="203"/>
        <v>20</v>
      </c>
    </row>
    <row r="1533" spans="1:13" x14ac:dyDescent="0.25">
      <c r="A1533" t="str">
        <f t="shared" si="196"/>
        <v/>
      </c>
      <c r="B1533" s="16">
        <f t="shared" si="199"/>
        <v>40333</v>
      </c>
      <c r="C1533">
        <f t="shared" si="200"/>
        <v>410</v>
      </c>
      <c r="D1533">
        <f t="shared" si="197"/>
        <v>410</v>
      </c>
      <c r="E1533">
        <f t="shared" si="198"/>
        <v>0</v>
      </c>
      <c r="F1533">
        <f t="shared" si="204"/>
        <v>135</v>
      </c>
      <c r="G1533">
        <f t="shared" si="201"/>
        <v>175</v>
      </c>
      <c r="I1533">
        <f t="shared" si="201"/>
        <v>80</v>
      </c>
      <c r="M1533">
        <f t="shared" si="203"/>
        <v>20</v>
      </c>
    </row>
    <row r="1534" spans="1:13" x14ac:dyDescent="0.25">
      <c r="A1534" t="str">
        <f t="shared" si="196"/>
        <v/>
      </c>
      <c r="B1534" s="16">
        <f t="shared" si="199"/>
        <v>40334</v>
      </c>
      <c r="C1534">
        <f t="shared" si="200"/>
        <v>410</v>
      </c>
      <c r="D1534">
        <f t="shared" si="197"/>
        <v>410</v>
      </c>
      <c r="E1534">
        <f t="shared" si="198"/>
        <v>0</v>
      </c>
      <c r="F1534">
        <f t="shared" si="204"/>
        <v>135</v>
      </c>
      <c r="G1534">
        <f t="shared" si="201"/>
        <v>175</v>
      </c>
      <c r="I1534">
        <f t="shared" si="201"/>
        <v>80</v>
      </c>
      <c r="M1534">
        <f t="shared" si="203"/>
        <v>20</v>
      </c>
    </row>
    <row r="1535" spans="1:13" x14ac:dyDescent="0.25">
      <c r="A1535" t="str">
        <f t="shared" si="196"/>
        <v/>
      </c>
      <c r="B1535" s="16">
        <f t="shared" si="199"/>
        <v>40335</v>
      </c>
      <c r="C1535">
        <f t="shared" si="200"/>
        <v>410</v>
      </c>
      <c r="D1535">
        <f t="shared" si="197"/>
        <v>410</v>
      </c>
      <c r="E1535">
        <f t="shared" si="198"/>
        <v>0</v>
      </c>
      <c r="F1535">
        <f t="shared" si="204"/>
        <v>135</v>
      </c>
      <c r="G1535">
        <f t="shared" si="201"/>
        <v>175</v>
      </c>
      <c r="I1535">
        <f t="shared" si="201"/>
        <v>80</v>
      </c>
      <c r="M1535">
        <f t="shared" si="203"/>
        <v>20</v>
      </c>
    </row>
    <row r="1536" spans="1:13" x14ac:dyDescent="0.25">
      <c r="A1536" t="str">
        <f t="shared" si="196"/>
        <v/>
      </c>
      <c r="B1536" s="16">
        <f t="shared" si="199"/>
        <v>40336</v>
      </c>
      <c r="C1536">
        <f t="shared" si="200"/>
        <v>410</v>
      </c>
      <c r="D1536">
        <f t="shared" si="197"/>
        <v>410</v>
      </c>
      <c r="E1536">
        <f t="shared" si="198"/>
        <v>0</v>
      </c>
      <c r="F1536">
        <f t="shared" si="204"/>
        <v>135</v>
      </c>
      <c r="G1536">
        <f t="shared" si="201"/>
        <v>175</v>
      </c>
      <c r="I1536">
        <f t="shared" si="201"/>
        <v>80</v>
      </c>
      <c r="M1536">
        <f t="shared" si="203"/>
        <v>20</v>
      </c>
    </row>
    <row r="1537" spans="1:13" x14ac:dyDescent="0.25">
      <c r="A1537" t="str">
        <f t="shared" si="196"/>
        <v/>
      </c>
      <c r="B1537" s="16">
        <f t="shared" si="199"/>
        <v>40337</v>
      </c>
      <c r="C1537">
        <f t="shared" si="200"/>
        <v>410</v>
      </c>
      <c r="D1537">
        <f t="shared" si="197"/>
        <v>410</v>
      </c>
      <c r="E1537">
        <f t="shared" si="198"/>
        <v>0</v>
      </c>
      <c r="F1537">
        <f t="shared" si="204"/>
        <v>135</v>
      </c>
      <c r="G1537">
        <f t="shared" si="201"/>
        <v>175</v>
      </c>
      <c r="I1537">
        <f t="shared" si="201"/>
        <v>80</v>
      </c>
      <c r="M1537">
        <f t="shared" si="203"/>
        <v>20</v>
      </c>
    </row>
    <row r="1538" spans="1:13" x14ac:dyDescent="0.25">
      <c r="A1538" t="str">
        <f t="shared" si="196"/>
        <v/>
      </c>
      <c r="B1538" s="16">
        <f t="shared" si="199"/>
        <v>40338</v>
      </c>
      <c r="C1538">
        <f t="shared" si="200"/>
        <v>410</v>
      </c>
      <c r="D1538">
        <f t="shared" si="197"/>
        <v>410</v>
      </c>
      <c r="E1538">
        <f t="shared" si="198"/>
        <v>0</v>
      </c>
      <c r="F1538">
        <f t="shared" si="204"/>
        <v>135</v>
      </c>
      <c r="G1538">
        <f t="shared" si="201"/>
        <v>175</v>
      </c>
      <c r="I1538">
        <f t="shared" si="201"/>
        <v>80</v>
      </c>
      <c r="M1538">
        <f t="shared" si="203"/>
        <v>20</v>
      </c>
    </row>
    <row r="1539" spans="1:13" x14ac:dyDescent="0.25">
      <c r="A1539" t="str">
        <f t="shared" si="196"/>
        <v/>
      </c>
      <c r="B1539" s="16">
        <f t="shared" si="199"/>
        <v>40339</v>
      </c>
      <c r="C1539">
        <f t="shared" si="200"/>
        <v>410</v>
      </c>
      <c r="D1539">
        <f t="shared" si="197"/>
        <v>410</v>
      </c>
      <c r="E1539">
        <f t="shared" si="198"/>
        <v>0</v>
      </c>
      <c r="F1539">
        <f t="shared" si="204"/>
        <v>135</v>
      </c>
      <c r="G1539">
        <f t="shared" si="201"/>
        <v>175</v>
      </c>
      <c r="I1539">
        <f t="shared" si="201"/>
        <v>80</v>
      </c>
      <c r="M1539">
        <f t="shared" si="203"/>
        <v>20</v>
      </c>
    </row>
    <row r="1540" spans="1:13" x14ac:dyDescent="0.25">
      <c r="A1540" t="str">
        <f t="shared" si="196"/>
        <v/>
      </c>
      <c r="B1540" s="16">
        <f t="shared" si="199"/>
        <v>40340</v>
      </c>
      <c r="C1540">
        <f t="shared" si="200"/>
        <v>410</v>
      </c>
      <c r="D1540">
        <f t="shared" si="197"/>
        <v>410</v>
      </c>
      <c r="E1540">
        <f t="shared" si="198"/>
        <v>0</v>
      </c>
      <c r="F1540">
        <f t="shared" si="204"/>
        <v>135</v>
      </c>
      <c r="G1540">
        <f t="shared" si="201"/>
        <v>175</v>
      </c>
      <c r="I1540">
        <f t="shared" si="201"/>
        <v>80</v>
      </c>
      <c r="M1540">
        <f t="shared" si="203"/>
        <v>20</v>
      </c>
    </row>
    <row r="1541" spans="1:13" x14ac:dyDescent="0.25">
      <c r="A1541" t="str">
        <f t="shared" si="196"/>
        <v/>
      </c>
      <c r="B1541" s="16">
        <f t="shared" si="199"/>
        <v>40341</v>
      </c>
      <c r="C1541">
        <f t="shared" si="200"/>
        <v>410</v>
      </c>
      <c r="D1541">
        <f t="shared" si="197"/>
        <v>410</v>
      </c>
      <c r="E1541">
        <f t="shared" si="198"/>
        <v>0</v>
      </c>
      <c r="F1541">
        <f t="shared" si="204"/>
        <v>135</v>
      </c>
      <c r="G1541">
        <f t="shared" si="201"/>
        <v>175</v>
      </c>
      <c r="I1541">
        <f t="shared" si="201"/>
        <v>80</v>
      </c>
      <c r="M1541">
        <f t="shared" si="203"/>
        <v>20</v>
      </c>
    </row>
    <row r="1542" spans="1:13" x14ac:dyDescent="0.25">
      <c r="A1542" t="str">
        <f t="shared" si="196"/>
        <v/>
      </c>
      <c r="B1542" s="16">
        <f t="shared" si="199"/>
        <v>40342</v>
      </c>
      <c r="C1542">
        <f t="shared" si="200"/>
        <v>410</v>
      </c>
      <c r="D1542">
        <f t="shared" si="197"/>
        <v>410</v>
      </c>
      <c r="E1542">
        <f t="shared" si="198"/>
        <v>0</v>
      </c>
      <c r="F1542">
        <f t="shared" si="204"/>
        <v>135</v>
      </c>
      <c r="G1542">
        <f t="shared" si="201"/>
        <v>175</v>
      </c>
      <c r="I1542">
        <f t="shared" si="201"/>
        <v>80</v>
      </c>
      <c r="M1542">
        <f t="shared" si="203"/>
        <v>20</v>
      </c>
    </row>
    <row r="1543" spans="1:13" x14ac:dyDescent="0.25">
      <c r="A1543" t="str">
        <f t="shared" si="196"/>
        <v/>
      </c>
      <c r="B1543" s="16">
        <f t="shared" si="199"/>
        <v>40343</v>
      </c>
      <c r="C1543">
        <f t="shared" si="200"/>
        <v>410</v>
      </c>
      <c r="D1543">
        <f t="shared" si="197"/>
        <v>410</v>
      </c>
      <c r="E1543">
        <f t="shared" si="198"/>
        <v>0</v>
      </c>
      <c r="F1543">
        <f t="shared" si="204"/>
        <v>135</v>
      </c>
      <c r="G1543">
        <f t="shared" si="201"/>
        <v>175</v>
      </c>
      <c r="I1543">
        <f t="shared" si="201"/>
        <v>80</v>
      </c>
      <c r="M1543">
        <f t="shared" si="203"/>
        <v>20</v>
      </c>
    </row>
    <row r="1544" spans="1:13" x14ac:dyDescent="0.25">
      <c r="A1544" t="str">
        <f t="shared" ref="A1544:A1607" si="205">IF(DAY(B1544)=1,1,"")</f>
        <v/>
      </c>
      <c r="B1544" s="16">
        <f t="shared" si="199"/>
        <v>40344</v>
      </c>
      <c r="C1544">
        <f t="shared" si="200"/>
        <v>410</v>
      </c>
      <c r="D1544">
        <f t="shared" si="197"/>
        <v>410</v>
      </c>
      <c r="E1544">
        <f t="shared" si="198"/>
        <v>0</v>
      </c>
      <c r="F1544">
        <f t="shared" si="204"/>
        <v>135</v>
      </c>
      <c r="G1544">
        <f t="shared" si="201"/>
        <v>175</v>
      </c>
      <c r="I1544">
        <f t="shared" si="201"/>
        <v>80</v>
      </c>
      <c r="M1544">
        <f t="shared" si="203"/>
        <v>20</v>
      </c>
    </row>
    <row r="1545" spans="1:13" x14ac:dyDescent="0.25">
      <c r="A1545" t="str">
        <f t="shared" si="205"/>
        <v/>
      </c>
      <c r="B1545" s="16">
        <f t="shared" si="199"/>
        <v>40345</v>
      </c>
      <c r="C1545">
        <f t="shared" si="200"/>
        <v>410</v>
      </c>
      <c r="D1545">
        <f t="shared" ref="D1545:D1608" si="206">SUM(F1545:S1545)</f>
        <v>410</v>
      </c>
      <c r="E1545">
        <f t="shared" ref="E1545:E1608" si="207">C1545-D1545</f>
        <v>0</v>
      </c>
      <c r="F1545">
        <f t="shared" si="204"/>
        <v>135</v>
      </c>
      <c r="G1545">
        <f t="shared" si="201"/>
        <v>175</v>
      </c>
      <c r="I1545">
        <f t="shared" si="201"/>
        <v>80</v>
      </c>
      <c r="M1545">
        <f t="shared" si="203"/>
        <v>20</v>
      </c>
    </row>
    <row r="1546" spans="1:13" x14ac:dyDescent="0.25">
      <c r="A1546" t="str">
        <f t="shared" si="205"/>
        <v/>
      </c>
      <c r="B1546" s="16">
        <f t="shared" ref="B1546:B1609" si="208">B1545+1</f>
        <v>40346</v>
      </c>
      <c r="C1546">
        <f t="shared" si="200"/>
        <v>410</v>
      </c>
      <c r="D1546">
        <f t="shared" si="206"/>
        <v>410</v>
      </c>
      <c r="E1546">
        <f t="shared" si="207"/>
        <v>0</v>
      </c>
      <c r="F1546">
        <f t="shared" si="204"/>
        <v>135</v>
      </c>
      <c r="G1546">
        <f t="shared" si="201"/>
        <v>175</v>
      </c>
      <c r="I1546">
        <f t="shared" si="201"/>
        <v>80</v>
      </c>
      <c r="M1546">
        <f t="shared" si="203"/>
        <v>20</v>
      </c>
    </row>
    <row r="1547" spans="1:13" x14ac:dyDescent="0.25">
      <c r="A1547" t="str">
        <f t="shared" si="205"/>
        <v/>
      </c>
      <c r="B1547" s="16">
        <f t="shared" si="208"/>
        <v>40347</v>
      </c>
      <c r="C1547">
        <f t="shared" si="200"/>
        <v>410</v>
      </c>
      <c r="D1547">
        <f t="shared" si="206"/>
        <v>410</v>
      </c>
      <c r="E1547">
        <f t="shared" si="207"/>
        <v>0</v>
      </c>
      <c r="F1547">
        <f t="shared" si="204"/>
        <v>135</v>
      </c>
      <c r="G1547">
        <f t="shared" si="201"/>
        <v>175</v>
      </c>
      <c r="I1547">
        <f t="shared" si="201"/>
        <v>80</v>
      </c>
      <c r="M1547">
        <f t="shared" si="203"/>
        <v>20</v>
      </c>
    </row>
    <row r="1548" spans="1:13" x14ac:dyDescent="0.25">
      <c r="A1548" t="str">
        <f t="shared" si="205"/>
        <v/>
      </c>
      <c r="B1548" s="16">
        <f t="shared" si="208"/>
        <v>40348</v>
      </c>
      <c r="C1548">
        <f t="shared" ref="C1548:C1611" si="209">IF(MONTH(B1548)&lt;4,450,IF(MONTH(B1548)&gt;10,450,410))</f>
        <v>410</v>
      </c>
      <c r="D1548">
        <f t="shared" si="206"/>
        <v>410</v>
      </c>
      <c r="E1548">
        <f t="shared" si="207"/>
        <v>0</v>
      </c>
      <c r="F1548">
        <f t="shared" si="204"/>
        <v>135</v>
      </c>
      <c r="G1548">
        <f t="shared" si="201"/>
        <v>175</v>
      </c>
      <c r="I1548">
        <f t="shared" si="201"/>
        <v>80</v>
      </c>
      <c r="M1548">
        <f t="shared" si="203"/>
        <v>20</v>
      </c>
    </row>
    <row r="1549" spans="1:13" x14ac:dyDescent="0.25">
      <c r="A1549" t="str">
        <f t="shared" si="205"/>
        <v/>
      </c>
      <c r="B1549" s="16">
        <f t="shared" si="208"/>
        <v>40349</v>
      </c>
      <c r="C1549">
        <f t="shared" si="209"/>
        <v>410</v>
      </c>
      <c r="D1549">
        <f t="shared" si="206"/>
        <v>410</v>
      </c>
      <c r="E1549">
        <f t="shared" si="207"/>
        <v>0</v>
      </c>
      <c r="F1549">
        <f t="shared" si="204"/>
        <v>135</v>
      </c>
      <c r="G1549">
        <f t="shared" ref="G1549:I1612" si="210">G1548</f>
        <v>175</v>
      </c>
      <c r="I1549">
        <f t="shared" si="210"/>
        <v>80</v>
      </c>
      <c r="M1549">
        <f t="shared" si="203"/>
        <v>20</v>
      </c>
    </row>
    <row r="1550" spans="1:13" x14ac:dyDescent="0.25">
      <c r="A1550" t="str">
        <f t="shared" si="205"/>
        <v/>
      </c>
      <c r="B1550" s="16">
        <f t="shared" si="208"/>
        <v>40350</v>
      </c>
      <c r="C1550">
        <f t="shared" si="209"/>
        <v>410</v>
      </c>
      <c r="D1550">
        <f t="shared" si="206"/>
        <v>410</v>
      </c>
      <c r="E1550">
        <f t="shared" si="207"/>
        <v>0</v>
      </c>
      <c r="F1550">
        <f t="shared" si="204"/>
        <v>135</v>
      </c>
      <c r="G1550">
        <f t="shared" si="210"/>
        <v>175</v>
      </c>
      <c r="I1550">
        <f t="shared" si="210"/>
        <v>80</v>
      </c>
      <c r="M1550">
        <f t="shared" si="203"/>
        <v>20</v>
      </c>
    </row>
    <row r="1551" spans="1:13" x14ac:dyDescent="0.25">
      <c r="A1551" t="str">
        <f t="shared" si="205"/>
        <v/>
      </c>
      <c r="B1551" s="16">
        <f t="shared" si="208"/>
        <v>40351</v>
      </c>
      <c r="C1551">
        <f t="shared" si="209"/>
        <v>410</v>
      </c>
      <c r="D1551">
        <f t="shared" si="206"/>
        <v>410</v>
      </c>
      <c r="E1551">
        <f t="shared" si="207"/>
        <v>0</v>
      </c>
      <c r="F1551">
        <f t="shared" si="204"/>
        <v>135</v>
      </c>
      <c r="G1551">
        <f t="shared" si="210"/>
        <v>175</v>
      </c>
      <c r="I1551">
        <f t="shared" si="210"/>
        <v>80</v>
      </c>
      <c r="M1551">
        <f t="shared" si="203"/>
        <v>20</v>
      </c>
    </row>
    <row r="1552" spans="1:13" x14ac:dyDescent="0.25">
      <c r="A1552" t="str">
        <f t="shared" si="205"/>
        <v/>
      </c>
      <c r="B1552" s="16">
        <f t="shared" si="208"/>
        <v>40352</v>
      </c>
      <c r="C1552">
        <f t="shared" si="209"/>
        <v>410</v>
      </c>
      <c r="D1552">
        <f t="shared" si="206"/>
        <v>410</v>
      </c>
      <c r="E1552">
        <f t="shared" si="207"/>
        <v>0</v>
      </c>
      <c r="F1552">
        <f t="shared" si="204"/>
        <v>135</v>
      </c>
      <c r="G1552">
        <f t="shared" si="210"/>
        <v>175</v>
      </c>
      <c r="I1552">
        <f t="shared" si="210"/>
        <v>80</v>
      </c>
      <c r="M1552">
        <f t="shared" si="203"/>
        <v>20</v>
      </c>
    </row>
    <row r="1553" spans="1:13" x14ac:dyDescent="0.25">
      <c r="A1553" t="str">
        <f t="shared" si="205"/>
        <v/>
      </c>
      <c r="B1553" s="16">
        <f t="shared" si="208"/>
        <v>40353</v>
      </c>
      <c r="C1553">
        <f t="shared" si="209"/>
        <v>410</v>
      </c>
      <c r="D1553">
        <f t="shared" si="206"/>
        <v>410</v>
      </c>
      <c r="E1553">
        <f t="shared" si="207"/>
        <v>0</v>
      </c>
      <c r="F1553">
        <f t="shared" si="204"/>
        <v>135</v>
      </c>
      <c r="G1553">
        <f t="shared" si="210"/>
        <v>175</v>
      </c>
      <c r="I1553">
        <f t="shared" si="210"/>
        <v>80</v>
      </c>
      <c r="M1553">
        <f t="shared" si="203"/>
        <v>20</v>
      </c>
    </row>
    <row r="1554" spans="1:13" x14ac:dyDescent="0.25">
      <c r="A1554" t="str">
        <f t="shared" si="205"/>
        <v/>
      </c>
      <c r="B1554" s="16">
        <f t="shared" si="208"/>
        <v>40354</v>
      </c>
      <c r="C1554">
        <f t="shared" si="209"/>
        <v>410</v>
      </c>
      <c r="D1554">
        <f t="shared" si="206"/>
        <v>410</v>
      </c>
      <c r="E1554">
        <f t="shared" si="207"/>
        <v>0</v>
      </c>
      <c r="F1554">
        <f t="shared" si="204"/>
        <v>135</v>
      </c>
      <c r="G1554">
        <f t="shared" si="210"/>
        <v>175</v>
      </c>
      <c r="I1554">
        <f t="shared" si="210"/>
        <v>80</v>
      </c>
      <c r="M1554">
        <f t="shared" si="203"/>
        <v>20</v>
      </c>
    </row>
    <row r="1555" spans="1:13" x14ac:dyDescent="0.25">
      <c r="A1555" t="str">
        <f t="shared" si="205"/>
        <v/>
      </c>
      <c r="B1555" s="16">
        <f t="shared" si="208"/>
        <v>40355</v>
      </c>
      <c r="C1555">
        <f t="shared" si="209"/>
        <v>410</v>
      </c>
      <c r="D1555">
        <f t="shared" si="206"/>
        <v>410</v>
      </c>
      <c r="E1555">
        <f t="shared" si="207"/>
        <v>0</v>
      </c>
      <c r="F1555">
        <f t="shared" si="204"/>
        <v>135</v>
      </c>
      <c r="G1555">
        <f t="shared" si="210"/>
        <v>175</v>
      </c>
      <c r="I1555">
        <f t="shared" si="210"/>
        <v>80</v>
      </c>
      <c r="M1555">
        <f t="shared" si="203"/>
        <v>20</v>
      </c>
    </row>
    <row r="1556" spans="1:13" x14ac:dyDescent="0.25">
      <c r="A1556" t="str">
        <f t="shared" si="205"/>
        <v/>
      </c>
      <c r="B1556" s="16">
        <f t="shared" si="208"/>
        <v>40356</v>
      </c>
      <c r="C1556">
        <f t="shared" si="209"/>
        <v>410</v>
      </c>
      <c r="D1556">
        <f t="shared" si="206"/>
        <v>410</v>
      </c>
      <c r="E1556">
        <f t="shared" si="207"/>
        <v>0</v>
      </c>
      <c r="F1556">
        <f t="shared" si="204"/>
        <v>135</v>
      </c>
      <c r="G1556">
        <f t="shared" si="210"/>
        <v>175</v>
      </c>
      <c r="I1556">
        <f t="shared" si="210"/>
        <v>80</v>
      </c>
      <c r="M1556">
        <f t="shared" si="203"/>
        <v>20</v>
      </c>
    </row>
    <row r="1557" spans="1:13" x14ac:dyDescent="0.25">
      <c r="A1557" t="str">
        <f t="shared" si="205"/>
        <v/>
      </c>
      <c r="B1557" s="16">
        <f t="shared" si="208"/>
        <v>40357</v>
      </c>
      <c r="C1557">
        <f t="shared" si="209"/>
        <v>410</v>
      </c>
      <c r="D1557">
        <f t="shared" si="206"/>
        <v>410</v>
      </c>
      <c r="E1557">
        <f t="shared" si="207"/>
        <v>0</v>
      </c>
      <c r="F1557">
        <f t="shared" si="204"/>
        <v>135</v>
      </c>
      <c r="G1557">
        <f t="shared" si="210"/>
        <v>175</v>
      </c>
      <c r="I1557">
        <f t="shared" si="210"/>
        <v>80</v>
      </c>
      <c r="M1557">
        <f t="shared" si="203"/>
        <v>20</v>
      </c>
    </row>
    <row r="1558" spans="1:13" x14ac:dyDescent="0.25">
      <c r="A1558" t="str">
        <f t="shared" si="205"/>
        <v/>
      </c>
      <c r="B1558" s="16">
        <f t="shared" si="208"/>
        <v>40358</v>
      </c>
      <c r="C1558">
        <f t="shared" si="209"/>
        <v>410</v>
      </c>
      <c r="D1558">
        <f t="shared" si="206"/>
        <v>410</v>
      </c>
      <c r="E1558">
        <f t="shared" si="207"/>
        <v>0</v>
      </c>
      <c r="F1558">
        <f t="shared" si="204"/>
        <v>135</v>
      </c>
      <c r="G1558">
        <f t="shared" si="210"/>
        <v>175</v>
      </c>
      <c r="I1558">
        <f t="shared" si="210"/>
        <v>80</v>
      </c>
      <c r="M1558">
        <f t="shared" si="203"/>
        <v>20</v>
      </c>
    </row>
    <row r="1559" spans="1:13" x14ac:dyDescent="0.25">
      <c r="A1559" t="str">
        <f t="shared" si="205"/>
        <v/>
      </c>
      <c r="B1559" s="16">
        <f t="shared" si="208"/>
        <v>40359</v>
      </c>
      <c r="C1559">
        <f t="shared" si="209"/>
        <v>410</v>
      </c>
      <c r="D1559">
        <f t="shared" si="206"/>
        <v>410</v>
      </c>
      <c r="E1559">
        <f t="shared" si="207"/>
        <v>0</v>
      </c>
      <c r="F1559">
        <f t="shared" si="204"/>
        <v>135</v>
      </c>
      <c r="G1559">
        <f t="shared" si="210"/>
        <v>175</v>
      </c>
      <c r="I1559">
        <f t="shared" si="210"/>
        <v>80</v>
      </c>
      <c r="M1559">
        <f t="shared" si="203"/>
        <v>20</v>
      </c>
    </row>
    <row r="1560" spans="1:13" x14ac:dyDescent="0.25">
      <c r="A1560">
        <f t="shared" si="205"/>
        <v>1</v>
      </c>
      <c r="B1560" s="16">
        <f t="shared" si="208"/>
        <v>40360</v>
      </c>
      <c r="C1560">
        <f t="shared" si="209"/>
        <v>410</v>
      </c>
      <c r="D1560">
        <f t="shared" si="206"/>
        <v>410</v>
      </c>
      <c r="E1560">
        <f t="shared" si="207"/>
        <v>0</v>
      </c>
      <c r="F1560">
        <v>100</v>
      </c>
      <c r="G1560">
        <v>120</v>
      </c>
      <c r="I1560">
        <v>60</v>
      </c>
      <c r="K1560">
        <v>110</v>
      </c>
      <c r="M1560">
        <f t="shared" si="203"/>
        <v>20</v>
      </c>
    </row>
    <row r="1561" spans="1:13" x14ac:dyDescent="0.25">
      <c r="A1561" t="str">
        <f t="shared" si="205"/>
        <v/>
      </c>
      <c r="B1561" s="16">
        <f t="shared" si="208"/>
        <v>40361</v>
      </c>
      <c r="C1561">
        <f t="shared" si="209"/>
        <v>410</v>
      </c>
      <c r="D1561">
        <f t="shared" si="206"/>
        <v>410</v>
      </c>
      <c r="E1561">
        <f t="shared" si="207"/>
        <v>0</v>
      </c>
      <c r="F1561">
        <f t="shared" ref="F1561:F1590" si="211">20+25+45+10</f>
        <v>100</v>
      </c>
      <c r="G1561">
        <f t="shared" si="210"/>
        <v>120</v>
      </c>
      <c r="I1561">
        <f t="shared" si="210"/>
        <v>60</v>
      </c>
      <c r="K1561">
        <v>110</v>
      </c>
      <c r="M1561">
        <f t="shared" si="203"/>
        <v>20</v>
      </c>
    </row>
    <row r="1562" spans="1:13" x14ac:dyDescent="0.25">
      <c r="A1562" t="str">
        <f t="shared" si="205"/>
        <v/>
      </c>
      <c r="B1562" s="16">
        <f t="shared" si="208"/>
        <v>40362</v>
      </c>
      <c r="C1562">
        <f t="shared" si="209"/>
        <v>410</v>
      </c>
      <c r="D1562">
        <f t="shared" si="206"/>
        <v>410</v>
      </c>
      <c r="E1562">
        <f t="shared" si="207"/>
        <v>0</v>
      </c>
      <c r="F1562">
        <f t="shared" si="211"/>
        <v>100</v>
      </c>
      <c r="G1562">
        <f t="shared" si="210"/>
        <v>120</v>
      </c>
      <c r="I1562">
        <f t="shared" si="210"/>
        <v>60</v>
      </c>
      <c r="K1562">
        <v>110</v>
      </c>
      <c r="M1562">
        <f t="shared" si="203"/>
        <v>20</v>
      </c>
    </row>
    <row r="1563" spans="1:13" x14ac:dyDescent="0.25">
      <c r="A1563" t="str">
        <f t="shared" si="205"/>
        <v/>
      </c>
      <c r="B1563" s="16">
        <f t="shared" si="208"/>
        <v>40363</v>
      </c>
      <c r="C1563">
        <f t="shared" si="209"/>
        <v>410</v>
      </c>
      <c r="D1563">
        <f t="shared" si="206"/>
        <v>410</v>
      </c>
      <c r="E1563">
        <f t="shared" si="207"/>
        <v>0</v>
      </c>
      <c r="F1563">
        <f t="shared" si="211"/>
        <v>100</v>
      </c>
      <c r="G1563">
        <f t="shared" si="210"/>
        <v>120</v>
      </c>
      <c r="I1563">
        <f t="shared" si="210"/>
        <v>60</v>
      </c>
      <c r="K1563">
        <v>110</v>
      </c>
      <c r="M1563">
        <f t="shared" si="203"/>
        <v>20</v>
      </c>
    </row>
    <row r="1564" spans="1:13" x14ac:dyDescent="0.25">
      <c r="A1564" t="str">
        <f t="shared" si="205"/>
        <v/>
      </c>
      <c r="B1564" s="16">
        <f t="shared" si="208"/>
        <v>40364</v>
      </c>
      <c r="C1564">
        <f t="shared" si="209"/>
        <v>410</v>
      </c>
      <c r="D1564">
        <f t="shared" si="206"/>
        <v>410</v>
      </c>
      <c r="E1564">
        <f t="shared" si="207"/>
        <v>0</v>
      </c>
      <c r="F1564">
        <f t="shared" si="211"/>
        <v>100</v>
      </c>
      <c r="G1564">
        <f t="shared" si="210"/>
        <v>120</v>
      </c>
      <c r="I1564">
        <f t="shared" si="210"/>
        <v>60</v>
      </c>
      <c r="K1564">
        <v>110</v>
      </c>
      <c r="M1564">
        <f t="shared" si="203"/>
        <v>20</v>
      </c>
    </row>
    <row r="1565" spans="1:13" x14ac:dyDescent="0.25">
      <c r="A1565" t="str">
        <f t="shared" si="205"/>
        <v/>
      </c>
      <c r="B1565" s="16">
        <f t="shared" si="208"/>
        <v>40365</v>
      </c>
      <c r="C1565">
        <f t="shared" si="209"/>
        <v>410</v>
      </c>
      <c r="D1565">
        <f t="shared" si="206"/>
        <v>410</v>
      </c>
      <c r="E1565">
        <f t="shared" si="207"/>
        <v>0</v>
      </c>
      <c r="F1565">
        <f t="shared" si="211"/>
        <v>100</v>
      </c>
      <c r="G1565">
        <f t="shared" si="210"/>
        <v>120</v>
      </c>
      <c r="I1565">
        <f t="shared" si="210"/>
        <v>60</v>
      </c>
      <c r="K1565">
        <v>110</v>
      </c>
      <c r="M1565">
        <f t="shared" si="203"/>
        <v>20</v>
      </c>
    </row>
    <row r="1566" spans="1:13" x14ac:dyDescent="0.25">
      <c r="A1566" t="str">
        <f t="shared" si="205"/>
        <v/>
      </c>
      <c r="B1566" s="16">
        <f t="shared" si="208"/>
        <v>40366</v>
      </c>
      <c r="C1566">
        <f t="shared" si="209"/>
        <v>410</v>
      </c>
      <c r="D1566">
        <f t="shared" si="206"/>
        <v>410</v>
      </c>
      <c r="E1566">
        <f t="shared" si="207"/>
        <v>0</v>
      </c>
      <c r="F1566">
        <f t="shared" si="211"/>
        <v>100</v>
      </c>
      <c r="G1566">
        <f t="shared" si="210"/>
        <v>120</v>
      </c>
      <c r="I1566">
        <f t="shared" si="210"/>
        <v>60</v>
      </c>
      <c r="K1566">
        <v>110</v>
      </c>
      <c r="M1566">
        <f t="shared" si="203"/>
        <v>20</v>
      </c>
    </row>
    <row r="1567" spans="1:13" x14ac:dyDescent="0.25">
      <c r="A1567" t="str">
        <f t="shared" si="205"/>
        <v/>
      </c>
      <c r="B1567" s="16">
        <f t="shared" si="208"/>
        <v>40367</v>
      </c>
      <c r="C1567">
        <f t="shared" si="209"/>
        <v>410</v>
      </c>
      <c r="D1567">
        <f t="shared" si="206"/>
        <v>410</v>
      </c>
      <c r="E1567">
        <f t="shared" si="207"/>
        <v>0</v>
      </c>
      <c r="F1567">
        <f t="shared" si="211"/>
        <v>100</v>
      </c>
      <c r="G1567">
        <f t="shared" si="210"/>
        <v>120</v>
      </c>
      <c r="I1567">
        <f t="shared" si="210"/>
        <v>60</v>
      </c>
      <c r="K1567">
        <v>110</v>
      </c>
      <c r="M1567">
        <f t="shared" si="203"/>
        <v>20</v>
      </c>
    </row>
    <row r="1568" spans="1:13" x14ac:dyDescent="0.25">
      <c r="A1568" t="str">
        <f t="shared" si="205"/>
        <v/>
      </c>
      <c r="B1568" s="16">
        <f t="shared" si="208"/>
        <v>40368</v>
      </c>
      <c r="C1568">
        <f t="shared" si="209"/>
        <v>410</v>
      </c>
      <c r="D1568">
        <f t="shared" si="206"/>
        <v>410</v>
      </c>
      <c r="E1568">
        <f t="shared" si="207"/>
        <v>0</v>
      </c>
      <c r="F1568">
        <f t="shared" si="211"/>
        <v>100</v>
      </c>
      <c r="G1568">
        <f t="shared" si="210"/>
        <v>120</v>
      </c>
      <c r="I1568">
        <f t="shared" si="210"/>
        <v>60</v>
      </c>
      <c r="K1568">
        <v>110</v>
      </c>
      <c r="M1568">
        <f t="shared" si="203"/>
        <v>20</v>
      </c>
    </row>
    <row r="1569" spans="1:13" x14ac:dyDescent="0.25">
      <c r="A1569" t="str">
        <f t="shared" si="205"/>
        <v/>
      </c>
      <c r="B1569" s="16">
        <f t="shared" si="208"/>
        <v>40369</v>
      </c>
      <c r="C1569">
        <f t="shared" si="209"/>
        <v>410</v>
      </c>
      <c r="D1569">
        <f t="shared" si="206"/>
        <v>410</v>
      </c>
      <c r="E1569">
        <f t="shared" si="207"/>
        <v>0</v>
      </c>
      <c r="F1569">
        <f t="shared" si="211"/>
        <v>100</v>
      </c>
      <c r="G1569">
        <f t="shared" si="210"/>
        <v>120</v>
      </c>
      <c r="I1569">
        <f t="shared" si="210"/>
        <v>60</v>
      </c>
      <c r="K1569">
        <v>110</v>
      </c>
      <c r="M1569">
        <f t="shared" si="203"/>
        <v>20</v>
      </c>
    </row>
    <row r="1570" spans="1:13" x14ac:dyDescent="0.25">
      <c r="A1570" t="str">
        <f t="shared" si="205"/>
        <v/>
      </c>
      <c r="B1570" s="16">
        <f t="shared" si="208"/>
        <v>40370</v>
      </c>
      <c r="C1570">
        <f t="shared" si="209"/>
        <v>410</v>
      </c>
      <c r="D1570">
        <f t="shared" si="206"/>
        <v>410</v>
      </c>
      <c r="E1570">
        <f t="shared" si="207"/>
        <v>0</v>
      </c>
      <c r="F1570">
        <f t="shared" si="211"/>
        <v>100</v>
      </c>
      <c r="G1570">
        <f t="shared" si="210"/>
        <v>120</v>
      </c>
      <c r="I1570">
        <f t="shared" si="210"/>
        <v>60</v>
      </c>
      <c r="K1570">
        <v>110</v>
      </c>
      <c r="M1570">
        <f t="shared" si="203"/>
        <v>20</v>
      </c>
    </row>
    <row r="1571" spans="1:13" x14ac:dyDescent="0.25">
      <c r="A1571" t="str">
        <f t="shared" si="205"/>
        <v/>
      </c>
      <c r="B1571" s="16">
        <f t="shared" si="208"/>
        <v>40371</v>
      </c>
      <c r="C1571">
        <f t="shared" si="209"/>
        <v>410</v>
      </c>
      <c r="D1571">
        <f t="shared" si="206"/>
        <v>410</v>
      </c>
      <c r="E1571">
        <f t="shared" si="207"/>
        <v>0</v>
      </c>
      <c r="F1571">
        <f t="shared" si="211"/>
        <v>100</v>
      </c>
      <c r="G1571">
        <f t="shared" si="210"/>
        <v>120</v>
      </c>
      <c r="I1571">
        <f t="shared" si="210"/>
        <v>60</v>
      </c>
      <c r="K1571">
        <v>110</v>
      </c>
      <c r="M1571">
        <f t="shared" si="203"/>
        <v>20</v>
      </c>
    </row>
    <row r="1572" spans="1:13" x14ac:dyDescent="0.25">
      <c r="A1572" t="str">
        <f t="shared" si="205"/>
        <v/>
      </c>
      <c r="B1572" s="16">
        <f t="shared" si="208"/>
        <v>40372</v>
      </c>
      <c r="C1572">
        <f t="shared" si="209"/>
        <v>410</v>
      </c>
      <c r="D1572">
        <f t="shared" si="206"/>
        <v>410</v>
      </c>
      <c r="E1572">
        <f t="shared" si="207"/>
        <v>0</v>
      </c>
      <c r="F1572">
        <f t="shared" si="211"/>
        <v>100</v>
      </c>
      <c r="G1572">
        <f t="shared" si="210"/>
        <v>120</v>
      </c>
      <c r="I1572">
        <f t="shared" si="210"/>
        <v>60</v>
      </c>
      <c r="K1572">
        <v>110</v>
      </c>
      <c r="M1572">
        <f t="shared" si="203"/>
        <v>20</v>
      </c>
    </row>
    <row r="1573" spans="1:13" x14ac:dyDescent="0.25">
      <c r="A1573" t="str">
        <f t="shared" si="205"/>
        <v/>
      </c>
      <c r="B1573" s="16">
        <f t="shared" si="208"/>
        <v>40373</v>
      </c>
      <c r="C1573">
        <f t="shared" si="209"/>
        <v>410</v>
      </c>
      <c r="D1573">
        <f t="shared" si="206"/>
        <v>410</v>
      </c>
      <c r="E1573">
        <f t="shared" si="207"/>
        <v>0</v>
      </c>
      <c r="F1573">
        <f t="shared" si="211"/>
        <v>100</v>
      </c>
      <c r="G1573">
        <f t="shared" si="210"/>
        <v>120</v>
      </c>
      <c r="I1573">
        <f t="shared" si="210"/>
        <v>60</v>
      </c>
      <c r="K1573">
        <v>110</v>
      </c>
      <c r="M1573">
        <f t="shared" si="203"/>
        <v>20</v>
      </c>
    </row>
    <row r="1574" spans="1:13" x14ac:dyDescent="0.25">
      <c r="A1574" t="str">
        <f t="shared" si="205"/>
        <v/>
      </c>
      <c r="B1574" s="16">
        <f t="shared" si="208"/>
        <v>40374</v>
      </c>
      <c r="C1574">
        <f t="shared" si="209"/>
        <v>410</v>
      </c>
      <c r="D1574">
        <f t="shared" si="206"/>
        <v>410</v>
      </c>
      <c r="E1574">
        <f t="shared" si="207"/>
        <v>0</v>
      </c>
      <c r="F1574">
        <f t="shared" si="211"/>
        <v>100</v>
      </c>
      <c r="G1574">
        <f t="shared" si="210"/>
        <v>120</v>
      </c>
      <c r="I1574">
        <f t="shared" si="210"/>
        <v>60</v>
      </c>
      <c r="K1574">
        <v>110</v>
      </c>
      <c r="M1574">
        <f t="shared" si="203"/>
        <v>20</v>
      </c>
    </row>
    <row r="1575" spans="1:13" x14ac:dyDescent="0.25">
      <c r="A1575" t="str">
        <f t="shared" si="205"/>
        <v/>
      </c>
      <c r="B1575" s="16">
        <f t="shared" si="208"/>
        <v>40375</v>
      </c>
      <c r="C1575">
        <f t="shared" si="209"/>
        <v>410</v>
      </c>
      <c r="D1575">
        <f t="shared" si="206"/>
        <v>410</v>
      </c>
      <c r="E1575">
        <f t="shared" si="207"/>
        <v>0</v>
      </c>
      <c r="F1575">
        <f t="shared" si="211"/>
        <v>100</v>
      </c>
      <c r="G1575">
        <f t="shared" si="210"/>
        <v>120</v>
      </c>
      <c r="I1575">
        <f t="shared" si="210"/>
        <v>60</v>
      </c>
      <c r="K1575">
        <v>110</v>
      </c>
      <c r="M1575">
        <f t="shared" si="203"/>
        <v>20</v>
      </c>
    </row>
    <row r="1576" spans="1:13" x14ac:dyDescent="0.25">
      <c r="A1576" t="str">
        <f t="shared" si="205"/>
        <v/>
      </c>
      <c r="B1576" s="16">
        <f t="shared" si="208"/>
        <v>40376</v>
      </c>
      <c r="C1576">
        <f t="shared" si="209"/>
        <v>410</v>
      </c>
      <c r="D1576">
        <f t="shared" si="206"/>
        <v>410</v>
      </c>
      <c r="E1576">
        <f t="shared" si="207"/>
        <v>0</v>
      </c>
      <c r="F1576">
        <f t="shared" si="211"/>
        <v>100</v>
      </c>
      <c r="G1576">
        <f t="shared" si="210"/>
        <v>120</v>
      </c>
      <c r="I1576">
        <f t="shared" si="210"/>
        <v>60</v>
      </c>
      <c r="K1576">
        <v>110</v>
      </c>
      <c r="M1576">
        <f t="shared" ref="M1576:M1639" si="212">M1575</f>
        <v>20</v>
      </c>
    </row>
    <row r="1577" spans="1:13" x14ac:dyDescent="0.25">
      <c r="A1577" t="str">
        <f t="shared" si="205"/>
        <v/>
      </c>
      <c r="B1577" s="16">
        <f t="shared" si="208"/>
        <v>40377</v>
      </c>
      <c r="C1577">
        <f t="shared" si="209"/>
        <v>410</v>
      </c>
      <c r="D1577">
        <f t="shared" si="206"/>
        <v>410</v>
      </c>
      <c r="E1577">
        <f t="shared" si="207"/>
        <v>0</v>
      </c>
      <c r="F1577">
        <f t="shared" si="211"/>
        <v>100</v>
      </c>
      <c r="G1577">
        <f t="shared" si="210"/>
        <v>120</v>
      </c>
      <c r="I1577">
        <f t="shared" si="210"/>
        <v>60</v>
      </c>
      <c r="K1577">
        <v>110</v>
      </c>
      <c r="M1577">
        <f t="shared" si="212"/>
        <v>20</v>
      </c>
    </row>
    <row r="1578" spans="1:13" x14ac:dyDescent="0.25">
      <c r="A1578" t="str">
        <f t="shared" si="205"/>
        <v/>
      </c>
      <c r="B1578" s="16">
        <f t="shared" si="208"/>
        <v>40378</v>
      </c>
      <c r="C1578">
        <f t="shared" si="209"/>
        <v>410</v>
      </c>
      <c r="D1578">
        <f t="shared" si="206"/>
        <v>410</v>
      </c>
      <c r="E1578">
        <f t="shared" si="207"/>
        <v>0</v>
      </c>
      <c r="F1578">
        <f t="shared" si="211"/>
        <v>100</v>
      </c>
      <c r="G1578">
        <f t="shared" si="210"/>
        <v>120</v>
      </c>
      <c r="I1578">
        <f t="shared" si="210"/>
        <v>60</v>
      </c>
      <c r="K1578">
        <v>110</v>
      </c>
      <c r="M1578">
        <f t="shared" si="212"/>
        <v>20</v>
      </c>
    </row>
    <row r="1579" spans="1:13" x14ac:dyDescent="0.25">
      <c r="A1579" t="str">
        <f t="shared" si="205"/>
        <v/>
      </c>
      <c r="B1579" s="16">
        <f t="shared" si="208"/>
        <v>40379</v>
      </c>
      <c r="C1579">
        <f t="shared" si="209"/>
        <v>410</v>
      </c>
      <c r="D1579">
        <f t="shared" si="206"/>
        <v>410</v>
      </c>
      <c r="E1579">
        <f t="shared" si="207"/>
        <v>0</v>
      </c>
      <c r="F1579">
        <f t="shared" si="211"/>
        <v>100</v>
      </c>
      <c r="G1579">
        <f t="shared" si="210"/>
        <v>120</v>
      </c>
      <c r="I1579">
        <f t="shared" si="210"/>
        <v>60</v>
      </c>
      <c r="K1579">
        <v>110</v>
      </c>
      <c r="M1579">
        <f t="shared" si="212"/>
        <v>20</v>
      </c>
    </row>
    <row r="1580" spans="1:13" x14ac:dyDescent="0.25">
      <c r="A1580" t="str">
        <f t="shared" si="205"/>
        <v/>
      </c>
      <c r="B1580" s="16">
        <f t="shared" si="208"/>
        <v>40380</v>
      </c>
      <c r="C1580">
        <f t="shared" si="209"/>
        <v>410</v>
      </c>
      <c r="D1580">
        <f t="shared" si="206"/>
        <v>410</v>
      </c>
      <c r="E1580">
        <f t="shared" si="207"/>
        <v>0</v>
      </c>
      <c r="F1580">
        <f t="shared" si="211"/>
        <v>100</v>
      </c>
      <c r="G1580">
        <f t="shared" si="210"/>
        <v>120</v>
      </c>
      <c r="I1580">
        <f t="shared" si="210"/>
        <v>60</v>
      </c>
      <c r="K1580">
        <v>110</v>
      </c>
      <c r="M1580">
        <f t="shared" si="212"/>
        <v>20</v>
      </c>
    </row>
    <row r="1581" spans="1:13" x14ac:dyDescent="0.25">
      <c r="A1581" t="str">
        <f t="shared" si="205"/>
        <v/>
      </c>
      <c r="B1581" s="16">
        <f t="shared" si="208"/>
        <v>40381</v>
      </c>
      <c r="C1581">
        <f t="shared" si="209"/>
        <v>410</v>
      </c>
      <c r="D1581">
        <f t="shared" si="206"/>
        <v>410</v>
      </c>
      <c r="E1581">
        <f t="shared" si="207"/>
        <v>0</v>
      </c>
      <c r="F1581">
        <f t="shared" si="211"/>
        <v>100</v>
      </c>
      <c r="G1581">
        <f t="shared" si="210"/>
        <v>120</v>
      </c>
      <c r="I1581">
        <f t="shared" si="210"/>
        <v>60</v>
      </c>
      <c r="K1581">
        <v>110</v>
      </c>
      <c r="M1581">
        <f t="shared" si="212"/>
        <v>20</v>
      </c>
    </row>
    <row r="1582" spans="1:13" x14ac:dyDescent="0.25">
      <c r="A1582" t="str">
        <f t="shared" si="205"/>
        <v/>
      </c>
      <c r="B1582" s="16">
        <f t="shared" si="208"/>
        <v>40382</v>
      </c>
      <c r="C1582">
        <f t="shared" si="209"/>
        <v>410</v>
      </c>
      <c r="D1582">
        <f t="shared" si="206"/>
        <v>410</v>
      </c>
      <c r="E1582">
        <f t="shared" si="207"/>
        <v>0</v>
      </c>
      <c r="F1582">
        <f t="shared" si="211"/>
        <v>100</v>
      </c>
      <c r="G1582">
        <f t="shared" si="210"/>
        <v>120</v>
      </c>
      <c r="I1582">
        <f t="shared" si="210"/>
        <v>60</v>
      </c>
      <c r="K1582">
        <v>110</v>
      </c>
      <c r="M1582">
        <f t="shared" si="212"/>
        <v>20</v>
      </c>
    </row>
    <row r="1583" spans="1:13" x14ac:dyDescent="0.25">
      <c r="A1583" t="str">
        <f t="shared" si="205"/>
        <v/>
      </c>
      <c r="B1583" s="16">
        <f t="shared" si="208"/>
        <v>40383</v>
      </c>
      <c r="C1583">
        <f t="shared" si="209"/>
        <v>410</v>
      </c>
      <c r="D1583">
        <f t="shared" si="206"/>
        <v>410</v>
      </c>
      <c r="E1583">
        <f t="shared" si="207"/>
        <v>0</v>
      </c>
      <c r="F1583">
        <f t="shared" si="211"/>
        <v>100</v>
      </c>
      <c r="G1583">
        <f t="shared" si="210"/>
        <v>120</v>
      </c>
      <c r="I1583">
        <f t="shared" si="210"/>
        <v>60</v>
      </c>
      <c r="K1583">
        <v>110</v>
      </c>
      <c r="M1583">
        <f t="shared" si="212"/>
        <v>20</v>
      </c>
    </row>
    <row r="1584" spans="1:13" x14ac:dyDescent="0.25">
      <c r="A1584" t="str">
        <f t="shared" si="205"/>
        <v/>
      </c>
      <c r="B1584" s="16">
        <f t="shared" si="208"/>
        <v>40384</v>
      </c>
      <c r="C1584">
        <f t="shared" si="209"/>
        <v>410</v>
      </c>
      <c r="D1584">
        <f t="shared" si="206"/>
        <v>410</v>
      </c>
      <c r="E1584">
        <f t="shared" si="207"/>
        <v>0</v>
      </c>
      <c r="F1584">
        <f t="shared" si="211"/>
        <v>100</v>
      </c>
      <c r="G1584">
        <f t="shared" si="210"/>
        <v>120</v>
      </c>
      <c r="I1584">
        <f t="shared" si="210"/>
        <v>60</v>
      </c>
      <c r="K1584">
        <v>110</v>
      </c>
      <c r="M1584">
        <f t="shared" si="212"/>
        <v>20</v>
      </c>
    </row>
    <row r="1585" spans="1:13" x14ac:dyDescent="0.25">
      <c r="A1585" t="str">
        <f t="shared" si="205"/>
        <v/>
      </c>
      <c r="B1585" s="16">
        <f t="shared" si="208"/>
        <v>40385</v>
      </c>
      <c r="C1585">
        <f t="shared" si="209"/>
        <v>410</v>
      </c>
      <c r="D1585">
        <f t="shared" si="206"/>
        <v>410</v>
      </c>
      <c r="E1585">
        <f t="shared" si="207"/>
        <v>0</v>
      </c>
      <c r="F1585">
        <f t="shared" si="211"/>
        <v>100</v>
      </c>
      <c r="G1585">
        <f t="shared" si="210"/>
        <v>120</v>
      </c>
      <c r="I1585">
        <f t="shared" si="210"/>
        <v>60</v>
      </c>
      <c r="K1585">
        <v>110</v>
      </c>
      <c r="M1585">
        <f t="shared" si="212"/>
        <v>20</v>
      </c>
    </row>
    <row r="1586" spans="1:13" x14ac:dyDescent="0.25">
      <c r="A1586" t="str">
        <f t="shared" si="205"/>
        <v/>
      </c>
      <c r="B1586" s="16">
        <f t="shared" si="208"/>
        <v>40386</v>
      </c>
      <c r="C1586">
        <f t="shared" si="209"/>
        <v>410</v>
      </c>
      <c r="D1586">
        <f t="shared" si="206"/>
        <v>410</v>
      </c>
      <c r="E1586">
        <f t="shared" si="207"/>
        <v>0</v>
      </c>
      <c r="F1586">
        <f t="shared" si="211"/>
        <v>100</v>
      </c>
      <c r="G1586">
        <f t="shared" si="210"/>
        <v>120</v>
      </c>
      <c r="I1586">
        <f t="shared" si="210"/>
        <v>60</v>
      </c>
      <c r="K1586">
        <v>110</v>
      </c>
      <c r="M1586">
        <f t="shared" si="212"/>
        <v>20</v>
      </c>
    </row>
    <row r="1587" spans="1:13" x14ac:dyDescent="0.25">
      <c r="A1587" t="str">
        <f t="shared" si="205"/>
        <v/>
      </c>
      <c r="B1587" s="16">
        <f t="shared" si="208"/>
        <v>40387</v>
      </c>
      <c r="C1587">
        <f t="shared" si="209"/>
        <v>410</v>
      </c>
      <c r="D1587">
        <f t="shared" si="206"/>
        <v>410</v>
      </c>
      <c r="E1587">
        <f t="shared" si="207"/>
        <v>0</v>
      </c>
      <c r="F1587">
        <f t="shared" si="211"/>
        <v>100</v>
      </c>
      <c r="G1587">
        <f t="shared" si="210"/>
        <v>120</v>
      </c>
      <c r="I1587">
        <f t="shared" si="210"/>
        <v>60</v>
      </c>
      <c r="K1587">
        <v>110</v>
      </c>
      <c r="M1587">
        <f t="shared" si="212"/>
        <v>20</v>
      </c>
    </row>
    <row r="1588" spans="1:13" x14ac:dyDescent="0.25">
      <c r="A1588" t="str">
        <f t="shared" si="205"/>
        <v/>
      </c>
      <c r="B1588" s="16">
        <f t="shared" si="208"/>
        <v>40388</v>
      </c>
      <c r="C1588">
        <f t="shared" si="209"/>
        <v>410</v>
      </c>
      <c r="D1588">
        <f t="shared" si="206"/>
        <v>410</v>
      </c>
      <c r="E1588">
        <f t="shared" si="207"/>
        <v>0</v>
      </c>
      <c r="F1588">
        <f t="shared" si="211"/>
        <v>100</v>
      </c>
      <c r="G1588">
        <f t="shared" si="210"/>
        <v>120</v>
      </c>
      <c r="I1588">
        <f t="shared" si="210"/>
        <v>60</v>
      </c>
      <c r="K1588">
        <v>110</v>
      </c>
      <c r="M1588">
        <f t="shared" si="212"/>
        <v>20</v>
      </c>
    </row>
    <row r="1589" spans="1:13" x14ac:dyDescent="0.25">
      <c r="A1589" t="str">
        <f t="shared" si="205"/>
        <v/>
      </c>
      <c r="B1589" s="16">
        <f t="shared" si="208"/>
        <v>40389</v>
      </c>
      <c r="C1589">
        <f t="shared" si="209"/>
        <v>410</v>
      </c>
      <c r="D1589">
        <f t="shared" si="206"/>
        <v>410</v>
      </c>
      <c r="E1589">
        <f t="shared" si="207"/>
        <v>0</v>
      </c>
      <c r="F1589">
        <f t="shared" si="211"/>
        <v>100</v>
      </c>
      <c r="G1589">
        <f t="shared" si="210"/>
        <v>120</v>
      </c>
      <c r="I1589">
        <f t="shared" si="210"/>
        <v>60</v>
      </c>
      <c r="K1589">
        <v>110</v>
      </c>
      <c r="M1589">
        <f t="shared" si="212"/>
        <v>20</v>
      </c>
    </row>
    <row r="1590" spans="1:13" x14ac:dyDescent="0.25">
      <c r="A1590" t="str">
        <f t="shared" si="205"/>
        <v/>
      </c>
      <c r="B1590" s="16">
        <f t="shared" si="208"/>
        <v>40390</v>
      </c>
      <c r="C1590">
        <f t="shared" si="209"/>
        <v>410</v>
      </c>
      <c r="D1590">
        <f t="shared" si="206"/>
        <v>410</v>
      </c>
      <c r="E1590">
        <f t="shared" si="207"/>
        <v>0</v>
      </c>
      <c r="F1590">
        <f t="shared" si="211"/>
        <v>100</v>
      </c>
      <c r="G1590">
        <f t="shared" si="210"/>
        <v>120</v>
      </c>
      <c r="I1590">
        <f t="shared" si="210"/>
        <v>60</v>
      </c>
      <c r="K1590">
        <v>110</v>
      </c>
      <c r="M1590">
        <f t="shared" si="212"/>
        <v>20</v>
      </c>
    </row>
    <row r="1591" spans="1:13" x14ac:dyDescent="0.25">
      <c r="A1591">
        <f t="shared" si="205"/>
        <v>1</v>
      </c>
      <c r="B1591" s="16">
        <f t="shared" si="208"/>
        <v>40391</v>
      </c>
      <c r="C1591">
        <f t="shared" si="209"/>
        <v>410</v>
      </c>
      <c r="D1591">
        <f t="shared" si="206"/>
        <v>410</v>
      </c>
      <c r="E1591">
        <f t="shared" si="207"/>
        <v>0</v>
      </c>
      <c r="F1591">
        <f>20+25+45+10+50</f>
        <v>150</v>
      </c>
      <c r="G1591">
        <f>G1590+60</f>
        <v>180</v>
      </c>
      <c r="I1591">
        <f t="shared" si="210"/>
        <v>60</v>
      </c>
      <c r="M1591">
        <f t="shared" si="212"/>
        <v>20</v>
      </c>
    </row>
    <row r="1592" spans="1:13" x14ac:dyDescent="0.25">
      <c r="A1592" t="str">
        <f t="shared" si="205"/>
        <v/>
      </c>
      <c r="B1592" s="16">
        <f t="shared" si="208"/>
        <v>40392</v>
      </c>
      <c r="C1592">
        <f t="shared" si="209"/>
        <v>410</v>
      </c>
      <c r="D1592">
        <f t="shared" si="206"/>
        <v>410</v>
      </c>
      <c r="E1592">
        <f t="shared" si="207"/>
        <v>0</v>
      </c>
      <c r="F1592">
        <f t="shared" ref="F1592:F1621" si="213">20+25+45+10+50</f>
        <v>150</v>
      </c>
      <c r="G1592">
        <f t="shared" si="210"/>
        <v>180</v>
      </c>
      <c r="I1592">
        <f t="shared" si="210"/>
        <v>60</v>
      </c>
      <c r="M1592">
        <f t="shared" si="212"/>
        <v>20</v>
      </c>
    </row>
    <row r="1593" spans="1:13" x14ac:dyDescent="0.25">
      <c r="A1593" t="str">
        <f t="shared" si="205"/>
        <v/>
      </c>
      <c r="B1593" s="16">
        <f t="shared" si="208"/>
        <v>40393</v>
      </c>
      <c r="C1593">
        <f t="shared" si="209"/>
        <v>410</v>
      </c>
      <c r="D1593">
        <f t="shared" si="206"/>
        <v>410</v>
      </c>
      <c r="E1593">
        <f t="shared" si="207"/>
        <v>0</v>
      </c>
      <c r="F1593">
        <f t="shared" si="213"/>
        <v>150</v>
      </c>
      <c r="G1593">
        <f t="shared" si="210"/>
        <v>180</v>
      </c>
      <c r="I1593">
        <f t="shared" si="210"/>
        <v>60</v>
      </c>
      <c r="M1593">
        <f t="shared" si="212"/>
        <v>20</v>
      </c>
    </row>
    <row r="1594" spans="1:13" x14ac:dyDescent="0.25">
      <c r="A1594" t="str">
        <f t="shared" si="205"/>
        <v/>
      </c>
      <c r="B1594" s="16">
        <f t="shared" si="208"/>
        <v>40394</v>
      </c>
      <c r="C1594">
        <f t="shared" si="209"/>
        <v>410</v>
      </c>
      <c r="D1594">
        <f t="shared" si="206"/>
        <v>410</v>
      </c>
      <c r="E1594">
        <f t="shared" si="207"/>
        <v>0</v>
      </c>
      <c r="F1594">
        <f t="shared" si="213"/>
        <v>150</v>
      </c>
      <c r="G1594">
        <f t="shared" si="210"/>
        <v>180</v>
      </c>
      <c r="I1594">
        <f t="shared" si="210"/>
        <v>60</v>
      </c>
      <c r="M1594">
        <f t="shared" si="212"/>
        <v>20</v>
      </c>
    </row>
    <row r="1595" spans="1:13" x14ac:dyDescent="0.25">
      <c r="A1595" t="str">
        <f t="shared" si="205"/>
        <v/>
      </c>
      <c r="B1595" s="16">
        <f t="shared" si="208"/>
        <v>40395</v>
      </c>
      <c r="C1595">
        <f t="shared" si="209"/>
        <v>410</v>
      </c>
      <c r="D1595">
        <f t="shared" si="206"/>
        <v>410</v>
      </c>
      <c r="E1595">
        <f t="shared" si="207"/>
        <v>0</v>
      </c>
      <c r="F1595">
        <f t="shared" si="213"/>
        <v>150</v>
      </c>
      <c r="G1595">
        <f t="shared" si="210"/>
        <v>180</v>
      </c>
      <c r="I1595">
        <f t="shared" si="210"/>
        <v>60</v>
      </c>
      <c r="M1595">
        <f t="shared" si="212"/>
        <v>20</v>
      </c>
    </row>
    <row r="1596" spans="1:13" x14ac:dyDescent="0.25">
      <c r="A1596" t="str">
        <f t="shared" si="205"/>
        <v/>
      </c>
      <c r="B1596" s="16">
        <f t="shared" si="208"/>
        <v>40396</v>
      </c>
      <c r="C1596">
        <f t="shared" si="209"/>
        <v>410</v>
      </c>
      <c r="D1596">
        <f t="shared" si="206"/>
        <v>410</v>
      </c>
      <c r="E1596">
        <f t="shared" si="207"/>
        <v>0</v>
      </c>
      <c r="F1596">
        <f t="shared" si="213"/>
        <v>150</v>
      </c>
      <c r="G1596">
        <f t="shared" si="210"/>
        <v>180</v>
      </c>
      <c r="I1596">
        <f t="shared" si="210"/>
        <v>60</v>
      </c>
      <c r="M1596">
        <f t="shared" si="212"/>
        <v>20</v>
      </c>
    </row>
    <row r="1597" spans="1:13" x14ac:dyDescent="0.25">
      <c r="A1597" t="str">
        <f t="shared" si="205"/>
        <v/>
      </c>
      <c r="B1597" s="16">
        <f t="shared" si="208"/>
        <v>40397</v>
      </c>
      <c r="C1597">
        <f t="shared" si="209"/>
        <v>410</v>
      </c>
      <c r="D1597">
        <f t="shared" si="206"/>
        <v>410</v>
      </c>
      <c r="E1597">
        <f t="shared" si="207"/>
        <v>0</v>
      </c>
      <c r="F1597">
        <f t="shared" si="213"/>
        <v>150</v>
      </c>
      <c r="G1597">
        <f t="shared" si="210"/>
        <v>180</v>
      </c>
      <c r="I1597">
        <f t="shared" si="210"/>
        <v>60</v>
      </c>
      <c r="M1597">
        <f t="shared" si="212"/>
        <v>20</v>
      </c>
    </row>
    <row r="1598" spans="1:13" x14ac:dyDescent="0.25">
      <c r="A1598" t="str">
        <f t="shared" si="205"/>
        <v/>
      </c>
      <c r="B1598" s="16">
        <f t="shared" si="208"/>
        <v>40398</v>
      </c>
      <c r="C1598">
        <f t="shared" si="209"/>
        <v>410</v>
      </c>
      <c r="D1598">
        <f t="shared" si="206"/>
        <v>410</v>
      </c>
      <c r="E1598">
        <f t="shared" si="207"/>
        <v>0</v>
      </c>
      <c r="F1598">
        <f t="shared" si="213"/>
        <v>150</v>
      </c>
      <c r="G1598">
        <f t="shared" si="210"/>
        <v>180</v>
      </c>
      <c r="I1598">
        <f t="shared" si="210"/>
        <v>60</v>
      </c>
      <c r="M1598">
        <f t="shared" si="212"/>
        <v>20</v>
      </c>
    </row>
    <row r="1599" spans="1:13" x14ac:dyDescent="0.25">
      <c r="A1599" t="str">
        <f t="shared" si="205"/>
        <v/>
      </c>
      <c r="B1599" s="16">
        <f t="shared" si="208"/>
        <v>40399</v>
      </c>
      <c r="C1599">
        <f t="shared" si="209"/>
        <v>410</v>
      </c>
      <c r="D1599">
        <f t="shared" si="206"/>
        <v>410</v>
      </c>
      <c r="E1599">
        <f t="shared" si="207"/>
        <v>0</v>
      </c>
      <c r="F1599">
        <f t="shared" si="213"/>
        <v>150</v>
      </c>
      <c r="G1599">
        <f t="shared" si="210"/>
        <v>180</v>
      </c>
      <c r="I1599">
        <f t="shared" si="210"/>
        <v>60</v>
      </c>
      <c r="M1599">
        <f t="shared" si="212"/>
        <v>20</v>
      </c>
    </row>
    <row r="1600" spans="1:13" x14ac:dyDescent="0.25">
      <c r="A1600" t="str">
        <f t="shared" si="205"/>
        <v/>
      </c>
      <c r="B1600" s="16">
        <f t="shared" si="208"/>
        <v>40400</v>
      </c>
      <c r="C1600">
        <f t="shared" si="209"/>
        <v>410</v>
      </c>
      <c r="D1600">
        <f t="shared" si="206"/>
        <v>410</v>
      </c>
      <c r="E1600">
        <f t="shared" si="207"/>
        <v>0</v>
      </c>
      <c r="F1600">
        <f t="shared" si="213"/>
        <v>150</v>
      </c>
      <c r="G1600">
        <f t="shared" si="210"/>
        <v>180</v>
      </c>
      <c r="I1600">
        <f t="shared" si="210"/>
        <v>60</v>
      </c>
      <c r="M1600">
        <f t="shared" si="212"/>
        <v>20</v>
      </c>
    </row>
    <row r="1601" spans="1:13" x14ac:dyDescent="0.25">
      <c r="A1601" t="str">
        <f t="shared" si="205"/>
        <v/>
      </c>
      <c r="B1601" s="16">
        <f t="shared" si="208"/>
        <v>40401</v>
      </c>
      <c r="C1601">
        <f t="shared" si="209"/>
        <v>410</v>
      </c>
      <c r="D1601">
        <f t="shared" si="206"/>
        <v>410</v>
      </c>
      <c r="E1601">
        <f t="shared" si="207"/>
        <v>0</v>
      </c>
      <c r="F1601">
        <f t="shared" si="213"/>
        <v>150</v>
      </c>
      <c r="G1601">
        <f t="shared" si="210"/>
        <v>180</v>
      </c>
      <c r="I1601">
        <f t="shared" si="210"/>
        <v>60</v>
      </c>
      <c r="M1601">
        <f t="shared" si="212"/>
        <v>20</v>
      </c>
    </row>
    <row r="1602" spans="1:13" x14ac:dyDescent="0.25">
      <c r="A1602" t="str">
        <f t="shared" si="205"/>
        <v/>
      </c>
      <c r="B1602" s="16">
        <f t="shared" si="208"/>
        <v>40402</v>
      </c>
      <c r="C1602">
        <f t="shared" si="209"/>
        <v>410</v>
      </c>
      <c r="D1602">
        <f t="shared" si="206"/>
        <v>410</v>
      </c>
      <c r="E1602">
        <f t="shared" si="207"/>
        <v>0</v>
      </c>
      <c r="F1602">
        <f t="shared" si="213"/>
        <v>150</v>
      </c>
      <c r="G1602">
        <f t="shared" si="210"/>
        <v>180</v>
      </c>
      <c r="I1602">
        <f t="shared" si="210"/>
        <v>60</v>
      </c>
      <c r="M1602">
        <f t="shared" si="212"/>
        <v>20</v>
      </c>
    </row>
    <row r="1603" spans="1:13" x14ac:dyDescent="0.25">
      <c r="A1603" t="str">
        <f t="shared" si="205"/>
        <v/>
      </c>
      <c r="B1603" s="16">
        <f t="shared" si="208"/>
        <v>40403</v>
      </c>
      <c r="C1603">
        <f t="shared" si="209"/>
        <v>410</v>
      </c>
      <c r="D1603">
        <f t="shared" si="206"/>
        <v>410</v>
      </c>
      <c r="E1603">
        <f t="shared" si="207"/>
        <v>0</v>
      </c>
      <c r="F1603">
        <f t="shared" si="213"/>
        <v>150</v>
      </c>
      <c r="G1603">
        <f t="shared" si="210"/>
        <v>180</v>
      </c>
      <c r="I1603">
        <f t="shared" si="210"/>
        <v>60</v>
      </c>
      <c r="M1603">
        <f t="shared" si="212"/>
        <v>20</v>
      </c>
    </row>
    <row r="1604" spans="1:13" x14ac:dyDescent="0.25">
      <c r="A1604" t="str">
        <f t="shared" si="205"/>
        <v/>
      </c>
      <c r="B1604" s="16">
        <f t="shared" si="208"/>
        <v>40404</v>
      </c>
      <c r="C1604">
        <f t="shared" si="209"/>
        <v>410</v>
      </c>
      <c r="D1604">
        <f t="shared" si="206"/>
        <v>410</v>
      </c>
      <c r="E1604">
        <f t="shared" si="207"/>
        <v>0</v>
      </c>
      <c r="F1604">
        <f t="shared" si="213"/>
        <v>150</v>
      </c>
      <c r="G1604">
        <f t="shared" si="210"/>
        <v>180</v>
      </c>
      <c r="I1604">
        <f t="shared" si="210"/>
        <v>60</v>
      </c>
      <c r="M1604">
        <f t="shared" si="212"/>
        <v>20</v>
      </c>
    </row>
    <row r="1605" spans="1:13" x14ac:dyDescent="0.25">
      <c r="A1605" t="str">
        <f t="shared" si="205"/>
        <v/>
      </c>
      <c r="B1605" s="16">
        <f t="shared" si="208"/>
        <v>40405</v>
      </c>
      <c r="C1605">
        <f t="shared" si="209"/>
        <v>410</v>
      </c>
      <c r="D1605">
        <f t="shared" si="206"/>
        <v>410</v>
      </c>
      <c r="E1605">
        <f t="shared" si="207"/>
        <v>0</v>
      </c>
      <c r="F1605">
        <f t="shared" si="213"/>
        <v>150</v>
      </c>
      <c r="G1605">
        <f t="shared" si="210"/>
        <v>180</v>
      </c>
      <c r="I1605">
        <f t="shared" si="210"/>
        <v>60</v>
      </c>
      <c r="M1605">
        <f t="shared" si="212"/>
        <v>20</v>
      </c>
    </row>
    <row r="1606" spans="1:13" x14ac:dyDescent="0.25">
      <c r="A1606" t="str">
        <f t="shared" si="205"/>
        <v/>
      </c>
      <c r="B1606" s="16">
        <f t="shared" si="208"/>
        <v>40406</v>
      </c>
      <c r="C1606">
        <f t="shared" si="209"/>
        <v>410</v>
      </c>
      <c r="D1606">
        <f t="shared" si="206"/>
        <v>410</v>
      </c>
      <c r="E1606">
        <f t="shared" si="207"/>
        <v>0</v>
      </c>
      <c r="F1606">
        <f t="shared" si="213"/>
        <v>150</v>
      </c>
      <c r="G1606">
        <f t="shared" si="210"/>
        <v>180</v>
      </c>
      <c r="I1606">
        <f t="shared" si="210"/>
        <v>60</v>
      </c>
      <c r="M1606">
        <f t="shared" si="212"/>
        <v>20</v>
      </c>
    </row>
    <row r="1607" spans="1:13" x14ac:dyDescent="0.25">
      <c r="A1607" t="str">
        <f t="shared" si="205"/>
        <v/>
      </c>
      <c r="B1607" s="16">
        <f t="shared" si="208"/>
        <v>40407</v>
      </c>
      <c r="C1607">
        <f t="shared" si="209"/>
        <v>410</v>
      </c>
      <c r="D1607">
        <f t="shared" si="206"/>
        <v>410</v>
      </c>
      <c r="E1607">
        <f t="shared" si="207"/>
        <v>0</v>
      </c>
      <c r="F1607">
        <f t="shared" si="213"/>
        <v>150</v>
      </c>
      <c r="G1607">
        <f t="shared" si="210"/>
        <v>180</v>
      </c>
      <c r="I1607">
        <f t="shared" si="210"/>
        <v>60</v>
      </c>
      <c r="M1607">
        <f t="shared" si="212"/>
        <v>20</v>
      </c>
    </row>
    <row r="1608" spans="1:13" x14ac:dyDescent="0.25">
      <c r="A1608" t="str">
        <f t="shared" ref="A1608:A1671" si="214">IF(DAY(B1608)=1,1,"")</f>
        <v/>
      </c>
      <c r="B1608" s="16">
        <f t="shared" si="208"/>
        <v>40408</v>
      </c>
      <c r="C1608">
        <f t="shared" si="209"/>
        <v>410</v>
      </c>
      <c r="D1608">
        <f t="shared" si="206"/>
        <v>410</v>
      </c>
      <c r="E1608">
        <f t="shared" si="207"/>
        <v>0</v>
      </c>
      <c r="F1608">
        <f t="shared" si="213"/>
        <v>150</v>
      </c>
      <c r="G1608">
        <f t="shared" si="210"/>
        <v>180</v>
      </c>
      <c r="I1608">
        <f t="shared" si="210"/>
        <v>60</v>
      </c>
      <c r="M1608">
        <f t="shared" si="212"/>
        <v>20</v>
      </c>
    </row>
    <row r="1609" spans="1:13" x14ac:dyDescent="0.25">
      <c r="A1609" t="str">
        <f t="shared" si="214"/>
        <v/>
      </c>
      <c r="B1609" s="16">
        <f t="shared" si="208"/>
        <v>40409</v>
      </c>
      <c r="C1609">
        <f t="shared" si="209"/>
        <v>410</v>
      </c>
      <c r="D1609">
        <f t="shared" ref="D1609:D1672" si="215">SUM(F1609:S1609)</f>
        <v>410</v>
      </c>
      <c r="E1609">
        <f t="shared" ref="E1609:E1672" si="216">C1609-D1609</f>
        <v>0</v>
      </c>
      <c r="F1609">
        <f t="shared" si="213"/>
        <v>150</v>
      </c>
      <c r="G1609">
        <f t="shared" si="210"/>
        <v>180</v>
      </c>
      <c r="I1609">
        <f t="shared" si="210"/>
        <v>60</v>
      </c>
      <c r="M1609">
        <f t="shared" si="212"/>
        <v>20</v>
      </c>
    </row>
    <row r="1610" spans="1:13" x14ac:dyDescent="0.25">
      <c r="A1610" t="str">
        <f t="shared" si="214"/>
        <v/>
      </c>
      <c r="B1610" s="16">
        <f t="shared" ref="B1610:B1673" si="217">B1609+1</f>
        <v>40410</v>
      </c>
      <c r="C1610">
        <f t="shared" si="209"/>
        <v>410</v>
      </c>
      <c r="D1610">
        <f t="shared" si="215"/>
        <v>410</v>
      </c>
      <c r="E1610">
        <f t="shared" si="216"/>
        <v>0</v>
      </c>
      <c r="F1610">
        <f t="shared" si="213"/>
        <v>150</v>
      </c>
      <c r="G1610">
        <f t="shared" si="210"/>
        <v>180</v>
      </c>
      <c r="I1610">
        <f t="shared" si="210"/>
        <v>60</v>
      </c>
      <c r="M1610">
        <f t="shared" si="212"/>
        <v>20</v>
      </c>
    </row>
    <row r="1611" spans="1:13" x14ac:dyDescent="0.25">
      <c r="A1611" t="str">
        <f t="shared" si="214"/>
        <v/>
      </c>
      <c r="B1611" s="16">
        <f t="shared" si="217"/>
        <v>40411</v>
      </c>
      <c r="C1611">
        <f t="shared" si="209"/>
        <v>410</v>
      </c>
      <c r="D1611">
        <f t="shared" si="215"/>
        <v>410</v>
      </c>
      <c r="E1611">
        <f t="shared" si="216"/>
        <v>0</v>
      </c>
      <c r="F1611">
        <f t="shared" si="213"/>
        <v>150</v>
      </c>
      <c r="G1611">
        <f t="shared" si="210"/>
        <v>180</v>
      </c>
      <c r="I1611">
        <f t="shared" si="210"/>
        <v>60</v>
      </c>
      <c r="M1611">
        <f t="shared" si="212"/>
        <v>20</v>
      </c>
    </row>
    <row r="1612" spans="1:13" x14ac:dyDescent="0.25">
      <c r="A1612" t="str">
        <f t="shared" si="214"/>
        <v/>
      </c>
      <c r="B1612" s="16">
        <f t="shared" si="217"/>
        <v>40412</v>
      </c>
      <c r="C1612">
        <f t="shared" ref="C1612:C1675" si="218">IF(MONTH(B1612)&lt;4,450,IF(MONTH(B1612)&gt;10,450,410))</f>
        <v>410</v>
      </c>
      <c r="D1612">
        <f t="shared" si="215"/>
        <v>410</v>
      </c>
      <c r="E1612">
        <f t="shared" si="216"/>
        <v>0</v>
      </c>
      <c r="F1612">
        <f t="shared" si="213"/>
        <v>150</v>
      </c>
      <c r="G1612">
        <f t="shared" si="210"/>
        <v>180</v>
      </c>
      <c r="I1612">
        <f t="shared" si="210"/>
        <v>60</v>
      </c>
      <c r="M1612">
        <f t="shared" si="212"/>
        <v>20</v>
      </c>
    </row>
    <row r="1613" spans="1:13" x14ac:dyDescent="0.25">
      <c r="A1613" t="str">
        <f t="shared" si="214"/>
        <v/>
      </c>
      <c r="B1613" s="16">
        <f t="shared" si="217"/>
        <v>40413</v>
      </c>
      <c r="C1613">
        <f t="shared" si="218"/>
        <v>410</v>
      </c>
      <c r="D1613">
        <f t="shared" si="215"/>
        <v>410</v>
      </c>
      <c r="E1613">
        <f t="shared" si="216"/>
        <v>0</v>
      </c>
      <c r="F1613">
        <f t="shared" si="213"/>
        <v>150</v>
      </c>
      <c r="G1613">
        <f t="shared" ref="G1613:I1651" si="219">G1612</f>
        <v>180</v>
      </c>
      <c r="I1613">
        <f t="shared" si="219"/>
        <v>60</v>
      </c>
      <c r="M1613">
        <f t="shared" si="212"/>
        <v>20</v>
      </c>
    </row>
    <row r="1614" spans="1:13" x14ac:dyDescent="0.25">
      <c r="A1614" t="str">
        <f t="shared" si="214"/>
        <v/>
      </c>
      <c r="B1614" s="16">
        <f t="shared" si="217"/>
        <v>40414</v>
      </c>
      <c r="C1614">
        <f t="shared" si="218"/>
        <v>410</v>
      </c>
      <c r="D1614">
        <f t="shared" si="215"/>
        <v>410</v>
      </c>
      <c r="E1614">
        <f t="shared" si="216"/>
        <v>0</v>
      </c>
      <c r="F1614">
        <f t="shared" si="213"/>
        <v>150</v>
      </c>
      <c r="G1614">
        <f t="shared" si="219"/>
        <v>180</v>
      </c>
      <c r="I1614">
        <f t="shared" si="219"/>
        <v>60</v>
      </c>
      <c r="M1614">
        <f t="shared" si="212"/>
        <v>20</v>
      </c>
    </row>
    <row r="1615" spans="1:13" x14ac:dyDescent="0.25">
      <c r="A1615" t="str">
        <f t="shared" si="214"/>
        <v/>
      </c>
      <c r="B1615" s="16">
        <f t="shared" si="217"/>
        <v>40415</v>
      </c>
      <c r="C1615">
        <f t="shared" si="218"/>
        <v>410</v>
      </c>
      <c r="D1615">
        <f t="shared" si="215"/>
        <v>410</v>
      </c>
      <c r="E1615">
        <f t="shared" si="216"/>
        <v>0</v>
      </c>
      <c r="F1615">
        <f t="shared" si="213"/>
        <v>150</v>
      </c>
      <c r="G1615">
        <f t="shared" si="219"/>
        <v>180</v>
      </c>
      <c r="I1615">
        <f t="shared" si="219"/>
        <v>60</v>
      </c>
      <c r="M1615">
        <f t="shared" si="212"/>
        <v>20</v>
      </c>
    </row>
    <row r="1616" spans="1:13" x14ac:dyDescent="0.25">
      <c r="A1616" t="str">
        <f t="shared" si="214"/>
        <v/>
      </c>
      <c r="B1616" s="16">
        <f t="shared" si="217"/>
        <v>40416</v>
      </c>
      <c r="C1616">
        <f t="shared" si="218"/>
        <v>410</v>
      </c>
      <c r="D1616">
        <f t="shared" si="215"/>
        <v>410</v>
      </c>
      <c r="E1616">
        <f t="shared" si="216"/>
        <v>0</v>
      </c>
      <c r="F1616">
        <f t="shared" si="213"/>
        <v>150</v>
      </c>
      <c r="G1616">
        <f t="shared" si="219"/>
        <v>180</v>
      </c>
      <c r="I1616">
        <f t="shared" si="219"/>
        <v>60</v>
      </c>
      <c r="M1616">
        <f t="shared" si="212"/>
        <v>20</v>
      </c>
    </row>
    <row r="1617" spans="1:13" x14ac:dyDescent="0.25">
      <c r="A1617" t="str">
        <f t="shared" si="214"/>
        <v/>
      </c>
      <c r="B1617" s="16">
        <f t="shared" si="217"/>
        <v>40417</v>
      </c>
      <c r="C1617">
        <f t="shared" si="218"/>
        <v>410</v>
      </c>
      <c r="D1617">
        <f t="shared" si="215"/>
        <v>410</v>
      </c>
      <c r="E1617">
        <f t="shared" si="216"/>
        <v>0</v>
      </c>
      <c r="F1617">
        <f t="shared" si="213"/>
        <v>150</v>
      </c>
      <c r="G1617">
        <f t="shared" si="219"/>
        <v>180</v>
      </c>
      <c r="I1617">
        <f t="shared" si="219"/>
        <v>60</v>
      </c>
      <c r="M1617">
        <f t="shared" si="212"/>
        <v>20</v>
      </c>
    </row>
    <row r="1618" spans="1:13" x14ac:dyDescent="0.25">
      <c r="A1618" t="str">
        <f t="shared" si="214"/>
        <v/>
      </c>
      <c r="B1618" s="16">
        <f t="shared" si="217"/>
        <v>40418</v>
      </c>
      <c r="C1618">
        <f t="shared" si="218"/>
        <v>410</v>
      </c>
      <c r="D1618">
        <f t="shared" si="215"/>
        <v>410</v>
      </c>
      <c r="E1618">
        <f t="shared" si="216"/>
        <v>0</v>
      </c>
      <c r="F1618">
        <f t="shared" si="213"/>
        <v>150</v>
      </c>
      <c r="G1618">
        <f t="shared" si="219"/>
        <v>180</v>
      </c>
      <c r="I1618">
        <f t="shared" si="219"/>
        <v>60</v>
      </c>
      <c r="M1618">
        <f t="shared" si="212"/>
        <v>20</v>
      </c>
    </row>
    <row r="1619" spans="1:13" x14ac:dyDescent="0.25">
      <c r="A1619" t="str">
        <f t="shared" si="214"/>
        <v/>
      </c>
      <c r="B1619" s="16">
        <f t="shared" si="217"/>
        <v>40419</v>
      </c>
      <c r="C1619">
        <f t="shared" si="218"/>
        <v>410</v>
      </c>
      <c r="D1619">
        <f t="shared" si="215"/>
        <v>410</v>
      </c>
      <c r="E1619">
        <f t="shared" si="216"/>
        <v>0</v>
      </c>
      <c r="F1619">
        <f t="shared" si="213"/>
        <v>150</v>
      </c>
      <c r="G1619">
        <f t="shared" si="219"/>
        <v>180</v>
      </c>
      <c r="I1619">
        <f t="shared" si="219"/>
        <v>60</v>
      </c>
      <c r="M1619">
        <f t="shared" si="212"/>
        <v>20</v>
      </c>
    </row>
    <row r="1620" spans="1:13" x14ac:dyDescent="0.25">
      <c r="A1620" t="str">
        <f t="shared" si="214"/>
        <v/>
      </c>
      <c r="B1620" s="16">
        <f t="shared" si="217"/>
        <v>40420</v>
      </c>
      <c r="C1620">
        <f t="shared" si="218"/>
        <v>410</v>
      </c>
      <c r="D1620">
        <f t="shared" si="215"/>
        <v>410</v>
      </c>
      <c r="E1620">
        <f t="shared" si="216"/>
        <v>0</v>
      </c>
      <c r="F1620">
        <f t="shared" si="213"/>
        <v>150</v>
      </c>
      <c r="G1620">
        <f t="shared" si="219"/>
        <v>180</v>
      </c>
      <c r="I1620">
        <f t="shared" si="219"/>
        <v>60</v>
      </c>
      <c r="M1620">
        <f t="shared" si="212"/>
        <v>20</v>
      </c>
    </row>
    <row r="1621" spans="1:13" x14ac:dyDescent="0.25">
      <c r="A1621" t="str">
        <f t="shared" si="214"/>
        <v/>
      </c>
      <c r="B1621" s="16">
        <f t="shared" si="217"/>
        <v>40421</v>
      </c>
      <c r="C1621">
        <f t="shared" si="218"/>
        <v>410</v>
      </c>
      <c r="D1621">
        <f t="shared" si="215"/>
        <v>410</v>
      </c>
      <c r="E1621">
        <f t="shared" si="216"/>
        <v>0</v>
      </c>
      <c r="F1621">
        <f t="shared" si="213"/>
        <v>150</v>
      </c>
      <c r="G1621">
        <f t="shared" si="219"/>
        <v>180</v>
      </c>
      <c r="I1621">
        <f t="shared" si="219"/>
        <v>60</v>
      </c>
      <c r="M1621">
        <f t="shared" si="212"/>
        <v>20</v>
      </c>
    </row>
    <row r="1622" spans="1:13" x14ac:dyDescent="0.25">
      <c r="A1622">
        <f t="shared" si="214"/>
        <v>1</v>
      </c>
      <c r="B1622" s="16">
        <f t="shared" si="217"/>
        <v>40422</v>
      </c>
      <c r="C1622">
        <f t="shared" si="218"/>
        <v>410</v>
      </c>
      <c r="D1622">
        <f t="shared" si="215"/>
        <v>410</v>
      </c>
      <c r="E1622">
        <f t="shared" si="216"/>
        <v>0</v>
      </c>
      <c r="F1622">
        <f t="shared" ref="F1622:F1651" si="220">20+25+45+10</f>
        <v>100</v>
      </c>
      <c r="G1622">
        <f>120+110</f>
        <v>230</v>
      </c>
      <c r="I1622">
        <f t="shared" si="219"/>
        <v>60</v>
      </c>
      <c r="M1622">
        <f t="shared" si="212"/>
        <v>20</v>
      </c>
    </row>
    <row r="1623" spans="1:13" x14ac:dyDescent="0.25">
      <c r="A1623" t="str">
        <f t="shared" si="214"/>
        <v/>
      </c>
      <c r="B1623" s="16">
        <f t="shared" si="217"/>
        <v>40423</v>
      </c>
      <c r="C1623">
        <f t="shared" si="218"/>
        <v>410</v>
      </c>
      <c r="D1623">
        <f t="shared" si="215"/>
        <v>410</v>
      </c>
      <c r="E1623">
        <f t="shared" si="216"/>
        <v>0</v>
      </c>
      <c r="F1623">
        <f t="shared" si="220"/>
        <v>100</v>
      </c>
      <c r="G1623">
        <f t="shared" si="219"/>
        <v>230</v>
      </c>
      <c r="I1623">
        <f t="shared" si="219"/>
        <v>60</v>
      </c>
      <c r="M1623">
        <f t="shared" si="212"/>
        <v>20</v>
      </c>
    </row>
    <row r="1624" spans="1:13" x14ac:dyDescent="0.25">
      <c r="A1624" t="str">
        <f t="shared" si="214"/>
        <v/>
      </c>
      <c r="B1624" s="16">
        <f t="shared" si="217"/>
        <v>40424</v>
      </c>
      <c r="C1624">
        <f t="shared" si="218"/>
        <v>410</v>
      </c>
      <c r="D1624">
        <f t="shared" si="215"/>
        <v>410</v>
      </c>
      <c r="E1624">
        <f t="shared" si="216"/>
        <v>0</v>
      </c>
      <c r="F1624">
        <f t="shared" si="220"/>
        <v>100</v>
      </c>
      <c r="G1624">
        <f t="shared" si="219"/>
        <v>230</v>
      </c>
      <c r="I1624">
        <f t="shared" si="219"/>
        <v>60</v>
      </c>
      <c r="M1624">
        <f t="shared" si="212"/>
        <v>20</v>
      </c>
    </row>
    <row r="1625" spans="1:13" x14ac:dyDescent="0.25">
      <c r="A1625" t="str">
        <f t="shared" si="214"/>
        <v/>
      </c>
      <c r="B1625" s="16">
        <f t="shared" si="217"/>
        <v>40425</v>
      </c>
      <c r="C1625">
        <f t="shared" si="218"/>
        <v>410</v>
      </c>
      <c r="D1625">
        <f t="shared" si="215"/>
        <v>410</v>
      </c>
      <c r="E1625">
        <f t="shared" si="216"/>
        <v>0</v>
      </c>
      <c r="F1625">
        <f t="shared" si="220"/>
        <v>100</v>
      </c>
      <c r="G1625">
        <f t="shared" si="219"/>
        <v>230</v>
      </c>
      <c r="I1625">
        <f t="shared" si="219"/>
        <v>60</v>
      </c>
      <c r="M1625">
        <f t="shared" si="212"/>
        <v>20</v>
      </c>
    </row>
    <row r="1626" spans="1:13" x14ac:dyDescent="0.25">
      <c r="A1626" t="str">
        <f t="shared" si="214"/>
        <v/>
      </c>
      <c r="B1626" s="16">
        <f t="shared" si="217"/>
        <v>40426</v>
      </c>
      <c r="C1626">
        <f t="shared" si="218"/>
        <v>410</v>
      </c>
      <c r="D1626">
        <f t="shared" si="215"/>
        <v>410</v>
      </c>
      <c r="E1626">
        <f t="shared" si="216"/>
        <v>0</v>
      </c>
      <c r="F1626">
        <f t="shared" si="220"/>
        <v>100</v>
      </c>
      <c r="G1626">
        <f t="shared" si="219"/>
        <v>230</v>
      </c>
      <c r="I1626">
        <f t="shared" si="219"/>
        <v>60</v>
      </c>
      <c r="M1626">
        <f t="shared" si="212"/>
        <v>20</v>
      </c>
    </row>
    <row r="1627" spans="1:13" x14ac:dyDescent="0.25">
      <c r="A1627" t="str">
        <f t="shared" si="214"/>
        <v/>
      </c>
      <c r="B1627" s="16">
        <f t="shared" si="217"/>
        <v>40427</v>
      </c>
      <c r="C1627">
        <f t="shared" si="218"/>
        <v>410</v>
      </c>
      <c r="D1627">
        <f t="shared" si="215"/>
        <v>410</v>
      </c>
      <c r="E1627">
        <f t="shared" si="216"/>
        <v>0</v>
      </c>
      <c r="F1627">
        <f t="shared" si="220"/>
        <v>100</v>
      </c>
      <c r="G1627">
        <f t="shared" si="219"/>
        <v>230</v>
      </c>
      <c r="I1627">
        <f t="shared" si="219"/>
        <v>60</v>
      </c>
      <c r="M1627">
        <f t="shared" si="212"/>
        <v>20</v>
      </c>
    </row>
    <row r="1628" spans="1:13" x14ac:dyDescent="0.25">
      <c r="A1628" t="str">
        <f t="shared" si="214"/>
        <v/>
      </c>
      <c r="B1628" s="16">
        <f t="shared" si="217"/>
        <v>40428</v>
      </c>
      <c r="C1628">
        <f t="shared" si="218"/>
        <v>410</v>
      </c>
      <c r="D1628">
        <f t="shared" si="215"/>
        <v>410</v>
      </c>
      <c r="E1628">
        <f t="shared" si="216"/>
        <v>0</v>
      </c>
      <c r="F1628">
        <f t="shared" si="220"/>
        <v>100</v>
      </c>
      <c r="G1628">
        <f t="shared" si="219"/>
        <v>230</v>
      </c>
      <c r="I1628">
        <f t="shared" si="219"/>
        <v>60</v>
      </c>
      <c r="M1628">
        <f t="shared" si="212"/>
        <v>20</v>
      </c>
    </row>
    <row r="1629" spans="1:13" x14ac:dyDescent="0.25">
      <c r="A1629" t="str">
        <f t="shared" si="214"/>
        <v/>
      </c>
      <c r="B1629" s="16">
        <f t="shared" si="217"/>
        <v>40429</v>
      </c>
      <c r="C1629">
        <f t="shared" si="218"/>
        <v>410</v>
      </c>
      <c r="D1629">
        <f t="shared" si="215"/>
        <v>410</v>
      </c>
      <c r="E1629">
        <f t="shared" si="216"/>
        <v>0</v>
      </c>
      <c r="F1629">
        <f t="shared" si="220"/>
        <v>100</v>
      </c>
      <c r="G1629">
        <f t="shared" si="219"/>
        <v>230</v>
      </c>
      <c r="I1629">
        <f t="shared" si="219"/>
        <v>60</v>
      </c>
      <c r="M1629">
        <f t="shared" si="212"/>
        <v>20</v>
      </c>
    </row>
    <row r="1630" spans="1:13" x14ac:dyDescent="0.25">
      <c r="A1630" t="str">
        <f t="shared" si="214"/>
        <v/>
      </c>
      <c r="B1630" s="16">
        <f t="shared" si="217"/>
        <v>40430</v>
      </c>
      <c r="C1630">
        <f t="shared" si="218"/>
        <v>410</v>
      </c>
      <c r="D1630">
        <f t="shared" si="215"/>
        <v>410</v>
      </c>
      <c r="E1630">
        <f t="shared" si="216"/>
        <v>0</v>
      </c>
      <c r="F1630">
        <f t="shared" si="220"/>
        <v>100</v>
      </c>
      <c r="G1630">
        <f t="shared" si="219"/>
        <v>230</v>
      </c>
      <c r="I1630">
        <f t="shared" si="219"/>
        <v>60</v>
      </c>
      <c r="M1630">
        <f t="shared" si="212"/>
        <v>20</v>
      </c>
    </row>
    <row r="1631" spans="1:13" x14ac:dyDescent="0.25">
      <c r="A1631" t="str">
        <f t="shared" si="214"/>
        <v/>
      </c>
      <c r="B1631" s="16">
        <f t="shared" si="217"/>
        <v>40431</v>
      </c>
      <c r="C1631">
        <f t="shared" si="218"/>
        <v>410</v>
      </c>
      <c r="D1631">
        <f t="shared" si="215"/>
        <v>410</v>
      </c>
      <c r="E1631">
        <f t="shared" si="216"/>
        <v>0</v>
      </c>
      <c r="F1631">
        <f t="shared" si="220"/>
        <v>100</v>
      </c>
      <c r="G1631">
        <f t="shared" si="219"/>
        <v>230</v>
      </c>
      <c r="I1631">
        <f t="shared" si="219"/>
        <v>60</v>
      </c>
      <c r="M1631">
        <f t="shared" si="212"/>
        <v>20</v>
      </c>
    </row>
    <row r="1632" spans="1:13" x14ac:dyDescent="0.25">
      <c r="A1632" t="str">
        <f t="shared" si="214"/>
        <v/>
      </c>
      <c r="B1632" s="16">
        <f t="shared" si="217"/>
        <v>40432</v>
      </c>
      <c r="C1632">
        <f t="shared" si="218"/>
        <v>410</v>
      </c>
      <c r="D1632">
        <f t="shared" si="215"/>
        <v>410</v>
      </c>
      <c r="E1632">
        <f t="shared" si="216"/>
        <v>0</v>
      </c>
      <c r="F1632">
        <f t="shared" si="220"/>
        <v>100</v>
      </c>
      <c r="G1632">
        <f t="shared" si="219"/>
        <v>230</v>
      </c>
      <c r="I1632">
        <f t="shared" si="219"/>
        <v>60</v>
      </c>
      <c r="M1632">
        <f t="shared" si="212"/>
        <v>20</v>
      </c>
    </row>
    <row r="1633" spans="1:13" x14ac:dyDescent="0.25">
      <c r="A1633" t="str">
        <f t="shared" si="214"/>
        <v/>
      </c>
      <c r="B1633" s="16">
        <f t="shared" si="217"/>
        <v>40433</v>
      </c>
      <c r="C1633">
        <f t="shared" si="218"/>
        <v>410</v>
      </c>
      <c r="D1633">
        <f t="shared" si="215"/>
        <v>410</v>
      </c>
      <c r="E1633">
        <f t="shared" si="216"/>
        <v>0</v>
      </c>
      <c r="F1633">
        <f t="shared" si="220"/>
        <v>100</v>
      </c>
      <c r="G1633">
        <f t="shared" si="219"/>
        <v>230</v>
      </c>
      <c r="I1633">
        <f t="shared" si="219"/>
        <v>60</v>
      </c>
      <c r="M1633">
        <f t="shared" si="212"/>
        <v>20</v>
      </c>
    </row>
    <row r="1634" spans="1:13" x14ac:dyDescent="0.25">
      <c r="A1634" t="str">
        <f t="shared" si="214"/>
        <v/>
      </c>
      <c r="B1634" s="16">
        <f t="shared" si="217"/>
        <v>40434</v>
      </c>
      <c r="C1634">
        <f t="shared" si="218"/>
        <v>410</v>
      </c>
      <c r="D1634">
        <f t="shared" si="215"/>
        <v>410</v>
      </c>
      <c r="E1634">
        <f t="shared" si="216"/>
        <v>0</v>
      </c>
      <c r="F1634">
        <f t="shared" si="220"/>
        <v>100</v>
      </c>
      <c r="G1634">
        <f t="shared" si="219"/>
        <v>230</v>
      </c>
      <c r="I1634">
        <f t="shared" si="219"/>
        <v>60</v>
      </c>
      <c r="M1634">
        <f t="shared" si="212"/>
        <v>20</v>
      </c>
    </row>
    <row r="1635" spans="1:13" x14ac:dyDescent="0.25">
      <c r="A1635" t="str">
        <f t="shared" si="214"/>
        <v/>
      </c>
      <c r="B1635" s="16">
        <f t="shared" si="217"/>
        <v>40435</v>
      </c>
      <c r="C1635">
        <f t="shared" si="218"/>
        <v>410</v>
      </c>
      <c r="D1635">
        <f t="shared" si="215"/>
        <v>410</v>
      </c>
      <c r="E1635">
        <f t="shared" si="216"/>
        <v>0</v>
      </c>
      <c r="F1635">
        <f t="shared" si="220"/>
        <v>100</v>
      </c>
      <c r="G1635">
        <f t="shared" si="219"/>
        <v>230</v>
      </c>
      <c r="I1635">
        <f t="shared" si="219"/>
        <v>60</v>
      </c>
      <c r="M1635">
        <f t="shared" si="212"/>
        <v>20</v>
      </c>
    </row>
    <row r="1636" spans="1:13" x14ac:dyDescent="0.25">
      <c r="A1636" t="str">
        <f t="shared" si="214"/>
        <v/>
      </c>
      <c r="B1636" s="16">
        <f t="shared" si="217"/>
        <v>40436</v>
      </c>
      <c r="C1636">
        <f t="shared" si="218"/>
        <v>410</v>
      </c>
      <c r="D1636">
        <f t="shared" si="215"/>
        <v>410</v>
      </c>
      <c r="E1636">
        <f t="shared" si="216"/>
        <v>0</v>
      </c>
      <c r="F1636">
        <f t="shared" si="220"/>
        <v>100</v>
      </c>
      <c r="G1636">
        <f t="shared" si="219"/>
        <v>230</v>
      </c>
      <c r="I1636">
        <f t="shared" si="219"/>
        <v>60</v>
      </c>
      <c r="M1636">
        <f t="shared" si="212"/>
        <v>20</v>
      </c>
    </row>
    <row r="1637" spans="1:13" x14ac:dyDescent="0.25">
      <c r="A1637" t="str">
        <f t="shared" si="214"/>
        <v/>
      </c>
      <c r="B1637" s="16">
        <f t="shared" si="217"/>
        <v>40437</v>
      </c>
      <c r="C1637">
        <f t="shared" si="218"/>
        <v>410</v>
      </c>
      <c r="D1637">
        <f t="shared" si="215"/>
        <v>410</v>
      </c>
      <c r="E1637">
        <f t="shared" si="216"/>
        <v>0</v>
      </c>
      <c r="F1637">
        <f t="shared" si="220"/>
        <v>100</v>
      </c>
      <c r="G1637">
        <f t="shared" si="219"/>
        <v>230</v>
      </c>
      <c r="I1637">
        <f t="shared" si="219"/>
        <v>60</v>
      </c>
      <c r="M1637">
        <f t="shared" si="212"/>
        <v>20</v>
      </c>
    </row>
    <row r="1638" spans="1:13" x14ac:dyDescent="0.25">
      <c r="A1638" t="str">
        <f t="shared" si="214"/>
        <v/>
      </c>
      <c r="B1638" s="16">
        <f t="shared" si="217"/>
        <v>40438</v>
      </c>
      <c r="C1638">
        <f t="shared" si="218"/>
        <v>410</v>
      </c>
      <c r="D1638">
        <f t="shared" si="215"/>
        <v>410</v>
      </c>
      <c r="E1638">
        <f t="shared" si="216"/>
        <v>0</v>
      </c>
      <c r="F1638">
        <f t="shared" si="220"/>
        <v>100</v>
      </c>
      <c r="G1638">
        <f t="shared" si="219"/>
        <v>230</v>
      </c>
      <c r="I1638">
        <f t="shared" si="219"/>
        <v>60</v>
      </c>
      <c r="M1638">
        <f t="shared" si="212"/>
        <v>20</v>
      </c>
    </row>
    <row r="1639" spans="1:13" x14ac:dyDescent="0.25">
      <c r="A1639" t="str">
        <f t="shared" si="214"/>
        <v/>
      </c>
      <c r="B1639" s="16">
        <f t="shared" si="217"/>
        <v>40439</v>
      </c>
      <c r="C1639">
        <f t="shared" si="218"/>
        <v>410</v>
      </c>
      <c r="D1639">
        <f t="shared" si="215"/>
        <v>410</v>
      </c>
      <c r="E1639">
        <f t="shared" si="216"/>
        <v>0</v>
      </c>
      <c r="F1639">
        <f t="shared" si="220"/>
        <v>100</v>
      </c>
      <c r="G1639">
        <f t="shared" si="219"/>
        <v>230</v>
      </c>
      <c r="I1639">
        <f t="shared" si="219"/>
        <v>60</v>
      </c>
      <c r="M1639">
        <f t="shared" si="212"/>
        <v>20</v>
      </c>
    </row>
    <row r="1640" spans="1:13" x14ac:dyDescent="0.25">
      <c r="A1640" t="str">
        <f t="shared" si="214"/>
        <v/>
      </c>
      <c r="B1640" s="16">
        <f t="shared" si="217"/>
        <v>40440</v>
      </c>
      <c r="C1640">
        <f t="shared" si="218"/>
        <v>410</v>
      </c>
      <c r="D1640">
        <f t="shared" si="215"/>
        <v>410</v>
      </c>
      <c r="E1640">
        <f t="shared" si="216"/>
        <v>0</v>
      </c>
      <c r="F1640">
        <f t="shared" si="220"/>
        <v>100</v>
      </c>
      <c r="G1640">
        <f t="shared" si="219"/>
        <v>230</v>
      </c>
      <c r="I1640">
        <f t="shared" si="219"/>
        <v>60</v>
      </c>
      <c r="M1640">
        <f t="shared" ref="M1640:M1651" si="221">M1639</f>
        <v>20</v>
      </c>
    </row>
    <row r="1641" spans="1:13" x14ac:dyDescent="0.25">
      <c r="A1641" t="str">
        <f t="shared" si="214"/>
        <v/>
      </c>
      <c r="B1641" s="16">
        <f t="shared" si="217"/>
        <v>40441</v>
      </c>
      <c r="C1641">
        <f t="shared" si="218"/>
        <v>410</v>
      </c>
      <c r="D1641">
        <f t="shared" si="215"/>
        <v>410</v>
      </c>
      <c r="E1641">
        <f t="shared" si="216"/>
        <v>0</v>
      </c>
      <c r="F1641">
        <f t="shared" si="220"/>
        <v>100</v>
      </c>
      <c r="G1641">
        <f t="shared" si="219"/>
        <v>230</v>
      </c>
      <c r="I1641">
        <f t="shared" si="219"/>
        <v>60</v>
      </c>
      <c r="M1641">
        <f t="shared" si="221"/>
        <v>20</v>
      </c>
    </row>
    <row r="1642" spans="1:13" x14ac:dyDescent="0.25">
      <c r="A1642" t="str">
        <f t="shared" si="214"/>
        <v/>
      </c>
      <c r="B1642" s="16">
        <f t="shared" si="217"/>
        <v>40442</v>
      </c>
      <c r="C1642">
        <f t="shared" si="218"/>
        <v>410</v>
      </c>
      <c r="D1642">
        <f t="shared" si="215"/>
        <v>410</v>
      </c>
      <c r="E1642">
        <f t="shared" si="216"/>
        <v>0</v>
      </c>
      <c r="F1642">
        <f t="shared" si="220"/>
        <v>100</v>
      </c>
      <c r="G1642">
        <f t="shared" si="219"/>
        <v>230</v>
      </c>
      <c r="I1642">
        <f t="shared" si="219"/>
        <v>60</v>
      </c>
      <c r="M1642">
        <f t="shared" si="221"/>
        <v>20</v>
      </c>
    </row>
    <row r="1643" spans="1:13" x14ac:dyDescent="0.25">
      <c r="A1643" t="str">
        <f t="shared" si="214"/>
        <v/>
      </c>
      <c r="B1643" s="16">
        <f t="shared" si="217"/>
        <v>40443</v>
      </c>
      <c r="C1643">
        <f t="shared" si="218"/>
        <v>410</v>
      </c>
      <c r="D1643">
        <f t="shared" si="215"/>
        <v>410</v>
      </c>
      <c r="E1643">
        <f t="shared" si="216"/>
        <v>0</v>
      </c>
      <c r="F1643">
        <f t="shared" si="220"/>
        <v>100</v>
      </c>
      <c r="G1643">
        <f t="shared" si="219"/>
        <v>230</v>
      </c>
      <c r="I1643">
        <f t="shared" si="219"/>
        <v>60</v>
      </c>
      <c r="M1643">
        <f t="shared" si="221"/>
        <v>20</v>
      </c>
    </row>
    <row r="1644" spans="1:13" x14ac:dyDescent="0.25">
      <c r="A1644" t="str">
        <f t="shared" si="214"/>
        <v/>
      </c>
      <c r="B1644" s="16">
        <f t="shared" si="217"/>
        <v>40444</v>
      </c>
      <c r="C1644">
        <f t="shared" si="218"/>
        <v>410</v>
      </c>
      <c r="D1644">
        <f t="shared" si="215"/>
        <v>410</v>
      </c>
      <c r="E1644">
        <f t="shared" si="216"/>
        <v>0</v>
      </c>
      <c r="F1644">
        <f t="shared" si="220"/>
        <v>100</v>
      </c>
      <c r="G1644">
        <f t="shared" si="219"/>
        <v>230</v>
      </c>
      <c r="I1644">
        <f t="shared" si="219"/>
        <v>60</v>
      </c>
      <c r="M1644">
        <f t="shared" si="221"/>
        <v>20</v>
      </c>
    </row>
    <row r="1645" spans="1:13" x14ac:dyDescent="0.25">
      <c r="A1645" t="str">
        <f t="shared" si="214"/>
        <v/>
      </c>
      <c r="B1645" s="16">
        <f t="shared" si="217"/>
        <v>40445</v>
      </c>
      <c r="C1645">
        <f t="shared" si="218"/>
        <v>410</v>
      </c>
      <c r="D1645">
        <f t="shared" si="215"/>
        <v>410</v>
      </c>
      <c r="E1645">
        <f t="shared" si="216"/>
        <v>0</v>
      </c>
      <c r="F1645">
        <f t="shared" si="220"/>
        <v>100</v>
      </c>
      <c r="G1645">
        <f t="shared" si="219"/>
        <v>230</v>
      </c>
      <c r="I1645">
        <f t="shared" si="219"/>
        <v>60</v>
      </c>
      <c r="M1645">
        <f t="shared" si="221"/>
        <v>20</v>
      </c>
    </row>
    <row r="1646" spans="1:13" x14ac:dyDescent="0.25">
      <c r="A1646" t="str">
        <f t="shared" si="214"/>
        <v/>
      </c>
      <c r="B1646" s="16">
        <f t="shared" si="217"/>
        <v>40446</v>
      </c>
      <c r="C1646">
        <f t="shared" si="218"/>
        <v>410</v>
      </c>
      <c r="D1646">
        <f t="shared" si="215"/>
        <v>410</v>
      </c>
      <c r="E1646">
        <f t="shared" si="216"/>
        <v>0</v>
      </c>
      <c r="F1646">
        <f t="shared" si="220"/>
        <v>100</v>
      </c>
      <c r="G1646">
        <f t="shared" si="219"/>
        <v>230</v>
      </c>
      <c r="I1646">
        <f t="shared" si="219"/>
        <v>60</v>
      </c>
      <c r="M1646">
        <f t="shared" si="221"/>
        <v>20</v>
      </c>
    </row>
    <row r="1647" spans="1:13" x14ac:dyDescent="0.25">
      <c r="A1647" t="str">
        <f t="shared" si="214"/>
        <v/>
      </c>
      <c r="B1647" s="16">
        <f t="shared" si="217"/>
        <v>40447</v>
      </c>
      <c r="C1647">
        <f t="shared" si="218"/>
        <v>410</v>
      </c>
      <c r="D1647">
        <f t="shared" si="215"/>
        <v>410</v>
      </c>
      <c r="E1647">
        <f t="shared" si="216"/>
        <v>0</v>
      </c>
      <c r="F1647">
        <f t="shared" si="220"/>
        <v>100</v>
      </c>
      <c r="G1647">
        <f t="shared" si="219"/>
        <v>230</v>
      </c>
      <c r="I1647">
        <f t="shared" si="219"/>
        <v>60</v>
      </c>
      <c r="M1647">
        <f t="shared" si="221"/>
        <v>20</v>
      </c>
    </row>
    <row r="1648" spans="1:13" x14ac:dyDescent="0.25">
      <c r="A1648" t="str">
        <f t="shared" si="214"/>
        <v/>
      </c>
      <c r="B1648" s="16">
        <f t="shared" si="217"/>
        <v>40448</v>
      </c>
      <c r="C1648">
        <f t="shared" si="218"/>
        <v>410</v>
      </c>
      <c r="D1648">
        <f t="shared" si="215"/>
        <v>410</v>
      </c>
      <c r="E1648">
        <f t="shared" si="216"/>
        <v>0</v>
      </c>
      <c r="F1648">
        <f t="shared" si="220"/>
        <v>100</v>
      </c>
      <c r="G1648">
        <f t="shared" si="219"/>
        <v>230</v>
      </c>
      <c r="I1648">
        <f t="shared" si="219"/>
        <v>60</v>
      </c>
      <c r="M1648">
        <f t="shared" si="221"/>
        <v>20</v>
      </c>
    </row>
    <row r="1649" spans="1:13" x14ac:dyDescent="0.25">
      <c r="A1649" t="str">
        <f t="shared" si="214"/>
        <v/>
      </c>
      <c r="B1649" s="16">
        <f t="shared" si="217"/>
        <v>40449</v>
      </c>
      <c r="C1649">
        <f t="shared" si="218"/>
        <v>410</v>
      </c>
      <c r="D1649">
        <f t="shared" si="215"/>
        <v>410</v>
      </c>
      <c r="E1649">
        <f t="shared" si="216"/>
        <v>0</v>
      </c>
      <c r="F1649">
        <f t="shared" si="220"/>
        <v>100</v>
      </c>
      <c r="G1649">
        <f t="shared" si="219"/>
        <v>230</v>
      </c>
      <c r="I1649">
        <f t="shared" si="219"/>
        <v>60</v>
      </c>
      <c r="M1649">
        <f t="shared" si="221"/>
        <v>20</v>
      </c>
    </row>
    <row r="1650" spans="1:13" x14ac:dyDescent="0.25">
      <c r="A1650" t="str">
        <f t="shared" si="214"/>
        <v/>
      </c>
      <c r="B1650" s="16">
        <f t="shared" si="217"/>
        <v>40450</v>
      </c>
      <c r="C1650">
        <f t="shared" si="218"/>
        <v>410</v>
      </c>
      <c r="D1650">
        <f t="shared" si="215"/>
        <v>410</v>
      </c>
      <c r="E1650">
        <f t="shared" si="216"/>
        <v>0</v>
      </c>
      <c r="F1650">
        <f t="shared" si="220"/>
        <v>100</v>
      </c>
      <c r="G1650">
        <f t="shared" si="219"/>
        <v>230</v>
      </c>
      <c r="I1650">
        <f t="shared" si="219"/>
        <v>60</v>
      </c>
      <c r="M1650">
        <f t="shared" si="221"/>
        <v>20</v>
      </c>
    </row>
    <row r="1651" spans="1:13" x14ac:dyDescent="0.25">
      <c r="A1651" t="str">
        <f t="shared" si="214"/>
        <v/>
      </c>
      <c r="B1651" s="16">
        <f t="shared" si="217"/>
        <v>40451</v>
      </c>
      <c r="C1651">
        <f t="shared" si="218"/>
        <v>410</v>
      </c>
      <c r="D1651">
        <f t="shared" si="215"/>
        <v>410</v>
      </c>
      <c r="E1651">
        <f t="shared" si="216"/>
        <v>0</v>
      </c>
      <c r="F1651">
        <f t="shared" si="220"/>
        <v>100</v>
      </c>
      <c r="G1651">
        <f t="shared" si="219"/>
        <v>230</v>
      </c>
      <c r="I1651">
        <f t="shared" si="219"/>
        <v>60</v>
      </c>
      <c r="M1651">
        <f t="shared" si="221"/>
        <v>20</v>
      </c>
    </row>
    <row r="1652" spans="1:13" x14ac:dyDescent="0.25">
      <c r="A1652">
        <f t="shared" si="214"/>
        <v>1</v>
      </c>
      <c r="B1652" s="16">
        <f t="shared" si="217"/>
        <v>40452</v>
      </c>
      <c r="C1652">
        <f t="shared" si="218"/>
        <v>410</v>
      </c>
      <c r="D1652">
        <f t="shared" si="215"/>
        <v>410</v>
      </c>
      <c r="E1652">
        <f t="shared" si="216"/>
        <v>0</v>
      </c>
      <c r="F1652">
        <f>5+40+5</f>
        <v>50</v>
      </c>
      <c r="G1652">
        <f>120+65+50+60</f>
        <v>295</v>
      </c>
      <c r="I1652">
        <f>10+10+15+10</f>
        <v>45</v>
      </c>
      <c r="J1652">
        <v>20</v>
      </c>
    </row>
    <row r="1653" spans="1:13" x14ac:dyDescent="0.25">
      <c r="A1653" t="str">
        <f t="shared" si="214"/>
        <v/>
      </c>
      <c r="B1653" s="16">
        <f t="shared" si="217"/>
        <v>40453</v>
      </c>
      <c r="C1653">
        <f t="shared" si="218"/>
        <v>410</v>
      </c>
      <c r="D1653">
        <f t="shared" si="215"/>
        <v>410</v>
      </c>
      <c r="E1653">
        <f t="shared" si="216"/>
        <v>0</v>
      </c>
      <c r="F1653">
        <f t="shared" ref="F1653:F1684" si="222">F1652</f>
        <v>50</v>
      </c>
      <c r="G1653">
        <f t="shared" ref="G1653:G1682" si="223">G1652</f>
        <v>295</v>
      </c>
      <c r="I1653">
        <f t="shared" ref="I1653:I1682" si="224">I1652</f>
        <v>45</v>
      </c>
      <c r="J1653">
        <v>20</v>
      </c>
    </row>
    <row r="1654" spans="1:13" x14ac:dyDescent="0.25">
      <c r="A1654" t="str">
        <f t="shared" si="214"/>
        <v/>
      </c>
      <c r="B1654" s="16">
        <f t="shared" si="217"/>
        <v>40454</v>
      </c>
      <c r="C1654">
        <f t="shared" si="218"/>
        <v>410</v>
      </c>
      <c r="D1654">
        <f t="shared" si="215"/>
        <v>410</v>
      </c>
      <c r="E1654">
        <f t="shared" si="216"/>
        <v>0</v>
      </c>
      <c r="F1654">
        <f t="shared" si="222"/>
        <v>50</v>
      </c>
      <c r="G1654">
        <f t="shared" si="223"/>
        <v>295</v>
      </c>
      <c r="I1654">
        <f t="shared" si="224"/>
        <v>45</v>
      </c>
      <c r="J1654">
        <v>20</v>
      </c>
    </row>
    <row r="1655" spans="1:13" x14ac:dyDescent="0.25">
      <c r="A1655" t="str">
        <f t="shared" si="214"/>
        <v/>
      </c>
      <c r="B1655" s="16">
        <f t="shared" si="217"/>
        <v>40455</v>
      </c>
      <c r="C1655">
        <f t="shared" si="218"/>
        <v>410</v>
      </c>
      <c r="D1655">
        <f t="shared" si="215"/>
        <v>410</v>
      </c>
      <c r="E1655">
        <f t="shared" si="216"/>
        <v>0</v>
      </c>
      <c r="F1655">
        <f t="shared" si="222"/>
        <v>50</v>
      </c>
      <c r="G1655">
        <f t="shared" si="223"/>
        <v>295</v>
      </c>
      <c r="I1655">
        <f t="shared" si="224"/>
        <v>45</v>
      </c>
      <c r="J1655">
        <v>20</v>
      </c>
    </row>
    <row r="1656" spans="1:13" x14ac:dyDescent="0.25">
      <c r="A1656" t="str">
        <f t="shared" si="214"/>
        <v/>
      </c>
      <c r="B1656" s="16">
        <f t="shared" si="217"/>
        <v>40456</v>
      </c>
      <c r="C1656">
        <f t="shared" si="218"/>
        <v>410</v>
      </c>
      <c r="D1656">
        <f t="shared" si="215"/>
        <v>410</v>
      </c>
      <c r="E1656">
        <f t="shared" si="216"/>
        <v>0</v>
      </c>
      <c r="F1656">
        <f t="shared" si="222"/>
        <v>50</v>
      </c>
      <c r="G1656">
        <f t="shared" si="223"/>
        <v>295</v>
      </c>
      <c r="I1656">
        <f t="shared" si="224"/>
        <v>45</v>
      </c>
      <c r="J1656">
        <v>20</v>
      </c>
    </row>
    <row r="1657" spans="1:13" x14ac:dyDescent="0.25">
      <c r="A1657" t="str">
        <f t="shared" si="214"/>
        <v/>
      </c>
      <c r="B1657" s="16">
        <f t="shared" si="217"/>
        <v>40457</v>
      </c>
      <c r="C1657">
        <f t="shared" si="218"/>
        <v>410</v>
      </c>
      <c r="D1657">
        <f t="shared" si="215"/>
        <v>410</v>
      </c>
      <c r="E1657">
        <f t="shared" si="216"/>
        <v>0</v>
      </c>
      <c r="F1657">
        <f t="shared" si="222"/>
        <v>50</v>
      </c>
      <c r="G1657">
        <f t="shared" si="223"/>
        <v>295</v>
      </c>
      <c r="I1657">
        <f t="shared" si="224"/>
        <v>45</v>
      </c>
      <c r="J1657">
        <v>20</v>
      </c>
    </row>
    <row r="1658" spans="1:13" x14ac:dyDescent="0.25">
      <c r="A1658" t="str">
        <f t="shared" si="214"/>
        <v/>
      </c>
      <c r="B1658" s="16">
        <f t="shared" si="217"/>
        <v>40458</v>
      </c>
      <c r="C1658">
        <f t="shared" si="218"/>
        <v>410</v>
      </c>
      <c r="D1658">
        <f t="shared" si="215"/>
        <v>410</v>
      </c>
      <c r="E1658">
        <f t="shared" si="216"/>
        <v>0</v>
      </c>
      <c r="F1658">
        <f t="shared" si="222"/>
        <v>50</v>
      </c>
      <c r="G1658">
        <f t="shared" si="223"/>
        <v>295</v>
      </c>
      <c r="I1658">
        <f t="shared" si="224"/>
        <v>45</v>
      </c>
      <c r="J1658">
        <v>20</v>
      </c>
    </row>
    <row r="1659" spans="1:13" x14ac:dyDescent="0.25">
      <c r="A1659" t="str">
        <f t="shared" si="214"/>
        <v/>
      </c>
      <c r="B1659" s="16">
        <f t="shared" si="217"/>
        <v>40459</v>
      </c>
      <c r="C1659">
        <f t="shared" si="218"/>
        <v>410</v>
      </c>
      <c r="D1659">
        <f t="shared" si="215"/>
        <v>410</v>
      </c>
      <c r="E1659">
        <f t="shared" si="216"/>
        <v>0</v>
      </c>
      <c r="F1659">
        <f t="shared" si="222"/>
        <v>50</v>
      </c>
      <c r="G1659">
        <f t="shared" si="223"/>
        <v>295</v>
      </c>
      <c r="I1659">
        <f t="shared" si="224"/>
        <v>45</v>
      </c>
      <c r="J1659">
        <v>20</v>
      </c>
    </row>
    <row r="1660" spans="1:13" x14ac:dyDescent="0.25">
      <c r="A1660" t="str">
        <f t="shared" si="214"/>
        <v/>
      </c>
      <c r="B1660" s="16">
        <f t="shared" si="217"/>
        <v>40460</v>
      </c>
      <c r="C1660">
        <f t="shared" si="218"/>
        <v>410</v>
      </c>
      <c r="D1660">
        <f t="shared" si="215"/>
        <v>410</v>
      </c>
      <c r="E1660">
        <f t="shared" si="216"/>
        <v>0</v>
      </c>
      <c r="F1660">
        <f t="shared" si="222"/>
        <v>50</v>
      </c>
      <c r="G1660">
        <f t="shared" si="223"/>
        <v>295</v>
      </c>
      <c r="I1660">
        <f t="shared" si="224"/>
        <v>45</v>
      </c>
      <c r="J1660">
        <v>20</v>
      </c>
    </row>
    <row r="1661" spans="1:13" x14ac:dyDescent="0.25">
      <c r="A1661" t="str">
        <f t="shared" si="214"/>
        <v/>
      </c>
      <c r="B1661" s="16">
        <f t="shared" si="217"/>
        <v>40461</v>
      </c>
      <c r="C1661">
        <f t="shared" si="218"/>
        <v>410</v>
      </c>
      <c r="D1661">
        <f t="shared" si="215"/>
        <v>410</v>
      </c>
      <c r="E1661">
        <f t="shared" si="216"/>
        <v>0</v>
      </c>
      <c r="F1661">
        <f t="shared" si="222"/>
        <v>50</v>
      </c>
      <c r="G1661">
        <f t="shared" si="223"/>
        <v>295</v>
      </c>
      <c r="I1661">
        <f t="shared" si="224"/>
        <v>45</v>
      </c>
      <c r="J1661">
        <v>20</v>
      </c>
    </row>
    <row r="1662" spans="1:13" x14ac:dyDescent="0.25">
      <c r="A1662" t="str">
        <f t="shared" si="214"/>
        <v/>
      </c>
      <c r="B1662" s="16">
        <f t="shared" si="217"/>
        <v>40462</v>
      </c>
      <c r="C1662">
        <f t="shared" si="218"/>
        <v>410</v>
      </c>
      <c r="D1662">
        <f t="shared" si="215"/>
        <v>410</v>
      </c>
      <c r="E1662">
        <f t="shared" si="216"/>
        <v>0</v>
      </c>
      <c r="F1662">
        <f t="shared" si="222"/>
        <v>50</v>
      </c>
      <c r="G1662">
        <f t="shared" si="223"/>
        <v>295</v>
      </c>
      <c r="I1662">
        <f t="shared" si="224"/>
        <v>45</v>
      </c>
      <c r="J1662">
        <v>20</v>
      </c>
    </row>
    <row r="1663" spans="1:13" x14ac:dyDescent="0.25">
      <c r="A1663" t="str">
        <f t="shared" si="214"/>
        <v/>
      </c>
      <c r="B1663" s="16">
        <f t="shared" si="217"/>
        <v>40463</v>
      </c>
      <c r="C1663">
        <f t="shared" si="218"/>
        <v>410</v>
      </c>
      <c r="D1663">
        <f t="shared" si="215"/>
        <v>410</v>
      </c>
      <c r="E1663">
        <f t="shared" si="216"/>
        <v>0</v>
      </c>
      <c r="F1663">
        <f t="shared" si="222"/>
        <v>50</v>
      </c>
      <c r="G1663">
        <f t="shared" si="223"/>
        <v>295</v>
      </c>
      <c r="I1663">
        <f t="shared" si="224"/>
        <v>45</v>
      </c>
      <c r="J1663">
        <v>20</v>
      </c>
    </row>
    <row r="1664" spans="1:13" x14ac:dyDescent="0.25">
      <c r="A1664" t="str">
        <f t="shared" si="214"/>
        <v/>
      </c>
      <c r="B1664" s="16">
        <f t="shared" si="217"/>
        <v>40464</v>
      </c>
      <c r="C1664">
        <f t="shared" si="218"/>
        <v>410</v>
      </c>
      <c r="D1664">
        <f t="shared" si="215"/>
        <v>410</v>
      </c>
      <c r="E1664">
        <f t="shared" si="216"/>
        <v>0</v>
      </c>
      <c r="F1664">
        <f t="shared" si="222"/>
        <v>50</v>
      </c>
      <c r="G1664">
        <f t="shared" si="223"/>
        <v>295</v>
      </c>
      <c r="I1664">
        <f t="shared" si="224"/>
        <v>45</v>
      </c>
      <c r="J1664">
        <v>20</v>
      </c>
    </row>
    <row r="1665" spans="1:10" x14ac:dyDescent="0.25">
      <c r="A1665" t="str">
        <f t="shared" si="214"/>
        <v/>
      </c>
      <c r="B1665" s="16">
        <f t="shared" si="217"/>
        <v>40465</v>
      </c>
      <c r="C1665">
        <f t="shared" si="218"/>
        <v>410</v>
      </c>
      <c r="D1665">
        <f t="shared" si="215"/>
        <v>410</v>
      </c>
      <c r="E1665">
        <f t="shared" si="216"/>
        <v>0</v>
      </c>
      <c r="F1665">
        <f t="shared" si="222"/>
        <v>50</v>
      </c>
      <c r="G1665">
        <f t="shared" si="223"/>
        <v>295</v>
      </c>
      <c r="I1665">
        <f t="shared" si="224"/>
        <v>45</v>
      </c>
      <c r="J1665">
        <v>20</v>
      </c>
    </row>
    <row r="1666" spans="1:10" x14ac:dyDescent="0.25">
      <c r="A1666" t="str">
        <f t="shared" si="214"/>
        <v/>
      </c>
      <c r="B1666" s="16">
        <f t="shared" si="217"/>
        <v>40466</v>
      </c>
      <c r="C1666">
        <f t="shared" si="218"/>
        <v>410</v>
      </c>
      <c r="D1666">
        <f t="shared" si="215"/>
        <v>410</v>
      </c>
      <c r="E1666">
        <f t="shared" si="216"/>
        <v>0</v>
      </c>
      <c r="F1666">
        <f t="shared" si="222"/>
        <v>50</v>
      </c>
      <c r="G1666">
        <f t="shared" si="223"/>
        <v>295</v>
      </c>
      <c r="I1666">
        <f t="shared" si="224"/>
        <v>45</v>
      </c>
      <c r="J1666">
        <v>20</v>
      </c>
    </row>
    <row r="1667" spans="1:10" x14ac:dyDescent="0.25">
      <c r="A1667" t="str">
        <f t="shared" si="214"/>
        <v/>
      </c>
      <c r="B1667" s="16">
        <f t="shared" si="217"/>
        <v>40467</v>
      </c>
      <c r="C1667">
        <f t="shared" si="218"/>
        <v>410</v>
      </c>
      <c r="D1667">
        <f t="shared" si="215"/>
        <v>410</v>
      </c>
      <c r="E1667">
        <f t="shared" si="216"/>
        <v>0</v>
      </c>
      <c r="F1667">
        <f t="shared" si="222"/>
        <v>50</v>
      </c>
      <c r="G1667">
        <f t="shared" si="223"/>
        <v>295</v>
      </c>
      <c r="I1667">
        <f t="shared" si="224"/>
        <v>45</v>
      </c>
      <c r="J1667">
        <v>20</v>
      </c>
    </row>
    <row r="1668" spans="1:10" x14ac:dyDescent="0.25">
      <c r="A1668" t="str">
        <f t="shared" si="214"/>
        <v/>
      </c>
      <c r="B1668" s="16">
        <f t="shared" si="217"/>
        <v>40468</v>
      </c>
      <c r="C1668">
        <f t="shared" si="218"/>
        <v>410</v>
      </c>
      <c r="D1668">
        <f t="shared" si="215"/>
        <v>410</v>
      </c>
      <c r="E1668">
        <f t="shared" si="216"/>
        <v>0</v>
      </c>
      <c r="F1668">
        <f t="shared" si="222"/>
        <v>50</v>
      </c>
      <c r="G1668">
        <f t="shared" si="223"/>
        <v>295</v>
      </c>
      <c r="I1668">
        <f t="shared" si="224"/>
        <v>45</v>
      </c>
      <c r="J1668">
        <v>20</v>
      </c>
    </row>
    <row r="1669" spans="1:10" x14ac:dyDescent="0.25">
      <c r="A1669" t="str">
        <f t="shared" si="214"/>
        <v/>
      </c>
      <c r="B1669" s="16">
        <f t="shared" si="217"/>
        <v>40469</v>
      </c>
      <c r="C1669">
        <f t="shared" si="218"/>
        <v>410</v>
      </c>
      <c r="D1669">
        <f t="shared" si="215"/>
        <v>410</v>
      </c>
      <c r="E1669">
        <f t="shared" si="216"/>
        <v>0</v>
      </c>
      <c r="F1669">
        <f t="shared" si="222"/>
        <v>50</v>
      </c>
      <c r="G1669">
        <f t="shared" si="223"/>
        <v>295</v>
      </c>
      <c r="I1669">
        <f t="shared" si="224"/>
        <v>45</v>
      </c>
      <c r="J1669">
        <v>20</v>
      </c>
    </row>
    <row r="1670" spans="1:10" x14ac:dyDescent="0.25">
      <c r="A1670" t="str">
        <f t="shared" si="214"/>
        <v/>
      </c>
      <c r="B1670" s="16">
        <f t="shared" si="217"/>
        <v>40470</v>
      </c>
      <c r="C1670">
        <f t="shared" si="218"/>
        <v>410</v>
      </c>
      <c r="D1670">
        <f t="shared" si="215"/>
        <v>410</v>
      </c>
      <c r="E1670">
        <f t="shared" si="216"/>
        <v>0</v>
      </c>
      <c r="F1670">
        <f t="shared" si="222"/>
        <v>50</v>
      </c>
      <c r="G1670">
        <f t="shared" si="223"/>
        <v>295</v>
      </c>
      <c r="I1670">
        <f t="shared" si="224"/>
        <v>45</v>
      </c>
      <c r="J1670">
        <v>20</v>
      </c>
    </row>
    <row r="1671" spans="1:10" x14ac:dyDescent="0.25">
      <c r="A1671" t="str">
        <f t="shared" si="214"/>
        <v/>
      </c>
      <c r="B1671" s="16">
        <f t="shared" si="217"/>
        <v>40471</v>
      </c>
      <c r="C1671">
        <f t="shared" si="218"/>
        <v>410</v>
      </c>
      <c r="D1671">
        <f t="shared" si="215"/>
        <v>410</v>
      </c>
      <c r="E1671">
        <f t="shared" si="216"/>
        <v>0</v>
      </c>
      <c r="F1671">
        <f t="shared" si="222"/>
        <v>50</v>
      </c>
      <c r="G1671">
        <f t="shared" si="223"/>
        <v>295</v>
      </c>
      <c r="I1671">
        <f t="shared" si="224"/>
        <v>45</v>
      </c>
      <c r="J1671">
        <v>20</v>
      </c>
    </row>
    <row r="1672" spans="1:10" x14ac:dyDescent="0.25">
      <c r="A1672" t="str">
        <f t="shared" ref="A1672:A1735" si="225">IF(DAY(B1672)=1,1,"")</f>
        <v/>
      </c>
      <c r="B1672" s="16">
        <f t="shared" si="217"/>
        <v>40472</v>
      </c>
      <c r="C1672">
        <f t="shared" si="218"/>
        <v>410</v>
      </c>
      <c r="D1672">
        <f t="shared" si="215"/>
        <v>410</v>
      </c>
      <c r="E1672">
        <f t="shared" si="216"/>
        <v>0</v>
      </c>
      <c r="F1672">
        <f t="shared" si="222"/>
        <v>50</v>
      </c>
      <c r="G1672">
        <f t="shared" si="223"/>
        <v>295</v>
      </c>
      <c r="I1672">
        <f t="shared" si="224"/>
        <v>45</v>
      </c>
      <c r="J1672">
        <v>20</v>
      </c>
    </row>
    <row r="1673" spans="1:10" x14ac:dyDescent="0.25">
      <c r="A1673" t="str">
        <f t="shared" si="225"/>
        <v/>
      </c>
      <c r="B1673" s="16">
        <f t="shared" si="217"/>
        <v>40473</v>
      </c>
      <c r="C1673">
        <f t="shared" si="218"/>
        <v>410</v>
      </c>
      <c r="D1673">
        <f t="shared" ref="D1673:D1736" si="226">SUM(F1673:S1673)</f>
        <v>410</v>
      </c>
      <c r="E1673">
        <f t="shared" ref="E1673:E1736" si="227">C1673-D1673</f>
        <v>0</v>
      </c>
      <c r="F1673">
        <f t="shared" si="222"/>
        <v>50</v>
      </c>
      <c r="G1673">
        <f t="shared" si="223"/>
        <v>295</v>
      </c>
      <c r="I1673">
        <f t="shared" si="224"/>
        <v>45</v>
      </c>
      <c r="J1673">
        <v>20</v>
      </c>
    </row>
    <row r="1674" spans="1:10" x14ac:dyDescent="0.25">
      <c r="A1674" t="str">
        <f t="shared" si="225"/>
        <v/>
      </c>
      <c r="B1674" s="16">
        <f t="shared" ref="B1674:B1737" si="228">B1673+1</f>
        <v>40474</v>
      </c>
      <c r="C1674">
        <f t="shared" si="218"/>
        <v>410</v>
      </c>
      <c r="D1674">
        <f t="shared" si="226"/>
        <v>410</v>
      </c>
      <c r="E1674">
        <f t="shared" si="227"/>
        <v>0</v>
      </c>
      <c r="F1674">
        <f t="shared" si="222"/>
        <v>50</v>
      </c>
      <c r="G1674">
        <f t="shared" si="223"/>
        <v>295</v>
      </c>
      <c r="I1674">
        <f t="shared" si="224"/>
        <v>45</v>
      </c>
      <c r="J1674">
        <v>20</v>
      </c>
    </row>
    <row r="1675" spans="1:10" x14ac:dyDescent="0.25">
      <c r="A1675" t="str">
        <f t="shared" si="225"/>
        <v/>
      </c>
      <c r="B1675" s="16">
        <f t="shared" si="228"/>
        <v>40475</v>
      </c>
      <c r="C1675">
        <f t="shared" si="218"/>
        <v>410</v>
      </c>
      <c r="D1675">
        <f t="shared" si="226"/>
        <v>410</v>
      </c>
      <c r="E1675">
        <f t="shared" si="227"/>
        <v>0</v>
      </c>
      <c r="F1675">
        <f t="shared" si="222"/>
        <v>50</v>
      </c>
      <c r="G1675">
        <f t="shared" si="223"/>
        <v>295</v>
      </c>
      <c r="I1675">
        <f t="shared" si="224"/>
        <v>45</v>
      </c>
      <c r="J1675">
        <v>20</v>
      </c>
    </row>
    <row r="1676" spans="1:10" x14ac:dyDescent="0.25">
      <c r="A1676" t="str">
        <f t="shared" si="225"/>
        <v/>
      </c>
      <c r="B1676" s="16">
        <f t="shared" si="228"/>
        <v>40476</v>
      </c>
      <c r="C1676">
        <f t="shared" ref="C1676:C1739" si="229">IF(MONTH(B1676)&lt;4,450,IF(MONTH(B1676)&gt;10,450,410))</f>
        <v>410</v>
      </c>
      <c r="D1676">
        <f t="shared" si="226"/>
        <v>410</v>
      </c>
      <c r="E1676">
        <f t="shared" si="227"/>
        <v>0</v>
      </c>
      <c r="F1676">
        <f t="shared" si="222"/>
        <v>50</v>
      </c>
      <c r="G1676">
        <f t="shared" si="223"/>
        <v>295</v>
      </c>
      <c r="I1676">
        <f t="shared" si="224"/>
        <v>45</v>
      </c>
      <c r="J1676">
        <v>20</v>
      </c>
    </row>
    <row r="1677" spans="1:10" x14ac:dyDescent="0.25">
      <c r="A1677" t="str">
        <f t="shared" si="225"/>
        <v/>
      </c>
      <c r="B1677" s="16">
        <f t="shared" si="228"/>
        <v>40477</v>
      </c>
      <c r="C1677">
        <f t="shared" si="229"/>
        <v>410</v>
      </c>
      <c r="D1677">
        <f t="shared" si="226"/>
        <v>410</v>
      </c>
      <c r="E1677">
        <f t="shared" si="227"/>
        <v>0</v>
      </c>
      <c r="F1677">
        <f t="shared" si="222"/>
        <v>50</v>
      </c>
      <c r="G1677">
        <f t="shared" si="223"/>
        <v>295</v>
      </c>
      <c r="I1677">
        <f t="shared" si="224"/>
        <v>45</v>
      </c>
      <c r="J1677">
        <v>20</v>
      </c>
    </row>
    <row r="1678" spans="1:10" x14ac:dyDescent="0.25">
      <c r="A1678" t="str">
        <f t="shared" si="225"/>
        <v/>
      </c>
      <c r="B1678" s="16">
        <f t="shared" si="228"/>
        <v>40478</v>
      </c>
      <c r="C1678">
        <f t="shared" si="229"/>
        <v>410</v>
      </c>
      <c r="D1678">
        <f t="shared" si="226"/>
        <v>410</v>
      </c>
      <c r="E1678">
        <f t="shared" si="227"/>
        <v>0</v>
      </c>
      <c r="F1678">
        <f t="shared" si="222"/>
        <v>50</v>
      </c>
      <c r="G1678">
        <f t="shared" si="223"/>
        <v>295</v>
      </c>
      <c r="I1678">
        <f t="shared" si="224"/>
        <v>45</v>
      </c>
      <c r="J1678">
        <v>20</v>
      </c>
    </row>
    <row r="1679" spans="1:10" x14ac:dyDescent="0.25">
      <c r="A1679" t="str">
        <f t="shared" si="225"/>
        <v/>
      </c>
      <c r="B1679" s="16">
        <f t="shared" si="228"/>
        <v>40479</v>
      </c>
      <c r="C1679">
        <f t="shared" si="229"/>
        <v>410</v>
      </c>
      <c r="D1679">
        <f t="shared" si="226"/>
        <v>410</v>
      </c>
      <c r="E1679">
        <f t="shared" si="227"/>
        <v>0</v>
      </c>
      <c r="F1679">
        <f t="shared" si="222"/>
        <v>50</v>
      </c>
      <c r="G1679">
        <f t="shared" si="223"/>
        <v>295</v>
      </c>
      <c r="I1679">
        <f t="shared" si="224"/>
        <v>45</v>
      </c>
      <c r="J1679">
        <v>20</v>
      </c>
    </row>
    <row r="1680" spans="1:10" x14ac:dyDescent="0.25">
      <c r="A1680" t="str">
        <f t="shared" si="225"/>
        <v/>
      </c>
      <c r="B1680" s="16">
        <f t="shared" si="228"/>
        <v>40480</v>
      </c>
      <c r="C1680">
        <f t="shared" si="229"/>
        <v>410</v>
      </c>
      <c r="D1680">
        <f t="shared" si="226"/>
        <v>410</v>
      </c>
      <c r="E1680">
        <f t="shared" si="227"/>
        <v>0</v>
      </c>
      <c r="F1680">
        <f t="shared" si="222"/>
        <v>50</v>
      </c>
      <c r="G1680">
        <f t="shared" si="223"/>
        <v>295</v>
      </c>
      <c r="I1680">
        <f t="shared" si="224"/>
        <v>45</v>
      </c>
      <c r="J1680">
        <v>20</v>
      </c>
    </row>
    <row r="1681" spans="1:10" x14ac:dyDescent="0.25">
      <c r="A1681" t="str">
        <f t="shared" si="225"/>
        <v/>
      </c>
      <c r="B1681" s="16">
        <f t="shared" si="228"/>
        <v>40481</v>
      </c>
      <c r="C1681">
        <f t="shared" si="229"/>
        <v>410</v>
      </c>
      <c r="D1681">
        <f t="shared" si="226"/>
        <v>410</v>
      </c>
      <c r="E1681">
        <f t="shared" si="227"/>
        <v>0</v>
      </c>
      <c r="F1681">
        <f t="shared" si="222"/>
        <v>50</v>
      </c>
      <c r="G1681">
        <f t="shared" si="223"/>
        <v>295</v>
      </c>
      <c r="I1681">
        <f t="shared" si="224"/>
        <v>45</v>
      </c>
      <c r="J1681">
        <v>20</v>
      </c>
    </row>
    <row r="1682" spans="1:10" x14ac:dyDescent="0.25">
      <c r="A1682" t="str">
        <f t="shared" si="225"/>
        <v/>
      </c>
      <c r="B1682" s="16">
        <f t="shared" si="228"/>
        <v>40482</v>
      </c>
      <c r="C1682">
        <f t="shared" si="229"/>
        <v>410</v>
      </c>
      <c r="D1682">
        <f t="shared" si="226"/>
        <v>410</v>
      </c>
      <c r="E1682">
        <f t="shared" si="227"/>
        <v>0</v>
      </c>
      <c r="F1682">
        <f t="shared" si="222"/>
        <v>50</v>
      </c>
      <c r="G1682">
        <f t="shared" si="223"/>
        <v>295</v>
      </c>
      <c r="I1682">
        <f t="shared" si="224"/>
        <v>45</v>
      </c>
      <c r="J1682">
        <v>20</v>
      </c>
    </row>
    <row r="1683" spans="1:10" x14ac:dyDescent="0.25">
      <c r="A1683">
        <f t="shared" si="225"/>
        <v>1</v>
      </c>
      <c r="B1683" s="16">
        <f t="shared" si="228"/>
        <v>40483</v>
      </c>
      <c r="C1683">
        <f t="shared" si="229"/>
        <v>450</v>
      </c>
      <c r="D1683">
        <f t="shared" si="226"/>
        <v>450</v>
      </c>
      <c r="E1683">
        <f t="shared" si="227"/>
        <v>0</v>
      </c>
      <c r="F1683">
        <f>F1682+5</f>
        <v>55</v>
      </c>
      <c r="G1683">
        <f>235+70</f>
        <v>305</v>
      </c>
      <c r="I1683">
        <f>I1682+25</f>
        <v>70</v>
      </c>
      <c r="J1683">
        <v>20</v>
      </c>
    </row>
    <row r="1684" spans="1:10" x14ac:dyDescent="0.25">
      <c r="A1684" t="str">
        <f t="shared" si="225"/>
        <v/>
      </c>
      <c r="B1684" s="16">
        <f t="shared" si="228"/>
        <v>40484</v>
      </c>
      <c r="C1684">
        <f t="shared" si="229"/>
        <v>450</v>
      </c>
      <c r="D1684">
        <f t="shared" si="226"/>
        <v>450</v>
      </c>
      <c r="E1684">
        <f t="shared" si="227"/>
        <v>0</v>
      </c>
      <c r="F1684">
        <f t="shared" si="222"/>
        <v>55</v>
      </c>
      <c r="G1684">
        <f t="shared" ref="G1684:G1712" si="230">G1683</f>
        <v>305</v>
      </c>
      <c r="I1684">
        <f t="shared" ref="I1684:I1712" si="231">I1683</f>
        <v>70</v>
      </c>
      <c r="J1684">
        <v>20</v>
      </c>
    </row>
    <row r="1685" spans="1:10" x14ac:dyDescent="0.25">
      <c r="A1685" t="str">
        <f t="shared" si="225"/>
        <v/>
      </c>
      <c r="B1685" s="16">
        <f t="shared" si="228"/>
        <v>40485</v>
      </c>
      <c r="C1685">
        <f t="shared" si="229"/>
        <v>450</v>
      </c>
      <c r="D1685">
        <f t="shared" si="226"/>
        <v>450</v>
      </c>
      <c r="E1685">
        <f t="shared" si="227"/>
        <v>0</v>
      </c>
      <c r="F1685">
        <f t="shared" ref="F1685:F1717" si="232">F1684</f>
        <v>55</v>
      </c>
      <c r="G1685">
        <f t="shared" si="230"/>
        <v>305</v>
      </c>
      <c r="I1685">
        <f t="shared" si="231"/>
        <v>70</v>
      </c>
      <c r="J1685">
        <v>20</v>
      </c>
    </row>
    <row r="1686" spans="1:10" x14ac:dyDescent="0.25">
      <c r="A1686" t="str">
        <f t="shared" si="225"/>
        <v/>
      </c>
      <c r="B1686" s="16">
        <f t="shared" si="228"/>
        <v>40486</v>
      </c>
      <c r="C1686">
        <f t="shared" si="229"/>
        <v>450</v>
      </c>
      <c r="D1686">
        <f t="shared" si="226"/>
        <v>450</v>
      </c>
      <c r="E1686">
        <f t="shared" si="227"/>
        <v>0</v>
      </c>
      <c r="F1686">
        <f t="shared" si="232"/>
        <v>55</v>
      </c>
      <c r="G1686">
        <f t="shared" si="230"/>
        <v>305</v>
      </c>
      <c r="I1686">
        <f t="shared" si="231"/>
        <v>70</v>
      </c>
      <c r="J1686">
        <v>20</v>
      </c>
    </row>
    <row r="1687" spans="1:10" x14ac:dyDescent="0.25">
      <c r="A1687" t="str">
        <f t="shared" si="225"/>
        <v/>
      </c>
      <c r="B1687" s="16">
        <f t="shared" si="228"/>
        <v>40487</v>
      </c>
      <c r="C1687">
        <f t="shared" si="229"/>
        <v>450</v>
      </c>
      <c r="D1687">
        <f t="shared" si="226"/>
        <v>450</v>
      </c>
      <c r="E1687">
        <f t="shared" si="227"/>
        <v>0</v>
      </c>
      <c r="F1687">
        <f t="shared" si="232"/>
        <v>55</v>
      </c>
      <c r="G1687">
        <f t="shared" si="230"/>
        <v>305</v>
      </c>
      <c r="I1687">
        <f t="shared" si="231"/>
        <v>70</v>
      </c>
      <c r="J1687">
        <v>20</v>
      </c>
    </row>
    <row r="1688" spans="1:10" x14ac:dyDescent="0.25">
      <c r="A1688" t="str">
        <f t="shared" si="225"/>
        <v/>
      </c>
      <c r="B1688" s="16">
        <f t="shared" si="228"/>
        <v>40488</v>
      </c>
      <c r="C1688">
        <f t="shared" si="229"/>
        <v>450</v>
      </c>
      <c r="D1688">
        <f t="shared" si="226"/>
        <v>450</v>
      </c>
      <c r="E1688">
        <f t="shared" si="227"/>
        <v>0</v>
      </c>
      <c r="F1688">
        <f t="shared" si="232"/>
        <v>55</v>
      </c>
      <c r="G1688">
        <f t="shared" si="230"/>
        <v>305</v>
      </c>
      <c r="I1688">
        <f t="shared" si="231"/>
        <v>70</v>
      </c>
      <c r="J1688">
        <v>20</v>
      </c>
    </row>
    <row r="1689" spans="1:10" x14ac:dyDescent="0.25">
      <c r="A1689" t="str">
        <f t="shared" si="225"/>
        <v/>
      </c>
      <c r="B1689" s="16">
        <f t="shared" si="228"/>
        <v>40489</v>
      </c>
      <c r="C1689">
        <f t="shared" si="229"/>
        <v>450</v>
      </c>
      <c r="D1689">
        <f t="shared" si="226"/>
        <v>450</v>
      </c>
      <c r="E1689">
        <f t="shared" si="227"/>
        <v>0</v>
      </c>
      <c r="F1689">
        <f t="shared" si="232"/>
        <v>55</v>
      </c>
      <c r="G1689">
        <f t="shared" si="230"/>
        <v>305</v>
      </c>
      <c r="I1689">
        <f t="shared" si="231"/>
        <v>70</v>
      </c>
      <c r="J1689">
        <v>20</v>
      </c>
    </row>
    <row r="1690" spans="1:10" x14ac:dyDescent="0.25">
      <c r="A1690" t="str">
        <f t="shared" si="225"/>
        <v/>
      </c>
      <c r="B1690" s="16">
        <f t="shared" si="228"/>
        <v>40490</v>
      </c>
      <c r="C1690">
        <f t="shared" si="229"/>
        <v>450</v>
      </c>
      <c r="D1690">
        <f t="shared" si="226"/>
        <v>450</v>
      </c>
      <c r="E1690">
        <f t="shared" si="227"/>
        <v>0</v>
      </c>
      <c r="F1690">
        <f t="shared" si="232"/>
        <v>55</v>
      </c>
      <c r="G1690">
        <f t="shared" si="230"/>
        <v>305</v>
      </c>
      <c r="I1690">
        <f t="shared" si="231"/>
        <v>70</v>
      </c>
      <c r="J1690">
        <v>20</v>
      </c>
    </row>
    <row r="1691" spans="1:10" x14ac:dyDescent="0.25">
      <c r="A1691" t="str">
        <f t="shared" si="225"/>
        <v/>
      </c>
      <c r="B1691" s="16">
        <f t="shared" si="228"/>
        <v>40491</v>
      </c>
      <c r="C1691">
        <f t="shared" si="229"/>
        <v>450</v>
      </c>
      <c r="D1691">
        <f t="shared" si="226"/>
        <v>450</v>
      </c>
      <c r="E1691">
        <f t="shared" si="227"/>
        <v>0</v>
      </c>
      <c r="F1691">
        <f t="shared" si="232"/>
        <v>55</v>
      </c>
      <c r="G1691">
        <f t="shared" si="230"/>
        <v>305</v>
      </c>
      <c r="I1691">
        <f t="shared" si="231"/>
        <v>70</v>
      </c>
      <c r="J1691">
        <v>20</v>
      </c>
    </row>
    <row r="1692" spans="1:10" x14ac:dyDescent="0.25">
      <c r="A1692" t="str">
        <f t="shared" si="225"/>
        <v/>
      </c>
      <c r="B1692" s="16">
        <f t="shared" si="228"/>
        <v>40492</v>
      </c>
      <c r="C1692">
        <f t="shared" si="229"/>
        <v>450</v>
      </c>
      <c r="D1692">
        <f t="shared" si="226"/>
        <v>450</v>
      </c>
      <c r="E1692">
        <f t="shared" si="227"/>
        <v>0</v>
      </c>
      <c r="F1692">
        <f t="shared" si="232"/>
        <v>55</v>
      </c>
      <c r="G1692">
        <f t="shared" si="230"/>
        <v>305</v>
      </c>
      <c r="I1692">
        <f t="shared" si="231"/>
        <v>70</v>
      </c>
      <c r="J1692">
        <v>20</v>
      </c>
    </row>
    <row r="1693" spans="1:10" x14ac:dyDescent="0.25">
      <c r="A1693" t="str">
        <f t="shared" si="225"/>
        <v/>
      </c>
      <c r="B1693" s="16">
        <f t="shared" si="228"/>
        <v>40493</v>
      </c>
      <c r="C1693">
        <f t="shared" si="229"/>
        <v>450</v>
      </c>
      <c r="D1693">
        <f t="shared" si="226"/>
        <v>450</v>
      </c>
      <c r="E1693">
        <f t="shared" si="227"/>
        <v>0</v>
      </c>
      <c r="F1693">
        <f t="shared" si="232"/>
        <v>55</v>
      </c>
      <c r="G1693">
        <f t="shared" si="230"/>
        <v>305</v>
      </c>
      <c r="I1693">
        <f t="shared" si="231"/>
        <v>70</v>
      </c>
      <c r="J1693">
        <v>20</v>
      </c>
    </row>
    <row r="1694" spans="1:10" x14ac:dyDescent="0.25">
      <c r="A1694" t="str">
        <f t="shared" si="225"/>
        <v/>
      </c>
      <c r="B1694" s="16">
        <f t="shared" si="228"/>
        <v>40494</v>
      </c>
      <c r="C1694">
        <f t="shared" si="229"/>
        <v>450</v>
      </c>
      <c r="D1694">
        <f t="shared" si="226"/>
        <v>450</v>
      </c>
      <c r="E1694">
        <f t="shared" si="227"/>
        <v>0</v>
      </c>
      <c r="F1694">
        <f t="shared" si="232"/>
        <v>55</v>
      </c>
      <c r="G1694">
        <f t="shared" si="230"/>
        <v>305</v>
      </c>
      <c r="I1694">
        <f t="shared" si="231"/>
        <v>70</v>
      </c>
      <c r="J1694">
        <v>20</v>
      </c>
    </row>
    <row r="1695" spans="1:10" x14ac:dyDescent="0.25">
      <c r="A1695" t="str">
        <f t="shared" si="225"/>
        <v/>
      </c>
      <c r="B1695" s="16">
        <f t="shared" si="228"/>
        <v>40495</v>
      </c>
      <c r="C1695">
        <f t="shared" si="229"/>
        <v>450</v>
      </c>
      <c r="D1695">
        <f t="shared" si="226"/>
        <v>450</v>
      </c>
      <c r="E1695">
        <f t="shared" si="227"/>
        <v>0</v>
      </c>
      <c r="F1695">
        <f t="shared" si="232"/>
        <v>55</v>
      </c>
      <c r="G1695">
        <f t="shared" si="230"/>
        <v>305</v>
      </c>
      <c r="I1695">
        <f t="shared" si="231"/>
        <v>70</v>
      </c>
      <c r="J1695">
        <v>20</v>
      </c>
    </row>
    <row r="1696" spans="1:10" x14ac:dyDescent="0.25">
      <c r="A1696" t="str">
        <f t="shared" si="225"/>
        <v/>
      </c>
      <c r="B1696" s="16">
        <f t="shared" si="228"/>
        <v>40496</v>
      </c>
      <c r="C1696">
        <f t="shared" si="229"/>
        <v>450</v>
      </c>
      <c r="D1696">
        <f t="shared" si="226"/>
        <v>450</v>
      </c>
      <c r="E1696">
        <f t="shared" si="227"/>
        <v>0</v>
      </c>
      <c r="F1696">
        <f t="shared" si="232"/>
        <v>55</v>
      </c>
      <c r="G1696">
        <f t="shared" si="230"/>
        <v>305</v>
      </c>
      <c r="I1696">
        <f t="shared" si="231"/>
        <v>70</v>
      </c>
      <c r="J1696">
        <v>20</v>
      </c>
    </row>
    <row r="1697" spans="1:10" x14ac:dyDescent="0.25">
      <c r="A1697" t="str">
        <f t="shared" si="225"/>
        <v/>
      </c>
      <c r="B1697" s="16">
        <f t="shared" si="228"/>
        <v>40497</v>
      </c>
      <c r="C1697">
        <f t="shared" si="229"/>
        <v>450</v>
      </c>
      <c r="D1697">
        <f t="shared" si="226"/>
        <v>450</v>
      </c>
      <c r="E1697">
        <f t="shared" si="227"/>
        <v>0</v>
      </c>
      <c r="F1697">
        <f t="shared" si="232"/>
        <v>55</v>
      </c>
      <c r="G1697">
        <f t="shared" si="230"/>
        <v>305</v>
      </c>
      <c r="I1697">
        <f t="shared" si="231"/>
        <v>70</v>
      </c>
      <c r="J1697">
        <v>20</v>
      </c>
    </row>
    <row r="1698" spans="1:10" x14ac:dyDescent="0.25">
      <c r="A1698" t="str">
        <f t="shared" si="225"/>
        <v/>
      </c>
      <c r="B1698" s="16">
        <f t="shared" si="228"/>
        <v>40498</v>
      </c>
      <c r="C1698">
        <f t="shared" si="229"/>
        <v>450</v>
      </c>
      <c r="D1698">
        <f t="shared" si="226"/>
        <v>450</v>
      </c>
      <c r="E1698">
        <f t="shared" si="227"/>
        <v>0</v>
      </c>
      <c r="F1698">
        <f t="shared" si="232"/>
        <v>55</v>
      </c>
      <c r="G1698">
        <f t="shared" si="230"/>
        <v>305</v>
      </c>
      <c r="I1698">
        <f t="shared" si="231"/>
        <v>70</v>
      </c>
      <c r="J1698">
        <v>20</v>
      </c>
    </row>
    <row r="1699" spans="1:10" x14ac:dyDescent="0.25">
      <c r="A1699" t="str">
        <f t="shared" si="225"/>
        <v/>
      </c>
      <c r="B1699" s="16">
        <f t="shared" si="228"/>
        <v>40499</v>
      </c>
      <c r="C1699">
        <f t="shared" si="229"/>
        <v>450</v>
      </c>
      <c r="D1699">
        <f t="shared" si="226"/>
        <v>450</v>
      </c>
      <c r="E1699">
        <f t="shared" si="227"/>
        <v>0</v>
      </c>
      <c r="F1699">
        <f t="shared" si="232"/>
        <v>55</v>
      </c>
      <c r="G1699">
        <f t="shared" si="230"/>
        <v>305</v>
      </c>
      <c r="I1699">
        <f t="shared" si="231"/>
        <v>70</v>
      </c>
      <c r="J1699">
        <v>20</v>
      </c>
    </row>
    <row r="1700" spans="1:10" x14ac:dyDescent="0.25">
      <c r="A1700" t="str">
        <f t="shared" si="225"/>
        <v/>
      </c>
      <c r="B1700" s="16">
        <f t="shared" si="228"/>
        <v>40500</v>
      </c>
      <c r="C1700">
        <f t="shared" si="229"/>
        <v>450</v>
      </c>
      <c r="D1700">
        <f t="shared" si="226"/>
        <v>450</v>
      </c>
      <c r="E1700">
        <f t="shared" si="227"/>
        <v>0</v>
      </c>
      <c r="F1700">
        <f t="shared" si="232"/>
        <v>55</v>
      </c>
      <c r="G1700">
        <f t="shared" si="230"/>
        <v>305</v>
      </c>
      <c r="I1700">
        <f t="shared" si="231"/>
        <v>70</v>
      </c>
      <c r="J1700">
        <v>20</v>
      </c>
    </row>
    <row r="1701" spans="1:10" x14ac:dyDescent="0.25">
      <c r="A1701" t="str">
        <f t="shared" si="225"/>
        <v/>
      </c>
      <c r="B1701" s="16">
        <f t="shared" si="228"/>
        <v>40501</v>
      </c>
      <c r="C1701">
        <f t="shared" si="229"/>
        <v>450</v>
      </c>
      <c r="D1701">
        <f t="shared" si="226"/>
        <v>450</v>
      </c>
      <c r="E1701">
        <f t="shared" si="227"/>
        <v>0</v>
      </c>
      <c r="F1701">
        <f t="shared" si="232"/>
        <v>55</v>
      </c>
      <c r="G1701">
        <f t="shared" si="230"/>
        <v>305</v>
      </c>
      <c r="I1701">
        <f t="shared" si="231"/>
        <v>70</v>
      </c>
      <c r="J1701">
        <v>20</v>
      </c>
    </row>
    <row r="1702" spans="1:10" x14ac:dyDescent="0.25">
      <c r="A1702" t="str">
        <f t="shared" si="225"/>
        <v/>
      </c>
      <c r="B1702" s="16">
        <f t="shared" si="228"/>
        <v>40502</v>
      </c>
      <c r="C1702">
        <f t="shared" si="229"/>
        <v>450</v>
      </c>
      <c r="D1702">
        <f t="shared" si="226"/>
        <v>450</v>
      </c>
      <c r="E1702">
        <f t="shared" si="227"/>
        <v>0</v>
      </c>
      <c r="F1702">
        <f t="shared" si="232"/>
        <v>55</v>
      </c>
      <c r="G1702">
        <f t="shared" si="230"/>
        <v>305</v>
      </c>
      <c r="I1702">
        <f t="shared" si="231"/>
        <v>70</v>
      </c>
      <c r="J1702">
        <v>20</v>
      </c>
    </row>
    <row r="1703" spans="1:10" x14ac:dyDescent="0.25">
      <c r="A1703" t="str">
        <f t="shared" si="225"/>
        <v/>
      </c>
      <c r="B1703" s="16">
        <f t="shared" si="228"/>
        <v>40503</v>
      </c>
      <c r="C1703">
        <f t="shared" si="229"/>
        <v>450</v>
      </c>
      <c r="D1703">
        <f t="shared" si="226"/>
        <v>450</v>
      </c>
      <c r="E1703">
        <f t="shared" si="227"/>
        <v>0</v>
      </c>
      <c r="F1703">
        <f t="shared" si="232"/>
        <v>55</v>
      </c>
      <c r="G1703">
        <f t="shared" si="230"/>
        <v>305</v>
      </c>
      <c r="I1703">
        <f t="shared" si="231"/>
        <v>70</v>
      </c>
      <c r="J1703">
        <v>20</v>
      </c>
    </row>
    <row r="1704" spans="1:10" x14ac:dyDescent="0.25">
      <c r="A1704" t="str">
        <f t="shared" si="225"/>
        <v/>
      </c>
      <c r="B1704" s="16">
        <f t="shared" si="228"/>
        <v>40504</v>
      </c>
      <c r="C1704">
        <f t="shared" si="229"/>
        <v>450</v>
      </c>
      <c r="D1704">
        <f t="shared" si="226"/>
        <v>450</v>
      </c>
      <c r="E1704">
        <f t="shared" si="227"/>
        <v>0</v>
      </c>
      <c r="F1704">
        <f t="shared" si="232"/>
        <v>55</v>
      </c>
      <c r="G1704">
        <f t="shared" si="230"/>
        <v>305</v>
      </c>
      <c r="I1704">
        <f t="shared" si="231"/>
        <v>70</v>
      </c>
      <c r="J1704">
        <v>20</v>
      </c>
    </row>
    <row r="1705" spans="1:10" x14ac:dyDescent="0.25">
      <c r="A1705" t="str">
        <f t="shared" si="225"/>
        <v/>
      </c>
      <c r="B1705" s="16">
        <f t="shared" si="228"/>
        <v>40505</v>
      </c>
      <c r="C1705">
        <f t="shared" si="229"/>
        <v>450</v>
      </c>
      <c r="D1705">
        <f t="shared" si="226"/>
        <v>450</v>
      </c>
      <c r="E1705">
        <f t="shared" si="227"/>
        <v>0</v>
      </c>
      <c r="F1705">
        <f t="shared" si="232"/>
        <v>55</v>
      </c>
      <c r="G1705">
        <f t="shared" si="230"/>
        <v>305</v>
      </c>
      <c r="I1705">
        <f t="shared" si="231"/>
        <v>70</v>
      </c>
      <c r="J1705">
        <v>20</v>
      </c>
    </row>
    <row r="1706" spans="1:10" x14ac:dyDescent="0.25">
      <c r="A1706" t="str">
        <f t="shared" si="225"/>
        <v/>
      </c>
      <c r="B1706" s="16">
        <f t="shared" si="228"/>
        <v>40506</v>
      </c>
      <c r="C1706">
        <f t="shared" si="229"/>
        <v>450</v>
      </c>
      <c r="D1706">
        <f t="shared" si="226"/>
        <v>450</v>
      </c>
      <c r="E1706">
        <f t="shared" si="227"/>
        <v>0</v>
      </c>
      <c r="F1706">
        <f t="shared" si="232"/>
        <v>55</v>
      </c>
      <c r="G1706">
        <f t="shared" si="230"/>
        <v>305</v>
      </c>
      <c r="I1706">
        <f t="shared" si="231"/>
        <v>70</v>
      </c>
      <c r="J1706">
        <v>20</v>
      </c>
    </row>
    <row r="1707" spans="1:10" x14ac:dyDescent="0.25">
      <c r="A1707" t="str">
        <f t="shared" si="225"/>
        <v/>
      </c>
      <c r="B1707" s="16">
        <f t="shared" si="228"/>
        <v>40507</v>
      </c>
      <c r="C1707">
        <f t="shared" si="229"/>
        <v>450</v>
      </c>
      <c r="D1707">
        <f t="shared" si="226"/>
        <v>450</v>
      </c>
      <c r="E1707">
        <f t="shared" si="227"/>
        <v>0</v>
      </c>
      <c r="F1707">
        <f t="shared" si="232"/>
        <v>55</v>
      </c>
      <c r="G1707">
        <f t="shared" si="230"/>
        <v>305</v>
      </c>
      <c r="I1707">
        <f t="shared" si="231"/>
        <v>70</v>
      </c>
      <c r="J1707">
        <v>20</v>
      </c>
    </row>
    <row r="1708" spans="1:10" x14ac:dyDescent="0.25">
      <c r="A1708" t="str">
        <f t="shared" si="225"/>
        <v/>
      </c>
      <c r="B1708" s="16">
        <f t="shared" si="228"/>
        <v>40508</v>
      </c>
      <c r="C1708">
        <f t="shared" si="229"/>
        <v>450</v>
      </c>
      <c r="D1708">
        <f t="shared" si="226"/>
        <v>450</v>
      </c>
      <c r="E1708">
        <f t="shared" si="227"/>
        <v>0</v>
      </c>
      <c r="F1708">
        <f t="shared" si="232"/>
        <v>55</v>
      </c>
      <c r="G1708">
        <f t="shared" si="230"/>
        <v>305</v>
      </c>
      <c r="I1708">
        <f t="shared" si="231"/>
        <v>70</v>
      </c>
      <c r="J1708">
        <v>20</v>
      </c>
    </row>
    <row r="1709" spans="1:10" x14ac:dyDescent="0.25">
      <c r="A1709" t="str">
        <f t="shared" si="225"/>
        <v/>
      </c>
      <c r="B1709" s="16">
        <f t="shared" si="228"/>
        <v>40509</v>
      </c>
      <c r="C1709">
        <f t="shared" si="229"/>
        <v>450</v>
      </c>
      <c r="D1709">
        <f t="shared" si="226"/>
        <v>450</v>
      </c>
      <c r="E1709">
        <f t="shared" si="227"/>
        <v>0</v>
      </c>
      <c r="F1709">
        <f t="shared" si="232"/>
        <v>55</v>
      </c>
      <c r="G1709">
        <f t="shared" si="230"/>
        <v>305</v>
      </c>
      <c r="I1709">
        <f t="shared" si="231"/>
        <v>70</v>
      </c>
      <c r="J1709">
        <v>20</v>
      </c>
    </row>
    <row r="1710" spans="1:10" x14ac:dyDescent="0.25">
      <c r="A1710" t="str">
        <f t="shared" si="225"/>
        <v/>
      </c>
      <c r="B1710" s="16">
        <f t="shared" si="228"/>
        <v>40510</v>
      </c>
      <c r="C1710">
        <f t="shared" si="229"/>
        <v>450</v>
      </c>
      <c r="D1710">
        <f t="shared" si="226"/>
        <v>450</v>
      </c>
      <c r="E1710">
        <f t="shared" si="227"/>
        <v>0</v>
      </c>
      <c r="F1710">
        <f t="shared" si="232"/>
        <v>55</v>
      </c>
      <c r="G1710">
        <f t="shared" si="230"/>
        <v>305</v>
      </c>
      <c r="I1710">
        <f t="shared" si="231"/>
        <v>70</v>
      </c>
      <c r="J1710">
        <v>20</v>
      </c>
    </row>
    <row r="1711" spans="1:10" x14ac:dyDescent="0.25">
      <c r="A1711" t="str">
        <f t="shared" si="225"/>
        <v/>
      </c>
      <c r="B1711" s="16">
        <f t="shared" si="228"/>
        <v>40511</v>
      </c>
      <c r="C1711">
        <f t="shared" si="229"/>
        <v>450</v>
      </c>
      <c r="D1711">
        <f t="shared" si="226"/>
        <v>450</v>
      </c>
      <c r="E1711">
        <f t="shared" si="227"/>
        <v>0</v>
      </c>
      <c r="F1711">
        <f t="shared" si="232"/>
        <v>55</v>
      </c>
      <c r="G1711">
        <f t="shared" si="230"/>
        <v>305</v>
      </c>
      <c r="I1711">
        <f t="shared" si="231"/>
        <v>70</v>
      </c>
      <c r="J1711">
        <v>20</v>
      </c>
    </row>
    <row r="1712" spans="1:10" x14ac:dyDescent="0.25">
      <c r="A1712" t="str">
        <f t="shared" si="225"/>
        <v/>
      </c>
      <c r="B1712" s="16">
        <f t="shared" si="228"/>
        <v>40512</v>
      </c>
      <c r="C1712">
        <f t="shared" si="229"/>
        <v>450</v>
      </c>
      <c r="D1712">
        <f t="shared" si="226"/>
        <v>450</v>
      </c>
      <c r="E1712">
        <f t="shared" si="227"/>
        <v>0</v>
      </c>
      <c r="F1712">
        <f t="shared" si="232"/>
        <v>55</v>
      </c>
      <c r="G1712">
        <f t="shared" si="230"/>
        <v>305</v>
      </c>
      <c r="I1712">
        <f t="shared" si="231"/>
        <v>70</v>
      </c>
      <c r="J1712">
        <v>20</v>
      </c>
    </row>
    <row r="1713" spans="1:10" x14ac:dyDescent="0.25">
      <c r="A1713">
        <f t="shared" si="225"/>
        <v>1</v>
      </c>
      <c r="B1713" s="16">
        <f t="shared" si="228"/>
        <v>40513</v>
      </c>
      <c r="C1713">
        <f t="shared" si="229"/>
        <v>450</v>
      </c>
      <c r="D1713">
        <f t="shared" si="226"/>
        <v>450</v>
      </c>
      <c r="E1713">
        <f t="shared" si="227"/>
        <v>0</v>
      </c>
      <c r="F1713">
        <v>50</v>
      </c>
      <c r="G1713">
        <f>235+60</f>
        <v>295</v>
      </c>
      <c r="I1713">
        <f>10+10+15+10+10</f>
        <v>55</v>
      </c>
      <c r="J1713">
        <f>20+30</f>
        <v>50</v>
      </c>
    </row>
    <row r="1714" spans="1:10" x14ac:dyDescent="0.25">
      <c r="A1714" t="str">
        <f t="shared" si="225"/>
        <v/>
      </c>
      <c r="B1714" s="16">
        <f t="shared" si="228"/>
        <v>40514</v>
      </c>
      <c r="C1714">
        <f t="shared" si="229"/>
        <v>450</v>
      </c>
      <c r="D1714">
        <f t="shared" si="226"/>
        <v>450</v>
      </c>
      <c r="E1714">
        <f t="shared" si="227"/>
        <v>0</v>
      </c>
      <c r="F1714">
        <f t="shared" si="232"/>
        <v>50</v>
      </c>
      <c r="G1714">
        <f>G1713</f>
        <v>295</v>
      </c>
      <c r="I1714">
        <f>I1713</f>
        <v>55</v>
      </c>
      <c r="J1714">
        <f>J1713</f>
        <v>50</v>
      </c>
    </row>
    <row r="1715" spans="1:10" x14ac:dyDescent="0.25">
      <c r="A1715" t="str">
        <f t="shared" si="225"/>
        <v/>
      </c>
      <c r="B1715" s="16">
        <f t="shared" si="228"/>
        <v>40515</v>
      </c>
      <c r="C1715">
        <f t="shared" si="229"/>
        <v>450</v>
      </c>
      <c r="D1715">
        <f t="shared" si="226"/>
        <v>450</v>
      </c>
      <c r="E1715">
        <f t="shared" si="227"/>
        <v>0</v>
      </c>
      <c r="F1715">
        <f t="shared" si="232"/>
        <v>50</v>
      </c>
      <c r="G1715">
        <f>G1714</f>
        <v>295</v>
      </c>
      <c r="I1715">
        <f>I1714</f>
        <v>55</v>
      </c>
      <c r="J1715">
        <f>J1714</f>
        <v>50</v>
      </c>
    </row>
    <row r="1716" spans="1:10" x14ac:dyDescent="0.25">
      <c r="A1716" t="str">
        <f t="shared" si="225"/>
        <v/>
      </c>
      <c r="B1716" s="16">
        <f t="shared" si="228"/>
        <v>40516</v>
      </c>
      <c r="C1716">
        <f t="shared" si="229"/>
        <v>450</v>
      </c>
      <c r="D1716">
        <f t="shared" si="226"/>
        <v>450</v>
      </c>
      <c r="E1716">
        <f t="shared" si="227"/>
        <v>0</v>
      </c>
      <c r="F1716">
        <f t="shared" si="232"/>
        <v>50</v>
      </c>
      <c r="G1716">
        <f>G1715</f>
        <v>295</v>
      </c>
      <c r="I1716">
        <f>I1715</f>
        <v>55</v>
      </c>
      <c r="J1716">
        <f t="shared" ref="J1716:J1743" si="233">J1715</f>
        <v>50</v>
      </c>
    </row>
    <row r="1717" spans="1:10" x14ac:dyDescent="0.25">
      <c r="A1717" t="str">
        <f t="shared" si="225"/>
        <v/>
      </c>
      <c r="B1717" s="16">
        <f t="shared" si="228"/>
        <v>40517</v>
      </c>
      <c r="C1717">
        <f t="shared" si="229"/>
        <v>450</v>
      </c>
      <c r="D1717">
        <f t="shared" si="226"/>
        <v>450</v>
      </c>
      <c r="E1717">
        <f t="shared" si="227"/>
        <v>0</v>
      </c>
      <c r="F1717">
        <f t="shared" si="232"/>
        <v>50</v>
      </c>
      <c r="G1717">
        <f>G1716</f>
        <v>295</v>
      </c>
      <c r="I1717">
        <f>I1716</f>
        <v>55</v>
      </c>
      <c r="J1717">
        <f t="shared" si="233"/>
        <v>50</v>
      </c>
    </row>
    <row r="1718" spans="1:10" x14ac:dyDescent="0.25">
      <c r="A1718" t="str">
        <f t="shared" si="225"/>
        <v/>
      </c>
      <c r="B1718" s="16">
        <f t="shared" si="228"/>
        <v>40518</v>
      </c>
      <c r="C1718">
        <f t="shared" si="229"/>
        <v>450</v>
      </c>
      <c r="D1718">
        <f t="shared" si="226"/>
        <v>450</v>
      </c>
      <c r="E1718">
        <f t="shared" si="227"/>
        <v>0</v>
      </c>
      <c r="F1718">
        <f t="shared" ref="F1718:J1781" si="234">F1717</f>
        <v>50</v>
      </c>
      <c r="G1718">
        <f t="shared" si="234"/>
        <v>295</v>
      </c>
      <c r="I1718">
        <f t="shared" si="234"/>
        <v>55</v>
      </c>
      <c r="J1718">
        <f t="shared" si="233"/>
        <v>50</v>
      </c>
    </row>
    <row r="1719" spans="1:10" x14ac:dyDescent="0.25">
      <c r="A1719" t="str">
        <f t="shared" si="225"/>
        <v/>
      </c>
      <c r="B1719" s="16">
        <f t="shared" si="228"/>
        <v>40519</v>
      </c>
      <c r="C1719">
        <f t="shared" si="229"/>
        <v>450</v>
      </c>
      <c r="D1719">
        <f t="shared" si="226"/>
        <v>450</v>
      </c>
      <c r="E1719">
        <f t="shared" si="227"/>
        <v>0</v>
      </c>
      <c r="F1719">
        <f t="shared" si="234"/>
        <v>50</v>
      </c>
      <c r="G1719">
        <f t="shared" si="234"/>
        <v>295</v>
      </c>
      <c r="I1719">
        <f t="shared" si="234"/>
        <v>55</v>
      </c>
      <c r="J1719">
        <f t="shared" si="233"/>
        <v>50</v>
      </c>
    </row>
    <row r="1720" spans="1:10" x14ac:dyDescent="0.25">
      <c r="A1720" t="str">
        <f t="shared" si="225"/>
        <v/>
      </c>
      <c r="B1720" s="16">
        <f t="shared" si="228"/>
        <v>40520</v>
      </c>
      <c r="C1720">
        <f t="shared" si="229"/>
        <v>450</v>
      </c>
      <c r="D1720">
        <f t="shared" si="226"/>
        <v>450</v>
      </c>
      <c r="E1720">
        <f t="shared" si="227"/>
        <v>0</v>
      </c>
      <c r="F1720">
        <f t="shared" si="234"/>
        <v>50</v>
      </c>
      <c r="G1720">
        <f t="shared" si="234"/>
        <v>295</v>
      </c>
      <c r="I1720">
        <f t="shared" si="234"/>
        <v>55</v>
      </c>
      <c r="J1720">
        <f t="shared" si="233"/>
        <v>50</v>
      </c>
    </row>
    <row r="1721" spans="1:10" x14ac:dyDescent="0.25">
      <c r="A1721" t="str">
        <f t="shared" si="225"/>
        <v/>
      </c>
      <c r="B1721" s="16">
        <f t="shared" si="228"/>
        <v>40521</v>
      </c>
      <c r="C1721">
        <f t="shared" si="229"/>
        <v>450</v>
      </c>
      <c r="D1721">
        <f t="shared" si="226"/>
        <v>450</v>
      </c>
      <c r="E1721">
        <f t="shared" si="227"/>
        <v>0</v>
      </c>
      <c r="F1721">
        <f t="shared" si="234"/>
        <v>50</v>
      </c>
      <c r="G1721">
        <f t="shared" si="234"/>
        <v>295</v>
      </c>
      <c r="I1721">
        <f t="shared" si="234"/>
        <v>55</v>
      </c>
      <c r="J1721">
        <f t="shared" si="233"/>
        <v>50</v>
      </c>
    </row>
    <row r="1722" spans="1:10" x14ac:dyDescent="0.25">
      <c r="A1722" t="str">
        <f t="shared" si="225"/>
        <v/>
      </c>
      <c r="B1722" s="16">
        <f t="shared" si="228"/>
        <v>40522</v>
      </c>
      <c r="C1722">
        <f t="shared" si="229"/>
        <v>450</v>
      </c>
      <c r="D1722">
        <f t="shared" si="226"/>
        <v>450</v>
      </c>
      <c r="E1722">
        <f t="shared" si="227"/>
        <v>0</v>
      </c>
      <c r="F1722">
        <f t="shared" si="234"/>
        <v>50</v>
      </c>
      <c r="G1722">
        <f t="shared" si="234"/>
        <v>295</v>
      </c>
      <c r="I1722">
        <f t="shared" si="234"/>
        <v>55</v>
      </c>
      <c r="J1722">
        <f t="shared" si="233"/>
        <v>50</v>
      </c>
    </row>
    <row r="1723" spans="1:10" x14ac:dyDescent="0.25">
      <c r="A1723" t="str">
        <f t="shared" si="225"/>
        <v/>
      </c>
      <c r="B1723" s="16">
        <f t="shared" si="228"/>
        <v>40523</v>
      </c>
      <c r="C1723">
        <f t="shared" si="229"/>
        <v>450</v>
      </c>
      <c r="D1723">
        <f t="shared" si="226"/>
        <v>450</v>
      </c>
      <c r="E1723">
        <f t="shared" si="227"/>
        <v>0</v>
      </c>
      <c r="F1723">
        <f t="shared" si="234"/>
        <v>50</v>
      </c>
      <c r="G1723">
        <f t="shared" si="234"/>
        <v>295</v>
      </c>
      <c r="I1723">
        <f t="shared" si="234"/>
        <v>55</v>
      </c>
      <c r="J1723">
        <f t="shared" si="233"/>
        <v>50</v>
      </c>
    </row>
    <row r="1724" spans="1:10" x14ac:dyDescent="0.25">
      <c r="A1724" t="str">
        <f t="shared" si="225"/>
        <v/>
      </c>
      <c r="B1724" s="16">
        <f t="shared" si="228"/>
        <v>40524</v>
      </c>
      <c r="C1724">
        <f t="shared" si="229"/>
        <v>450</v>
      </c>
      <c r="D1724">
        <f t="shared" si="226"/>
        <v>450</v>
      </c>
      <c r="E1724">
        <f t="shared" si="227"/>
        <v>0</v>
      </c>
      <c r="F1724">
        <f t="shared" si="234"/>
        <v>50</v>
      </c>
      <c r="G1724">
        <f t="shared" si="234"/>
        <v>295</v>
      </c>
      <c r="I1724">
        <f t="shared" si="234"/>
        <v>55</v>
      </c>
      <c r="J1724">
        <f t="shared" si="233"/>
        <v>50</v>
      </c>
    </row>
    <row r="1725" spans="1:10" x14ac:dyDescent="0.25">
      <c r="A1725" t="str">
        <f t="shared" si="225"/>
        <v/>
      </c>
      <c r="B1725" s="16">
        <f t="shared" si="228"/>
        <v>40525</v>
      </c>
      <c r="C1725">
        <f t="shared" si="229"/>
        <v>450</v>
      </c>
      <c r="D1725">
        <f t="shared" si="226"/>
        <v>450</v>
      </c>
      <c r="E1725">
        <f t="shared" si="227"/>
        <v>0</v>
      </c>
      <c r="F1725">
        <f t="shared" si="234"/>
        <v>50</v>
      </c>
      <c r="G1725">
        <f t="shared" si="234"/>
        <v>295</v>
      </c>
      <c r="I1725">
        <f t="shared" si="234"/>
        <v>55</v>
      </c>
      <c r="J1725">
        <f t="shared" si="233"/>
        <v>50</v>
      </c>
    </row>
    <row r="1726" spans="1:10" x14ac:dyDescent="0.25">
      <c r="A1726" t="str">
        <f t="shared" si="225"/>
        <v/>
      </c>
      <c r="B1726" s="16">
        <f t="shared" si="228"/>
        <v>40526</v>
      </c>
      <c r="C1726">
        <f t="shared" si="229"/>
        <v>450</v>
      </c>
      <c r="D1726">
        <f t="shared" si="226"/>
        <v>450</v>
      </c>
      <c r="E1726">
        <f t="shared" si="227"/>
        <v>0</v>
      </c>
      <c r="F1726">
        <f t="shared" si="234"/>
        <v>50</v>
      </c>
      <c r="G1726">
        <f t="shared" si="234"/>
        <v>295</v>
      </c>
      <c r="I1726">
        <f t="shared" si="234"/>
        <v>55</v>
      </c>
      <c r="J1726">
        <f t="shared" si="233"/>
        <v>50</v>
      </c>
    </row>
    <row r="1727" spans="1:10" x14ac:dyDescent="0.25">
      <c r="A1727" t="str">
        <f t="shared" si="225"/>
        <v/>
      </c>
      <c r="B1727" s="16">
        <f t="shared" si="228"/>
        <v>40527</v>
      </c>
      <c r="C1727">
        <f t="shared" si="229"/>
        <v>450</v>
      </c>
      <c r="D1727">
        <f t="shared" si="226"/>
        <v>450</v>
      </c>
      <c r="E1727">
        <f t="shared" si="227"/>
        <v>0</v>
      </c>
      <c r="F1727">
        <f t="shared" si="234"/>
        <v>50</v>
      </c>
      <c r="G1727">
        <f t="shared" si="234"/>
        <v>295</v>
      </c>
      <c r="I1727">
        <f t="shared" si="234"/>
        <v>55</v>
      </c>
      <c r="J1727">
        <f t="shared" si="233"/>
        <v>50</v>
      </c>
    </row>
    <row r="1728" spans="1:10" x14ac:dyDescent="0.25">
      <c r="A1728" t="str">
        <f t="shared" si="225"/>
        <v/>
      </c>
      <c r="B1728" s="16">
        <f t="shared" si="228"/>
        <v>40528</v>
      </c>
      <c r="C1728">
        <f t="shared" si="229"/>
        <v>450</v>
      </c>
      <c r="D1728">
        <f t="shared" si="226"/>
        <v>450</v>
      </c>
      <c r="E1728">
        <f t="shared" si="227"/>
        <v>0</v>
      </c>
      <c r="F1728">
        <f t="shared" si="234"/>
        <v>50</v>
      </c>
      <c r="G1728">
        <f t="shared" si="234"/>
        <v>295</v>
      </c>
      <c r="I1728">
        <f t="shared" si="234"/>
        <v>55</v>
      </c>
      <c r="J1728">
        <f t="shared" si="233"/>
        <v>50</v>
      </c>
    </row>
    <row r="1729" spans="1:10" x14ac:dyDescent="0.25">
      <c r="A1729" t="str">
        <f t="shared" si="225"/>
        <v/>
      </c>
      <c r="B1729" s="16">
        <f t="shared" si="228"/>
        <v>40529</v>
      </c>
      <c r="C1729">
        <f t="shared" si="229"/>
        <v>450</v>
      </c>
      <c r="D1729">
        <f t="shared" si="226"/>
        <v>450</v>
      </c>
      <c r="E1729">
        <f t="shared" si="227"/>
        <v>0</v>
      </c>
      <c r="F1729">
        <f t="shared" si="234"/>
        <v>50</v>
      </c>
      <c r="G1729">
        <f t="shared" si="234"/>
        <v>295</v>
      </c>
      <c r="I1729">
        <f t="shared" si="234"/>
        <v>55</v>
      </c>
      <c r="J1729">
        <f t="shared" si="233"/>
        <v>50</v>
      </c>
    </row>
    <row r="1730" spans="1:10" x14ac:dyDescent="0.25">
      <c r="A1730" t="str">
        <f t="shared" si="225"/>
        <v/>
      </c>
      <c r="B1730" s="16">
        <f t="shared" si="228"/>
        <v>40530</v>
      </c>
      <c r="C1730">
        <f t="shared" si="229"/>
        <v>450</v>
      </c>
      <c r="D1730">
        <f t="shared" si="226"/>
        <v>450</v>
      </c>
      <c r="E1730">
        <f t="shared" si="227"/>
        <v>0</v>
      </c>
      <c r="F1730">
        <f t="shared" si="234"/>
        <v>50</v>
      </c>
      <c r="G1730">
        <f t="shared" si="234"/>
        <v>295</v>
      </c>
      <c r="I1730">
        <f t="shared" si="234"/>
        <v>55</v>
      </c>
      <c r="J1730">
        <f t="shared" si="233"/>
        <v>50</v>
      </c>
    </row>
    <row r="1731" spans="1:10" x14ac:dyDescent="0.25">
      <c r="A1731" t="str">
        <f t="shared" si="225"/>
        <v/>
      </c>
      <c r="B1731" s="16">
        <f t="shared" si="228"/>
        <v>40531</v>
      </c>
      <c r="C1731">
        <f t="shared" si="229"/>
        <v>450</v>
      </c>
      <c r="D1731">
        <f t="shared" si="226"/>
        <v>450</v>
      </c>
      <c r="E1731">
        <f t="shared" si="227"/>
        <v>0</v>
      </c>
      <c r="F1731">
        <f t="shared" si="234"/>
        <v>50</v>
      </c>
      <c r="G1731">
        <f t="shared" si="234"/>
        <v>295</v>
      </c>
      <c r="I1731">
        <f t="shared" si="234"/>
        <v>55</v>
      </c>
      <c r="J1731">
        <f t="shared" si="233"/>
        <v>50</v>
      </c>
    </row>
    <row r="1732" spans="1:10" x14ac:dyDescent="0.25">
      <c r="A1732" t="str">
        <f t="shared" si="225"/>
        <v/>
      </c>
      <c r="B1732" s="16">
        <f t="shared" si="228"/>
        <v>40532</v>
      </c>
      <c r="C1732">
        <f t="shared" si="229"/>
        <v>450</v>
      </c>
      <c r="D1732">
        <f t="shared" si="226"/>
        <v>450</v>
      </c>
      <c r="E1732">
        <f t="shared" si="227"/>
        <v>0</v>
      </c>
      <c r="F1732">
        <f t="shared" si="234"/>
        <v>50</v>
      </c>
      <c r="G1732">
        <f t="shared" si="234"/>
        <v>295</v>
      </c>
      <c r="I1732">
        <f t="shared" si="234"/>
        <v>55</v>
      </c>
      <c r="J1732">
        <f t="shared" si="233"/>
        <v>50</v>
      </c>
    </row>
    <row r="1733" spans="1:10" x14ac:dyDescent="0.25">
      <c r="A1733" t="str">
        <f t="shared" si="225"/>
        <v/>
      </c>
      <c r="B1733" s="16">
        <f t="shared" si="228"/>
        <v>40533</v>
      </c>
      <c r="C1733">
        <f t="shared" si="229"/>
        <v>450</v>
      </c>
      <c r="D1733">
        <f t="shared" si="226"/>
        <v>450</v>
      </c>
      <c r="E1733">
        <f t="shared" si="227"/>
        <v>0</v>
      </c>
      <c r="F1733">
        <f t="shared" si="234"/>
        <v>50</v>
      </c>
      <c r="G1733">
        <f t="shared" si="234"/>
        <v>295</v>
      </c>
      <c r="I1733">
        <f t="shared" si="234"/>
        <v>55</v>
      </c>
      <c r="J1733">
        <f t="shared" si="233"/>
        <v>50</v>
      </c>
    </row>
    <row r="1734" spans="1:10" x14ac:dyDescent="0.25">
      <c r="A1734" t="str">
        <f t="shared" si="225"/>
        <v/>
      </c>
      <c r="B1734" s="16">
        <f t="shared" si="228"/>
        <v>40534</v>
      </c>
      <c r="C1734">
        <f t="shared" si="229"/>
        <v>450</v>
      </c>
      <c r="D1734">
        <f t="shared" si="226"/>
        <v>450</v>
      </c>
      <c r="E1734">
        <f t="shared" si="227"/>
        <v>0</v>
      </c>
      <c r="F1734">
        <f t="shared" si="234"/>
        <v>50</v>
      </c>
      <c r="G1734">
        <f t="shared" si="234"/>
        <v>295</v>
      </c>
      <c r="I1734">
        <f t="shared" si="234"/>
        <v>55</v>
      </c>
      <c r="J1734">
        <f t="shared" si="233"/>
        <v>50</v>
      </c>
    </row>
    <row r="1735" spans="1:10" x14ac:dyDescent="0.25">
      <c r="A1735" t="str">
        <f t="shared" si="225"/>
        <v/>
      </c>
      <c r="B1735" s="16">
        <f t="shared" si="228"/>
        <v>40535</v>
      </c>
      <c r="C1735">
        <f t="shared" si="229"/>
        <v>450</v>
      </c>
      <c r="D1735">
        <f t="shared" si="226"/>
        <v>450</v>
      </c>
      <c r="E1735">
        <f t="shared" si="227"/>
        <v>0</v>
      </c>
      <c r="F1735">
        <f t="shared" si="234"/>
        <v>50</v>
      </c>
      <c r="G1735">
        <f t="shared" si="234"/>
        <v>295</v>
      </c>
      <c r="I1735">
        <f t="shared" si="234"/>
        <v>55</v>
      </c>
      <c r="J1735">
        <f t="shared" si="233"/>
        <v>50</v>
      </c>
    </row>
    <row r="1736" spans="1:10" x14ac:dyDescent="0.25">
      <c r="A1736" t="str">
        <f t="shared" ref="A1736:A1799" si="235">IF(DAY(B1736)=1,1,"")</f>
        <v/>
      </c>
      <c r="B1736" s="16">
        <f t="shared" si="228"/>
        <v>40536</v>
      </c>
      <c r="C1736">
        <f t="shared" si="229"/>
        <v>450</v>
      </c>
      <c r="D1736">
        <f t="shared" si="226"/>
        <v>450</v>
      </c>
      <c r="E1736">
        <f t="shared" si="227"/>
        <v>0</v>
      </c>
      <c r="F1736">
        <f t="shared" si="234"/>
        <v>50</v>
      </c>
      <c r="G1736">
        <f t="shared" si="234"/>
        <v>295</v>
      </c>
      <c r="I1736">
        <f t="shared" si="234"/>
        <v>55</v>
      </c>
      <c r="J1736">
        <f t="shared" si="233"/>
        <v>50</v>
      </c>
    </row>
    <row r="1737" spans="1:10" x14ac:dyDescent="0.25">
      <c r="A1737" t="str">
        <f t="shared" si="235"/>
        <v/>
      </c>
      <c r="B1737" s="16">
        <f t="shared" si="228"/>
        <v>40537</v>
      </c>
      <c r="C1737">
        <f t="shared" si="229"/>
        <v>450</v>
      </c>
      <c r="D1737">
        <f t="shared" ref="D1737:D1800" si="236">SUM(F1737:S1737)</f>
        <v>450</v>
      </c>
      <c r="E1737">
        <f t="shared" ref="E1737:E1800" si="237">C1737-D1737</f>
        <v>0</v>
      </c>
      <c r="F1737">
        <f t="shared" si="234"/>
        <v>50</v>
      </c>
      <c r="G1737">
        <f t="shared" si="234"/>
        <v>295</v>
      </c>
      <c r="I1737">
        <f t="shared" si="234"/>
        <v>55</v>
      </c>
      <c r="J1737">
        <f t="shared" si="233"/>
        <v>50</v>
      </c>
    </row>
    <row r="1738" spans="1:10" x14ac:dyDescent="0.25">
      <c r="A1738" t="str">
        <f t="shared" si="235"/>
        <v/>
      </c>
      <c r="B1738" s="16">
        <f t="shared" ref="B1738:B1801" si="238">B1737+1</f>
        <v>40538</v>
      </c>
      <c r="C1738">
        <f t="shared" si="229"/>
        <v>450</v>
      </c>
      <c r="D1738">
        <f t="shared" si="236"/>
        <v>450</v>
      </c>
      <c r="E1738">
        <f t="shared" si="237"/>
        <v>0</v>
      </c>
      <c r="F1738">
        <f t="shared" si="234"/>
        <v>50</v>
      </c>
      <c r="G1738">
        <f t="shared" si="234"/>
        <v>295</v>
      </c>
      <c r="I1738">
        <f t="shared" si="234"/>
        <v>55</v>
      </c>
      <c r="J1738">
        <f t="shared" si="233"/>
        <v>50</v>
      </c>
    </row>
    <row r="1739" spans="1:10" x14ac:dyDescent="0.25">
      <c r="A1739" t="str">
        <f t="shared" si="235"/>
        <v/>
      </c>
      <c r="B1739" s="16">
        <f t="shared" si="238"/>
        <v>40539</v>
      </c>
      <c r="C1739">
        <f t="shared" si="229"/>
        <v>450</v>
      </c>
      <c r="D1739">
        <f t="shared" si="236"/>
        <v>450</v>
      </c>
      <c r="E1739">
        <f t="shared" si="237"/>
        <v>0</v>
      </c>
      <c r="F1739">
        <f t="shared" si="234"/>
        <v>50</v>
      </c>
      <c r="G1739">
        <f t="shared" si="234"/>
        <v>295</v>
      </c>
      <c r="I1739">
        <f t="shared" si="234"/>
        <v>55</v>
      </c>
      <c r="J1739">
        <f t="shared" si="233"/>
        <v>50</v>
      </c>
    </row>
    <row r="1740" spans="1:10" x14ac:dyDescent="0.25">
      <c r="A1740" t="str">
        <f t="shared" si="235"/>
        <v/>
      </c>
      <c r="B1740" s="16">
        <f t="shared" si="238"/>
        <v>40540</v>
      </c>
      <c r="C1740">
        <f t="shared" ref="C1740:C1803" si="239">IF(MONTH(B1740)&lt;4,450,IF(MONTH(B1740)&gt;10,450,410))</f>
        <v>450</v>
      </c>
      <c r="D1740">
        <f t="shared" si="236"/>
        <v>450</v>
      </c>
      <c r="E1740">
        <f t="shared" si="237"/>
        <v>0</v>
      </c>
      <c r="F1740">
        <f t="shared" si="234"/>
        <v>50</v>
      </c>
      <c r="G1740">
        <f t="shared" si="234"/>
        <v>295</v>
      </c>
      <c r="I1740">
        <f t="shared" si="234"/>
        <v>55</v>
      </c>
      <c r="J1740">
        <f t="shared" si="233"/>
        <v>50</v>
      </c>
    </row>
    <row r="1741" spans="1:10" x14ac:dyDescent="0.25">
      <c r="A1741" t="str">
        <f t="shared" si="235"/>
        <v/>
      </c>
      <c r="B1741" s="16">
        <f t="shared" si="238"/>
        <v>40541</v>
      </c>
      <c r="C1741">
        <f t="shared" si="239"/>
        <v>450</v>
      </c>
      <c r="D1741">
        <f t="shared" si="236"/>
        <v>450</v>
      </c>
      <c r="E1741">
        <f t="shared" si="237"/>
        <v>0</v>
      </c>
      <c r="F1741">
        <f t="shared" si="234"/>
        <v>50</v>
      </c>
      <c r="G1741">
        <f t="shared" si="234"/>
        <v>295</v>
      </c>
      <c r="I1741">
        <f t="shared" si="234"/>
        <v>55</v>
      </c>
      <c r="J1741">
        <f t="shared" si="233"/>
        <v>50</v>
      </c>
    </row>
    <row r="1742" spans="1:10" x14ac:dyDescent="0.25">
      <c r="A1742" t="str">
        <f t="shared" si="235"/>
        <v/>
      </c>
      <c r="B1742" s="16">
        <f t="shared" si="238"/>
        <v>40542</v>
      </c>
      <c r="C1742">
        <f t="shared" si="239"/>
        <v>450</v>
      </c>
      <c r="D1742">
        <f t="shared" si="236"/>
        <v>450</v>
      </c>
      <c r="E1742">
        <f t="shared" si="237"/>
        <v>0</v>
      </c>
      <c r="F1742">
        <f t="shared" si="234"/>
        <v>50</v>
      </c>
      <c r="G1742">
        <f t="shared" si="234"/>
        <v>295</v>
      </c>
      <c r="I1742">
        <f t="shared" si="234"/>
        <v>55</v>
      </c>
      <c r="J1742">
        <f t="shared" si="233"/>
        <v>50</v>
      </c>
    </row>
    <row r="1743" spans="1:10" x14ac:dyDescent="0.25">
      <c r="A1743" t="str">
        <f t="shared" si="235"/>
        <v/>
      </c>
      <c r="B1743" s="16">
        <f t="shared" si="238"/>
        <v>40543</v>
      </c>
      <c r="C1743">
        <f t="shared" si="239"/>
        <v>450</v>
      </c>
      <c r="D1743">
        <f t="shared" si="236"/>
        <v>450</v>
      </c>
      <c r="E1743">
        <f t="shared" si="237"/>
        <v>0</v>
      </c>
      <c r="F1743">
        <f t="shared" si="234"/>
        <v>50</v>
      </c>
      <c r="G1743">
        <f t="shared" si="234"/>
        <v>295</v>
      </c>
      <c r="I1743">
        <f t="shared" si="234"/>
        <v>55</v>
      </c>
      <c r="J1743">
        <f t="shared" si="233"/>
        <v>50</v>
      </c>
    </row>
    <row r="1744" spans="1:10" x14ac:dyDescent="0.25">
      <c r="A1744">
        <f t="shared" si="235"/>
        <v>1</v>
      </c>
      <c r="B1744" s="16">
        <f t="shared" si="238"/>
        <v>40544</v>
      </c>
      <c r="C1744">
        <f t="shared" si="239"/>
        <v>450</v>
      </c>
      <c r="D1744">
        <f t="shared" si="236"/>
        <v>450</v>
      </c>
      <c r="E1744">
        <f t="shared" si="237"/>
        <v>0</v>
      </c>
      <c r="F1744">
        <f>F1743+5</f>
        <v>55</v>
      </c>
      <c r="G1744">
        <f>235+5+100</f>
        <v>340</v>
      </c>
      <c r="I1744">
        <v>35</v>
      </c>
      <c r="J1744">
        <v>20</v>
      </c>
    </row>
    <row r="1745" spans="1:10" x14ac:dyDescent="0.25">
      <c r="A1745" t="str">
        <f t="shared" si="235"/>
        <v/>
      </c>
      <c r="B1745" s="16">
        <f t="shared" si="238"/>
        <v>40545</v>
      </c>
      <c r="C1745">
        <f t="shared" si="239"/>
        <v>450</v>
      </c>
      <c r="D1745">
        <f t="shared" si="236"/>
        <v>450</v>
      </c>
      <c r="E1745">
        <f t="shared" si="237"/>
        <v>0</v>
      </c>
      <c r="F1745">
        <f t="shared" si="234"/>
        <v>55</v>
      </c>
      <c r="G1745">
        <f t="shared" si="234"/>
        <v>340</v>
      </c>
      <c r="I1745">
        <f t="shared" si="234"/>
        <v>35</v>
      </c>
      <c r="J1745">
        <f>J1744</f>
        <v>20</v>
      </c>
    </row>
    <row r="1746" spans="1:10" x14ac:dyDescent="0.25">
      <c r="A1746" t="str">
        <f t="shared" si="235"/>
        <v/>
      </c>
      <c r="B1746" s="16">
        <f t="shared" si="238"/>
        <v>40546</v>
      </c>
      <c r="C1746">
        <f t="shared" si="239"/>
        <v>450</v>
      </c>
      <c r="D1746">
        <f t="shared" si="236"/>
        <v>450</v>
      </c>
      <c r="E1746">
        <f t="shared" si="237"/>
        <v>0</v>
      </c>
      <c r="F1746">
        <f t="shared" si="234"/>
        <v>55</v>
      </c>
      <c r="G1746">
        <f t="shared" si="234"/>
        <v>340</v>
      </c>
      <c r="I1746">
        <f t="shared" si="234"/>
        <v>35</v>
      </c>
      <c r="J1746">
        <f t="shared" si="234"/>
        <v>20</v>
      </c>
    </row>
    <row r="1747" spans="1:10" x14ac:dyDescent="0.25">
      <c r="A1747" t="str">
        <f t="shared" si="235"/>
        <v/>
      </c>
      <c r="B1747" s="16">
        <f t="shared" si="238"/>
        <v>40547</v>
      </c>
      <c r="C1747">
        <f t="shared" si="239"/>
        <v>450</v>
      </c>
      <c r="D1747">
        <f t="shared" si="236"/>
        <v>450</v>
      </c>
      <c r="E1747">
        <f t="shared" si="237"/>
        <v>0</v>
      </c>
      <c r="F1747">
        <f t="shared" si="234"/>
        <v>55</v>
      </c>
      <c r="G1747">
        <f t="shared" si="234"/>
        <v>340</v>
      </c>
      <c r="I1747">
        <f t="shared" si="234"/>
        <v>35</v>
      </c>
      <c r="J1747">
        <f t="shared" si="234"/>
        <v>20</v>
      </c>
    </row>
    <row r="1748" spans="1:10" x14ac:dyDescent="0.25">
      <c r="A1748" t="str">
        <f t="shared" si="235"/>
        <v/>
      </c>
      <c r="B1748" s="16">
        <f t="shared" si="238"/>
        <v>40548</v>
      </c>
      <c r="C1748">
        <f t="shared" si="239"/>
        <v>450</v>
      </c>
      <c r="D1748">
        <f t="shared" si="236"/>
        <v>450</v>
      </c>
      <c r="E1748">
        <f t="shared" si="237"/>
        <v>0</v>
      </c>
      <c r="F1748">
        <f t="shared" si="234"/>
        <v>55</v>
      </c>
      <c r="G1748">
        <f t="shared" si="234"/>
        <v>340</v>
      </c>
      <c r="I1748">
        <f t="shared" si="234"/>
        <v>35</v>
      </c>
      <c r="J1748">
        <f t="shared" si="234"/>
        <v>20</v>
      </c>
    </row>
    <row r="1749" spans="1:10" x14ac:dyDescent="0.25">
      <c r="A1749" t="str">
        <f t="shared" si="235"/>
        <v/>
      </c>
      <c r="B1749" s="16">
        <f t="shared" si="238"/>
        <v>40549</v>
      </c>
      <c r="C1749">
        <f t="shared" si="239"/>
        <v>450</v>
      </c>
      <c r="D1749">
        <f t="shared" si="236"/>
        <v>450</v>
      </c>
      <c r="E1749">
        <f t="shared" si="237"/>
        <v>0</v>
      </c>
      <c r="F1749">
        <f t="shared" si="234"/>
        <v>55</v>
      </c>
      <c r="G1749">
        <f t="shared" si="234"/>
        <v>340</v>
      </c>
      <c r="I1749">
        <f t="shared" si="234"/>
        <v>35</v>
      </c>
      <c r="J1749">
        <f t="shared" si="234"/>
        <v>20</v>
      </c>
    </row>
    <row r="1750" spans="1:10" x14ac:dyDescent="0.25">
      <c r="A1750" t="str">
        <f t="shared" si="235"/>
        <v/>
      </c>
      <c r="B1750" s="16">
        <f t="shared" si="238"/>
        <v>40550</v>
      </c>
      <c r="C1750">
        <f t="shared" si="239"/>
        <v>450</v>
      </c>
      <c r="D1750">
        <f t="shared" si="236"/>
        <v>450</v>
      </c>
      <c r="E1750">
        <f t="shared" si="237"/>
        <v>0</v>
      </c>
      <c r="F1750">
        <f t="shared" si="234"/>
        <v>55</v>
      </c>
      <c r="G1750">
        <f t="shared" si="234"/>
        <v>340</v>
      </c>
      <c r="I1750">
        <f t="shared" si="234"/>
        <v>35</v>
      </c>
      <c r="J1750">
        <f t="shared" si="234"/>
        <v>20</v>
      </c>
    </row>
    <row r="1751" spans="1:10" x14ac:dyDescent="0.25">
      <c r="A1751" t="str">
        <f t="shared" si="235"/>
        <v/>
      </c>
      <c r="B1751" s="16">
        <f t="shared" si="238"/>
        <v>40551</v>
      </c>
      <c r="C1751">
        <f t="shared" si="239"/>
        <v>450</v>
      </c>
      <c r="D1751">
        <f t="shared" si="236"/>
        <v>450</v>
      </c>
      <c r="E1751">
        <f t="shared" si="237"/>
        <v>0</v>
      </c>
      <c r="F1751">
        <f t="shared" si="234"/>
        <v>55</v>
      </c>
      <c r="G1751">
        <f t="shared" si="234"/>
        <v>340</v>
      </c>
      <c r="I1751">
        <f t="shared" si="234"/>
        <v>35</v>
      </c>
      <c r="J1751">
        <f t="shared" si="234"/>
        <v>20</v>
      </c>
    </row>
    <row r="1752" spans="1:10" x14ac:dyDescent="0.25">
      <c r="A1752" t="str">
        <f t="shared" si="235"/>
        <v/>
      </c>
      <c r="B1752" s="16">
        <f t="shared" si="238"/>
        <v>40552</v>
      </c>
      <c r="C1752">
        <f t="shared" si="239"/>
        <v>450</v>
      </c>
      <c r="D1752">
        <f t="shared" si="236"/>
        <v>450</v>
      </c>
      <c r="E1752">
        <f t="shared" si="237"/>
        <v>0</v>
      </c>
      <c r="F1752">
        <f t="shared" si="234"/>
        <v>55</v>
      </c>
      <c r="G1752">
        <f t="shared" si="234"/>
        <v>340</v>
      </c>
      <c r="I1752">
        <f t="shared" si="234"/>
        <v>35</v>
      </c>
      <c r="J1752">
        <f t="shared" si="234"/>
        <v>20</v>
      </c>
    </row>
    <row r="1753" spans="1:10" x14ac:dyDescent="0.25">
      <c r="A1753" t="str">
        <f t="shared" si="235"/>
        <v/>
      </c>
      <c r="B1753" s="16">
        <f t="shared" si="238"/>
        <v>40553</v>
      </c>
      <c r="C1753">
        <f t="shared" si="239"/>
        <v>450</v>
      </c>
      <c r="D1753">
        <f t="shared" si="236"/>
        <v>450</v>
      </c>
      <c r="E1753">
        <f t="shared" si="237"/>
        <v>0</v>
      </c>
      <c r="F1753">
        <f t="shared" si="234"/>
        <v>55</v>
      </c>
      <c r="G1753">
        <f t="shared" si="234"/>
        <v>340</v>
      </c>
      <c r="I1753">
        <f t="shared" si="234"/>
        <v>35</v>
      </c>
      <c r="J1753">
        <f t="shared" si="234"/>
        <v>20</v>
      </c>
    </row>
    <row r="1754" spans="1:10" x14ac:dyDescent="0.25">
      <c r="A1754" t="str">
        <f t="shared" si="235"/>
        <v/>
      </c>
      <c r="B1754" s="16">
        <f t="shared" si="238"/>
        <v>40554</v>
      </c>
      <c r="C1754">
        <f t="shared" si="239"/>
        <v>450</v>
      </c>
      <c r="D1754">
        <f t="shared" si="236"/>
        <v>450</v>
      </c>
      <c r="E1754">
        <f t="shared" si="237"/>
        <v>0</v>
      </c>
      <c r="F1754">
        <f t="shared" si="234"/>
        <v>55</v>
      </c>
      <c r="G1754">
        <f t="shared" si="234"/>
        <v>340</v>
      </c>
      <c r="I1754">
        <f t="shared" si="234"/>
        <v>35</v>
      </c>
      <c r="J1754">
        <f t="shared" si="234"/>
        <v>20</v>
      </c>
    </row>
    <row r="1755" spans="1:10" x14ac:dyDescent="0.25">
      <c r="A1755" t="str">
        <f t="shared" si="235"/>
        <v/>
      </c>
      <c r="B1755" s="16">
        <f t="shared" si="238"/>
        <v>40555</v>
      </c>
      <c r="C1755">
        <f t="shared" si="239"/>
        <v>450</v>
      </c>
      <c r="D1755">
        <f t="shared" si="236"/>
        <v>450</v>
      </c>
      <c r="E1755">
        <f t="shared" si="237"/>
        <v>0</v>
      </c>
      <c r="F1755">
        <f t="shared" si="234"/>
        <v>55</v>
      </c>
      <c r="G1755">
        <f t="shared" si="234"/>
        <v>340</v>
      </c>
      <c r="I1755">
        <f t="shared" si="234"/>
        <v>35</v>
      </c>
      <c r="J1755">
        <f t="shared" si="234"/>
        <v>20</v>
      </c>
    </row>
    <row r="1756" spans="1:10" x14ac:dyDescent="0.25">
      <c r="A1756" t="str">
        <f t="shared" si="235"/>
        <v/>
      </c>
      <c r="B1756" s="16">
        <f t="shared" si="238"/>
        <v>40556</v>
      </c>
      <c r="C1756">
        <f t="shared" si="239"/>
        <v>450</v>
      </c>
      <c r="D1756">
        <f t="shared" si="236"/>
        <v>450</v>
      </c>
      <c r="E1756">
        <f t="shared" si="237"/>
        <v>0</v>
      </c>
      <c r="F1756">
        <f t="shared" si="234"/>
        <v>55</v>
      </c>
      <c r="G1756">
        <f t="shared" si="234"/>
        <v>340</v>
      </c>
      <c r="I1756">
        <f t="shared" si="234"/>
        <v>35</v>
      </c>
      <c r="J1756">
        <f t="shared" si="234"/>
        <v>20</v>
      </c>
    </row>
    <row r="1757" spans="1:10" x14ac:dyDescent="0.25">
      <c r="A1757" t="str">
        <f t="shared" si="235"/>
        <v/>
      </c>
      <c r="B1757" s="16">
        <f t="shared" si="238"/>
        <v>40557</v>
      </c>
      <c r="C1757">
        <f t="shared" si="239"/>
        <v>450</v>
      </c>
      <c r="D1757">
        <f t="shared" si="236"/>
        <v>450</v>
      </c>
      <c r="E1757">
        <f t="shared" si="237"/>
        <v>0</v>
      </c>
      <c r="F1757">
        <f t="shared" si="234"/>
        <v>55</v>
      </c>
      <c r="G1757">
        <f t="shared" si="234"/>
        <v>340</v>
      </c>
      <c r="I1757">
        <f t="shared" si="234"/>
        <v>35</v>
      </c>
      <c r="J1757">
        <f t="shared" si="234"/>
        <v>20</v>
      </c>
    </row>
    <row r="1758" spans="1:10" x14ac:dyDescent="0.25">
      <c r="A1758" t="str">
        <f t="shared" si="235"/>
        <v/>
      </c>
      <c r="B1758" s="16">
        <f t="shared" si="238"/>
        <v>40558</v>
      </c>
      <c r="C1758">
        <f t="shared" si="239"/>
        <v>450</v>
      </c>
      <c r="D1758">
        <f t="shared" si="236"/>
        <v>450</v>
      </c>
      <c r="E1758">
        <f t="shared" si="237"/>
        <v>0</v>
      </c>
      <c r="F1758">
        <f t="shared" si="234"/>
        <v>55</v>
      </c>
      <c r="G1758">
        <f t="shared" si="234"/>
        <v>340</v>
      </c>
      <c r="I1758">
        <f t="shared" si="234"/>
        <v>35</v>
      </c>
      <c r="J1758">
        <f t="shared" si="234"/>
        <v>20</v>
      </c>
    </row>
    <row r="1759" spans="1:10" x14ac:dyDescent="0.25">
      <c r="A1759" t="str">
        <f t="shared" si="235"/>
        <v/>
      </c>
      <c r="B1759" s="16">
        <f t="shared" si="238"/>
        <v>40559</v>
      </c>
      <c r="C1759">
        <f t="shared" si="239"/>
        <v>450</v>
      </c>
      <c r="D1759">
        <f t="shared" si="236"/>
        <v>450</v>
      </c>
      <c r="E1759">
        <f t="shared" si="237"/>
        <v>0</v>
      </c>
      <c r="F1759">
        <f t="shared" si="234"/>
        <v>55</v>
      </c>
      <c r="G1759">
        <f t="shared" si="234"/>
        <v>340</v>
      </c>
      <c r="I1759">
        <f t="shared" si="234"/>
        <v>35</v>
      </c>
      <c r="J1759">
        <f t="shared" si="234"/>
        <v>20</v>
      </c>
    </row>
    <row r="1760" spans="1:10" x14ac:dyDescent="0.25">
      <c r="A1760" t="str">
        <f t="shared" si="235"/>
        <v/>
      </c>
      <c r="B1760" s="16">
        <f t="shared" si="238"/>
        <v>40560</v>
      </c>
      <c r="C1760">
        <f t="shared" si="239"/>
        <v>450</v>
      </c>
      <c r="D1760">
        <f t="shared" si="236"/>
        <v>450</v>
      </c>
      <c r="E1760">
        <f t="shared" si="237"/>
        <v>0</v>
      </c>
      <c r="F1760">
        <f t="shared" si="234"/>
        <v>55</v>
      </c>
      <c r="G1760">
        <f t="shared" si="234"/>
        <v>340</v>
      </c>
      <c r="I1760">
        <f t="shared" si="234"/>
        <v>35</v>
      </c>
      <c r="J1760">
        <f t="shared" si="234"/>
        <v>20</v>
      </c>
    </row>
    <row r="1761" spans="1:10" x14ac:dyDescent="0.25">
      <c r="A1761" t="str">
        <f t="shared" si="235"/>
        <v/>
      </c>
      <c r="B1761" s="16">
        <f t="shared" si="238"/>
        <v>40561</v>
      </c>
      <c r="C1761">
        <f t="shared" si="239"/>
        <v>450</v>
      </c>
      <c r="D1761">
        <f t="shared" si="236"/>
        <v>450</v>
      </c>
      <c r="E1761">
        <f t="shared" si="237"/>
        <v>0</v>
      </c>
      <c r="F1761">
        <f t="shared" si="234"/>
        <v>55</v>
      </c>
      <c r="G1761">
        <f t="shared" si="234"/>
        <v>340</v>
      </c>
      <c r="I1761">
        <f t="shared" si="234"/>
        <v>35</v>
      </c>
      <c r="J1761">
        <f t="shared" si="234"/>
        <v>20</v>
      </c>
    </row>
    <row r="1762" spans="1:10" x14ac:dyDescent="0.25">
      <c r="A1762" t="str">
        <f t="shared" si="235"/>
        <v/>
      </c>
      <c r="B1762" s="16">
        <f t="shared" si="238"/>
        <v>40562</v>
      </c>
      <c r="C1762">
        <f t="shared" si="239"/>
        <v>450</v>
      </c>
      <c r="D1762">
        <f t="shared" si="236"/>
        <v>450</v>
      </c>
      <c r="E1762">
        <f t="shared" si="237"/>
        <v>0</v>
      </c>
      <c r="F1762">
        <f t="shared" si="234"/>
        <v>55</v>
      </c>
      <c r="G1762">
        <f t="shared" si="234"/>
        <v>340</v>
      </c>
      <c r="I1762">
        <f t="shared" si="234"/>
        <v>35</v>
      </c>
      <c r="J1762">
        <f t="shared" si="234"/>
        <v>20</v>
      </c>
    </row>
    <row r="1763" spans="1:10" x14ac:dyDescent="0.25">
      <c r="A1763" t="str">
        <f t="shared" si="235"/>
        <v/>
      </c>
      <c r="B1763" s="16">
        <f t="shared" si="238"/>
        <v>40563</v>
      </c>
      <c r="C1763">
        <f t="shared" si="239"/>
        <v>450</v>
      </c>
      <c r="D1763">
        <f t="shared" si="236"/>
        <v>450</v>
      </c>
      <c r="E1763">
        <f t="shared" si="237"/>
        <v>0</v>
      </c>
      <c r="F1763">
        <f t="shared" si="234"/>
        <v>55</v>
      </c>
      <c r="G1763">
        <f t="shared" si="234"/>
        <v>340</v>
      </c>
      <c r="I1763">
        <f t="shared" si="234"/>
        <v>35</v>
      </c>
      <c r="J1763">
        <f t="shared" si="234"/>
        <v>20</v>
      </c>
    </row>
    <row r="1764" spans="1:10" x14ac:dyDescent="0.25">
      <c r="A1764" t="str">
        <f t="shared" si="235"/>
        <v/>
      </c>
      <c r="B1764" s="16">
        <f t="shared" si="238"/>
        <v>40564</v>
      </c>
      <c r="C1764">
        <f t="shared" si="239"/>
        <v>450</v>
      </c>
      <c r="D1764">
        <f t="shared" si="236"/>
        <v>450</v>
      </c>
      <c r="E1764">
        <f t="shared" si="237"/>
        <v>0</v>
      </c>
      <c r="F1764">
        <f t="shared" si="234"/>
        <v>55</v>
      </c>
      <c r="G1764">
        <f t="shared" si="234"/>
        <v>340</v>
      </c>
      <c r="I1764">
        <f t="shared" si="234"/>
        <v>35</v>
      </c>
      <c r="J1764">
        <f t="shared" si="234"/>
        <v>20</v>
      </c>
    </row>
    <row r="1765" spans="1:10" x14ac:dyDescent="0.25">
      <c r="A1765" t="str">
        <f t="shared" si="235"/>
        <v/>
      </c>
      <c r="B1765" s="16">
        <f t="shared" si="238"/>
        <v>40565</v>
      </c>
      <c r="C1765">
        <f t="shared" si="239"/>
        <v>450</v>
      </c>
      <c r="D1765">
        <f t="shared" si="236"/>
        <v>450</v>
      </c>
      <c r="E1765">
        <f t="shared" si="237"/>
        <v>0</v>
      </c>
      <c r="F1765">
        <f t="shared" si="234"/>
        <v>55</v>
      </c>
      <c r="G1765">
        <f t="shared" si="234"/>
        <v>340</v>
      </c>
      <c r="I1765">
        <f t="shared" si="234"/>
        <v>35</v>
      </c>
      <c r="J1765">
        <f t="shared" si="234"/>
        <v>20</v>
      </c>
    </row>
    <row r="1766" spans="1:10" x14ac:dyDescent="0.25">
      <c r="A1766" t="str">
        <f t="shared" si="235"/>
        <v/>
      </c>
      <c r="B1766" s="16">
        <f t="shared" si="238"/>
        <v>40566</v>
      </c>
      <c r="C1766">
        <f t="shared" si="239"/>
        <v>450</v>
      </c>
      <c r="D1766">
        <f t="shared" si="236"/>
        <v>450</v>
      </c>
      <c r="E1766">
        <f t="shared" si="237"/>
        <v>0</v>
      </c>
      <c r="F1766">
        <f t="shared" si="234"/>
        <v>55</v>
      </c>
      <c r="G1766">
        <f t="shared" si="234"/>
        <v>340</v>
      </c>
      <c r="I1766">
        <f t="shared" si="234"/>
        <v>35</v>
      </c>
      <c r="J1766">
        <f t="shared" si="234"/>
        <v>20</v>
      </c>
    </row>
    <row r="1767" spans="1:10" x14ac:dyDescent="0.25">
      <c r="A1767" t="str">
        <f t="shared" si="235"/>
        <v/>
      </c>
      <c r="B1767" s="16">
        <f t="shared" si="238"/>
        <v>40567</v>
      </c>
      <c r="C1767">
        <f t="shared" si="239"/>
        <v>450</v>
      </c>
      <c r="D1767">
        <f t="shared" si="236"/>
        <v>450</v>
      </c>
      <c r="E1767">
        <f t="shared" si="237"/>
        <v>0</v>
      </c>
      <c r="F1767">
        <f t="shared" si="234"/>
        <v>55</v>
      </c>
      <c r="G1767">
        <f t="shared" si="234"/>
        <v>340</v>
      </c>
      <c r="I1767">
        <f t="shared" si="234"/>
        <v>35</v>
      </c>
      <c r="J1767">
        <f t="shared" si="234"/>
        <v>20</v>
      </c>
    </row>
    <row r="1768" spans="1:10" x14ac:dyDescent="0.25">
      <c r="A1768" t="str">
        <f t="shared" si="235"/>
        <v/>
      </c>
      <c r="B1768" s="16">
        <f t="shared" si="238"/>
        <v>40568</v>
      </c>
      <c r="C1768">
        <f t="shared" si="239"/>
        <v>450</v>
      </c>
      <c r="D1768">
        <f t="shared" si="236"/>
        <v>450</v>
      </c>
      <c r="E1768">
        <f t="shared" si="237"/>
        <v>0</v>
      </c>
      <c r="F1768">
        <f t="shared" si="234"/>
        <v>55</v>
      </c>
      <c r="G1768">
        <f t="shared" si="234"/>
        <v>340</v>
      </c>
      <c r="I1768">
        <f t="shared" si="234"/>
        <v>35</v>
      </c>
      <c r="J1768">
        <f t="shared" si="234"/>
        <v>20</v>
      </c>
    </row>
    <row r="1769" spans="1:10" x14ac:dyDescent="0.25">
      <c r="A1769" t="str">
        <f t="shared" si="235"/>
        <v/>
      </c>
      <c r="B1769" s="16">
        <f t="shared" si="238"/>
        <v>40569</v>
      </c>
      <c r="C1769">
        <f t="shared" si="239"/>
        <v>450</v>
      </c>
      <c r="D1769">
        <f t="shared" si="236"/>
        <v>450</v>
      </c>
      <c r="E1769">
        <f t="shared" si="237"/>
        <v>0</v>
      </c>
      <c r="F1769">
        <f t="shared" si="234"/>
        <v>55</v>
      </c>
      <c r="G1769">
        <f t="shared" si="234"/>
        <v>340</v>
      </c>
      <c r="I1769">
        <f t="shared" si="234"/>
        <v>35</v>
      </c>
      <c r="J1769">
        <f t="shared" si="234"/>
        <v>20</v>
      </c>
    </row>
    <row r="1770" spans="1:10" x14ac:dyDescent="0.25">
      <c r="A1770" t="str">
        <f t="shared" si="235"/>
        <v/>
      </c>
      <c r="B1770" s="16">
        <f t="shared" si="238"/>
        <v>40570</v>
      </c>
      <c r="C1770">
        <f t="shared" si="239"/>
        <v>450</v>
      </c>
      <c r="D1770">
        <f t="shared" si="236"/>
        <v>450</v>
      </c>
      <c r="E1770">
        <f t="shared" si="237"/>
        <v>0</v>
      </c>
      <c r="F1770">
        <f t="shared" si="234"/>
        <v>55</v>
      </c>
      <c r="G1770">
        <f t="shared" si="234"/>
        <v>340</v>
      </c>
      <c r="I1770">
        <f t="shared" si="234"/>
        <v>35</v>
      </c>
      <c r="J1770">
        <f t="shared" si="234"/>
        <v>20</v>
      </c>
    </row>
    <row r="1771" spans="1:10" x14ac:dyDescent="0.25">
      <c r="A1771" t="str">
        <f t="shared" si="235"/>
        <v/>
      </c>
      <c r="B1771" s="16">
        <f t="shared" si="238"/>
        <v>40571</v>
      </c>
      <c r="C1771">
        <f t="shared" si="239"/>
        <v>450</v>
      </c>
      <c r="D1771">
        <f t="shared" si="236"/>
        <v>450</v>
      </c>
      <c r="E1771">
        <f t="shared" si="237"/>
        <v>0</v>
      </c>
      <c r="F1771">
        <f t="shared" si="234"/>
        <v>55</v>
      </c>
      <c r="G1771">
        <f t="shared" si="234"/>
        <v>340</v>
      </c>
      <c r="I1771">
        <f t="shared" si="234"/>
        <v>35</v>
      </c>
      <c r="J1771">
        <f t="shared" si="234"/>
        <v>20</v>
      </c>
    </row>
    <row r="1772" spans="1:10" x14ac:dyDescent="0.25">
      <c r="A1772" t="str">
        <f t="shared" si="235"/>
        <v/>
      </c>
      <c r="B1772" s="16">
        <f t="shared" si="238"/>
        <v>40572</v>
      </c>
      <c r="C1772">
        <f t="shared" si="239"/>
        <v>450</v>
      </c>
      <c r="D1772">
        <f t="shared" si="236"/>
        <v>450</v>
      </c>
      <c r="E1772">
        <f t="shared" si="237"/>
        <v>0</v>
      </c>
      <c r="F1772">
        <f t="shared" si="234"/>
        <v>55</v>
      </c>
      <c r="G1772">
        <f t="shared" si="234"/>
        <v>340</v>
      </c>
      <c r="I1772">
        <f t="shared" si="234"/>
        <v>35</v>
      </c>
      <c r="J1772">
        <f t="shared" si="234"/>
        <v>20</v>
      </c>
    </row>
    <row r="1773" spans="1:10" x14ac:dyDescent="0.25">
      <c r="A1773" t="str">
        <f t="shared" si="235"/>
        <v/>
      </c>
      <c r="B1773" s="16">
        <f t="shared" si="238"/>
        <v>40573</v>
      </c>
      <c r="C1773">
        <f t="shared" si="239"/>
        <v>450</v>
      </c>
      <c r="D1773">
        <f t="shared" si="236"/>
        <v>450</v>
      </c>
      <c r="E1773">
        <f t="shared" si="237"/>
        <v>0</v>
      </c>
      <c r="F1773">
        <f t="shared" si="234"/>
        <v>55</v>
      </c>
      <c r="G1773">
        <f t="shared" si="234"/>
        <v>340</v>
      </c>
      <c r="I1773">
        <f t="shared" si="234"/>
        <v>35</v>
      </c>
      <c r="J1773">
        <f t="shared" si="234"/>
        <v>20</v>
      </c>
    </row>
    <row r="1774" spans="1:10" x14ac:dyDescent="0.25">
      <c r="A1774" t="str">
        <f t="shared" si="235"/>
        <v/>
      </c>
      <c r="B1774" s="16">
        <f t="shared" si="238"/>
        <v>40574</v>
      </c>
      <c r="C1774">
        <f t="shared" si="239"/>
        <v>450</v>
      </c>
      <c r="D1774">
        <f t="shared" si="236"/>
        <v>450</v>
      </c>
      <c r="E1774">
        <f t="shared" si="237"/>
        <v>0</v>
      </c>
      <c r="F1774">
        <f t="shared" si="234"/>
        <v>55</v>
      </c>
      <c r="G1774">
        <f t="shared" si="234"/>
        <v>340</v>
      </c>
      <c r="I1774">
        <f t="shared" si="234"/>
        <v>35</v>
      </c>
      <c r="J1774">
        <f t="shared" si="234"/>
        <v>20</v>
      </c>
    </row>
    <row r="1775" spans="1:10" x14ac:dyDescent="0.25">
      <c r="A1775">
        <f t="shared" si="235"/>
        <v>1</v>
      </c>
      <c r="B1775" s="16">
        <f t="shared" si="238"/>
        <v>40575</v>
      </c>
      <c r="C1775">
        <f t="shared" si="239"/>
        <v>450</v>
      </c>
      <c r="D1775">
        <f t="shared" si="236"/>
        <v>450</v>
      </c>
      <c r="E1775">
        <f t="shared" si="237"/>
        <v>0</v>
      </c>
      <c r="F1775">
        <f>55+15</f>
        <v>70</v>
      </c>
      <c r="G1775">
        <f>240+45</f>
        <v>285</v>
      </c>
      <c r="I1775">
        <f>35+10</f>
        <v>45</v>
      </c>
      <c r="J1775">
        <f>20+30</f>
        <v>50</v>
      </c>
    </row>
    <row r="1776" spans="1:10" x14ac:dyDescent="0.25">
      <c r="A1776" t="str">
        <f t="shared" si="235"/>
        <v/>
      </c>
      <c r="B1776" s="16">
        <f t="shared" si="238"/>
        <v>40576</v>
      </c>
      <c r="C1776">
        <f t="shared" si="239"/>
        <v>450</v>
      </c>
      <c r="D1776">
        <f t="shared" si="236"/>
        <v>450</v>
      </c>
      <c r="E1776">
        <f t="shared" si="237"/>
        <v>0</v>
      </c>
      <c r="F1776">
        <f t="shared" si="234"/>
        <v>70</v>
      </c>
      <c r="G1776">
        <f t="shared" si="234"/>
        <v>285</v>
      </c>
      <c r="I1776">
        <f t="shared" si="234"/>
        <v>45</v>
      </c>
      <c r="J1776">
        <f>J1775</f>
        <v>50</v>
      </c>
    </row>
    <row r="1777" spans="1:10" x14ac:dyDescent="0.25">
      <c r="A1777" t="str">
        <f t="shared" si="235"/>
        <v/>
      </c>
      <c r="B1777" s="16">
        <f t="shared" si="238"/>
        <v>40577</v>
      </c>
      <c r="C1777">
        <f t="shared" si="239"/>
        <v>450</v>
      </c>
      <c r="D1777">
        <f t="shared" si="236"/>
        <v>450</v>
      </c>
      <c r="E1777">
        <f t="shared" si="237"/>
        <v>0</v>
      </c>
      <c r="F1777">
        <f t="shared" si="234"/>
        <v>70</v>
      </c>
      <c r="G1777">
        <f t="shared" si="234"/>
        <v>285</v>
      </c>
      <c r="I1777">
        <f t="shared" si="234"/>
        <v>45</v>
      </c>
      <c r="J1777">
        <f t="shared" si="234"/>
        <v>50</v>
      </c>
    </row>
    <row r="1778" spans="1:10" x14ac:dyDescent="0.25">
      <c r="A1778" t="str">
        <f t="shared" si="235"/>
        <v/>
      </c>
      <c r="B1778" s="16">
        <f t="shared" si="238"/>
        <v>40578</v>
      </c>
      <c r="C1778">
        <f t="shared" si="239"/>
        <v>450</v>
      </c>
      <c r="D1778">
        <f t="shared" si="236"/>
        <v>450</v>
      </c>
      <c r="E1778">
        <f t="shared" si="237"/>
        <v>0</v>
      </c>
      <c r="F1778">
        <f t="shared" si="234"/>
        <v>70</v>
      </c>
      <c r="G1778">
        <f t="shared" si="234"/>
        <v>285</v>
      </c>
      <c r="I1778">
        <f t="shared" si="234"/>
        <v>45</v>
      </c>
      <c r="J1778">
        <f t="shared" si="234"/>
        <v>50</v>
      </c>
    </row>
    <row r="1779" spans="1:10" x14ac:dyDescent="0.25">
      <c r="A1779" t="str">
        <f t="shared" si="235"/>
        <v/>
      </c>
      <c r="B1779" s="16">
        <f t="shared" si="238"/>
        <v>40579</v>
      </c>
      <c r="C1779">
        <f t="shared" si="239"/>
        <v>450</v>
      </c>
      <c r="D1779">
        <f t="shared" si="236"/>
        <v>450</v>
      </c>
      <c r="E1779">
        <f t="shared" si="237"/>
        <v>0</v>
      </c>
      <c r="F1779">
        <f t="shared" si="234"/>
        <v>70</v>
      </c>
      <c r="G1779">
        <f t="shared" si="234"/>
        <v>285</v>
      </c>
      <c r="I1779">
        <f t="shared" si="234"/>
        <v>45</v>
      </c>
      <c r="J1779">
        <f t="shared" si="234"/>
        <v>50</v>
      </c>
    </row>
    <row r="1780" spans="1:10" x14ac:dyDescent="0.25">
      <c r="A1780" t="str">
        <f t="shared" si="235"/>
        <v/>
      </c>
      <c r="B1780" s="16">
        <f t="shared" si="238"/>
        <v>40580</v>
      </c>
      <c r="C1780">
        <f t="shared" si="239"/>
        <v>450</v>
      </c>
      <c r="D1780">
        <f t="shared" si="236"/>
        <v>450</v>
      </c>
      <c r="E1780">
        <f t="shared" si="237"/>
        <v>0</v>
      </c>
      <c r="F1780">
        <f t="shared" si="234"/>
        <v>70</v>
      </c>
      <c r="G1780">
        <f t="shared" si="234"/>
        <v>285</v>
      </c>
      <c r="I1780">
        <f t="shared" si="234"/>
        <v>45</v>
      </c>
      <c r="J1780">
        <f t="shared" si="234"/>
        <v>50</v>
      </c>
    </row>
    <row r="1781" spans="1:10" x14ac:dyDescent="0.25">
      <c r="A1781" t="str">
        <f t="shared" si="235"/>
        <v/>
      </c>
      <c r="B1781" s="16">
        <f t="shared" si="238"/>
        <v>40581</v>
      </c>
      <c r="C1781">
        <f t="shared" si="239"/>
        <v>450</v>
      </c>
      <c r="D1781">
        <f t="shared" si="236"/>
        <v>450</v>
      </c>
      <c r="E1781">
        <f t="shared" si="237"/>
        <v>0</v>
      </c>
      <c r="F1781">
        <f t="shared" si="234"/>
        <v>70</v>
      </c>
      <c r="G1781">
        <f t="shared" si="234"/>
        <v>285</v>
      </c>
      <c r="I1781">
        <f t="shared" si="234"/>
        <v>45</v>
      </c>
      <c r="J1781">
        <f t="shared" si="234"/>
        <v>50</v>
      </c>
    </row>
    <row r="1782" spans="1:10" x14ac:dyDescent="0.25">
      <c r="A1782" t="str">
        <f t="shared" si="235"/>
        <v/>
      </c>
      <c r="B1782" s="16">
        <f t="shared" si="238"/>
        <v>40582</v>
      </c>
      <c r="C1782">
        <f t="shared" si="239"/>
        <v>450</v>
      </c>
      <c r="D1782">
        <f t="shared" si="236"/>
        <v>450</v>
      </c>
      <c r="E1782">
        <f t="shared" si="237"/>
        <v>0</v>
      </c>
      <c r="F1782">
        <f t="shared" ref="F1782:J1845" si="240">F1781</f>
        <v>70</v>
      </c>
      <c r="G1782">
        <f t="shared" si="240"/>
        <v>285</v>
      </c>
      <c r="I1782">
        <f t="shared" si="240"/>
        <v>45</v>
      </c>
      <c r="J1782">
        <f t="shared" si="240"/>
        <v>50</v>
      </c>
    </row>
    <row r="1783" spans="1:10" x14ac:dyDescent="0.25">
      <c r="A1783" t="str">
        <f t="shared" si="235"/>
        <v/>
      </c>
      <c r="B1783" s="16">
        <f t="shared" si="238"/>
        <v>40583</v>
      </c>
      <c r="C1783">
        <f t="shared" si="239"/>
        <v>450</v>
      </c>
      <c r="D1783">
        <f t="shared" si="236"/>
        <v>450</v>
      </c>
      <c r="E1783">
        <f t="shared" si="237"/>
        <v>0</v>
      </c>
      <c r="F1783">
        <f t="shared" si="240"/>
        <v>70</v>
      </c>
      <c r="G1783">
        <f t="shared" si="240"/>
        <v>285</v>
      </c>
      <c r="I1783">
        <f t="shared" si="240"/>
        <v>45</v>
      </c>
      <c r="J1783">
        <f t="shared" si="240"/>
        <v>50</v>
      </c>
    </row>
    <row r="1784" spans="1:10" x14ac:dyDescent="0.25">
      <c r="A1784" t="str">
        <f t="shared" si="235"/>
        <v/>
      </c>
      <c r="B1784" s="16">
        <f t="shared" si="238"/>
        <v>40584</v>
      </c>
      <c r="C1784">
        <f t="shared" si="239"/>
        <v>450</v>
      </c>
      <c r="D1784">
        <f t="shared" si="236"/>
        <v>450</v>
      </c>
      <c r="E1784">
        <f t="shared" si="237"/>
        <v>0</v>
      </c>
      <c r="F1784">
        <f t="shared" si="240"/>
        <v>70</v>
      </c>
      <c r="G1784">
        <f t="shared" si="240"/>
        <v>285</v>
      </c>
      <c r="I1784">
        <f t="shared" si="240"/>
        <v>45</v>
      </c>
      <c r="J1784">
        <f t="shared" si="240"/>
        <v>50</v>
      </c>
    </row>
    <row r="1785" spans="1:10" x14ac:dyDescent="0.25">
      <c r="A1785" t="str">
        <f t="shared" si="235"/>
        <v/>
      </c>
      <c r="B1785" s="16">
        <f t="shared" si="238"/>
        <v>40585</v>
      </c>
      <c r="C1785">
        <f t="shared" si="239"/>
        <v>450</v>
      </c>
      <c r="D1785">
        <f t="shared" si="236"/>
        <v>450</v>
      </c>
      <c r="E1785">
        <f t="shared" si="237"/>
        <v>0</v>
      </c>
      <c r="F1785">
        <f t="shared" si="240"/>
        <v>70</v>
      </c>
      <c r="G1785">
        <f t="shared" si="240"/>
        <v>285</v>
      </c>
      <c r="I1785">
        <f t="shared" si="240"/>
        <v>45</v>
      </c>
      <c r="J1785">
        <f t="shared" si="240"/>
        <v>50</v>
      </c>
    </row>
    <row r="1786" spans="1:10" x14ac:dyDescent="0.25">
      <c r="A1786" t="str">
        <f t="shared" si="235"/>
        <v/>
      </c>
      <c r="B1786" s="16">
        <f t="shared" si="238"/>
        <v>40586</v>
      </c>
      <c r="C1786">
        <f t="shared" si="239"/>
        <v>450</v>
      </c>
      <c r="D1786">
        <f t="shared" si="236"/>
        <v>450</v>
      </c>
      <c r="E1786">
        <f t="shared" si="237"/>
        <v>0</v>
      </c>
      <c r="F1786">
        <f t="shared" si="240"/>
        <v>70</v>
      </c>
      <c r="G1786">
        <f t="shared" si="240"/>
        <v>285</v>
      </c>
      <c r="I1786">
        <f t="shared" si="240"/>
        <v>45</v>
      </c>
      <c r="J1786">
        <f t="shared" si="240"/>
        <v>50</v>
      </c>
    </row>
    <row r="1787" spans="1:10" x14ac:dyDescent="0.25">
      <c r="A1787" t="str">
        <f t="shared" si="235"/>
        <v/>
      </c>
      <c r="B1787" s="16">
        <f t="shared" si="238"/>
        <v>40587</v>
      </c>
      <c r="C1787">
        <f t="shared" si="239"/>
        <v>450</v>
      </c>
      <c r="D1787">
        <f t="shared" si="236"/>
        <v>450</v>
      </c>
      <c r="E1787">
        <f t="shared" si="237"/>
        <v>0</v>
      </c>
      <c r="F1787">
        <f t="shared" si="240"/>
        <v>70</v>
      </c>
      <c r="G1787">
        <f t="shared" si="240"/>
        <v>285</v>
      </c>
      <c r="I1787">
        <f t="shared" si="240"/>
        <v>45</v>
      </c>
      <c r="J1787">
        <f t="shared" si="240"/>
        <v>50</v>
      </c>
    </row>
    <row r="1788" spans="1:10" x14ac:dyDescent="0.25">
      <c r="A1788" t="str">
        <f t="shared" si="235"/>
        <v/>
      </c>
      <c r="B1788" s="16">
        <f t="shared" si="238"/>
        <v>40588</v>
      </c>
      <c r="C1788">
        <f t="shared" si="239"/>
        <v>450</v>
      </c>
      <c r="D1788">
        <f t="shared" si="236"/>
        <v>450</v>
      </c>
      <c r="E1788">
        <f t="shared" si="237"/>
        <v>0</v>
      </c>
      <c r="F1788">
        <f t="shared" si="240"/>
        <v>70</v>
      </c>
      <c r="G1788">
        <f t="shared" si="240"/>
        <v>285</v>
      </c>
      <c r="I1788">
        <f t="shared" si="240"/>
        <v>45</v>
      </c>
      <c r="J1788">
        <f t="shared" si="240"/>
        <v>50</v>
      </c>
    </row>
    <row r="1789" spans="1:10" x14ac:dyDescent="0.25">
      <c r="A1789" t="str">
        <f t="shared" si="235"/>
        <v/>
      </c>
      <c r="B1789" s="16">
        <f t="shared" si="238"/>
        <v>40589</v>
      </c>
      <c r="C1789">
        <f t="shared" si="239"/>
        <v>450</v>
      </c>
      <c r="D1789">
        <f t="shared" si="236"/>
        <v>450</v>
      </c>
      <c r="E1789">
        <f t="shared" si="237"/>
        <v>0</v>
      </c>
      <c r="F1789">
        <f t="shared" si="240"/>
        <v>70</v>
      </c>
      <c r="G1789">
        <f t="shared" si="240"/>
        <v>285</v>
      </c>
      <c r="I1789">
        <f t="shared" si="240"/>
        <v>45</v>
      </c>
      <c r="J1789">
        <f t="shared" si="240"/>
        <v>50</v>
      </c>
    </row>
    <row r="1790" spans="1:10" x14ac:dyDescent="0.25">
      <c r="A1790" t="str">
        <f t="shared" si="235"/>
        <v/>
      </c>
      <c r="B1790" s="16">
        <f t="shared" si="238"/>
        <v>40590</v>
      </c>
      <c r="C1790">
        <f t="shared" si="239"/>
        <v>450</v>
      </c>
      <c r="D1790">
        <f t="shared" si="236"/>
        <v>450</v>
      </c>
      <c r="E1790">
        <f t="shared" si="237"/>
        <v>0</v>
      </c>
      <c r="F1790">
        <f t="shared" si="240"/>
        <v>70</v>
      </c>
      <c r="G1790">
        <f t="shared" si="240"/>
        <v>285</v>
      </c>
      <c r="I1790">
        <f t="shared" si="240"/>
        <v>45</v>
      </c>
      <c r="J1790">
        <f t="shared" si="240"/>
        <v>50</v>
      </c>
    </row>
    <row r="1791" spans="1:10" x14ac:dyDescent="0.25">
      <c r="A1791" t="str">
        <f t="shared" si="235"/>
        <v/>
      </c>
      <c r="B1791" s="16">
        <f t="shared" si="238"/>
        <v>40591</v>
      </c>
      <c r="C1791">
        <f t="shared" si="239"/>
        <v>450</v>
      </c>
      <c r="D1791">
        <f t="shared" si="236"/>
        <v>450</v>
      </c>
      <c r="E1791">
        <f t="shared" si="237"/>
        <v>0</v>
      </c>
      <c r="F1791">
        <f t="shared" si="240"/>
        <v>70</v>
      </c>
      <c r="G1791">
        <f t="shared" si="240"/>
        <v>285</v>
      </c>
      <c r="I1791">
        <f t="shared" si="240"/>
        <v>45</v>
      </c>
      <c r="J1791">
        <f t="shared" si="240"/>
        <v>50</v>
      </c>
    </row>
    <row r="1792" spans="1:10" x14ac:dyDescent="0.25">
      <c r="A1792" t="str">
        <f t="shared" si="235"/>
        <v/>
      </c>
      <c r="B1792" s="16">
        <f t="shared" si="238"/>
        <v>40592</v>
      </c>
      <c r="C1792">
        <f t="shared" si="239"/>
        <v>450</v>
      </c>
      <c r="D1792">
        <f t="shared" si="236"/>
        <v>450</v>
      </c>
      <c r="E1792">
        <f t="shared" si="237"/>
        <v>0</v>
      </c>
      <c r="F1792">
        <f t="shared" si="240"/>
        <v>70</v>
      </c>
      <c r="G1792">
        <f t="shared" si="240"/>
        <v>285</v>
      </c>
      <c r="I1792">
        <f t="shared" si="240"/>
        <v>45</v>
      </c>
      <c r="J1792">
        <f t="shared" si="240"/>
        <v>50</v>
      </c>
    </row>
    <row r="1793" spans="1:10" x14ac:dyDescent="0.25">
      <c r="A1793" t="str">
        <f t="shared" si="235"/>
        <v/>
      </c>
      <c r="B1793" s="16">
        <f t="shared" si="238"/>
        <v>40593</v>
      </c>
      <c r="C1793">
        <f t="shared" si="239"/>
        <v>450</v>
      </c>
      <c r="D1793">
        <f t="shared" si="236"/>
        <v>450</v>
      </c>
      <c r="E1793">
        <f t="shared" si="237"/>
        <v>0</v>
      </c>
      <c r="F1793">
        <f t="shared" si="240"/>
        <v>70</v>
      </c>
      <c r="G1793">
        <f t="shared" si="240"/>
        <v>285</v>
      </c>
      <c r="I1793">
        <f t="shared" si="240"/>
        <v>45</v>
      </c>
      <c r="J1793">
        <f t="shared" si="240"/>
        <v>50</v>
      </c>
    </row>
    <row r="1794" spans="1:10" x14ac:dyDescent="0.25">
      <c r="A1794" t="str">
        <f t="shared" si="235"/>
        <v/>
      </c>
      <c r="B1794" s="16">
        <f t="shared" si="238"/>
        <v>40594</v>
      </c>
      <c r="C1794">
        <f t="shared" si="239"/>
        <v>450</v>
      </c>
      <c r="D1794">
        <f t="shared" si="236"/>
        <v>450</v>
      </c>
      <c r="E1794">
        <f t="shared" si="237"/>
        <v>0</v>
      </c>
      <c r="F1794">
        <f t="shared" si="240"/>
        <v>70</v>
      </c>
      <c r="G1794">
        <f t="shared" si="240"/>
        <v>285</v>
      </c>
      <c r="I1794">
        <f t="shared" si="240"/>
        <v>45</v>
      </c>
      <c r="J1794">
        <f t="shared" si="240"/>
        <v>50</v>
      </c>
    </row>
    <row r="1795" spans="1:10" x14ac:dyDescent="0.25">
      <c r="A1795" t="str">
        <f t="shared" si="235"/>
        <v/>
      </c>
      <c r="B1795" s="16">
        <f t="shared" si="238"/>
        <v>40595</v>
      </c>
      <c r="C1795">
        <f t="shared" si="239"/>
        <v>450</v>
      </c>
      <c r="D1795">
        <f t="shared" si="236"/>
        <v>450</v>
      </c>
      <c r="E1795">
        <f t="shared" si="237"/>
        <v>0</v>
      </c>
      <c r="F1795">
        <f t="shared" si="240"/>
        <v>70</v>
      </c>
      <c r="G1795">
        <f t="shared" si="240"/>
        <v>285</v>
      </c>
      <c r="I1795">
        <f t="shared" si="240"/>
        <v>45</v>
      </c>
      <c r="J1795">
        <f t="shared" si="240"/>
        <v>50</v>
      </c>
    </row>
    <row r="1796" spans="1:10" x14ac:dyDescent="0.25">
      <c r="A1796" t="str">
        <f t="shared" si="235"/>
        <v/>
      </c>
      <c r="B1796" s="16">
        <f t="shared" si="238"/>
        <v>40596</v>
      </c>
      <c r="C1796">
        <f t="shared" si="239"/>
        <v>450</v>
      </c>
      <c r="D1796">
        <f t="shared" si="236"/>
        <v>450</v>
      </c>
      <c r="E1796">
        <f t="shared" si="237"/>
        <v>0</v>
      </c>
      <c r="F1796">
        <f t="shared" si="240"/>
        <v>70</v>
      </c>
      <c r="G1796">
        <f t="shared" si="240"/>
        <v>285</v>
      </c>
      <c r="I1796">
        <f t="shared" si="240"/>
        <v>45</v>
      </c>
      <c r="J1796">
        <f t="shared" si="240"/>
        <v>50</v>
      </c>
    </row>
    <row r="1797" spans="1:10" x14ac:dyDescent="0.25">
      <c r="A1797" t="str">
        <f t="shared" si="235"/>
        <v/>
      </c>
      <c r="B1797" s="16">
        <f t="shared" si="238"/>
        <v>40597</v>
      </c>
      <c r="C1797">
        <f t="shared" si="239"/>
        <v>450</v>
      </c>
      <c r="D1797">
        <f t="shared" si="236"/>
        <v>450</v>
      </c>
      <c r="E1797">
        <f t="shared" si="237"/>
        <v>0</v>
      </c>
      <c r="F1797">
        <f t="shared" si="240"/>
        <v>70</v>
      </c>
      <c r="G1797">
        <f t="shared" si="240"/>
        <v>285</v>
      </c>
      <c r="I1797">
        <f t="shared" si="240"/>
        <v>45</v>
      </c>
      <c r="J1797">
        <f t="shared" si="240"/>
        <v>50</v>
      </c>
    </row>
    <row r="1798" spans="1:10" x14ac:dyDescent="0.25">
      <c r="A1798" t="str">
        <f t="shared" si="235"/>
        <v/>
      </c>
      <c r="B1798" s="16">
        <f t="shared" si="238"/>
        <v>40598</v>
      </c>
      <c r="C1798">
        <f t="shared" si="239"/>
        <v>450</v>
      </c>
      <c r="D1798">
        <f t="shared" si="236"/>
        <v>450</v>
      </c>
      <c r="E1798">
        <f t="shared" si="237"/>
        <v>0</v>
      </c>
      <c r="F1798">
        <f t="shared" si="240"/>
        <v>70</v>
      </c>
      <c r="G1798">
        <f t="shared" si="240"/>
        <v>285</v>
      </c>
      <c r="I1798">
        <f t="shared" si="240"/>
        <v>45</v>
      </c>
      <c r="J1798">
        <f t="shared" si="240"/>
        <v>50</v>
      </c>
    </row>
    <row r="1799" spans="1:10" x14ac:dyDescent="0.25">
      <c r="A1799" t="str">
        <f t="shared" si="235"/>
        <v/>
      </c>
      <c r="B1799" s="16">
        <f t="shared" si="238"/>
        <v>40599</v>
      </c>
      <c r="C1799">
        <f t="shared" si="239"/>
        <v>450</v>
      </c>
      <c r="D1799">
        <f t="shared" si="236"/>
        <v>450</v>
      </c>
      <c r="E1799">
        <f t="shared" si="237"/>
        <v>0</v>
      </c>
      <c r="F1799">
        <f t="shared" si="240"/>
        <v>70</v>
      </c>
      <c r="G1799">
        <f t="shared" si="240"/>
        <v>285</v>
      </c>
      <c r="I1799">
        <f t="shared" si="240"/>
        <v>45</v>
      </c>
      <c r="J1799">
        <f t="shared" si="240"/>
        <v>50</v>
      </c>
    </row>
    <row r="1800" spans="1:10" x14ac:dyDescent="0.25">
      <c r="A1800" t="str">
        <f t="shared" ref="A1800:A1863" si="241">IF(DAY(B1800)=1,1,"")</f>
        <v/>
      </c>
      <c r="B1800" s="16">
        <f t="shared" si="238"/>
        <v>40600</v>
      </c>
      <c r="C1800">
        <f t="shared" si="239"/>
        <v>450</v>
      </c>
      <c r="D1800">
        <f t="shared" si="236"/>
        <v>450</v>
      </c>
      <c r="E1800">
        <f t="shared" si="237"/>
        <v>0</v>
      </c>
      <c r="F1800">
        <f t="shared" si="240"/>
        <v>70</v>
      </c>
      <c r="G1800">
        <f t="shared" si="240"/>
        <v>285</v>
      </c>
      <c r="I1800">
        <f t="shared" si="240"/>
        <v>45</v>
      </c>
      <c r="J1800">
        <f t="shared" si="240"/>
        <v>50</v>
      </c>
    </row>
    <row r="1801" spans="1:10" x14ac:dyDescent="0.25">
      <c r="A1801" t="str">
        <f t="shared" si="241"/>
        <v/>
      </c>
      <c r="B1801" s="16">
        <f t="shared" si="238"/>
        <v>40601</v>
      </c>
      <c r="C1801">
        <f t="shared" si="239"/>
        <v>450</v>
      </c>
      <c r="D1801">
        <f t="shared" ref="D1801:D1864" si="242">SUM(F1801:S1801)</f>
        <v>450</v>
      </c>
      <c r="E1801">
        <f t="shared" ref="E1801:E1864" si="243">C1801-D1801</f>
        <v>0</v>
      </c>
      <c r="F1801">
        <f t="shared" si="240"/>
        <v>70</v>
      </c>
      <c r="G1801">
        <f t="shared" si="240"/>
        <v>285</v>
      </c>
      <c r="I1801">
        <f t="shared" si="240"/>
        <v>45</v>
      </c>
      <c r="J1801">
        <f t="shared" si="240"/>
        <v>50</v>
      </c>
    </row>
    <row r="1802" spans="1:10" x14ac:dyDescent="0.25">
      <c r="A1802" t="str">
        <f t="shared" si="241"/>
        <v/>
      </c>
      <c r="B1802" s="16">
        <f t="shared" ref="B1802:B1865" si="244">B1801+1</f>
        <v>40602</v>
      </c>
      <c r="C1802">
        <f t="shared" si="239"/>
        <v>450</v>
      </c>
      <c r="D1802">
        <f t="shared" si="242"/>
        <v>450</v>
      </c>
      <c r="E1802">
        <f t="shared" si="243"/>
        <v>0</v>
      </c>
      <c r="F1802">
        <f t="shared" si="240"/>
        <v>70</v>
      </c>
      <c r="G1802">
        <f t="shared" si="240"/>
        <v>285</v>
      </c>
      <c r="I1802">
        <f t="shared" si="240"/>
        <v>45</v>
      </c>
      <c r="J1802">
        <f t="shared" si="240"/>
        <v>50</v>
      </c>
    </row>
    <row r="1803" spans="1:10" x14ac:dyDescent="0.25">
      <c r="A1803">
        <f t="shared" si="241"/>
        <v>1</v>
      </c>
      <c r="B1803" s="16">
        <f t="shared" si="244"/>
        <v>40603</v>
      </c>
      <c r="C1803">
        <f t="shared" si="239"/>
        <v>450</v>
      </c>
      <c r="D1803">
        <f t="shared" si="242"/>
        <v>450</v>
      </c>
      <c r="E1803">
        <f t="shared" si="243"/>
        <v>0</v>
      </c>
      <c r="F1803">
        <f>55+20</f>
        <v>75</v>
      </c>
      <c r="G1803">
        <f>240+30</f>
        <v>270</v>
      </c>
      <c r="I1803">
        <f>35+20</f>
        <v>55</v>
      </c>
      <c r="J1803">
        <f>20+30</f>
        <v>50</v>
      </c>
    </row>
    <row r="1804" spans="1:10" x14ac:dyDescent="0.25">
      <c r="A1804" t="str">
        <f t="shared" si="241"/>
        <v/>
      </c>
      <c r="B1804" s="16">
        <f t="shared" si="244"/>
        <v>40604</v>
      </c>
      <c r="C1804">
        <f t="shared" ref="C1804:C1867" si="245">IF(MONTH(B1804)&lt;4,450,IF(MONTH(B1804)&gt;10,450,410))</f>
        <v>450</v>
      </c>
      <c r="D1804">
        <f t="shared" si="242"/>
        <v>450</v>
      </c>
      <c r="E1804">
        <f t="shared" si="243"/>
        <v>0</v>
      </c>
      <c r="F1804">
        <f t="shared" si="240"/>
        <v>75</v>
      </c>
      <c r="G1804">
        <f t="shared" si="240"/>
        <v>270</v>
      </c>
      <c r="I1804">
        <f t="shared" si="240"/>
        <v>55</v>
      </c>
      <c r="J1804">
        <f>J1803</f>
        <v>50</v>
      </c>
    </row>
    <row r="1805" spans="1:10" x14ac:dyDescent="0.25">
      <c r="A1805" t="str">
        <f t="shared" si="241"/>
        <v/>
      </c>
      <c r="B1805" s="16">
        <f t="shared" si="244"/>
        <v>40605</v>
      </c>
      <c r="C1805">
        <f t="shared" si="245"/>
        <v>450</v>
      </c>
      <c r="D1805">
        <f t="shared" si="242"/>
        <v>450</v>
      </c>
      <c r="E1805">
        <f t="shared" si="243"/>
        <v>0</v>
      </c>
      <c r="F1805">
        <f t="shared" si="240"/>
        <v>75</v>
      </c>
      <c r="G1805">
        <f t="shared" si="240"/>
        <v>270</v>
      </c>
      <c r="I1805">
        <f t="shared" si="240"/>
        <v>55</v>
      </c>
      <c r="J1805">
        <f t="shared" si="240"/>
        <v>50</v>
      </c>
    </row>
    <row r="1806" spans="1:10" x14ac:dyDescent="0.25">
      <c r="A1806" t="str">
        <f t="shared" si="241"/>
        <v/>
      </c>
      <c r="B1806" s="16">
        <f t="shared" si="244"/>
        <v>40606</v>
      </c>
      <c r="C1806">
        <f t="shared" si="245"/>
        <v>450</v>
      </c>
      <c r="D1806">
        <f t="shared" si="242"/>
        <v>450</v>
      </c>
      <c r="E1806">
        <f t="shared" si="243"/>
        <v>0</v>
      </c>
      <c r="F1806">
        <f t="shared" si="240"/>
        <v>75</v>
      </c>
      <c r="G1806">
        <f t="shared" si="240"/>
        <v>270</v>
      </c>
      <c r="I1806">
        <f t="shared" si="240"/>
        <v>55</v>
      </c>
      <c r="J1806">
        <f t="shared" si="240"/>
        <v>50</v>
      </c>
    </row>
    <row r="1807" spans="1:10" x14ac:dyDescent="0.25">
      <c r="A1807" t="str">
        <f t="shared" si="241"/>
        <v/>
      </c>
      <c r="B1807" s="16">
        <f t="shared" si="244"/>
        <v>40607</v>
      </c>
      <c r="C1807">
        <f t="shared" si="245"/>
        <v>450</v>
      </c>
      <c r="D1807">
        <f t="shared" si="242"/>
        <v>450</v>
      </c>
      <c r="E1807">
        <f t="shared" si="243"/>
        <v>0</v>
      </c>
      <c r="F1807">
        <f t="shared" si="240"/>
        <v>75</v>
      </c>
      <c r="G1807">
        <f t="shared" si="240"/>
        <v>270</v>
      </c>
      <c r="I1807">
        <f t="shared" si="240"/>
        <v>55</v>
      </c>
      <c r="J1807">
        <f t="shared" si="240"/>
        <v>50</v>
      </c>
    </row>
    <row r="1808" spans="1:10" x14ac:dyDescent="0.25">
      <c r="A1808" t="str">
        <f t="shared" si="241"/>
        <v/>
      </c>
      <c r="B1808" s="16">
        <f t="shared" si="244"/>
        <v>40608</v>
      </c>
      <c r="C1808">
        <f t="shared" si="245"/>
        <v>450</v>
      </c>
      <c r="D1808">
        <f t="shared" si="242"/>
        <v>450</v>
      </c>
      <c r="E1808">
        <f t="shared" si="243"/>
        <v>0</v>
      </c>
      <c r="F1808">
        <f t="shared" si="240"/>
        <v>75</v>
      </c>
      <c r="G1808">
        <f t="shared" si="240"/>
        <v>270</v>
      </c>
      <c r="I1808">
        <f t="shared" si="240"/>
        <v>55</v>
      </c>
      <c r="J1808">
        <f t="shared" si="240"/>
        <v>50</v>
      </c>
    </row>
    <row r="1809" spans="1:10" x14ac:dyDescent="0.25">
      <c r="A1809" t="str">
        <f t="shared" si="241"/>
        <v/>
      </c>
      <c r="B1809" s="16">
        <f t="shared" si="244"/>
        <v>40609</v>
      </c>
      <c r="C1809">
        <f t="shared" si="245"/>
        <v>450</v>
      </c>
      <c r="D1809">
        <f t="shared" si="242"/>
        <v>450</v>
      </c>
      <c r="E1809">
        <f t="shared" si="243"/>
        <v>0</v>
      </c>
      <c r="F1809">
        <f t="shared" si="240"/>
        <v>75</v>
      </c>
      <c r="G1809">
        <f t="shared" si="240"/>
        <v>270</v>
      </c>
      <c r="I1809">
        <f t="shared" si="240"/>
        <v>55</v>
      </c>
      <c r="J1809">
        <f t="shared" si="240"/>
        <v>50</v>
      </c>
    </row>
    <row r="1810" spans="1:10" x14ac:dyDescent="0.25">
      <c r="A1810" t="str">
        <f t="shared" si="241"/>
        <v/>
      </c>
      <c r="B1810" s="16">
        <f t="shared" si="244"/>
        <v>40610</v>
      </c>
      <c r="C1810">
        <f t="shared" si="245"/>
        <v>450</v>
      </c>
      <c r="D1810">
        <f t="shared" si="242"/>
        <v>450</v>
      </c>
      <c r="E1810">
        <f t="shared" si="243"/>
        <v>0</v>
      </c>
      <c r="F1810">
        <f t="shared" si="240"/>
        <v>75</v>
      </c>
      <c r="G1810">
        <f t="shared" si="240"/>
        <v>270</v>
      </c>
      <c r="I1810">
        <f t="shared" si="240"/>
        <v>55</v>
      </c>
      <c r="J1810">
        <f t="shared" si="240"/>
        <v>50</v>
      </c>
    </row>
    <row r="1811" spans="1:10" x14ac:dyDescent="0.25">
      <c r="A1811" t="str">
        <f t="shared" si="241"/>
        <v/>
      </c>
      <c r="B1811" s="16">
        <f t="shared" si="244"/>
        <v>40611</v>
      </c>
      <c r="C1811">
        <f t="shared" si="245"/>
        <v>450</v>
      </c>
      <c r="D1811">
        <f t="shared" si="242"/>
        <v>450</v>
      </c>
      <c r="E1811">
        <f t="shared" si="243"/>
        <v>0</v>
      </c>
      <c r="F1811">
        <f t="shared" si="240"/>
        <v>75</v>
      </c>
      <c r="G1811">
        <f t="shared" si="240"/>
        <v>270</v>
      </c>
      <c r="I1811">
        <f t="shared" si="240"/>
        <v>55</v>
      </c>
      <c r="J1811">
        <f t="shared" si="240"/>
        <v>50</v>
      </c>
    </row>
    <row r="1812" spans="1:10" x14ac:dyDescent="0.25">
      <c r="A1812" t="str">
        <f t="shared" si="241"/>
        <v/>
      </c>
      <c r="B1812" s="16">
        <f t="shared" si="244"/>
        <v>40612</v>
      </c>
      <c r="C1812">
        <f t="shared" si="245"/>
        <v>450</v>
      </c>
      <c r="D1812">
        <f t="shared" si="242"/>
        <v>450</v>
      </c>
      <c r="E1812">
        <f t="shared" si="243"/>
        <v>0</v>
      </c>
      <c r="F1812">
        <f t="shared" si="240"/>
        <v>75</v>
      </c>
      <c r="G1812">
        <f t="shared" si="240"/>
        <v>270</v>
      </c>
      <c r="I1812">
        <f t="shared" si="240"/>
        <v>55</v>
      </c>
      <c r="J1812">
        <f t="shared" si="240"/>
        <v>50</v>
      </c>
    </row>
    <row r="1813" spans="1:10" x14ac:dyDescent="0.25">
      <c r="A1813" t="str">
        <f t="shared" si="241"/>
        <v/>
      </c>
      <c r="B1813" s="16">
        <f t="shared" si="244"/>
        <v>40613</v>
      </c>
      <c r="C1813">
        <f t="shared" si="245"/>
        <v>450</v>
      </c>
      <c r="D1813">
        <f t="shared" si="242"/>
        <v>450</v>
      </c>
      <c r="E1813">
        <f t="shared" si="243"/>
        <v>0</v>
      </c>
      <c r="F1813">
        <f t="shared" si="240"/>
        <v>75</v>
      </c>
      <c r="G1813">
        <f t="shared" si="240"/>
        <v>270</v>
      </c>
      <c r="I1813">
        <f t="shared" si="240"/>
        <v>55</v>
      </c>
      <c r="J1813">
        <f t="shared" si="240"/>
        <v>50</v>
      </c>
    </row>
    <row r="1814" spans="1:10" x14ac:dyDescent="0.25">
      <c r="A1814" t="str">
        <f t="shared" si="241"/>
        <v/>
      </c>
      <c r="B1814" s="16">
        <f t="shared" si="244"/>
        <v>40614</v>
      </c>
      <c r="C1814">
        <f t="shared" si="245"/>
        <v>450</v>
      </c>
      <c r="D1814">
        <f t="shared" si="242"/>
        <v>450</v>
      </c>
      <c r="E1814">
        <f t="shared" si="243"/>
        <v>0</v>
      </c>
      <c r="F1814">
        <f t="shared" si="240"/>
        <v>75</v>
      </c>
      <c r="G1814">
        <f t="shared" si="240"/>
        <v>270</v>
      </c>
      <c r="I1814">
        <f t="shared" si="240"/>
        <v>55</v>
      </c>
      <c r="J1814">
        <f t="shared" si="240"/>
        <v>50</v>
      </c>
    </row>
    <row r="1815" spans="1:10" x14ac:dyDescent="0.25">
      <c r="A1815" t="str">
        <f t="shared" si="241"/>
        <v/>
      </c>
      <c r="B1815" s="16">
        <f t="shared" si="244"/>
        <v>40615</v>
      </c>
      <c r="C1815">
        <f t="shared" si="245"/>
        <v>450</v>
      </c>
      <c r="D1815">
        <f t="shared" si="242"/>
        <v>450</v>
      </c>
      <c r="E1815">
        <f t="shared" si="243"/>
        <v>0</v>
      </c>
      <c r="F1815">
        <f t="shared" si="240"/>
        <v>75</v>
      </c>
      <c r="G1815">
        <f t="shared" si="240"/>
        <v>270</v>
      </c>
      <c r="I1815">
        <f t="shared" si="240"/>
        <v>55</v>
      </c>
      <c r="J1815">
        <f t="shared" si="240"/>
        <v>50</v>
      </c>
    </row>
    <row r="1816" spans="1:10" x14ac:dyDescent="0.25">
      <c r="A1816" t="str">
        <f t="shared" si="241"/>
        <v/>
      </c>
      <c r="B1816" s="16">
        <f t="shared" si="244"/>
        <v>40616</v>
      </c>
      <c r="C1816">
        <f t="shared" si="245"/>
        <v>450</v>
      </c>
      <c r="D1816">
        <f t="shared" si="242"/>
        <v>450</v>
      </c>
      <c r="E1816">
        <f t="shared" si="243"/>
        <v>0</v>
      </c>
      <c r="F1816">
        <f t="shared" si="240"/>
        <v>75</v>
      </c>
      <c r="G1816">
        <f t="shared" si="240"/>
        <v>270</v>
      </c>
      <c r="I1816">
        <f t="shared" si="240"/>
        <v>55</v>
      </c>
      <c r="J1816">
        <f t="shared" si="240"/>
        <v>50</v>
      </c>
    </row>
    <row r="1817" spans="1:10" x14ac:dyDescent="0.25">
      <c r="A1817" t="str">
        <f t="shared" si="241"/>
        <v/>
      </c>
      <c r="B1817" s="16">
        <f t="shared" si="244"/>
        <v>40617</v>
      </c>
      <c r="C1817">
        <f t="shared" si="245"/>
        <v>450</v>
      </c>
      <c r="D1817">
        <f t="shared" si="242"/>
        <v>450</v>
      </c>
      <c r="E1817">
        <f t="shared" si="243"/>
        <v>0</v>
      </c>
      <c r="F1817">
        <f t="shared" si="240"/>
        <v>75</v>
      </c>
      <c r="G1817">
        <f t="shared" si="240"/>
        <v>270</v>
      </c>
      <c r="I1817">
        <f t="shared" si="240"/>
        <v>55</v>
      </c>
      <c r="J1817">
        <f t="shared" si="240"/>
        <v>50</v>
      </c>
    </row>
    <row r="1818" spans="1:10" x14ac:dyDescent="0.25">
      <c r="A1818" t="str">
        <f t="shared" si="241"/>
        <v/>
      </c>
      <c r="B1818" s="16">
        <f t="shared" si="244"/>
        <v>40618</v>
      </c>
      <c r="C1818">
        <f t="shared" si="245"/>
        <v>450</v>
      </c>
      <c r="D1818">
        <f t="shared" si="242"/>
        <v>450</v>
      </c>
      <c r="E1818">
        <f t="shared" si="243"/>
        <v>0</v>
      </c>
      <c r="F1818">
        <f t="shared" si="240"/>
        <v>75</v>
      </c>
      <c r="G1818">
        <f t="shared" si="240"/>
        <v>270</v>
      </c>
      <c r="I1818">
        <f t="shared" si="240"/>
        <v>55</v>
      </c>
      <c r="J1818">
        <f t="shared" si="240"/>
        <v>50</v>
      </c>
    </row>
    <row r="1819" spans="1:10" x14ac:dyDescent="0.25">
      <c r="A1819" t="str">
        <f t="shared" si="241"/>
        <v/>
      </c>
      <c r="B1819" s="16">
        <f t="shared" si="244"/>
        <v>40619</v>
      </c>
      <c r="C1819">
        <f t="shared" si="245"/>
        <v>450</v>
      </c>
      <c r="D1819">
        <f t="shared" si="242"/>
        <v>450</v>
      </c>
      <c r="E1819">
        <f t="shared" si="243"/>
        <v>0</v>
      </c>
      <c r="F1819">
        <f t="shared" si="240"/>
        <v>75</v>
      </c>
      <c r="G1819">
        <f t="shared" si="240"/>
        <v>270</v>
      </c>
      <c r="I1819">
        <f t="shared" si="240"/>
        <v>55</v>
      </c>
      <c r="J1819">
        <f t="shared" si="240"/>
        <v>50</v>
      </c>
    </row>
    <row r="1820" spans="1:10" x14ac:dyDescent="0.25">
      <c r="A1820" t="str">
        <f t="shared" si="241"/>
        <v/>
      </c>
      <c r="B1820" s="16">
        <f t="shared" si="244"/>
        <v>40620</v>
      </c>
      <c r="C1820">
        <f t="shared" si="245"/>
        <v>450</v>
      </c>
      <c r="D1820">
        <f t="shared" si="242"/>
        <v>450</v>
      </c>
      <c r="E1820">
        <f t="shared" si="243"/>
        <v>0</v>
      </c>
      <c r="F1820">
        <f t="shared" si="240"/>
        <v>75</v>
      </c>
      <c r="G1820">
        <f t="shared" si="240"/>
        <v>270</v>
      </c>
      <c r="I1820">
        <f t="shared" si="240"/>
        <v>55</v>
      </c>
      <c r="J1820">
        <f t="shared" si="240"/>
        <v>50</v>
      </c>
    </row>
    <row r="1821" spans="1:10" x14ac:dyDescent="0.25">
      <c r="A1821" t="str">
        <f t="shared" si="241"/>
        <v/>
      </c>
      <c r="B1821" s="16">
        <f t="shared" si="244"/>
        <v>40621</v>
      </c>
      <c r="C1821">
        <f t="shared" si="245"/>
        <v>450</v>
      </c>
      <c r="D1821">
        <f t="shared" si="242"/>
        <v>450</v>
      </c>
      <c r="E1821">
        <f t="shared" si="243"/>
        <v>0</v>
      </c>
      <c r="F1821">
        <f t="shared" si="240"/>
        <v>75</v>
      </c>
      <c r="G1821">
        <f t="shared" si="240"/>
        <v>270</v>
      </c>
      <c r="I1821">
        <f t="shared" si="240"/>
        <v>55</v>
      </c>
      <c r="J1821">
        <f t="shared" si="240"/>
        <v>50</v>
      </c>
    </row>
    <row r="1822" spans="1:10" x14ac:dyDescent="0.25">
      <c r="A1822" t="str">
        <f t="shared" si="241"/>
        <v/>
      </c>
      <c r="B1822" s="16">
        <f t="shared" si="244"/>
        <v>40622</v>
      </c>
      <c r="C1822">
        <f t="shared" si="245"/>
        <v>450</v>
      </c>
      <c r="D1822">
        <f t="shared" si="242"/>
        <v>450</v>
      </c>
      <c r="E1822">
        <f t="shared" si="243"/>
        <v>0</v>
      </c>
      <c r="F1822">
        <f t="shared" si="240"/>
        <v>75</v>
      </c>
      <c r="G1822">
        <f t="shared" si="240"/>
        <v>270</v>
      </c>
      <c r="I1822">
        <f t="shared" si="240"/>
        <v>55</v>
      </c>
      <c r="J1822">
        <f t="shared" si="240"/>
        <v>50</v>
      </c>
    </row>
    <row r="1823" spans="1:10" x14ac:dyDescent="0.25">
      <c r="A1823" t="str">
        <f t="shared" si="241"/>
        <v/>
      </c>
      <c r="B1823" s="16">
        <f t="shared" si="244"/>
        <v>40623</v>
      </c>
      <c r="C1823">
        <f t="shared" si="245"/>
        <v>450</v>
      </c>
      <c r="D1823">
        <f t="shared" si="242"/>
        <v>450</v>
      </c>
      <c r="E1823">
        <f t="shared" si="243"/>
        <v>0</v>
      </c>
      <c r="F1823">
        <f t="shared" si="240"/>
        <v>75</v>
      </c>
      <c r="G1823">
        <f t="shared" si="240"/>
        <v>270</v>
      </c>
      <c r="I1823">
        <f t="shared" si="240"/>
        <v>55</v>
      </c>
      <c r="J1823">
        <f t="shared" si="240"/>
        <v>50</v>
      </c>
    </row>
    <row r="1824" spans="1:10" x14ac:dyDescent="0.25">
      <c r="A1824" t="str">
        <f t="shared" si="241"/>
        <v/>
      </c>
      <c r="B1824" s="16">
        <f t="shared" si="244"/>
        <v>40624</v>
      </c>
      <c r="C1824">
        <f t="shared" si="245"/>
        <v>450</v>
      </c>
      <c r="D1824">
        <f t="shared" si="242"/>
        <v>450</v>
      </c>
      <c r="E1824">
        <f t="shared" si="243"/>
        <v>0</v>
      </c>
      <c r="F1824">
        <f t="shared" si="240"/>
        <v>75</v>
      </c>
      <c r="G1824">
        <f t="shared" si="240"/>
        <v>270</v>
      </c>
      <c r="I1824">
        <f t="shared" si="240"/>
        <v>55</v>
      </c>
      <c r="J1824">
        <f t="shared" si="240"/>
        <v>50</v>
      </c>
    </row>
    <row r="1825" spans="1:11" x14ac:dyDescent="0.25">
      <c r="A1825" t="str">
        <f t="shared" si="241"/>
        <v/>
      </c>
      <c r="B1825" s="16">
        <f t="shared" si="244"/>
        <v>40625</v>
      </c>
      <c r="C1825">
        <f t="shared" si="245"/>
        <v>450</v>
      </c>
      <c r="D1825">
        <f t="shared" si="242"/>
        <v>450</v>
      </c>
      <c r="E1825">
        <f t="shared" si="243"/>
        <v>0</v>
      </c>
      <c r="F1825">
        <f t="shared" si="240"/>
        <v>75</v>
      </c>
      <c r="G1825">
        <f t="shared" si="240"/>
        <v>270</v>
      </c>
      <c r="I1825">
        <f t="shared" si="240"/>
        <v>55</v>
      </c>
      <c r="J1825">
        <f t="shared" si="240"/>
        <v>50</v>
      </c>
    </row>
    <row r="1826" spans="1:11" x14ac:dyDescent="0.25">
      <c r="A1826" t="str">
        <f t="shared" si="241"/>
        <v/>
      </c>
      <c r="B1826" s="16">
        <f t="shared" si="244"/>
        <v>40626</v>
      </c>
      <c r="C1826">
        <f t="shared" si="245"/>
        <v>450</v>
      </c>
      <c r="D1826">
        <f t="shared" si="242"/>
        <v>450</v>
      </c>
      <c r="E1826">
        <f t="shared" si="243"/>
        <v>0</v>
      </c>
      <c r="F1826">
        <f t="shared" si="240"/>
        <v>75</v>
      </c>
      <c r="G1826">
        <f t="shared" si="240"/>
        <v>270</v>
      </c>
      <c r="I1826">
        <f t="shared" si="240"/>
        <v>55</v>
      </c>
      <c r="J1826">
        <f t="shared" si="240"/>
        <v>50</v>
      </c>
    </row>
    <row r="1827" spans="1:11" x14ac:dyDescent="0.25">
      <c r="A1827" t="str">
        <f t="shared" si="241"/>
        <v/>
      </c>
      <c r="B1827" s="16">
        <f t="shared" si="244"/>
        <v>40627</v>
      </c>
      <c r="C1827">
        <f t="shared" si="245"/>
        <v>450</v>
      </c>
      <c r="D1827">
        <f t="shared" si="242"/>
        <v>450</v>
      </c>
      <c r="E1827">
        <f t="shared" si="243"/>
        <v>0</v>
      </c>
      <c r="F1827">
        <f t="shared" si="240"/>
        <v>75</v>
      </c>
      <c r="G1827">
        <f t="shared" si="240"/>
        <v>270</v>
      </c>
      <c r="I1827">
        <f t="shared" si="240"/>
        <v>55</v>
      </c>
      <c r="J1827">
        <f t="shared" si="240"/>
        <v>50</v>
      </c>
    </row>
    <row r="1828" spans="1:11" x14ac:dyDescent="0.25">
      <c r="A1828" t="str">
        <f t="shared" si="241"/>
        <v/>
      </c>
      <c r="B1828" s="16">
        <f t="shared" si="244"/>
        <v>40628</v>
      </c>
      <c r="C1828">
        <f t="shared" si="245"/>
        <v>450</v>
      </c>
      <c r="D1828">
        <f t="shared" si="242"/>
        <v>450</v>
      </c>
      <c r="E1828">
        <f t="shared" si="243"/>
        <v>0</v>
      </c>
      <c r="F1828">
        <f t="shared" si="240"/>
        <v>75</v>
      </c>
      <c r="G1828">
        <f t="shared" si="240"/>
        <v>270</v>
      </c>
      <c r="I1828">
        <f t="shared" si="240"/>
        <v>55</v>
      </c>
      <c r="J1828">
        <f t="shared" si="240"/>
        <v>50</v>
      </c>
    </row>
    <row r="1829" spans="1:11" x14ac:dyDescent="0.25">
      <c r="A1829" t="str">
        <f t="shared" si="241"/>
        <v/>
      </c>
      <c r="B1829" s="16">
        <f t="shared" si="244"/>
        <v>40629</v>
      </c>
      <c r="C1829">
        <f t="shared" si="245"/>
        <v>450</v>
      </c>
      <c r="D1829">
        <f t="shared" si="242"/>
        <v>450</v>
      </c>
      <c r="E1829">
        <f t="shared" si="243"/>
        <v>0</v>
      </c>
      <c r="F1829">
        <f t="shared" si="240"/>
        <v>75</v>
      </c>
      <c r="G1829">
        <f t="shared" si="240"/>
        <v>270</v>
      </c>
      <c r="I1829">
        <f t="shared" si="240"/>
        <v>55</v>
      </c>
      <c r="J1829">
        <f t="shared" si="240"/>
        <v>50</v>
      </c>
    </row>
    <row r="1830" spans="1:11" x14ac:dyDescent="0.25">
      <c r="A1830" t="str">
        <f t="shared" si="241"/>
        <v/>
      </c>
      <c r="B1830" s="16">
        <f t="shared" si="244"/>
        <v>40630</v>
      </c>
      <c r="C1830">
        <f t="shared" si="245"/>
        <v>450</v>
      </c>
      <c r="D1830">
        <f t="shared" si="242"/>
        <v>450</v>
      </c>
      <c r="E1830">
        <f t="shared" si="243"/>
        <v>0</v>
      </c>
      <c r="F1830">
        <f t="shared" si="240"/>
        <v>75</v>
      </c>
      <c r="G1830">
        <f t="shared" si="240"/>
        <v>270</v>
      </c>
      <c r="I1830">
        <f t="shared" si="240"/>
        <v>55</v>
      </c>
      <c r="J1830">
        <f t="shared" si="240"/>
        <v>50</v>
      </c>
    </row>
    <row r="1831" spans="1:11" x14ac:dyDescent="0.25">
      <c r="A1831" t="str">
        <f t="shared" si="241"/>
        <v/>
      </c>
      <c r="B1831" s="16">
        <f t="shared" si="244"/>
        <v>40631</v>
      </c>
      <c r="C1831">
        <f t="shared" si="245"/>
        <v>450</v>
      </c>
      <c r="D1831">
        <f t="shared" si="242"/>
        <v>450</v>
      </c>
      <c r="E1831">
        <f t="shared" si="243"/>
        <v>0</v>
      </c>
      <c r="F1831">
        <f t="shared" si="240"/>
        <v>75</v>
      </c>
      <c r="G1831">
        <f t="shared" si="240"/>
        <v>270</v>
      </c>
      <c r="I1831">
        <f t="shared" si="240"/>
        <v>55</v>
      </c>
      <c r="J1831">
        <f t="shared" si="240"/>
        <v>50</v>
      </c>
    </row>
    <row r="1832" spans="1:11" x14ac:dyDescent="0.25">
      <c r="A1832" t="str">
        <f t="shared" si="241"/>
        <v/>
      </c>
      <c r="B1832" s="16">
        <f t="shared" si="244"/>
        <v>40632</v>
      </c>
      <c r="C1832">
        <f t="shared" si="245"/>
        <v>450</v>
      </c>
      <c r="D1832">
        <f t="shared" si="242"/>
        <v>450</v>
      </c>
      <c r="E1832">
        <f t="shared" si="243"/>
        <v>0</v>
      </c>
      <c r="F1832">
        <f t="shared" si="240"/>
        <v>75</v>
      </c>
      <c r="G1832">
        <f t="shared" si="240"/>
        <v>270</v>
      </c>
      <c r="I1832">
        <f t="shared" si="240"/>
        <v>55</v>
      </c>
      <c r="J1832">
        <f t="shared" si="240"/>
        <v>50</v>
      </c>
    </row>
    <row r="1833" spans="1:11" x14ac:dyDescent="0.25">
      <c r="A1833" t="str">
        <f t="shared" si="241"/>
        <v/>
      </c>
      <c r="B1833" s="16">
        <f t="shared" si="244"/>
        <v>40633</v>
      </c>
      <c r="C1833">
        <f t="shared" si="245"/>
        <v>450</v>
      </c>
      <c r="D1833">
        <f t="shared" si="242"/>
        <v>450</v>
      </c>
      <c r="E1833">
        <f t="shared" si="243"/>
        <v>0</v>
      </c>
      <c r="F1833">
        <f t="shared" si="240"/>
        <v>75</v>
      </c>
      <c r="G1833">
        <f t="shared" si="240"/>
        <v>270</v>
      </c>
      <c r="I1833">
        <f t="shared" si="240"/>
        <v>55</v>
      </c>
      <c r="J1833">
        <f t="shared" si="240"/>
        <v>50</v>
      </c>
    </row>
    <row r="1834" spans="1:11" x14ac:dyDescent="0.25">
      <c r="A1834">
        <f t="shared" si="241"/>
        <v>1</v>
      </c>
      <c r="B1834" s="16">
        <f t="shared" si="244"/>
        <v>40634</v>
      </c>
      <c r="C1834">
        <f t="shared" si="245"/>
        <v>410</v>
      </c>
      <c r="D1834">
        <f t="shared" si="242"/>
        <v>410</v>
      </c>
      <c r="E1834">
        <f t="shared" si="243"/>
        <v>0</v>
      </c>
      <c r="F1834">
        <v>50</v>
      </c>
      <c r="G1834">
        <f>250+35</f>
        <v>285</v>
      </c>
      <c r="I1834">
        <f>20+10</f>
        <v>30</v>
      </c>
      <c r="J1834">
        <v>20</v>
      </c>
      <c r="K1834">
        <v>25</v>
      </c>
    </row>
    <row r="1835" spans="1:11" x14ac:dyDescent="0.25">
      <c r="A1835" t="str">
        <f t="shared" si="241"/>
        <v/>
      </c>
      <c r="B1835" s="16">
        <f t="shared" si="244"/>
        <v>40635</v>
      </c>
      <c r="C1835">
        <f t="shared" si="245"/>
        <v>410</v>
      </c>
      <c r="D1835">
        <f t="shared" si="242"/>
        <v>410</v>
      </c>
      <c r="E1835">
        <f t="shared" si="243"/>
        <v>0</v>
      </c>
      <c r="F1835">
        <f t="shared" si="240"/>
        <v>50</v>
      </c>
      <c r="G1835">
        <f t="shared" si="240"/>
        <v>285</v>
      </c>
      <c r="I1835">
        <f t="shared" si="240"/>
        <v>30</v>
      </c>
      <c r="J1835">
        <v>20</v>
      </c>
      <c r="K1835">
        <v>25</v>
      </c>
    </row>
    <row r="1836" spans="1:11" x14ac:dyDescent="0.25">
      <c r="A1836" t="str">
        <f t="shared" si="241"/>
        <v/>
      </c>
      <c r="B1836" s="16">
        <f t="shared" si="244"/>
        <v>40636</v>
      </c>
      <c r="C1836">
        <f t="shared" si="245"/>
        <v>410</v>
      </c>
      <c r="D1836">
        <f t="shared" si="242"/>
        <v>410</v>
      </c>
      <c r="E1836">
        <f t="shared" si="243"/>
        <v>0</v>
      </c>
      <c r="F1836">
        <f t="shared" si="240"/>
        <v>50</v>
      </c>
      <c r="G1836">
        <f t="shared" si="240"/>
        <v>285</v>
      </c>
      <c r="I1836">
        <f t="shared" si="240"/>
        <v>30</v>
      </c>
      <c r="J1836">
        <v>20</v>
      </c>
      <c r="K1836">
        <v>25</v>
      </c>
    </row>
    <row r="1837" spans="1:11" x14ac:dyDescent="0.25">
      <c r="A1837" t="str">
        <f t="shared" si="241"/>
        <v/>
      </c>
      <c r="B1837" s="16">
        <f t="shared" si="244"/>
        <v>40637</v>
      </c>
      <c r="C1837">
        <f t="shared" si="245"/>
        <v>410</v>
      </c>
      <c r="D1837">
        <f t="shared" si="242"/>
        <v>410</v>
      </c>
      <c r="E1837">
        <f t="shared" si="243"/>
        <v>0</v>
      </c>
      <c r="F1837">
        <f t="shared" si="240"/>
        <v>50</v>
      </c>
      <c r="G1837">
        <f t="shared" si="240"/>
        <v>285</v>
      </c>
      <c r="I1837">
        <f t="shared" si="240"/>
        <v>30</v>
      </c>
      <c r="J1837">
        <v>20</v>
      </c>
      <c r="K1837">
        <v>25</v>
      </c>
    </row>
    <row r="1838" spans="1:11" x14ac:dyDescent="0.25">
      <c r="A1838" t="str">
        <f t="shared" si="241"/>
        <v/>
      </c>
      <c r="B1838" s="16">
        <f t="shared" si="244"/>
        <v>40638</v>
      </c>
      <c r="C1838">
        <f t="shared" si="245"/>
        <v>410</v>
      </c>
      <c r="D1838">
        <f t="shared" si="242"/>
        <v>410</v>
      </c>
      <c r="E1838">
        <f t="shared" si="243"/>
        <v>0</v>
      </c>
      <c r="F1838">
        <f t="shared" si="240"/>
        <v>50</v>
      </c>
      <c r="G1838">
        <f t="shared" si="240"/>
        <v>285</v>
      </c>
      <c r="I1838">
        <f t="shared" si="240"/>
        <v>30</v>
      </c>
      <c r="J1838">
        <v>20</v>
      </c>
      <c r="K1838">
        <v>25</v>
      </c>
    </row>
    <row r="1839" spans="1:11" x14ac:dyDescent="0.25">
      <c r="A1839" t="str">
        <f t="shared" si="241"/>
        <v/>
      </c>
      <c r="B1839" s="16">
        <f t="shared" si="244"/>
        <v>40639</v>
      </c>
      <c r="C1839">
        <f t="shared" si="245"/>
        <v>410</v>
      </c>
      <c r="D1839">
        <f t="shared" si="242"/>
        <v>410</v>
      </c>
      <c r="E1839">
        <f t="shared" si="243"/>
        <v>0</v>
      </c>
      <c r="F1839">
        <f t="shared" si="240"/>
        <v>50</v>
      </c>
      <c r="G1839">
        <f t="shared" si="240"/>
        <v>285</v>
      </c>
      <c r="I1839">
        <f t="shared" si="240"/>
        <v>30</v>
      </c>
      <c r="J1839">
        <v>20</v>
      </c>
      <c r="K1839">
        <v>25</v>
      </c>
    </row>
    <row r="1840" spans="1:11" x14ac:dyDescent="0.25">
      <c r="A1840" t="str">
        <f t="shared" si="241"/>
        <v/>
      </c>
      <c r="B1840" s="16">
        <f t="shared" si="244"/>
        <v>40640</v>
      </c>
      <c r="C1840">
        <f t="shared" si="245"/>
        <v>410</v>
      </c>
      <c r="D1840">
        <f t="shared" si="242"/>
        <v>410</v>
      </c>
      <c r="E1840">
        <f t="shared" si="243"/>
        <v>0</v>
      </c>
      <c r="F1840">
        <f t="shared" si="240"/>
        <v>50</v>
      </c>
      <c r="G1840">
        <f t="shared" si="240"/>
        <v>285</v>
      </c>
      <c r="I1840">
        <f t="shared" si="240"/>
        <v>30</v>
      </c>
      <c r="J1840">
        <v>20</v>
      </c>
      <c r="K1840">
        <v>25</v>
      </c>
    </row>
    <row r="1841" spans="1:11" x14ac:dyDescent="0.25">
      <c r="A1841" t="str">
        <f t="shared" si="241"/>
        <v/>
      </c>
      <c r="B1841" s="16">
        <f t="shared" si="244"/>
        <v>40641</v>
      </c>
      <c r="C1841">
        <f t="shared" si="245"/>
        <v>410</v>
      </c>
      <c r="D1841">
        <f t="shared" si="242"/>
        <v>410</v>
      </c>
      <c r="E1841">
        <f t="shared" si="243"/>
        <v>0</v>
      </c>
      <c r="F1841">
        <f t="shared" si="240"/>
        <v>50</v>
      </c>
      <c r="G1841">
        <f t="shared" si="240"/>
        <v>285</v>
      </c>
      <c r="I1841">
        <f t="shared" si="240"/>
        <v>30</v>
      </c>
      <c r="J1841">
        <v>20</v>
      </c>
      <c r="K1841">
        <v>25</v>
      </c>
    </row>
    <row r="1842" spans="1:11" x14ac:dyDescent="0.25">
      <c r="A1842" t="str">
        <f t="shared" si="241"/>
        <v/>
      </c>
      <c r="B1842" s="16">
        <f t="shared" si="244"/>
        <v>40642</v>
      </c>
      <c r="C1842">
        <f t="shared" si="245"/>
        <v>410</v>
      </c>
      <c r="D1842">
        <f t="shared" si="242"/>
        <v>410</v>
      </c>
      <c r="E1842">
        <f t="shared" si="243"/>
        <v>0</v>
      </c>
      <c r="F1842">
        <f t="shared" si="240"/>
        <v>50</v>
      </c>
      <c r="G1842">
        <f t="shared" si="240"/>
        <v>285</v>
      </c>
      <c r="I1842">
        <f t="shared" si="240"/>
        <v>30</v>
      </c>
      <c r="J1842">
        <v>20</v>
      </c>
      <c r="K1842">
        <v>25</v>
      </c>
    </row>
    <row r="1843" spans="1:11" x14ac:dyDescent="0.25">
      <c r="A1843" t="str">
        <f t="shared" si="241"/>
        <v/>
      </c>
      <c r="B1843" s="16">
        <f t="shared" si="244"/>
        <v>40643</v>
      </c>
      <c r="C1843">
        <f t="shared" si="245"/>
        <v>410</v>
      </c>
      <c r="D1843">
        <f t="shared" si="242"/>
        <v>410</v>
      </c>
      <c r="E1843">
        <f t="shared" si="243"/>
        <v>0</v>
      </c>
      <c r="F1843">
        <f t="shared" si="240"/>
        <v>50</v>
      </c>
      <c r="G1843">
        <f t="shared" si="240"/>
        <v>285</v>
      </c>
      <c r="I1843">
        <f t="shared" si="240"/>
        <v>30</v>
      </c>
      <c r="J1843">
        <v>20</v>
      </c>
      <c r="K1843">
        <v>25</v>
      </c>
    </row>
    <row r="1844" spans="1:11" x14ac:dyDescent="0.25">
      <c r="A1844" t="str">
        <f t="shared" si="241"/>
        <v/>
      </c>
      <c r="B1844" s="16">
        <f t="shared" si="244"/>
        <v>40644</v>
      </c>
      <c r="C1844">
        <f t="shared" si="245"/>
        <v>410</v>
      </c>
      <c r="D1844">
        <f t="shared" si="242"/>
        <v>410</v>
      </c>
      <c r="E1844">
        <f t="shared" si="243"/>
        <v>0</v>
      </c>
      <c r="F1844">
        <f t="shared" si="240"/>
        <v>50</v>
      </c>
      <c r="G1844">
        <f t="shared" si="240"/>
        <v>285</v>
      </c>
      <c r="I1844">
        <f t="shared" si="240"/>
        <v>30</v>
      </c>
      <c r="J1844">
        <v>20</v>
      </c>
      <c r="K1844">
        <v>25</v>
      </c>
    </row>
    <row r="1845" spans="1:11" x14ac:dyDescent="0.25">
      <c r="A1845" t="str">
        <f t="shared" si="241"/>
        <v/>
      </c>
      <c r="B1845" s="16">
        <f t="shared" si="244"/>
        <v>40645</v>
      </c>
      <c r="C1845">
        <f t="shared" si="245"/>
        <v>410</v>
      </c>
      <c r="D1845">
        <f t="shared" si="242"/>
        <v>410</v>
      </c>
      <c r="E1845">
        <f t="shared" si="243"/>
        <v>0</v>
      </c>
      <c r="F1845">
        <f t="shared" si="240"/>
        <v>50</v>
      </c>
      <c r="G1845">
        <f t="shared" si="240"/>
        <v>285</v>
      </c>
      <c r="I1845">
        <f t="shared" si="240"/>
        <v>30</v>
      </c>
      <c r="J1845">
        <v>20</v>
      </c>
      <c r="K1845">
        <v>25</v>
      </c>
    </row>
    <row r="1846" spans="1:11" x14ac:dyDescent="0.25">
      <c r="A1846" t="str">
        <f t="shared" si="241"/>
        <v/>
      </c>
      <c r="B1846" s="16">
        <f t="shared" si="244"/>
        <v>40646</v>
      </c>
      <c r="C1846">
        <f t="shared" si="245"/>
        <v>410</v>
      </c>
      <c r="D1846">
        <f t="shared" si="242"/>
        <v>410</v>
      </c>
      <c r="E1846">
        <f t="shared" si="243"/>
        <v>0</v>
      </c>
      <c r="F1846">
        <f t="shared" ref="F1846:J1909" si="246">F1845</f>
        <v>50</v>
      </c>
      <c r="G1846">
        <f t="shared" si="246"/>
        <v>285</v>
      </c>
      <c r="I1846">
        <f t="shared" si="246"/>
        <v>30</v>
      </c>
      <c r="J1846">
        <v>20</v>
      </c>
      <c r="K1846">
        <v>25</v>
      </c>
    </row>
    <row r="1847" spans="1:11" x14ac:dyDescent="0.25">
      <c r="A1847" t="str">
        <f t="shared" si="241"/>
        <v/>
      </c>
      <c r="B1847" s="16">
        <f t="shared" si="244"/>
        <v>40647</v>
      </c>
      <c r="C1847">
        <f t="shared" si="245"/>
        <v>410</v>
      </c>
      <c r="D1847">
        <f t="shared" si="242"/>
        <v>410</v>
      </c>
      <c r="E1847">
        <f t="shared" si="243"/>
        <v>0</v>
      </c>
      <c r="F1847">
        <f t="shared" si="246"/>
        <v>50</v>
      </c>
      <c r="G1847">
        <f t="shared" si="246"/>
        <v>285</v>
      </c>
      <c r="I1847">
        <f t="shared" si="246"/>
        <v>30</v>
      </c>
      <c r="J1847">
        <v>20</v>
      </c>
      <c r="K1847">
        <v>25</v>
      </c>
    </row>
    <row r="1848" spans="1:11" x14ac:dyDescent="0.25">
      <c r="A1848" t="str">
        <f t="shared" si="241"/>
        <v/>
      </c>
      <c r="B1848" s="16">
        <f t="shared" si="244"/>
        <v>40648</v>
      </c>
      <c r="C1848">
        <f t="shared" si="245"/>
        <v>410</v>
      </c>
      <c r="D1848">
        <f t="shared" si="242"/>
        <v>410</v>
      </c>
      <c r="E1848">
        <f t="shared" si="243"/>
        <v>0</v>
      </c>
      <c r="F1848">
        <f t="shared" si="246"/>
        <v>50</v>
      </c>
      <c r="G1848">
        <f t="shared" si="246"/>
        <v>285</v>
      </c>
      <c r="I1848">
        <f t="shared" si="246"/>
        <v>30</v>
      </c>
      <c r="J1848">
        <v>20</v>
      </c>
      <c r="K1848">
        <v>25</v>
      </c>
    </row>
    <row r="1849" spans="1:11" x14ac:dyDescent="0.25">
      <c r="A1849" t="str">
        <f t="shared" si="241"/>
        <v/>
      </c>
      <c r="B1849" s="16">
        <f t="shared" si="244"/>
        <v>40649</v>
      </c>
      <c r="C1849">
        <f t="shared" si="245"/>
        <v>410</v>
      </c>
      <c r="D1849">
        <f t="shared" si="242"/>
        <v>410</v>
      </c>
      <c r="E1849">
        <f t="shared" si="243"/>
        <v>0</v>
      </c>
      <c r="F1849">
        <f t="shared" si="246"/>
        <v>50</v>
      </c>
      <c r="G1849">
        <f t="shared" si="246"/>
        <v>285</v>
      </c>
      <c r="I1849">
        <f t="shared" si="246"/>
        <v>30</v>
      </c>
      <c r="J1849">
        <v>20</v>
      </c>
      <c r="K1849">
        <v>25</v>
      </c>
    </row>
    <row r="1850" spans="1:11" x14ac:dyDescent="0.25">
      <c r="A1850" t="str">
        <f t="shared" si="241"/>
        <v/>
      </c>
      <c r="B1850" s="16">
        <f t="shared" si="244"/>
        <v>40650</v>
      </c>
      <c r="C1850">
        <f t="shared" si="245"/>
        <v>410</v>
      </c>
      <c r="D1850">
        <f t="shared" si="242"/>
        <v>410</v>
      </c>
      <c r="E1850">
        <f t="shared" si="243"/>
        <v>0</v>
      </c>
      <c r="F1850">
        <f t="shared" si="246"/>
        <v>50</v>
      </c>
      <c r="G1850">
        <f t="shared" si="246"/>
        <v>285</v>
      </c>
      <c r="I1850">
        <f t="shared" si="246"/>
        <v>30</v>
      </c>
      <c r="J1850">
        <v>20</v>
      </c>
      <c r="K1850">
        <v>25</v>
      </c>
    </row>
    <row r="1851" spans="1:11" x14ac:dyDescent="0.25">
      <c r="A1851" t="str">
        <f t="shared" si="241"/>
        <v/>
      </c>
      <c r="B1851" s="16">
        <f t="shared" si="244"/>
        <v>40651</v>
      </c>
      <c r="C1851">
        <f t="shared" si="245"/>
        <v>410</v>
      </c>
      <c r="D1851">
        <f t="shared" si="242"/>
        <v>410</v>
      </c>
      <c r="E1851">
        <f t="shared" si="243"/>
        <v>0</v>
      </c>
      <c r="F1851">
        <f t="shared" si="246"/>
        <v>50</v>
      </c>
      <c r="G1851">
        <f t="shared" si="246"/>
        <v>285</v>
      </c>
      <c r="I1851">
        <f t="shared" si="246"/>
        <v>30</v>
      </c>
      <c r="J1851">
        <v>20</v>
      </c>
      <c r="K1851">
        <v>25</v>
      </c>
    </row>
    <row r="1852" spans="1:11" x14ac:dyDescent="0.25">
      <c r="A1852" t="str">
        <f t="shared" si="241"/>
        <v/>
      </c>
      <c r="B1852" s="16">
        <f t="shared" si="244"/>
        <v>40652</v>
      </c>
      <c r="C1852">
        <f t="shared" si="245"/>
        <v>410</v>
      </c>
      <c r="D1852">
        <f t="shared" si="242"/>
        <v>410</v>
      </c>
      <c r="E1852">
        <f t="shared" si="243"/>
        <v>0</v>
      </c>
      <c r="F1852">
        <f t="shared" si="246"/>
        <v>50</v>
      </c>
      <c r="G1852">
        <f t="shared" si="246"/>
        <v>285</v>
      </c>
      <c r="I1852">
        <f t="shared" si="246"/>
        <v>30</v>
      </c>
      <c r="J1852">
        <v>20</v>
      </c>
      <c r="K1852">
        <v>25</v>
      </c>
    </row>
    <row r="1853" spans="1:11" x14ac:dyDescent="0.25">
      <c r="A1853" t="str">
        <f t="shared" si="241"/>
        <v/>
      </c>
      <c r="B1853" s="16">
        <f t="shared" si="244"/>
        <v>40653</v>
      </c>
      <c r="C1853">
        <f t="shared" si="245"/>
        <v>410</v>
      </c>
      <c r="D1853">
        <f t="shared" si="242"/>
        <v>410</v>
      </c>
      <c r="E1853">
        <f t="shared" si="243"/>
        <v>0</v>
      </c>
      <c r="F1853">
        <f t="shared" si="246"/>
        <v>50</v>
      </c>
      <c r="G1853">
        <f t="shared" si="246"/>
        <v>285</v>
      </c>
      <c r="I1853">
        <f t="shared" si="246"/>
        <v>30</v>
      </c>
      <c r="J1853">
        <v>20</v>
      </c>
      <c r="K1853">
        <v>25</v>
      </c>
    </row>
    <row r="1854" spans="1:11" x14ac:dyDescent="0.25">
      <c r="A1854" t="str">
        <f t="shared" si="241"/>
        <v/>
      </c>
      <c r="B1854" s="16">
        <f t="shared" si="244"/>
        <v>40654</v>
      </c>
      <c r="C1854">
        <f t="shared" si="245"/>
        <v>410</v>
      </c>
      <c r="D1854">
        <f t="shared" si="242"/>
        <v>410</v>
      </c>
      <c r="E1854">
        <f t="shared" si="243"/>
        <v>0</v>
      </c>
      <c r="F1854">
        <f t="shared" si="246"/>
        <v>50</v>
      </c>
      <c r="G1854">
        <f t="shared" si="246"/>
        <v>285</v>
      </c>
      <c r="I1854">
        <f t="shared" si="246"/>
        <v>30</v>
      </c>
      <c r="J1854">
        <v>20</v>
      </c>
      <c r="K1854">
        <v>25</v>
      </c>
    </row>
    <row r="1855" spans="1:11" x14ac:dyDescent="0.25">
      <c r="A1855" t="str">
        <f t="shared" si="241"/>
        <v/>
      </c>
      <c r="B1855" s="16">
        <f t="shared" si="244"/>
        <v>40655</v>
      </c>
      <c r="C1855">
        <f t="shared" si="245"/>
        <v>410</v>
      </c>
      <c r="D1855">
        <f t="shared" si="242"/>
        <v>410</v>
      </c>
      <c r="E1855">
        <f t="shared" si="243"/>
        <v>0</v>
      </c>
      <c r="F1855">
        <f t="shared" si="246"/>
        <v>50</v>
      </c>
      <c r="G1855">
        <f t="shared" si="246"/>
        <v>285</v>
      </c>
      <c r="I1855">
        <f t="shared" si="246"/>
        <v>30</v>
      </c>
      <c r="J1855">
        <v>20</v>
      </c>
      <c r="K1855">
        <v>25</v>
      </c>
    </row>
    <row r="1856" spans="1:11" x14ac:dyDescent="0.25">
      <c r="A1856" t="str">
        <f t="shared" si="241"/>
        <v/>
      </c>
      <c r="B1856" s="16">
        <f t="shared" si="244"/>
        <v>40656</v>
      </c>
      <c r="C1856">
        <f t="shared" si="245"/>
        <v>410</v>
      </c>
      <c r="D1856">
        <f t="shared" si="242"/>
        <v>410</v>
      </c>
      <c r="E1856">
        <f t="shared" si="243"/>
        <v>0</v>
      </c>
      <c r="F1856">
        <f t="shared" si="246"/>
        <v>50</v>
      </c>
      <c r="G1856">
        <f t="shared" si="246"/>
        <v>285</v>
      </c>
      <c r="I1856">
        <f t="shared" si="246"/>
        <v>30</v>
      </c>
      <c r="J1856">
        <v>20</v>
      </c>
      <c r="K1856">
        <v>25</v>
      </c>
    </row>
    <row r="1857" spans="1:11" x14ac:dyDescent="0.25">
      <c r="A1857" t="str">
        <f t="shared" si="241"/>
        <v/>
      </c>
      <c r="B1857" s="16">
        <f t="shared" si="244"/>
        <v>40657</v>
      </c>
      <c r="C1857">
        <f t="shared" si="245"/>
        <v>410</v>
      </c>
      <c r="D1857">
        <f t="shared" si="242"/>
        <v>410</v>
      </c>
      <c r="E1857">
        <f t="shared" si="243"/>
        <v>0</v>
      </c>
      <c r="F1857">
        <f t="shared" si="246"/>
        <v>50</v>
      </c>
      <c r="G1857">
        <f t="shared" si="246"/>
        <v>285</v>
      </c>
      <c r="I1857">
        <f t="shared" si="246"/>
        <v>30</v>
      </c>
      <c r="J1857">
        <v>20</v>
      </c>
      <c r="K1857">
        <v>25</v>
      </c>
    </row>
    <row r="1858" spans="1:11" x14ac:dyDescent="0.25">
      <c r="A1858" t="str">
        <f t="shared" si="241"/>
        <v/>
      </c>
      <c r="B1858" s="16">
        <f t="shared" si="244"/>
        <v>40658</v>
      </c>
      <c r="C1858">
        <f t="shared" si="245"/>
        <v>410</v>
      </c>
      <c r="D1858">
        <f t="shared" si="242"/>
        <v>410</v>
      </c>
      <c r="E1858">
        <f t="shared" si="243"/>
        <v>0</v>
      </c>
      <c r="F1858">
        <f t="shared" si="246"/>
        <v>50</v>
      </c>
      <c r="G1858">
        <f t="shared" si="246"/>
        <v>285</v>
      </c>
      <c r="I1858">
        <f t="shared" si="246"/>
        <v>30</v>
      </c>
      <c r="J1858">
        <v>20</v>
      </c>
      <c r="K1858">
        <v>25</v>
      </c>
    </row>
    <row r="1859" spans="1:11" x14ac:dyDescent="0.25">
      <c r="A1859" t="str">
        <f t="shared" si="241"/>
        <v/>
      </c>
      <c r="B1859" s="16">
        <f t="shared" si="244"/>
        <v>40659</v>
      </c>
      <c r="C1859">
        <f t="shared" si="245"/>
        <v>410</v>
      </c>
      <c r="D1859">
        <f t="shared" si="242"/>
        <v>410</v>
      </c>
      <c r="E1859">
        <f t="shared" si="243"/>
        <v>0</v>
      </c>
      <c r="F1859">
        <f t="shared" si="246"/>
        <v>50</v>
      </c>
      <c r="G1859">
        <f t="shared" si="246"/>
        <v>285</v>
      </c>
      <c r="I1859">
        <f t="shared" si="246"/>
        <v>30</v>
      </c>
      <c r="J1859">
        <v>20</v>
      </c>
      <c r="K1859">
        <v>25</v>
      </c>
    </row>
    <row r="1860" spans="1:11" x14ac:dyDescent="0.25">
      <c r="A1860" t="str">
        <f t="shared" si="241"/>
        <v/>
      </c>
      <c r="B1860" s="16">
        <f t="shared" si="244"/>
        <v>40660</v>
      </c>
      <c r="C1860">
        <f t="shared" si="245"/>
        <v>410</v>
      </c>
      <c r="D1860">
        <f t="shared" si="242"/>
        <v>410</v>
      </c>
      <c r="E1860">
        <f t="shared" si="243"/>
        <v>0</v>
      </c>
      <c r="F1860">
        <f t="shared" si="246"/>
        <v>50</v>
      </c>
      <c r="G1860">
        <f t="shared" si="246"/>
        <v>285</v>
      </c>
      <c r="I1860">
        <f t="shared" si="246"/>
        <v>30</v>
      </c>
      <c r="J1860">
        <v>20</v>
      </c>
      <c r="K1860">
        <v>25</v>
      </c>
    </row>
    <row r="1861" spans="1:11" x14ac:dyDescent="0.25">
      <c r="A1861" t="str">
        <f t="shared" si="241"/>
        <v/>
      </c>
      <c r="B1861" s="16">
        <f t="shared" si="244"/>
        <v>40661</v>
      </c>
      <c r="C1861">
        <f t="shared" si="245"/>
        <v>410</v>
      </c>
      <c r="D1861">
        <f t="shared" si="242"/>
        <v>410</v>
      </c>
      <c r="E1861">
        <f t="shared" si="243"/>
        <v>0</v>
      </c>
      <c r="F1861">
        <f t="shared" si="246"/>
        <v>50</v>
      </c>
      <c r="G1861">
        <f t="shared" si="246"/>
        <v>285</v>
      </c>
      <c r="I1861">
        <f t="shared" si="246"/>
        <v>30</v>
      </c>
      <c r="J1861">
        <v>20</v>
      </c>
      <c r="K1861">
        <v>25</v>
      </c>
    </row>
    <row r="1862" spans="1:11" x14ac:dyDescent="0.25">
      <c r="A1862" t="str">
        <f t="shared" si="241"/>
        <v/>
      </c>
      <c r="B1862" s="16">
        <f t="shared" si="244"/>
        <v>40662</v>
      </c>
      <c r="C1862">
        <f t="shared" si="245"/>
        <v>410</v>
      </c>
      <c r="D1862">
        <f t="shared" si="242"/>
        <v>410</v>
      </c>
      <c r="E1862">
        <f t="shared" si="243"/>
        <v>0</v>
      </c>
      <c r="F1862">
        <f t="shared" si="246"/>
        <v>50</v>
      </c>
      <c r="G1862">
        <f t="shared" si="246"/>
        <v>285</v>
      </c>
      <c r="I1862">
        <f t="shared" si="246"/>
        <v>30</v>
      </c>
      <c r="J1862">
        <v>20</v>
      </c>
      <c r="K1862">
        <v>25</v>
      </c>
    </row>
    <row r="1863" spans="1:11" x14ac:dyDescent="0.25">
      <c r="A1863" t="str">
        <f t="shared" si="241"/>
        <v/>
      </c>
      <c r="B1863" s="16">
        <f t="shared" si="244"/>
        <v>40663</v>
      </c>
      <c r="C1863">
        <f t="shared" si="245"/>
        <v>410</v>
      </c>
      <c r="D1863">
        <f t="shared" si="242"/>
        <v>410</v>
      </c>
      <c r="E1863">
        <f t="shared" si="243"/>
        <v>0</v>
      </c>
      <c r="F1863">
        <f t="shared" si="246"/>
        <v>50</v>
      </c>
      <c r="G1863">
        <f t="shared" si="246"/>
        <v>285</v>
      </c>
      <c r="I1863">
        <f t="shared" si="246"/>
        <v>30</v>
      </c>
      <c r="J1863">
        <v>20</v>
      </c>
      <c r="K1863">
        <v>25</v>
      </c>
    </row>
    <row r="1864" spans="1:11" x14ac:dyDescent="0.25">
      <c r="A1864">
        <f t="shared" ref="A1864:A1927" si="247">IF(DAY(B1864)=1,1,"")</f>
        <v>1</v>
      </c>
      <c r="B1864" s="16">
        <f t="shared" si="244"/>
        <v>40664</v>
      </c>
      <c r="C1864">
        <f t="shared" si="245"/>
        <v>410</v>
      </c>
      <c r="D1864">
        <f t="shared" si="242"/>
        <v>410</v>
      </c>
      <c r="E1864">
        <f t="shared" si="243"/>
        <v>0</v>
      </c>
      <c r="F1864">
        <v>55</v>
      </c>
      <c r="G1864">
        <v>260</v>
      </c>
      <c r="I1864">
        <f t="shared" si="246"/>
        <v>30</v>
      </c>
      <c r="J1864">
        <v>40</v>
      </c>
      <c r="K1864">
        <v>25</v>
      </c>
    </row>
    <row r="1865" spans="1:11" x14ac:dyDescent="0.25">
      <c r="A1865" t="str">
        <f t="shared" si="247"/>
        <v/>
      </c>
      <c r="B1865" s="16">
        <f t="shared" si="244"/>
        <v>40665</v>
      </c>
      <c r="C1865">
        <f t="shared" si="245"/>
        <v>410</v>
      </c>
      <c r="D1865">
        <f t="shared" ref="D1865:D1928" si="248">SUM(F1865:S1865)</f>
        <v>410</v>
      </c>
      <c r="E1865">
        <f t="shared" ref="E1865:E1928" si="249">C1865-D1865</f>
        <v>0</v>
      </c>
      <c r="F1865">
        <f t="shared" si="246"/>
        <v>55</v>
      </c>
      <c r="G1865">
        <f t="shared" si="246"/>
        <v>260</v>
      </c>
      <c r="I1865">
        <f t="shared" si="246"/>
        <v>30</v>
      </c>
      <c r="J1865">
        <f>J1864</f>
        <v>40</v>
      </c>
      <c r="K1865">
        <v>25</v>
      </c>
    </row>
    <row r="1866" spans="1:11" x14ac:dyDescent="0.25">
      <c r="A1866" t="str">
        <f t="shared" si="247"/>
        <v/>
      </c>
      <c r="B1866" s="16">
        <f t="shared" ref="B1866:B1929" si="250">B1865+1</f>
        <v>40666</v>
      </c>
      <c r="C1866">
        <f t="shared" si="245"/>
        <v>410</v>
      </c>
      <c r="D1866">
        <f t="shared" si="248"/>
        <v>410</v>
      </c>
      <c r="E1866">
        <f t="shared" si="249"/>
        <v>0</v>
      </c>
      <c r="F1866">
        <f t="shared" si="246"/>
        <v>55</v>
      </c>
      <c r="G1866">
        <f t="shared" si="246"/>
        <v>260</v>
      </c>
      <c r="I1866">
        <f t="shared" si="246"/>
        <v>30</v>
      </c>
      <c r="J1866">
        <f t="shared" si="246"/>
        <v>40</v>
      </c>
      <c r="K1866">
        <v>25</v>
      </c>
    </row>
    <row r="1867" spans="1:11" x14ac:dyDescent="0.25">
      <c r="A1867" t="str">
        <f t="shared" si="247"/>
        <v/>
      </c>
      <c r="B1867" s="16">
        <f t="shared" si="250"/>
        <v>40667</v>
      </c>
      <c r="C1867">
        <f t="shared" si="245"/>
        <v>410</v>
      </c>
      <c r="D1867">
        <f t="shared" si="248"/>
        <v>410</v>
      </c>
      <c r="E1867">
        <f t="shared" si="249"/>
        <v>0</v>
      </c>
      <c r="F1867">
        <f t="shared" si="246"/>
        <v>55</v>
      </c>
      <c r="G1867">
        <f t="shared" si="246"/>
        <v>260</v>
      </c>
      <c r="I1867">
        <f t="shared" si="246"/>
        <v>30</v>
      </c>
      <c r="J1867">
        <f t="shared" si="246"/>
        <v>40</v>
      </c>
      <c r="K1867">
        <v>25</v>
      </c>
    </row>
    <row r="1868" spans="1:11" x14ac:dyDescent="0.25">
      <c r="A1868" t="str">
        <f t="shared" si="247"/>
        <v/>
      </c>
      <c r="B1868" s="16">
        <f t="shared" si="250"/>
        <v>40668</v>
      </c>
      <c r="C1868">
        <f t="shared" ref="C1868:C1931" si="251">IF(MONTH(B1868)&lt;4,450,IF(MONTH(B1868)&gt;10,450,410))</f>
        <v>410</v>
      </c>
      <c r="D1868">
        <f t="shared" si="248"/>
        <v>410</v>
      </c>
      <c r="E1868">
        <f t="shared" si="249"/>
        <v>0</v>
      </c>
      <c r="F1868">
        <f t="shared" si="246"/>
        <v>55</v>
      </c>
      <c r="G1868">
        <f t="shared" si="246"/>
        <v>260</v>
      </c>
      <c r="I1868">
        <f t="shared" si="246"/>
        <v>30</v>
      </c>
      <c r="J1868">
        <f t="shared" si="246"/>
        <v>40</v>
      </c>
      <c r="K1868">
        <v>25</v>
      </c>
    </row>
    <row r="1869" spans="1:11" x14ac:dyDescent="0.25">
      <c r="A1869" t="str">
        <f t="shared" si="247"/>
        <v/>
      </c>
      <c r="B1869" s="16">
        <f t="shared" si="250"/>
        <v>40669</v>
      </c>
      <c r="C1869">
        <f t="shared" si="251"/>
        <v>410</v>
      </c>
      <c r="D1869">
        <f t="shared" si="248"/>
        <v>410</v>
      </c>
      <c r="E1869">
        <f t="shared" si="249"/>
        <v>0</v>
      </c>
      <c r="F1869">
        <f t="shared" si="246"/>
        <v>55</v>
      </c>
      <c r="G1869">
        <f t="shared" si="246"/>
        <v>260</v>
      </c>
      <c r="I1869">
        <f t="shared" si="246"/>
        <v>30</v>
      </c>
      <c r="J1869">
        <f t="shared" si="246"/>
        <v>40</v>
      </c>
      <c r="K1869">
        <v>25</v>
      </c>
    </row>
    <row r="1870" spans="1:11" x14ac:dyDescent="0.25">
      <c r="A1870" t="str">
        <f t="shared" si="247"/>
        <v/>
      </c>
      <c r="B1870" s="16">
        <f t="shared" si="250"/>
        <v>40670</v>
      </c>
      <c r="C1870">
        <f t="shared" si="251"/>
        <v>410</v>
      </c>
      <c r="D1870">
        <f t="shared" si="248"/>
        <v>410</v>
      </c>
      <c r="E1870">
        <f t="shared" si="249"/>
        <v>0</v>
      </c>
      <c r="F1870">
        <f t="shared" si="246"/>
        <v>55</v>
      </c>
      <c r="G1870">
        <f t="shared" si="246"/>
        <v>260</v>
      </c>
      <c r="I1870">
        <f t="shared" si="246"/>
        <v>30</v>
      </c>
      <c r="J1870">
        <f t="shared" si="246"/>
        <v>40</v>
      </c>
      <c r="K1870">
        <v>25</v>
      </c>
    </row>
    <row r="1871" spans="1:11" x14ac:dyDescent="0.25">
      <c r="A1871" t="str">
        <f t="shared" si="247"/>
        <v/>
      </c>
      <c r="B1871" s="16">
        <f t="shared" si="250"/>
        <v>40671</v>
      </c>
      <c r="C1871">
        <f t="shared" si="251"/>
        <v>410</v>
      </c>
      <c r="D1871">
        <f t="shared" si="248"/>
        <v>410</v>
      </c>
      <c r="E1871">
        <f t="shared" si="249"/>
        <v>0</v>
      </c>
      <c r="F1871">
        <f t="shared" si="246"/>
        <v>55</v>
      </c>
      <c r="G1871">
        <f t="shared" si="246"/>
        <v>260</v>
      </c>
      <c r="I1871">
        <f t="shared" si="246"/>
        <v>30</v>
      </c>
      <c r="J1871">
        <f t="shared" si="246"/>
        <v>40</v>
      </c>
      <c r="K1871">
        <v>25</v>
      </c>
    </row>
    <row r="1872" spans="1:11" x14ac:dyDescent="0.25">
      <c r="A1872" t="str">
        <f t="shared" si="247"/>
        <v/>
      </c>
      <c r="B1872" s="16">
        <f t="shared" si="250"/>
        <v>40672</v>
      </c>
      <c r="C1872">
        <f t="shared" si="251"/>
        <v>410</v>
      </c>
      <c r="D1872">
        <f t="shared" si="248"/>
        <v>410</v>
      </c>
      <c r="E1872">
        <f t="shared" si="249"/>
        <v>0</v>
      </c>
      <c r="F1872">
        <f t="shared" si="246"/>
        <v>55</v>
      </c>
      <c r="G1872">
        <f t="shared" si="246"/>
        <v>260</v>
      </c>
      <c r="I1872">
        <f t="shared" si="246"/>
        <v>30</v>
      </c>
      <c r="J1872">
        <f t="shared" si="246"/>
        <v>40</v>
      </c>
      <c r="K1872">
        <v>25</v>
      </c>
    </row>
    <row r="1873" spans="1:11" x14ac:dyDescent="0.25">
      <c r="A1873" t="str">
        <f t="shared" si="247"/>
        <v/>
      </c>
      <c r="B1873" s="16">
        <f t="shared" si="250"/>
        <v>40673</v>
      </c>
      <c r="C1873">
        <f t="shared" si="251"/>
        <v>410</v>
      </c>
      <c r="D1873">
        <f t="shared" si="248"/>
        <v>410</v>
      </c>
      <c r="E1873">
        <f t="shared" si="249"/>
        <v>0</v>
      </c>
      <c r="F1873">
        <f t="shared" si="246"/>
        <v>55</v>
      </c>
      <c r="G1873">
        <f t="shared" si="246"/>
        <v>260</v>
      </c>
      <c r="I1873">
        <f t="shared" si="246"/>
        <v>30</v>
      </c>
      <c r="J1873">
        <f t="shared" si="246"/>
        <v>40</v>
      </c>
      <c r="K1873">
        <v>25</v>
      </c>
    </row>
    <row r="1874" spans="1:11" x14ac:dyDescent="0.25">
      <c r="A1874" t="str">
        <f t="shared" si="247"/>
        <v/>
      </c>
      <c r="B1874" s="16">
        <f t="shared" si="250"/>
        <v>40674</v>
      </c>
      <c r="C1874">
        <f t="shared" si="251"/>
        <v>410</v>
      </c>
      <c r="D1874">
        <f t="shared" si="248"/>
        <v>410</v>
      </c>
      <c r="E1874">
        <f t="shared" si="249"/>
        <v>0</v>
      </c>
      <c r="F1874">
        <f t="shared" si="246"/>
        <v>55</v>
      </c>
      <c r="G1874">
        <f t="shared" si="246"/>
        <v>260</v>
      </c>
      <c r="I1874">
        <f t="shared" si="246"/>
        <v>30</v>
      </c>
      <c r="J1874">
        <f t="shared" si="246"/>
        <v>40</v>
      </c>
      <c r="K1874">
        <v>25</v>
      </c>
    </row>
    <row r="1875" spans="1:11" x14ac:dyDescent="0.25">
      <c r="A1875" t="str">
        <f t="shared" si="247"/>
        <v/>
      </c>
      <c r="B1875" s="16">
        <f t="shared" si="250"/>
        <v>40675</v>
      </c>
      <c r="C1875">
        <f t="shared" si="251"/>
        <v>410</v>
      </c>
      <c r="D1875">
        <f t="shared" si="248"/>
        <v>410</v>
      </c>
      <c r="E1875">
        <f t="shared" si="249"/>
        <v>0</v>
      </c>
      <c r="F1875">
        <f t="shared" si="246"/>
        <v>55</v>
      </c>
      <c r="G1875">
        <f t="shared" si="246"/>
        <v>260</v>
      </c>
      <c r="I1875">
        <f t="shared" si="246"/>
        <v>30</v>
      </c>
      <c r="J1875">
        <f t="shared" si="246"/>
        <v>40</v>
      </c>
      <c r="K1875">
        <v>25</v>
      </c>
    </row>
    <row r="1876" spans="1:11" x14ac:dyDescent="0.25">
      <c r="A1876" t="str">
        <f t="shared" si="247"/>
        <v/>
      </c>
      <c r="B1876" s="16">
        <f t="shared" si="250"/>
        <v>40676</v>
      </c>
      <c r="C1876">
        <f t="shared" si="251"/>
        <v>410</v>
      </c>
      <c r="D1876">
        <f t="shared" si="248"/>
        <v>410</v>
      </c>
      <c r="E1876">
        <f t="shared" si="249"/>
        <v>0</v>
      </c>
      <c r="F1876">
        <f t="shared" si="246"/>
        <v>55</v>
      </c>
      <c r="G1876">
        <f t="shared" si="246"/>
        <v>260</v>
      </c>
      <c r="I1876">
        <f t="shared" si="246"/>
        <v>30</v>
      </c>
      <c r="J1876">
        <f t="shared" si="246"/>
        <v>40</v>
      </c>
      <c r="K1876">
        <v>25</v>
      </c>
    </row>
    <row r="1877" spans="1:11" x14ac:dyDescent="0.25">
      <c r="A1877" t="str">
        <f t="shared" si="247"/>
        <v/>
      </c>
      <c r="B1877" s="16">
        <f t="shared" si="250"/>
        <v>40677</v>
      </c>
      <c r="C1877">
        <f t="shared" si="251"/>
        <v>410</v>
      </c>
      <c r="D1877">
        <f t="shared" si="248"/>
        <v>410</v>
      </c>
      <c r="E1877">
        <f t="shared" si="249"/>
        <v>0</v>
      </c>
      <c r="F1877">
        <f t="shared" si="246"/>
        <v>55</v>
      </c>
      <c r="G1877">
        <f t="shared" si="246"/>
        <v>260</v>
      </c>
      <c r="I1877">
        <f t="shared" si="246"/>
        <v>30</v>
      </c>
      <c r="J1877">
        <f t="shared" si="246"/>
        <v>40</v>
      </c>
      <c r="K1877">
        <v>25</v>
      </c>
    </row>
    <row r="1878" spans="1:11" x14ac:dyDescent="0.25">
      <c r="A1878" t="str">
        <f t="shared" si="247"/>
        <v/>
      </c>
      <c r="B1878" s="16">
        <f t="shared" si="250"/>
        <v>40678</v>
      </c>
      <c r="C1878">
        <f t="shared" si="251"/>
        <v>410</v>
      </c>
      <c r="D1878">
        <f t="shared" si="248"/>
        <v>410</v>
      </c>
      <c r="E1878">
        <f t="shared" si="249"/>
        <v>0</v>
      </c>
      <c r="F1878">
        <f t="shared" si="246"/>
        <v>55</v>
      </c>
      <c r="G1878">
        <f t="shared" si="246"/>
        <v>260</v>
      </c>
      <c r="I1878">
        <f t="shared" si="246"/>
        <v>30</v>
      </c>
      <c r="J1878">
        <f t="shared" si="246"/>
        <v>40</v>
      </c>
      <c r="K1878">
        <v>25</v>
      </c>
    </row>
    <row r="1879" spans="1:11" x14ac:dyDescent="0.25">
      <c r="A1879" t="str">
        <f t="shared" si="247"/>
        <v/>
      </c>
      <c r="B1879" s="16">
        <f t="shared" si="250"/>
        <v>40679</v>
      </c>
      <c r="C1879">
        <f t="shared" si="251"/>
        <v>410</v>
      </c>
      <c r="D1879">
        <f t="shared" si="248"/>
        <v>410</v>
      </c>
      <c r="E1879">
        <f t="shared" si="249"/>
        <v>0</v>
      </c>
      <c r="F1879">
        <f t="shared" si="246"/>
        <v>55</v>
      </c>
      <c r="G1879">
        <f t="shared" si="246"/>
        <v>260</v>
      </c>
      <c r="I1879">
        <f t="shared" si="246"/>
        <v>30</v>
      </c>
      <c r="J1879">
        <f t="shared" si="246"/>
        <v>40</v>
      </c>
      <c r="K1879">
        <v>25</v>
      </c>
    </row>
    <row r="1880" spans="1:11" x14ac:dyDescent="0.25">
      <c r="A1880" t="str">
        <f t="shared" si="247"/>
        <v/>
      </c>
      <c r="B1880" s="16">
        <f t="shared" si="250"/>
        <v>40680</v>
      </c>
      <c r="C1880">
        <f t="shared" si="251"/>
        <v>410</v>
      </c>
      <c r="D1880">
        <f t="shared" si="248"/>
        <v>410</v>
      </c>
      <c r="E1880">
        <f t="shared" si="249"/>
        <v>0</v>
      </c>
      <c r="F1880">
        <f t="shared" si="246"/>
        <v>55</v>
      </c>
      <c r="G1880">
        <f t="shared" si="246"/>
        <v>260</v>
      </c>
      <c r="I1880">
        <f t="shared" si="246"/>
        <v>30</v>
      </c>
      <c r="J1880">
        <f t="shared" si="246"/>
        <v>40</v>
      </c>
      <c r="K1880">
        <v>25</v>
      </c>
    </row>
    <row r="1881" spans="1:11" x14ac:dyDescent="0.25">
      <c r="A1881" t="str">
        <f t="shared" si="247"/>
        <v/>
      </c>
      <c r="B1881" s="16">
        <f t="shared" si="250"/>
        <v>40681</v>
      </c>
      <c r="C1881">
        <f t="shared" si="251"/>
        <v>410</v>
      </c>
      <c r="D1881">
        <f t="shared" si="248"/>
        <v>410</v>
      </c>
      <c r="E1881">
        <f t="shared" si="249"/>
        <v>0</v>
      </c>
      <c r="F1881">
        <f t="shared" si="246"/>
        <v>55</v>
      </c>
      <c r="G1881">
        <f t="shared" si="246"/>
        <v>260</v>
      </c>
      <c r="I1881">
        <f t="shared" si="246"/>
        <v>30</v>
      </c>
      <c r="J1881">
        <f t="shared" si="246"/>
        <v>40</v>
      </c>
      <c r="K1881">
        <v>25</v>
      </c>
    </row>
    <row r="1882" spans="1:11" x14ac:dyDescent="0.25">
      <c r="A1882" t="str">
        <f t="shared" si="247"/>
        <v/>
      </c>
      <c r="B1882" s="16">
        <f t="shared" si="250"/>
        <v>40682</v>
      </c>
      <c r="C1882">
        <f t="shared" si="251"/>
        <v>410</v>
      </c>
      <c r="D1882">
        <f t="shared" si="248"/>
        <v>410</v>
      </c>
      <c r="E1882">
        <f t="shared" si="249"/>
        <v>0</v>
      </c>
      <c r="F1882">
        <f t="shared" si="246"/>
        <v>55</v>
      </c>
      <c r="G1882">
        <f t="shared" si="246"/>
        <v>260</v>
      </c>
      <c r="I1882">
        <f t="shared" si="246"/>
        <v>30</v>
      </c>
      <c r="J1882">
        <f t="shared" si="246"/>
        <v>40</v>
      </c>
      <c r="K1882">
        <v>25</v>
      </c>
    </row>
    <row r="1883" spans="1:11" x14ac:dyDescent="0.25">
      <c r="A1883" t="str">
        <f t="shared" si="247"/>
        <v/>
      </c>
      <c r="B1883" s="16">
        <f t="shared" si="250"/>
        <v>40683</v>
      </c>
      <c r="C1883">
        <f t="shared" si="251"/>
        <v>410</v>
      </c>
      <c r="D1883">
        <f t="shared" si="248"/>
        <v>410</v>
      </c>
      <c r="E1883">
        <f t="shared" si="249"/>
        <v>0</v>
      </c>
      <c r="F1883">
        <f t="shared" si="246"/>
        <v>55</v>
      </c>
      <c r="G1883">
        <f t="shared" si="246"/>
        <v>260</v>
      </c>
      <c r="I1883">
        <f t="shared" si="246"/>
        <v>30</v>
      </c>
      <c r="J1883">
        <f t="shared" si="246"/>
        <v>40</v>
      </c>
      <c r="K1883">
        <v>25</v>
      </c>
    </row>
    <row r="1884" spans="1:11" x14ac:dyDescent="0.25">
      <c r="A1884" t="str">
        <f t="shared" si="247"/>
        <v/>
      </c>
      <c r="B1884" s="16">
        <f t="shared" si="250"/>
        <v>40684</v>
      </c>
      <c r="C1884">
        <f t="shared" si="251"/>
        <v>410</v>
      </c>
      <c r="D1884">
        <f t="shared" si="248"/>
        <v>410</v>
      </c>
      <c r="E1884">
        <f t="shared" si="249"/>
        <v>0</v>
      </c>
      <c r="F1884">
        <f t="shared" si="246"/>
        <v>55</v>
      </c>
      <c r="G1884">
        <f t="shared" si="246"/>
        <v>260</v>
      </c>
      <c r="I1884">
        <f t="shared" si="246"/>
        <v>30</v>
      </c>
      <c r="J1884">
        <f t="shared" si="246"/>
        <v>40</v>
      </c>
      <c r="K1884">
        <v>25</v>
      </c>
    </row>
    <row r="1885" spans="1:11" x14ac:dyDescent="0.25">
      <c r="A1885" t="str">
        <f t="shared" si="247"/>
        <v/>
      </c>
      <c r="B1885" s="16">
        <f t="shared" si="250"/>
        <v>40685</v>
      </c>
      <c r="C1885">
        <f t="shared" si="251"/>
        <v>410</v>
      </c>
      <c r="D1885">
        <f t="shared" si="248"/>
        <v>410</v>
      </c>
      <c r="E1885">
        <f t="shared" si="249"/>
        <v>0</v>
      </c>
      <c r="F1885">
        <f t="shared" si="246"/>
        <v>55</v>
      </c>
      <c r="G1885">
        <f t="shared" si="246"/>
        <v>260</v>
      </c>
      <c r="I1885">
        <f t="shared" si="246"/>
        <v>30</v>
      </c>
      <c r="J1885">
        <f t="shared" si="246"/>
        <v>40</v>
      </c>
      <c r="K1885">
        <v>25</v>
      </c>
    </row>
    <row r="1886" spans="1:11" x14ac:dyDescent="0.25">
      <c r="A1886" t="str">
        <f t="shared" si="247"/>
        <v/>
      </c>
      <c r="B1886" s="16">
        <f t="shared" si="250"/>
        <v>40686</v>
      </c>
      <c r="C1886">
        <f t="shared" si="251"/>
        <v>410</v>
      </c>
      <c r="D1886">
        <f t="shared" si="248"/>
        <v>410</v>
      </c>
      <c r="E1886">
        <f t="shared" si="249"/>
        <v>0</v>
      </c>
      <c r="F1886">
        <f t="shared" si="246"/>
        <v>55</v>
      </c>
      <c r="G1886">
        <f t="shared" si="246"/>
        <v>260</v>
      </c>
      <c r="I1886">
        <f t="shared" si="246"/>
        <v>30</v>
      </c>
      <c r="J1886">
        <f t="shared" si="246"/>
        <v>40</v>
      </c>
      <c r="K1886">
        <v>25</v>
      </c>
    </row>
    <row r="1887" spans="1:11" x14ac:dyDescent="0.25">
      <c r="A1887" t="str">
        <f t="shared" si="247"/>
        <v/>
      </c>
      <c r="B1887" s="16">
        <f t="shared" si="250"/>
        <v>40687</v>
      </c>
      <c r="C1887">
        <f t="shared" si="251"/>
        <v>410</v>
      </c>
      <c r="D1887">
        <f t="shared" si="248"/>
        <v>410</v>
      </c>
      <c r="E1887">
        <f t="shared" si="249"/>
        <v>0</v>
      </c>
      <c r="F1887">
        <f t="shared" si="246"/>
        <v>55</v>
      </c>
      <c r="G1887">
        <f t="shared" si="246"/>
        <v>260</v>
      </c>
      <c r="I1887">
        <f t="shared" si="246"/>
        <v>30</v>
      </c>
      <c r="J1887">
        <f t="shared" si="246"/>
        <v>40</v>
      </c>
      <c r="K1887">
        <v>25</v>
      </c>
    </row>
    <row r="1888" spans="1:11" x14ac:dyDescent="0.25">
      <c r="A1888" t="str">
        <f t="shared" si="247"/>
        <v/>
      </c>
      <c r="B1888" s="16">
        <f t="shared" si="250"/>
        <v>40688</v>
      </c>
      <c r="C1888">
        <f t="shared" si="251"/>
        <v>410</v>
      </c>
      <c r="D1888">
        <f t="shared" si="248"/>
        <v>410</v>
      </c>
      <c r="E1888">
        <f t="shared" si="249"/>
        <v>0</v>
      </c>
      <c r="F1888">
        <f t="shared" si="246"/>
        <v>55</v>
      </c>
      <c r="G1888">
        <f t="shared" si="246"/>
        <v>260</v>
      </c>
      <c r="I1888">
        <f t="shared" si="246"/>
        <v>30</v>
      </c>
      <c r="J1888">
        <f t="shared" si="246"/>
        <v>40</v>
      </c>
      <c r="K1888">
        <v>25</v>
      </c>
    </row>
    <row r="1889" spans="1:11" x14ac:dyDescent="0.25">
      <c r="A1889" t="str">
        <f t="shared" si="247"/>
        <v/>
      </c>
      <c r="B1889" s="16">
        <f t="shared" si="250"/>
        <v>40689</v>
      </c>
      <c r="C1889">
        <f t="shared" si="251"/>
        <v>410</v>
      </c>
      <c r="D1889">
        <f t="shared" si="248"/>
        <v>410</v>
      </c>
      <c r="E1889">
        <f t="shared" si="249"/>
        <v>0</v>
      </c>
      <c r="F1889">
        <f t="shared" si="246"/>
        <v>55</v>
      </c>
      <c r="G1889">
        <f t="shared" si="246"/>
        <v>260</v>
      </c>
      <c r="I1889">
        <f t="shared" si="246"/>
        <v>30</v>
      </c>
      <c r="J1889">
        <f t="shared" si="246"/>
        <v>40</v>
      </c>
      <c r="K1889">
        <v>25</v>
      </c>
    </row>
    <row r="1890" spans="1:11" x14ac:dyDescent="0.25">
      <c r="A1890" t="str">
        <f t="shared" si="247"/>
        <v/>
      </c>
      <c r="B1890" s="16">
        <f t="shared" si="250"/>
        <v>40690</v>
      </c>
      <c r="C1890">
        <f t="shared" si="251"/>
        <v>410</v>
      </c>
      <c r="D1890">
        <f t="shared" si="248"/>
        <v>410</v>
      </c>
      <c r="E1890">
        <f t="shared" si="249"/>
        <v>0</v>
      </c>
      <c r="F1890">
        <f t="shared" si="246"/>
        <v>55</v>
      </c>
      <c r="G1890">
        <f t="shared" si="246"/>
        <v>260</v>
      </c>
      <c r="I1890">
        <f t="shared" si="246"/>
        <v>30</v>
      </c>
      <c r="J1890">
        <f t="shared" si="246"/>
        <v>40</v>
      </c>
      <c r="K1890">
        <v>25</v>
      </c>
    </row>
    <row r="1891" spans="1:11" x14ac:dyDescent="0.25">
      <c r="A1891" t="str">
        <f t="shared" si="247"/>
        <v/>
      </c>
      <c r="B1891" s="16">
        <f t="shared" si="250"/>
        <v>40691</v>
      </c>
      <c r="C1891">
        <f t="shared" si="251"/>
        <v>410</v>
      </c>
      <c r="D1891">
        <f t="shared" si="248"/>
        <v>410</v>
      </c>
      <c r="E1891">
        <f t="shared" si="249"/>
        <v>0</v>
      </c>
      <c r="F1891">
        <f t="shared" si="246"/>
        <v>55</v>
      </c>
      <c r="G1891">
        <f t="shared" si="246"/>
        <v>260</v>
      </c>
      <c r="I1891">
        <f t="shared" si="246"/>
        <v>30</v>
      </c>
      <c r="J1891">
        <f t="shared" si="246"/>
        <v>40</v>
      </c>
      <c r="K1891">
        <v>25</v>
      </c>
    </row>
    <row r="1892" spans="1:11" x14ac:dyDescent="0.25">
      <c r="A1892" t="str">
        <f t="shared" si="247"/>
        <v/>
      </c>
      <c r="B1892" s="16">
        <f t="shared" si="250"/>
        <v>40692</v>
      </c>
      <c r="C1892">
        <f t="shared" si="251"/>
        <v>410</v>
      </c>
      <c r="D1892">
        <f t="shared" si="248"/>
        <v>410</v>
      </c>
      <c r="E1892">
        <f t="shared" si="249"/>
        <v>0</v>
      </c>
      <c r="F1892">
        <f t="shared" si="246"/>
        <v>55</v>
      </c>
      <c r="G1892">
        <f t="shared" si="246"/>
        <v>260</v>
      </c>
      <c r="I1892">
        <f t="shared" si="246"/>
        <v>30</v>
      </c>
      <c r="J1892">
        <f t="shared" si="246"/>
        <v>40</v>
      </c>
      <c r="K1892">
        <v>25</v>
      </c>
    </row>
    <row r="1893" spans="1:11" x14ac:dyDescent="0.25">
      <c r="A1893" t="str">
        <f t="shared" si="247"/>
        <v/>
      </c>
      <c r="B1893" s="16">
        <f t="shared" si="250"/>
        <v>40693</v>
      </c>
      <c r="C1893">
        <f t="shared" si="251"/>
        <v>410</v>
      </c>
      <c r="D1893">
        <f t="shared" si="248"/>
        <v>410</v>
      </c>
      <c r="E1893">
        <f t="shared" si="249"/>
        <v>0</v>
      </c>
      <c r="F1893">
        <f t="shared" si="246"/>
        <v>55</v>
      </c>
      <c r="G1893">
        <f t="shared" si="246"/>
        <v>260</v>
      </c>
      <c r="I1893">
        <f t="shared" si="246"/>
        <v>30</v>
      </c>
      <c r="J1893">
        <f t="shared" si="246"/>
        <v>40</v>
      </c>
      <c r="K1893">
        <v>25</v>
      </c>
    </row>
    <row r="1894" spans="1:11" x14ac:dyDescent="0.25">
      <c r="A1894" t="str">
        <f t="shared" si="247"/>
        <v/>
      </c>
      <c r="B1894" s="16">
        <f t="shared" si="250"/>
        <v>40694</v>
      </c>
      <c r="C1894">
        <f t="shared" si="251"/>
        <v>410</v>
      </c>
      <c r="D1894">
        <f t="shared" si="248"/>
        <v>410</v>
      </c>
      <c r="E1894">
        <f t="shared" si="249"/>
        <v>0</v>
      </c>
      <c r="F1894">
        <f t="shared" si="246"/>
        <v>55</v>
      </c>
      <c r="G1894">
        <f t="shared" si="246"/>
        <v>260</v>
      </c>
      <c r="I1894">
        <f t="shared" si="246"/>
        <v>30</v>
      </c>
      <c r="J1894">
        <f t="shared" si="246"/>
        <v>40</v>
      </c>
      <c r="K1894">
        <v>25</v>
      </c>
    </row>
    <row r="1895" spans="1:11" x14ac:dyDescent="0.25">
      <c r="A1895">
        <f t="shared" si="247"/>
        <v>1</v>
      </c>
      <c r="B1895" s="16">
        <f t="shared" si="250"/>
        <v>40695</v>
      </c>
      <c r="C1895">
        <f t="shared" si="251"/>
        <v>410</v>
      </c>
      <c r="D1895">
        <f t="shared" si="248"/>
        <v>410</v>
      </c>
      <c r="E1895">
        <f t="shared" si="249"/>
        <v>0</v>
      </c>
      <c r="F1895">
        <v>50</v>
      </c>
      <c r="G1895">
        <f>250+30</f>
        <v>280</v>
      </c>
      <c r="I1895">
        <v>30</v>
      </c>
      <c r="J1895">
        <f>20+5</f>
        <v>25</v>
      </c>
      <c r="K1895">
        <v>25</v>
      </c>
    </row>
    <row r="1896" spans="1:11" x14ac:dyDescent="0.25">
      <c r="A1896" t="str">
        <f t="shared" si="247"/>
        <v/>
      </c>
      <c r="B1896" s="16">
        <f t="shared" si="250"/>
        <v>40696</v>
      </c>
      <c r="C1896">
        <f t="shared" si="251"/>
        <v>410</v>
      </c>
      <c r="D1896">
        <f t="shared" si="248"/>
        <v>410</v>
      </c>
      <c r="E1896">
        <f t="shared" si="249"/>
        <v>0</v>
      </c>
      <c r="F1896">
        <f t="shared" si="246"/>
        <v>50</v>
      </c>
      <c r="G1896">
        <f t="shared" si="246"/>
        <v>280</v>
      </c>
      <c r="I1896">
        <f t="shared" si="246"/>
        <v>30</v>
      </c>
      <c r="J1896">
        <f>J1895</f>
        <v>25</v>
      </c>
      <c r="K1896">
        <f>K1895</f>
        <v>25</v>
      </c>
    </row>
    <row r="1897" spans="1:11" x14ac:dyDescent="0.25">
      <c r="A1897" t="str">
        <f t="shared" si="247"/>
        <v/>
      </c>
      <c r="B1897" s="16">
        <f t="shared" si="250"/>
        <v>40697</v>
      </c>
      <c r="C1897">
        <f t="shared" si="251"/>
        <v>410</v>
      </c>
      <c r="D1897">
        <f t="shared" si="248"/>
        <v>410</v>
      </c>
      <c r="E1897">
        <f t="shared" si="249"/>
        <v>0</v>
      </c>
      <c r="F1897">
        <f t="shared" si="246"/>
        <v>50</v>
      </c>
      <c r="G1897">
        <f t="shared" si="246"/>
        <v>280</v>
      </c>
      <c r="I1897">
        <f t="shared" si="246"/>
        <v>30</v>
      </c>
      <c r="J1897">
        <f t="shared" si="246"/>
        <v>25</v>
      </c>
      <c r="K1897">
        <f t="shared" ref="K1897:K1924" si="252">K1896</f>
        <v>25</v>
      </c>
    </row>
    <row r="1898" spans="1:11" x14ac:dyDescent="0.25">
      <c r="A1898" t="str">
        <f t="shared" si="247"/>
        <v/>
      </c>
      <c r="B1898" s="16">
        <f t="shared" si="250"/>
        <v>40698</v>
      </c>
      <c r="C1898">
        <f t="shared" si="251"/>
        <v>410</v>
      </c>
      <c r="D1898">
        <f t="shared" si="248"/>
        <v>410</v>
      </c>
      <c r="E1898">
        <f t="shared" si="249"/>
        <v>0</v>
      </c>
      <c r="F1898">
        <f t="shared" si="246"/>
        <v>50</v>
      </c>
      <c r="G1898">
        <f t="shared" si="246"/>
        <v>280</v>
      </c>
      <c r="I1898">
        <f t="shared" si="246"/>
        <v>30</v>
      </c>
      <c r="J1898">
        <f t="shared" si="246"/>
        <v>25</v>
      </c>
      <c r="K1898">
        <f t="shared" si="252"/>
        <v>25</v>
      </c>
    </row>
    <row r="1899" spans="1:11" x14ac:dyDescent="0.25">
      <c r="A1899" t="str">
        <f t="shared" si="247"/>
        <v/>
      </c>
      <c r="B1899" s="16">
        <f t="shared" si="250"/>
        <v>40699</v>
      </c>
      <c r="C1899">
        <f t="shared" si="251"/>
        <v>410</v>
      </c>
      <c r="D1899">
        <f t="shared" si="248"/>
        <v>410</v>
      </c>
      <c r="E1899">
        <f t="shared" si="249"/>
        <v>0</v>
      </c>
      <c r="F1899">
        <f t="shared" si="246"/>
        <v>50</v>
      </c>
      <c r="G1899">
        <f t="shared" si="246"/>
        <v>280</v>
      </c>
      <c r="I1899">
        <f t="shared" si="246"/>
        <v>30</v>
      </c>
      <c r="J1899">
        <f t="shared" si="246"/>
        <v>25</v>
      </c>
      <c r="K1899">
        <f t="shared" si="252"/>
        <v>25</v>
      </c>
    </row>
    <row r="1900" spans="1:11" x14ac:dyDescent="0.25">
      <c r="A1900" t="str">
        <f t="shared" si="247"/>
        <v/>
      </c>
      <c r="B1900" s="16">
        <f t="shared" si="250"/>
        <v>40700</v>
      </c>
      <c r="C1900">
        <f t="shared" si="251"/>
        <v>410</v>
      </c>
      <c r="D1900">
        <f t="shared" si="248"/>
        <v>410</v>
      </c>
      <c r="E1900">
        <f t="shared" si="249"/>
        <v>0</v>
      </c>
      <c r="F1900">
        <f t="shared" si="246"/>
        <v>50</v>
      </c>
      <c r="G1900">
        <f t="shared" si="246"/>
        <v>280</v>
      </c>
      <c r="I1900">
        <f t="shared" si="246"/>
        <v>30</v>
      </c>
      <c r="J1900">
        <f t="shared" si="246"/>
        <v>25</v>
      </c>
      <c r="K1900">
        <f t="shared" si="252"/>
        <v>25</v>
      </c>
    </row>
    <row r="1901" spans="1:11" x14ac:dyDescent="0.25">
      <c r="A1901" t="str">
        <f t="shared" si="247"/>
        <v/>
      </c>
      <c r="B1901" s="16">
        <f t="shared" si="250"/>
        <v>40701</v>
      </c>
      <c r="C1901">
        <f t="shared" si="251"/>
        <v>410</v>
      </c>
      <c r="D1901">
        <f t="shared" si="248"/>
        <v>410</v>
      </c>
      <c r="E1901">
        <f t="shared" si="249"/>
        <v>0</v>
      </c>
      <c r="F1901">
        <f t="shared" si="246"/>
        <v>50</v>
      </c>
      <c r="G1901">
        <f t="shared" si="246"/>
        <v>280</v>
      </c>
      <c r="I1901">
        <f t="shared" si="246"/>
        <v>30</v>
      </c>
      <c r="J1901">
        <f t="shared" si="246"/>
        <v>25</v>
      </c>
      <c r="K1901">
        <f t="shared" si="252"/>
        <v>25</v>
      </c>
    </row>
    <row r="1902" spans="1:11" x14ac:dyDescent="0.25">
      <c r="A1902" t="str">
        <f t="shared" si="247"/>
        <v/>
      </c>
      <c r="B1902" s="16">
        <f t="shared" si="250"/>
        <v>40702</v>
      </c>
      <c r="C1902">
        <f t="shared" si="251"/>
        <v>410</v>
      </c>
      <c r="D1902">
        <f t="shared" si="248"/>
        <v>410</v>
      </c>
      <c r="E1902">
        <f t="shared" si="249"/>
        <v>0</v>
      </c>
      <c r="F1902">
        <f t="shared" si="246"/>
        <v>50</v>
      </c>
      <c r="G1902">
        <f t="shared" si="246"/>
        <v>280</v>
      </c>
      <c r="I1902">
        <f t="shared" si="246"/>
        <v>30</v>
      </c>
      <c r="J1902">
        <f t="shared" si="246"/>
        <v>25</v>
      </c>
      <c r="K1902">
        <f t="shared" si="252"/>
        <v>25</v>
      </c>
    </row>
    <row r="1903" spans="1:11" x14ac:dyDescent="0.25">
      <c r="A1903" t="str">
        <f t="shared" si="247"/>
        <v/>
      </c>
      <c r="B1903" s="16">
        <f t="shared" si="250"/>
        <v>40703</v>
      </c>
      <c r="C1903">
        <f t="shared" si="251"/>
        <v>410</v>
      </c>
      <c r="D1903">
        <f t="shared" si="248"/>
        <v>410</v>
      </c>
      <c r="E1903">
        <f t="shared" si="249"/>
        <v>0</v>
      </c>
      <c r="F1903">
        <f t="shared" si="246"/>
        <v>50</v>
      </c>
      <c r="G1903">
        <f t="shared" si="246"/>
        <v>280</v>
      </c>
      <c r="I1903">
        <f t="shared" si="246"/>
        <v>30</v>
      </c>
      <c r="J1903">
        <f t="shared" si="246"/>
        <v>25</v>
      </c>
      <c r="K1903">
        <f t="shared" si="252"/>
        <v>25</v>
      </c>
    </row>
    <row r="1904" spans="1:11" x14ac:dyDescent="0.25">
      <c r="A1904" t="str">
        <f t="shared" si="247"/>
        <v/>
      </c>
      <c r="B1904" s="16">
        <f t="shared" si="250"/>
        <v>40704</v>
      </c>
      <c r="C1904">
        <f t="shared" si="251"/>
        <v>410</v>
      </c>
      <c r="D1904">
        <f t="shared" si="248"/>
        <v>410</v>
      </c>
      <c r="E1904">
        <f t="shared" si="249"/>
        <v>0</v>
      </c>
      <c r="F1904">
        <f t="shared" si="246"/>
        <v>50</v>
      </c>
      <c r="G1904">
        <f t="shared" si="246"/>
        <v>280</v>
      </c>
      <c r="I1904">
        <f t="shared" si="246"/>
        <v>30</v>
      </c>
      <c r="J1904">
        <f t="shared" si="246"/>
        <v>25</v>
      </c>
      <c r="K1904">
        <f t="shared" si="252"/>
        <v>25</v>
      </c>
    </row>
    <row r="1905" spans="1:11" x14ac:dyDescent="0.25">
      <c r="A1905" t="str">
        <f t="shared" si="247"/>
        <v/>
      </c>
      <c r="B1905" s="16">
        <f t="shared" si="250"/>
        <v>40705</v>
      </c>
      <c r="C1905">
        <f t="shared" si="251"/>
        <v>410</v>
      </c>
      <c r="D1905">
        <f t="shared" si="248"/>
        <v>410</v>
      </c>
      <c r="E1905">
        <f t="shared" si="249"/>
        <v>0</v>
      </c>
      <c r="F1905">
        <f t="shared" si="246"/>
        <v>50</v>
      </c>
      <c r="G1905">
        <f t="shared" si="246"/>
        <v>280</v>
      </c>
      <c r="I1905">
        <f t="shared" si="246"/>
        <v>30</v>
      </c>
      <c r="J1905">
        <f t="shared" si="246"/>
        <v>25</v>
      </c>
      <c r="K1905">
        <f t="shared" si="252"/>
        <v>25</v>
      </c>
    </row>
    <row r="1906" spans="1:11" x14ac:dyDescent="0.25">
      <c r="A1906" t="str">
        <f t="shared" si="247"/>
        <v/>
      </c>
      <c r="B1906" s="16">
        <f t="shared" si="250"/>
        <v>40706</v>
      </c>
      <c r="C1906">
        <f t="shared" si="251"/>
        <v>410</v>
      </c>
      <c r="D1906">
        <f t="shared" si="248"/>
        <v>410</v>
      </c>
      <c r="E1906">
        <f t="shared" si="249"/>
        <v>0</v>
      </c>
      <c r="F1906">
        <f t="shared" si="246"/>
        <v>50</v>
      </c>
      <c r="G1906">
        <f t="shared" si="246"/>
        <v>280</v>
      </c>
      <c r="I1906">
        <f t="shared" si="246"/>
        <v>30</v>
      </c>
      <c r="J1906">
        <f t="shared" si="246"/>
        <v>25</v>
      </c>
      <c r="K1906">
        <f t="shared" si="252"/>
        <v>25</v>
      </c>
    </row>
    <row r="1907" spans="1:11" x14ac:dyDescent="0.25">
      <c r="A1907" t="str">
        <f t="shared" si="247"/>
        <v/>
      </c>
      <c r="B1907" s="16">
        <f t="shared" si="250"/>
        <v>40707</v>
      </c>
      <c r="C1907">
        <f t="shared" si="251"/>
        <v>410</v>
      </c>
      <c r="D1907">
        <f t="shared" si="248"/>
        <v>410</v>
      </c>
      <c r="E1907">
        <f t="shared" si="249"/>
        <v>0</v>
      </c>
      <c r="F1907">
        <f t="shared" si="246"/>
        <v>50</v>
      </c>
      <c r="G1907">
        <f t="shared" si="246"/>
        <v>280</v>
      </c>
      <c r="I1907">
        <f t="shared" si="246"/>
        <v>30</v>
      </c>
      <c r="J1907">
        <f t="shared" si="246"/>
        <v>25</v>
      </c>
      <c r="K1907">
        <f t="shared" si="252"/>
        <v>25</v>
      </c>
    </row>
    <row r="1908" spans="1:11" x14ac:dyDescent="0.25">
      <c r="A1908" t="str">
        <f t="shared" si="247"/>
        <v/>
      </c>
      <c r="B1908" s="16">
        <f t="shared" si="250"/>
        <v>40708</v>
      </c>
      <c r="C1908">
        <f t="shared" si="251"/>
        <v>410</v>
      </c>
      <c r="D1908">
        <f t="shared" si="248"/>
        <v>410</v>
      </c>
      <c r="E1908">
        <f t="shared" si="249"/>
        <v>0</v>
      </c>
      <c r="F1908">
        <f t="shared" si="246"/>
        <v>50</v>
      </c>
      <c r="G1908">
        <f t="shared" si="246"/>
        <v>280</v>
      </c>
      <c r="I1908">
        <f t="shared" si="246"/>
        <v>30</v>
      </c>
      <c r="J1908">
        <f t="shared" si="246"/>
        <v>25</v>
      </c>
      <c r="K1908">
        <f t="shared" si="252"/>
        <v>25</v>
      </c>
    </row>
    <row r="1909" spans="1:11" x14ac:dyDescent="0.25">
      <c r="A1909" t="str">
        <f t="shared" si="247"/>
        <v/>
      </c>
      <c r="B1909" s="16">
        <f t="shared" si="250"/>
        <v>40709</v>
      </c>
      <c r="C1909">
        <f t="shared" si="251"/>
        <v>410</v>
      </c>
      <c r="D1909">
        <f t="shared" si="248"/>
        <v>410</v>
      </c>
      <c r="E1909">
        <f t="shared" si="249"/>
        <v>0</v>
      </c>
      <c r="F1909">
        <f t="shared" si="246"/>
        <v>50</v>
      </c>
      <c r="G1909">
        <f t="shared" si="246"/>
        <v>280</v>
      </c>
      <c r="I1909">
        <f t="shared" si="246"/>
        <v>30</v>
      </c>
      <c r="J1909">
        <f t="shared" si="246"/>
        <v>25</v>
      </c>
      <c r="K1909">
        <f t="shared" si="252"/>
        <v>25</v>
      </c>
    </row>
    <row r="1910" spans="1:11" x14ac:dyDescent="0.25">
      <c r="A1910" t="str">
        <f t="shared" si="247"/>
        <v/>
      </c>
      <c r="B1910" s="16">
        <f t="shared" si="250"/>
        <v>40710</v>
      </c>
      <c r="C1910">
        <f t="shared" si="251"/>
        <v>410</v>
      </c>
      <c r="D1910">
        <f t="shared" si="248"/>
        <v>410</v>
      </c>
      <c r="E1910">
        <f t="shared" si="249"/>
        <v>0</v>
      </c>
      <c r="F1910">
        <f t="shared" ref="F1910:J1973" si="253">F1909</f>
        <v>50</v>
      </c>
      <c r="G1910">
        <f t="shared" si="253"/>
        <v>280</v>
      </c>
      <c r="I1910">
        <f t="shared" si="253"/>
        <v>30</v>
      </c>
      <c r="J1910">
        <f t="shared" si="253"/>
        <v>25</v>
      </c>
      <c r="K1910">
        <f t="shared" si="252"/>
        <v>25</v>
      </c>
    </row>
    <row r="1911" spans="1:11" x14ac:dyDescent="0.25">
      <c r="A1911" t="str">
        <f t="shared" si="247"/>
        <v/>
      </c>
      <c r="B1911" s="16">
        <f t="shared" si="250"/>
        <v>40711</v>
      </c>
      <c r="C1911">
        <f t="shared" si="251"/>
        <v>410</v>
      </c>
      <c r="D1911">
        <f t="shared" si="248"/>
        <v>410</v>
      </c>
      <c r="E1911">
        <f t="shared" si="249"/>
        <v>0</v>
      </c>
      <c r="F1911">
        <f t="shared" si="253"/>
        <v>50</v>
      </c>
      <c r="G1911">
        <f t="shared" si="253"/>
        <v>280</v>
      </c>
      <c r="I1911">
        <f t="shared" si="253"/>
        <v>30</v>
      </c>
      <c r="J1911">
        <f t="shared" si="253"/>
        <v>25</v>
      </c>
      <c r="K1911">
        <f t="shared" si="252"/>
        <v>25</v>
      </c>
    </row>
    <row r="1912" spans="1:11" x14ac:dyDescent="0.25">
      <c r="A1912" t="str">
        <f t="shared" si="247"/>
        <v/>
      </c>
      <c r="B1912" s="16">
        <f t="shared" si="250"/>
        <v>40712</v>
      </c>
      <c r="C1912">
        <f t="shared" si="251"/>
        <v>410</v>
      </c>
      <c r="D1912">
        <f t="shared" si="248"/>
        <v>410</v>
      </c>
      <c r="E1912">
        <f t="shared" si="249"/>
        <v>0</v>
      </c>
      <c r="F1912">
        <f t="shared" si="253"/>
        <v>50</v>
      </c>
      <c r="G1912">
        <f t="shared" si="253"/>
        <v>280</v>
      </c>
      <c r="I1912">
        <f t="shared" si="253"/>
        <v>30</v>
      </c>
      <c r="J1912">
        <f t="shared" si="253"/>
        <v>25</v>
      </c>
      <c r="K1912">
        <f t="shared" si="252"/>
        <v>25</v>
      </c>
    </row>
    <row r="1913" spans="1:11" x14ac:dyDescent="0.25">
      <c r="A1913" t="str">
        <f t="shared" si="247"/>
        <v/>
      </c>
      <c r="B1913" s="16">
        <f t="shared" si="250"/>
        <v>40713</v>
      </c>
      <c r="C1913">
        <f t="shared" si="251"/>
        <v>410</v>
      </c>
      <c r="D1913">
        <f t="shared" si="248"/>
        <v>410</v>
      </c>
      <c r="E1913">
        <f t="shared" si="249"/>
        <v>0</v>
      </c>
      <c r="F1913">
        <f t="shared" si="253"/>
        <v>50</v>
      </c>
      <c r="G1913">
        <f t="shared" si="253"/>
        <v>280</v>
      </c>
      <c r="I1913">
        <f t="shared" si="253"/>
        <v>30</v>
      </c>
      <c r="J1913">
        <f t="shared" si="253"/>
        <v>25</v>
      </c>
      <c r="K1913">
        <f t="shared" si="252"/>
        <v>25</v>
      </c>
    </row>
    <row r="1914" spans="1:11" x14ac:dyDescent="0.25">
      <c r="A1914" t="str">
        <f t="shared" si="247"/>
        <v/>
      </c>
      <c r="B1914" s="16">
        <f t="shared" si="250"/>
        <v>40714</v>
      </c>
      <c r="C1914">
        <f t="shared" si="251"/>
        <v>410</v>
      </c>
      <c r="D1914">
        <f t="shared" si="248"/>
        <v>410</v>
      </c>
      <c r="E1914">
        <f t="shared" si="249"/>
        <v>0</v>
      </c>
      <c r="F1914">
        <f t="shared" si="253"/>
        <v>50</v>
      </c>
      <c r="G1914">
        <f t="shared" si="253"/>
        <v>280</v>
      </c>
      <c r="I1914">
        <f t="shared" si="253"/>
        <v>30</v>
      </c>
      <c r="J1914">
        <f t="shared" si="253"/>
        <v>25</v>
      </c>
      <c r="K1914">
        <f t="shared" si="252"/>
        <v>25</v>
      </c>
    </row>
    <row r="1915" spans="1:11" x14ac:dyDescent="0.25">
      <c r="A1915" t="str">
        <f t="shared" si="247"/>
        <v/>
      </c>
      <c r="B1915" s="16">
        <f t="shared" si="250"/>
        <v>40715</v>
      </c>
      <c r="C1915">
        <f t="shared" si="251"/>
        <v>410</v>
      </c>
      <c r="D1915">
        <f t="shared" si="248"/>
        <v>410</v>
      </c>
      <c r="E1915">
        <f t="shared" si="249"/>
        <v>0</v>
      </c>
      <c r="F1915">
        <f t="shared" si="253"/>
        <v>50</v>
      </c>
      <c r="G1915">
        <f t="shared" si="253"/>
        <v>280</v>
      </c>
      <c r="I1915">
        <f t="shared" si="253"/>
        <v>30</v>
      </c>
      <c r="J1915">
        <f t="shared" si="253"/>
        <v>25</v>
      </c>
      <c r="K1915">
        <f t="shared" si="252"/>
        <v>25</v>
      </c>
    </row>
    <row r="1916" spans="1:11" x14ac:dyDescent="0.25">
      <c r="A1916" t="str">
        <f t="shared" si="247"/>
        <v/>
      </c>
      <c r="B1916" s="16">
        <f t="shared" si="250"/>
        <v>40716</v>
      </c>
      <c r="C1916">
        <f t="shared" si="251"/>
        <v>410</v>
      </c>
      <c r="D1916">
        <f t="shared" si="248"/>
        <v>410</v>
      </c>
      <c r="E1916">
        <f t="shared" si="249"/>
        <v>0</v>
      </c>
      <c r="F1916">
        <f t="shared" si="253"/>
        <v>50</v>
      </c>
      <c r="G1916">
        <f t="shared" si="253"/>
        <v>280</v>
      </c>
      <c r="I1916">
        <f t="shared" si="253"/>
        <v>30</v>
      </c>
      <c r="J1916">
        <f t="shared" si="253"/>
        <v>25</v>
      </c>
      <c r="K1916">
        <f t="shared" si="252"/>
        <v>25</v>
      </c>
    </row>
    <row r="1917" spans="1:11" x14ac:dyDescent="0.25">
      <c r="A1917" t="str">
        <f t="shared" si="247"/>
        <v/>
      </c>
      <c r="B1917" s="16">
        <f t="shared" si="250"/>
        <v>40717</v>
      </c>
      <c r="C1917">
        <f t="shared" si="251"/>
        <v>410</v>
      </c>
      <c r="D1917">
        <f t="shared" si="248"/>
        <v>410</v>
      </c>
      <c r="E1917">
        <f t="shared" si="249"/>
        <v>0</v>
      </c>
      <c r="F1917">
        <f t="shared" si="253"/>
        <v>50</v>
      </c>
      <c r="G1917">
        <f t="shared" si="253"/>
        <v>280</v>
      </c>
      <c r="I1917">
        <f t="shared" si="253"/>
        <v>30</v>
      </c>
      <c r="J1917">
        <f t="shared" si="253"/>
        <v>25</v>
      </c>
      <c r="K1917">
        <f t="shared" si="252"/>
        <v>25</v>
      </c>
    </row>
    <row r="1918" spans="1:11" x14ac:dyDescent="0.25">
      <c r="A1918" t="str">
        <f t="shared" si="247"/>
        <v/>
      </c>
      <c r="B1918" s="16">
        <f t="shared" si="250"/>
        <v>40718</v>
      </c>
      <c r="C1918">
        <f t="shared" si="251"/>
        <v>410</v>
      </c>
      <c r="D1918">
        <f t="shared" si="248"/>
        <v>410</v>
      </c>
      <c r="E1918">
        <f t="shared" si="249"/>
        <v>0</v>
      </c>
      <c r="F1918">
        <f t="shared" si="253"/>
        <v>50</v>
      </c>
      <c r="G1918">
        <f t="shared" si="253"/>
        <v>280</v>
      </c>
      <c r="I1918">
        <f t="shared" si="253"/>
        <v>30</v>
      </c>
      <c r="J1918">
        <f t="shared" si="253"/>
        <v>25</v>
      </c>
      <c r="K1918">
        <f t="shared" si="252"/>
        <v>25</v>
      </c>
    </row>
    <row r="1919" spans="1:11" x14ac:dyDescent="0.25">
      <c r="A1919" t="str">
        <f t="shared" si="247"/>
        <v/>
      </c>
      <c r="B1919" s="16">
        <f t="shared" si="250"/>
        <v>40719</v>
      </c>
      <c r="C1919">
        <f t="shared" si="251"/>
        <v>410</v>
      </c>
      <c r="D1919">
        <f t="shared" si="248"/>
        <v>410</v>
      </c>
      <c r="E1919">
        <f t="shared" si="249"/>
        <v>0</v>
      </c>
      <c r="F1919">
        <f t="shared" si="253"/>
        <v>50</v>
      </c>
      <c r="G1919">
        <f t="shared" si="253"/>
        <v>280</v>
      </c>
      <c r="I1919">
        <f t="shared" si="253"/>
        <v>30</v>
      </c>
      <c r="J1919">
        <f t="shared" si="253"/>
        <v>25</v>
      </c>
      <c r="K1919">
        <f t="shared" si="252"/>
        <v>25</v>
      </c>
    </row>
    <row r="1920" spans="1:11" x14ac:dyDescent="0.25">
      <c r="A1920" t="str">
        <f t="shared" si="247"/>
        <v/>
      </c>
      <c r="B1920" s="16">
        <f t="shared" si="250"/>
        <v>40720</v>
      </c>
      <c r="C1920">
        <f t="shared" si="251"/>
        <v>410</v>
      </c>
      <c r="D1920">
        <f t="shared" si="248"/>
        <v>410</v>
      </c>
      <c r="E1920">
        <f t="shared" si="249"/>
        <v>0</v>
      </c>
      <c r="F1920">
        <f t="shared" si="253"/>
        <v>50</v>
      </c>
      <c r="G1920">
        <f t="shared" si="253"/>
        <v>280</v>
      </c>
      <c r="I1920">
        <f t="shared" si="253"/>
        <v>30</v>
      </c>
      <c r="J1920">
        <f t="shared" si="253"/>
        <v>25</v>
      </c>
      <c r="K1920">
        <f t="shared" si="252"/>
        <v>25</v>
      </c>
    </row>
    <row r="1921" spans="1:11" x14ac:dyDescent="0.25">
      <c r="A1921" t="str">
        <f t="shared" si="247"/>
        <v/>
      </c>
      <c r="B1921" s="16">
        <f t="shared" si="250"/>
        <v>40721</v>
      </c>
      <c r="C1921">
        <f t="shared" si="251"/>
        <v>410</v>
      </c>
      <c r="D1921">
        <f t="shared" si="248"/>
        <v>410</v>
      </c>
      <c r="E1921">
        <f t="shared" si="249"/>
        <v>0</v>
      </c>
      <c r="F1921">
        <f t="shared" si="253"/>
        <v>50</v>
      </c>
      <c r="G1921">
        <f t="shared" si="253"/>
        <v>280</v>
      </c>
      <c r="I1921">
        <f t="shared" si="253"/>
        <v>30</v>
      </c>
      <c r="J1921">
        <f t="shared" si="253"/>
        <v>25</v>
      </c>
      <c r="K1921">
        <f t="shared" si="252"/>
        <v>25</v>
      </c>
    </row>
    <row r="1922" spans="1:11" x14ac:dyDescent="0.25">
      <c r="A1922" t="str">
        <f t="shared" si="247"/>
        <v/>
      </c>
      <c r="B1922" s="16">
        <f t="shared" si="250"/>
        <v>40722</v>
      </c>
      <c r="C1922">
        <f t="shared" si="251"/>
        <v>410</v>
      </c>
      <c r="D1922">
        <f t="shared" si="248"/>
        <v>410</v>
      </c>
      <c r="E1922">
        <f t="shared" si="249"/>
        <v>0</v>
      </c>
      <c r="F1922">
        <f t="shared" si="253"/>
        <v>50</v>
      </c>
      <c r="G1922">
        <f t="shared" si="253"/>
        <v>280</v>
      </c>
      <c r="I1922">
        <f t="shared" si="253"/>
        <v>30</v>
      </c>
      <c r="J1922">
        <f t="shared" si="253"/>
        <v>25</v>
      </c>
      <c r="K1922">
        <f t="shared" si="252"/>
        <v>25</v>
      </c>
    </row>
    <row r="1923" spans="1:11" x14ac:dyDescent="0.25">
      <c r="A1923" t="str">
        <f t="shared" si="247"/>
        <v/>
      </c>
      <c r="B1923" s="16">
        <f t="shared" si="250"/>
        <v>40723</v>
      </c>
      <c r="C1923">
        <f t="shared" si="251"/>
        <v>410</v>
      </c>
      <c r="D1923">
        <f t="shared" si="248"/>
        <v>410</v>
      </c>
      <c r="E1923">
        <f t="shared" si="249"/>
        <v>0</v>
      </c>
      <c r="F1923">
        <f t="shared" si="253"/>
        <v>50</v>
      </c>
      <c r="G1923">
        <f t="shared" si="253"/>
        <v>280</v>
      </c>
      <c r="I1923">
        <f t="shared" si="253"/>
        <v>30</v>
      </c>
      <c r="J1923">
        <f t="shared" si="253"/>
        <v>25</v>
      </c>
      <c r="K1923">
        <f t="shared" si="252"/>
        <v>25</v>
      </c>
    </row>
    <row r="1924" spans="1:11" x14ac:dyDescent="0.25">
      <c r="A1924" t="str">
        <f t="shared" si="247"/>
        <v/>
      </c>
      <c r="B1924" s="16">
        <f t="shared" si="250"/>
        <v>40724</v>
      </c>
      <c r="C1924">
        <f t="shared" si="251"/>
        <v>410</v>
      </c>
      <c r="D1924">
        <f t="shared" si="248"/>
        <v>410</v>
      </c>
      <c r="E1924">
        <f t="shared" si="249"/>
        <v>0</v>
      </c>
      <c r="F1924">
        <f t="shared" si="253"/>
        <v>50</v>
      </c>
      <c r="G1924">
        <f t="shared" si="253"/>
        <v>280</v>
      </c>
      <c r="I1924">
        <f t="shared" si="253"/>
        <v>30</v>
      </c>
      <c r="J1924">
        <f t="shared" si="253"/>
        <v>25</v>
      </c>
      <c r="K1924">
        <f t="shared" si="252"/>
        <v>25</v>
      </c>
    </row>
    <row r="1925" spans="1:11" x14ac:dyDescent="0.25">
      <c r="A1925">
        <f t="shared" si="247"/>
        <v>1</v>
      </c>
      <c r="B1925" s="16">
        <f t="shared" si="250"/>
        <v>40725</v>
      </c>
      <c r="C1925">
        <f t="shared" si="251"/>
        <v>410</v>
      </c>
      <c r="D1925">
        <f t="shared" si="248"/>
        <v>410</v>
      </c>
      <c r="E1925">
        <f t="shared" si="249"/>
        <v>0</v>
      </c>
      <c r="F1925">
        <f t="shared" si="253"/>
        <v>50</v>
      </c>
      <c r="G1925">
        <f>250+10+15</f>
        <v>275</v>
      </c>
      <c r="I1925">
        <v>20</v>
      </c>
      <c r="J1925">
        <v>20</v>
      </c>
      <c r="K1925">
        <v>45</v>
      </c>
    </row>
    <row r="1926" spans="1:11" x14ac:dyDescent="0.25">
      <c r="A1926" t="str">
        <f t="shared" si="247"/>
        <v/>
      </c>
      <c r="B1926" s="16">
        <f t="shared" si="250"/>
        <v>40726</v>
      </c>
      <c r="C1926">
        <f t="shared" si="251"/>
        <v>410</v>
      </c>
      <c r="D1926">
        <f t="shared" si="248"/>
        <v>410</v>
      </c>
      <c r="E1926">
        <f t="shared" si="249"/>
        <v>0</v>
      </c>
      <c r="F1926">
        <f t="shared" si="253"/>
        <v>50</v>
      </c>
      <c r="G1926">
        <f t="shared" si="253"/>
        <v>275</v>
      </c>
      <c r="I1926">
        <f t="shared" si="253"/>
        <v>20</v>
      </c>
      <c r="J1926">
        <v>20</v>
      </c>
      <c r="K1926">
        <v>45</v>
      </c>
    </row>
    <row r="1927" spans="1:11" x14ac:dyDescent="0.25">
      <c r="A1927" t="str">
        <f t="shared" si="247"/>
        <v/>
      </c>
      <c r="B1927" s="16">
        <f t="shared" si="250"/>
        <v>40727</v>
      </c>
      <c r="C1927">
        <f t="shared" si="251"/>
        <v>410</v>
      </c>
      <c r="D1927">
        <f t="shared" si="248"/>
        <v>410</v>
      </c>
      <c r="E1927">
        <f t="shared" si="249"/>
        <v>0</v>
      </c>
      <c r="F1927">
        <f t="shared" si="253"/>
        <v>50</v>
      </c>
      <c r="G1927">
        <f t="shared" si="253"/>
        <v>275</v>
      </c>
      <c r="I1927">
        <f t="shared" si="253"/>
        <v>20</v>
      </c>
      <c r="J1927">
        <v>20</v>
      </c>
      <c r="K1927">
        <v>45</v>
      </c>
    </row>
    <row r="1928" spans="1:11" x14ac:dyDescent="0.25">
      <c r="A1928" t="str">
        <f t="shared" ref="A1928:A1991" si="254">IF(DAY(B1928)=1,1,"")</f>
        <v/>
      </c>
      <c r="B1928" s="16">
        <f t="shared" si="250"/>
        <v>40728</v>
      </c>
      <c r="C1928">
        <f t="shared" si="251"/>
        <v>410</v>
      </c>
      <c r="D1928">
        <f t="shared" si="248"/>
        <v>410</v>
      </c>
      <c r="E1928">
        <f t="shared" si="249"/>
        <v>0</v>
      </c>
      <c r="F1928">
        <f t="shared" si="253"/>
        <v>50</v>
      </c>
      <c r="G1928">
        <f t="shared" si="253"/>
        <v>275</v>
      </c>
      <c r="I1928">
        <f t="shared" si="253"/>
        <v>20</v>
      </c>
      <c r="J1928">
        <v>20</v>
      </c>
      <c r="K1928">
        <v>45</v>
      </c>
    </row>
    <row r="1929" spans="1:11" x14ac:dyDescent="0.25">
      <c r="A1929" t="str">
        <f t="shared" si="254"/>
        <v/>
      </c>
      <c r="B1929" s="16">
        <f t="shared" si="250"/>
        <v>40729</v>
      </c>
      <c r="C1929">
        <f t="shared" si="251"/>
        <v>410</v>
      </c>
      <c r="D1929">
        <f t="shared" ref="D1929:D1992" si="255">SUM(F1929:S1929)</f>
        <v>410</v>
      </c>
      <c r="E1929">
        <f t="shared" ref="E1929:E1992" si="256">C1929-D1929</f>
        <v>0</v>
      </c>
      <c r="F1929">
        <f t="shared" si="253"/>
        <v>50</v>
      </c>
      <c r="G1929">
        <f t="shared" si="253"/>
        <v>275</v>
      </c>
      <c r="I1929">
        <f t="shared" si="253"/>
        <v>20</v>
      </c>
      <c r="J1929">
        <v>20</v>
      </c>
      <c r="K1929">
        <v>45</v>
      </c>
    </row>
    <row r="1930" spans="1:11" x14ac:dyDescent="0.25">
      <c r="A1930" t="str">
        <f t="shared" si="254"/>
        <v/>
      </c>
      <c r="B1930" s="16">
        <f t="shared" ref="B1930:B1993" si="257">B1929+1</f>
        <v>40730</v>
      </c>
      <c r="C1930">
        <f t="shared" si="251"/>
        <v>410</v>
      </c>
      <c r="D1930">
        <f t="shared" si="255"/>
        <v>410</v>
      </c>
      <c r="E1930">
        <f t="shared" si="256"/>
        <v>0</v>
      </c>
      <c r="F1930">
        <f t="shared" si="253"/>
        <v>50</v>
      </c>
      <c r="G1930">
        <f t="shared" si="253"/>
        <v>275</v>
      </c>
      <c r="I1930">
        <f t="shared" si="253"/>
        <v>20</v>
      </c>
      <c r="J1930">
        <v>20</v>
      </c>
      <c r="K1930">
        <v>45</v>
      </c>
    </row>
    <row r="1931" spans="1:11" x14ac:dyDescent="0.25">
      <c r="A1931" t="str">
        <f t="shared" si="254"/>
        <v/>
      </c>
      <c r="B1931" s="16">
        <f t="shared" si="257"/>
        <v>40731</v>
      </c>
      <c r="C1931">
        <f t="shared" si="251"/>
        <v>410</v>
      </c>
      <c r="D1931">
        <f t="shared" si="255"/>
        <v>410</v>
      </c>
      <c r="E1931">
        <f t="shared" si="256"/>
        <v>0</v>
      </c>
      <c r="F1931">
        <f t="shared" si="253"/>
        <v>50</v>
      </c>
      <c r="G1931">
        <f t="shared" si="253"/>
        <v>275</v>
      </c>
      <c r="I1931">
        <f t="shared" si="253"/>
        <v>20</v>
      </c>
      <c r="J1931">
        <v>20</v>
      </c>
      <c r="K1931">
        <v>45</v>
      </c>
    </row>
    <row r="1932" spans="1:11" x14ac:dyDescent="0.25">
      <c r="A1932" t="str">
        <f t="shared" si="254"/>
        <v/>
      </c>
      <c r="B1932" s="16">
        <f t="shared" si="257"/>
        <v>40732</v>
      </c>
      <c r="C1932">
        <f t="shared" ref="C1932:C1995" si="258">IF(MONTH(B1932)&lt;4,450,IF(MONTH(B1932)&gt;10,450,410))</f>
        <v>410</v>
      </c>
      <c r="D1932">
        <f t="shared" si="255"/>
        <v>410</v>
      </c>
      <c r="E1932">
        <f t="shared" si="256"/>
        <v>0</v>
      </c>
      <c r="F1932">
        <f t="shared" si="253"/>
        <v>50</v>
      </c>
      <c r="G1932">
        <f t="shared" si="253"/>
        <v>275</v>
      </c>
      <c r="I1932">
        <f t="shared" si="253"/>
        <v>20</v>
      </c>
      <c r="J1932">
        <v>20</v>
      </c>
      <c r="K1932">
        <v>45</v>
      </c>
    </row>
    <row r="1933" spans="1:11" x14ac:dyDescent="0.25">
      <c r="A1933" t="str">
        <f t="shared" si="254"/>
        <v/>
      </c>
      <c r="B1933" s="16">
        <f t="shared" si="257"/>
        <v>40733</v>
      </c>
      <c r="C1933">
        <f t="shared" si="258"/>
        <v>410</v>
      </c>
      <c r="D1933">
        <f t="shared" si="255"/>
        <v>410</v>
      </c>
      <c r="E1933">
        <f t="shared" si="256"/>
        <v>0</v>
      </c>
      <c r="F1933">
        <f t="shared" si="253"/>
        <v>50</v>
      </c>
      <c r="G1933">
        <f t="shared" si="253"/>
        <v>275</v>
      </c>
      <c r="I1933">
        <f t="shared" si="253"/>
        <v>20</v>
      </c>
      <c r="J1933">
        <v>20</v>
      </c>
      <c r="K1933">
        <v>45</v>
      </c>
    </row>
    <row r="1934" spans="1:11" x14ac:dyDescent="0.25">
      <c r="A1934" t="str">
        <f t="shared" si="254"/>
        <v/>
      </c>
      <c r="B1934" s="16">
        <f t="shared" si="257"/>
        <v>40734</v>
      </c>
      <c r="C1934">
        <f t="shared" si="258"/>
        <v>410</v>
      </c>
      <c r="D1934">
        <f t="shared" si="255"/>
        <v>410</v>
      </c>
      <c r="E1934">
        <f t="shared" si="256"/>
        <v>0</v>
      </c>
      <c r="F1934">
        <f t="shared" si="253"/>
        <v>50</v>
      </c>
      <c r="G1934">
        <f t="shared" si="253"/>
        <v>275</v>
      </c>
      <c r="I1934">
        <f t="shared" si="253"/>
        <v>20</v>
      </c>
      <c r="J1934">
        <v>20</v>
      </c>
      <c r="K1934">
        <v>45</v>
      </c>
    </row>
    <row r="1935" spans="1:11" x14ac:dyDescent="0.25">
      <c r="A1935" t="str">
        <f t="shared" si="254"/>
        <v/>
      </c>
      <c r="B1935" s="16">
        <f t="shared" si="257"/>
        <v>40735</v>
      </c>
      <c r="C1935">
        <f t="shared" si="258"/>
        <v>410</v>
      </c>
      <c r="D1935">
        <f t="shared" si="255"/>
        <v>410</v>
      </c>
      <c r="E1935">
        <f t="shared" si="256"/>
        <v>0</v>
      </c>
      <c r="F1935">
        <f t="shared" si="253"/>
        <v>50</v>
      </c>
      <c r="G1935">
        <f t="shared" si="253"/>
        <v>275</v>
      </c>
      <c r="I1935">
        <f t="shared" si="253"/>
        <v>20</v>
      </c>
      <c r="J1935">
        <v>20</v>
      </c>
      <c r="K1935">
        <v>45</v>
      </c>
    </row>
    <row r="1936" spans="1:11" x14ac:dyDescent="0.25">
      <c r="A1936" t="str">
        <f t="shared" si="254"/>
        <v/>
      </c>
      <c r="B1936" s="16">
        <f t="shared" si="257"/>
        <v>40736</v>
      </c>
      <c r="C1936">
        <f t="shared" si="258"/>
        <v>410</v>
      </c>
      <c r="D1936">
        <f t="shared" si="255"/>
        <v>410</v>
      </c>
      <c r="E1936">
        <f t="shared" si="256"/>
        <v>0</v>
      </c>
      <c r="F1936">
        <f t="shared" si="253"/>
        <v>50</v>
      </c>
      <c r="G1936">
        <f t="shared" si="253"/>
        <v>275</v>
      </c>
      <c r="I1936">
        <f t="shared" si="253"/>
        <v>20</v>
      </c>
      <c r="J1936">
        <v>20</v>
      </c>
      <c r="K1936">
        <v>45</v>
      </c>
    </row>
    <row r="1937" spans="1:11" x14ac:dyDescent="0.25">
      <c r="A1937" t="str">
        <f t="shared" si="254"/>
        <v/>
      </c>
      <c r="B1937" s="16">
        <f t="shared" si="257"/>
        <v>40737</v>
      </c>
      <c r="C1937">
        <f t="shared" si="258"/>
        <v>410</v>
      </c>
      <c r="D1937">
        <f t="shared" si="255"/>
        <v>410</v>
      </c>
      <c r="E1937">
        <f t="shared" si="256"/>
        <v>0</v>
      </c>
      <c r="F1937">
        <f t="shared" si="253"/>
        <v>50</v>
      </c>
      <c r="G1937">
        <f t="shared" si="253"/>
        <v>275</v>
      </c>
      <c r="I1937">
        <f t="shared" si="253"/>
        <v>20</v>
      </c>
      <c r="J1937">
        <v>20</v>
      </c>
      <c r="K1937">
        <v>45</v>
      </c>
    </row>
    <row r="1938" spans="1:11" x14ac:dyDescent="0.25">
      <c r="A1938" t="str">
        <f t="shared" si="254"/>
        <v/>
      </c>
      <c r="B1938" s="16">
        <f t="shared" si="257"/>
        <v>40738</v>
      </c>
      <c r="C1938">
        <f t="shared" si="258"/>
        <v>410</v>
      </c>
      <c r="D1938">
        <f t="shared" si="255"/>
        <v>410</v>
      </c>
      <c r="E1938">
        <f t="shared" si="256"/>
        <v>0</v>
      </c>
      <c r="F1938">
        <f t="shared" si="253"/>
        <v>50</v>
      </c>
      <c r="G1938">
        <f t="shared" si="253"/>
        <v>275</v>
      </c>
      <c r="I1938">
        <f t="shared" si="253"/>
        <v>20</v>
      </c>
      <c r="J1938">
        <v>20</v>
      </c>
      <c r="K1938">
        <v>45</v>
      </c>
    </row>
    <row r="1939" spans="1:11" x14ac:dyDescent="0.25">
      <c r="A1939" t="str">
        <f t="shared" si="254"/>
        <v/>
      </c>
      <c r="B1939" s="16">
        <f t="shared" si="257"/>
        <v>40739</v>
      </c>
      <c r="C1939">
        <f t="shared" si="258"/>
        <v>410</v>
      </c>
      <c r="D1939">
        <f t="shared" si="255"/>
        <v>410</v>
      </c>
      <c r="E1939">
        <f t="shared" si="256"/>
        <v>0</v>
      </c>
      <c r="F1939">
        <f t="shared" si="253"/>
        <v>50</v>
      </c>
      <c r="G1939">
        <f t="shared" si="253"/>
        <v>275</v>
      </c>
      <c r="I1939">
        <f t="shared" si="253"/>
        <v>20</v>
      </c>
      <c r="J1939">
        <v>20</v>
      </c>
      <c r="K1939">
        <v>45</v>
      </c>
    </row>
    <row r="1940" spans="1:11" x14ac:dyDescent="0.25">
      <c r="A1940" t="str">
        <f t="shared" si="254"/>
        <v/>
      </c>
      <c r="B1940" s="16">
        <f t="shared" si="257"/>
        <v>40740</v>
      </c>
      <c r="C1940">
        <f t="shared" si="258"/>
        <v>410</v>
      </c>
      <c r="D1940">
        <f t="shared" si="255"/>
        <v>410</v>
      </c>
      <c r="E1940">
        <f t="shared" si="256"/>
        <v>0</v>
      </c>
      <c r="F1940">
        <f t="shared" si="253"/>
        <v>50</v>
      </c>
      <c r="G1940">
        <f t="shared" si="253"/>
        <v>275</v>
      </c>
      <c r="I1940">
        <f t="shared" si="253"/>
        <v>20</v>
      </c>
      <c r="J1940">
        <v>20</v>
      </c>
      <c r="K1940">
        <v>45</v>
      </c>
    </row>
    <row r="1941" spans="1:11" x14ac:dyDescent="0.25">
      <c r="A1941" t="str">
        <f t="shared" si="254"/>
        <v/>
      </c>
      <c r="B1941" s="16">
        <f t="shared" si="257"/>
        <v>40741</v>
      </c>
      <c r="C1941">
        <f t="shared" si="258"/>
        <v>410</v>
      </c>
      <c r="D1941">
        <f t="shared" si="255"/>
        <v>410</v>
      </c>
      <c r="E1941">
        <f t="shared" si="256"/>
        <v>0</v>
      </c>
      <c r="F1941">
        <f t="shared" si="253"/>
        <v>50</v>
      </c>
      <c r="G1941">
        <f t="shared" si="253"/>
        <v>275</v>
      </c>
      <c r="I1941">
        <f t="shared" si="253"/>
        <v>20</v>
      </c>
      <c r="J1941">
        <v>20</v>
      </c>
      <c r="K1941">
        <v>45</v>
      </c>
    </row>
    <row r="1942" spans="1:11" x14ac:dyDescent="0.25">
      <c r="A1942" t="str">
        <f t="shared" si="254"/>
        <v/>
      </c>
      <c r="B1942" s="16">
        <f t="shared" si="257"/>
        <v>40742</v>
      </c>
      <c r="C1942">
        <f t="shared" si="258"/>
        <v>410</v>
      </c>
      <c r="D1942">
        <f t="shared" si="255"/>
        <v>410</v>
      </c>
      <c r="E1942">
        <f t="shared" si="256"/>
        <v>0</v>
      </c>
      <c r="F1942">
        <f t="shared" si="253"/>
        <v>50</v>
      </c>
      <c r="G1942">
        <f t="shared" si="253"/>
        <v>275</v>
      </c>
      <c r="I1942">
        <f t="shared" si="253"/>
        <v>20</v>
      </c>
      <c r="J1942">
        <v>20</v>
      </c>
      <c r="K1942">
        <v>45</v>
      </c>
    </row>
    <row r="1943" spans="1:11" x14ac:dyDescent="0.25">
      <c r="A1943" t="str">
        <f t="shared" si="254"/>
        <v/>
      </c>
      <c r="B1943" s="16">
        <f t="shared" si="257"/>
        <v>40743</v>
      </c>
      <c r="C1943">
        <f t="shared" si="258"/>
        <v>410</v>
      </c>
      <c r="D1943">
        <f t="shared" si="255"/>
        <v>410</v>
      </c>
      <c r="E1943">
        <f t="shared" si="256"/>
        <v>0</v>
      </c>
      <c r="F1943">
        <f t="shared" si="253"/>
        <v>50</v>
      </c>
      <c r="G1943">
        <f t="shared" si="253"/>
        <v>275</v>
      </c>
      <c r="I1943">
        <f t="shared" si="253"/>
        <v>20</v>
      </c>
      <c r="J1943">
        <v>20</v>
      </c>
      <c r="K1943">
        <v>45</v>
      </c>
    </row>
    <row r="1944" spans="1:11" x14ac:dyDescent="0.25">
      <c r="A1944" t="str">
        <f t="shared" si="254"/>
        <v/>
      </c>
      <c r="B1944" s="16">
        <f t="shared" si="257"/>
        <v>40744</v>
      </c>
      <c r="C1944">
        <f t="shared" si="258"/>
        <v>410</v>
      </c>
      <c r="D1944">
        <f t="shared" si="255"/>
        <v>410</v>
      </c>
      <c r="E1944">
        <f t="shared" si="256"/>
        <v>0</v>
      </c>
      <c r="F1944">
        <f t="shared" si="253"/>
        <v>50</v>
      </c>
      <c r="G1944">
        <f t="shared" si="253"/>
        <v>275</v>
      </c>
      <c r="I1944">
        <f t="shared" si="253"/>
        <v>20</v>
      </c>
      <c r="J1944">
        <v>20</v>
      </c>
      <c r="K1944">
        <v>45</v>
      </c>
    </row>
    <row r="1945" spans="1:11" x14ac:dyDescent="0.25">
      <c r="A1945" t="str">
        <f t="shared" si="254"/>
        <v/>
      </c>
      <c r="B1945" s="16">
        <f t="shared" si="257"/>
        <v>40745</v>
      </c>
      <c r="C1945">
        <f t="shared" si="258"/>
        <v>410</v>
      </c>
      <c r="D1945">
        <f t="shared" si="255"/>
        <v>410</v>
      </c>
      <c r="E1945">
        <f t="shared" si="256"/>
        <v>0</v>
      </c>
      <c r="F1945">
        <f t="shared" si="253"/>
        <v>50</v>
      </c>
      <c r="G1945">
        <f t="shared" si="253"/>
        <v>275</v>
      </c>
      <c r="I1945">
        <f t="shared" si="253"/>
        <v>20</v>
      </c>
      <c r="J1945">
        <v>20</v>
      </c>
      <c r="K1945">
        <v>45</v>
      </c>
    </row>
    <row r="1946" spans="1:11" x14ac:dyDescent="0.25">
      <c r="A1946" t="str">
        <f t="shared" si="254"/>
        <v/>
      </c>
      <c r="B1946" s="16">
        <f t="shared" si="257"/>
        <v>40746</v>
      </c>
      <c r="C1946">
        <f t="shared" si="258"/>
        <v>410</v>
      </c>
      <c r="D1946">
        <f t="shared" si="255"/>
        <v>410</v>
      </c>
      <c r="E1946">
        <f t="shared" si="256"/>
        <v>0</v>
      </c>
      <c r="F1946">
        <f t="shared" si="253"/>
        <v>50</v>
      </c>
      <c r="G1946">
        <f t="shared" si="253"/>
        <v>275</v>
      </c>
      <c r="I1946">
        <f t="shared" si="253"/>
        <v>20</v>
      </c>
      <c r="J1946">
        <v>20</v>
      </c>
      <c r="K1946">
        <v>45</v>
      </c>
    </row>
    <row r="1947" spans="1:11" x14ac:dyDescent="0.25">
      <c r="A1947" t="str">
        <f t="shared" si="254"/>
        <v/>
      </c>
      <c r="B1947" s="16">
        <f t="shared" si="257"/>
        <v>40747</v>
      </c>
      <c r="C1947">
        <f t="shared" si="258"/>
        <v>410</v>
      </c>
      <c r="D1947">
        <f t="shared" si="255"/>
        <v>410</v>
      </c>
      <c r="E1947">
        <f t="shared" si="256"/>
        <v>0</v>
      </c>
      <c r="F1947">
        <f t="shared" si="253"/>
        <v>50</v>
      </c>
      <c r="G1947">
        <f t="shared" si="253"/>
        <v>275</v>
      </c>
      <c r="I1947">
        <f t="shared" si="253"/>
        <v>20</v>
      </c>
      <c r="J1947">
        <v>20</v>
      </c>
      <c r="K1947">
        <v>45</v>
      </c>
    </row>
    <row r="1948" spans="1:11" x14ac:dyDescent="0.25">
      <c r="A1948" t="str">
        <f t="shared" si="254"/>
        <v/>
      </c>
      <c r="B1948" s="16">
        <f t="shared" si="257"/>
        <v>40748</v>
      </c>
      <c r="C1948">
        <f t="shared" si="258"/>
        <v>410</v>
      </c>
      <c r="D1948">
        <f t="shared" si="255"/>
        <v>410</v>
      </c>
      <c r="E1948">
        <f t="shared" si="256"/>
        <v>0</v>
      </c>
      <c r="F1948">
        <f t="shared" si="253"/>
        <v>50</v>
      </c>
      <c r="G1948">
        <f t="shared" si="253"/>
        <v>275</v>
      </c>
      <c r="I1948">
        <f t="shared" si="253"/>
        <v>20</v>
      </c>
      <c r="J1948">
        <v>20</v>
      </c>
      <c r="K1948">
        <v>45</v>
      </c>
    </row>
    <row r="1949" spans="1:11" x14ac:dyDescent="0.25">
      <c r="A1949" t="str">
        <f t="shared" si="254"/>
        <v/>
      </c>
      <c r="B1949" s="16">
        <f t="shared" si="257"/>
        <v>40749</v>
      </c>
      <c r="C1949">
        <f t="shared" si="258"/>
        <v>410</v>
      </c>
      <c r="D1949">
        <f t="shared" si="255"/>
        <v>410</v>
      </c>
      <c r="E1949">
        <f t="shared" si="256"/>
        <v>0</v>
      </c>
      <c r="F1949">
        <f t="shared" si="253"/>
        <v>50</v>
      </c>
      <c r="G1949">
        <f t="shared" si="253"/>
        <v>275</v>
      </c>
      <c r="I1949">
        <f t="shared" si="253"/>
        <v>20</v>
      </c>
      <c r="J1949">
        <v>20</v>
      </c>
      <c r="K1949">
        <v>45</v>
      </c>
    </row>
    <row r="1950" spans="1:11" x14ac:dyDescent="0.25">
      <c r="A1950" t="str">
        <f t="shared" si="254"/>
        <v/>
      </c>
      <c r="B1950" s="16">
        <f t="shared" si="257"/>
        <v>40750</v>
      </c>
      <c r="C1950">
        <f t="shared" si="258"/>
        <v>410</v>
      </c>
      <c r="D1950">
        <f t="shared" si="255"/>
        <v>410</v>
      </c>
      <c r="E1950">
        <f t="shared" si="256"/>
        <v>0</v>
      </c>
      <c r="F1950">
        <f t="shared" si="253"/>
        <v>50</v>
      </c>
      <c r="G1950">
        <f t="shared" si="253"/>
        <v>275</v>
      </c>
      <c r="I1950">
        <f t="shared" si="253"/>
        <v>20</v>
      </c>
      <c r="J1950">
        <v>20</v>
      </c>
      <c r="K1950">
        <v>45</v>
      </c>
    </row>
    <row r="1951" spans="1:11" x14ac:dyDescent="0.25">
      <c r="A1951" t="str">
        <f t="shared" si="254"/>
        <v/>
      </c>
      <c r="B1951" s="16">
        <f t="shared" si="257"/>
        <v>40751</v>
      </c>
      <c r="C1951">
        <f t="shared" si="258"/>
        <v>410</v>
      </c>
      <c r="D1951">
        <f t="shared" si="255"/>
        <v>410</v>
      </c>
      <c r="E1951">
        <f t="shared" si="256"/>
        <v>0</v>
      </c>
      <c r="F1951">
        <f t="shared" si="253"/>
        <v>50</v>
      </c>
      <c r="G1951">
        <f t="shared" si="253"/>
        <v>275</v>
      </c>
      <c r="I1951">
        <f t="shared" si="253"/>
        <v>20</v>
      </c>
      <c r="J1951">
        <v>20</v>
      </c>
      <c r="K1951">
        <v>45</v>
      </c>
    </row>
    <row r="1952" spans="1:11" x14ac:dyDescent="0.25">
      <c r="A1952" t="str">
        <f t="shared" si="254"/>
        <v/>
      </c>
      <c r="B1952" s="16">
        <f t="shared" si="257"/>
        <v>40752</v>
      </c>
      <c r="C1952">
        <f t="shared" si="258"/>
        <v>410</v>
      </c>
      <c r="D1952">
        <f t="shared" si="255"/>
        <v>410</v>
      </c>
      <c r="E1952">
        <f t="shared" si="256"/>
        <v>0</v>
      </c>
      <c r="F1952">
        <f t="shared" si="253"/>
        <v>50</v>
      </c>
      <c r="G1952">
        <f t="shared" si="253"/>
        <v>275</v>
      </c>
      <c r="I1952">
        <f t="shared" si="253"/>
        <v>20</v>
      </c>
      <c r="J1952">
        <v>20</v>
      </c>
      <c r="K1952">
        <v>45</v>
      </c>
    </row>
    <row r="1953" spans="1:14" x14ac:dyDescent="0.25">
      <c r="A1953" t="str">
        <f t="shared" si="254"/>
        <v/>
      </c>
      <c r="B1953" s="16">
        <f t="shared" si="257"/>
        <v>40753</v>
      </c>
      <c r="C1953">
        <f t="shared" si="258"/>
        <v>410</v>
      </c>
      <c r="D1953">
        <f t="shared" si="255"/>
        <v>410</v>
      </c>
      <c r="E1953">
        <f t="shared" si="256"/>
        <v>0</v>
      </c>
      <c r="F1953">
        <f t="shared" si="253"/>
        <v>50</v>
      </c>
      <c r="G1953">
        <f t="shared" si="253"/>
        <v>275</v>
      </c>
      <c r="I1953">
        <f t="shared" si="253"/>
        <v>20</v>
      </c>
      <c r="J1953">
        <v>20</v>
      </c>
      <c r="K1953">
        <v>45</v>
      </c>
    </row>
    <row r="1954" spans="1:14" x14ac:dyDescent="0.25">
      <c r="A1954" t="str">
        <f t="shared" si="254"/>
        <v/>
      </c>
      <c r="B1954" s="16">
        <f t="shared" si="257"/>
        <v>40754</v>
      </c>
      <c r="C1954">
        <f t="shared" si="258"/>
        <v>410</v>
      </c>
      <c r="D1954">
        <f t="shared" si="255"/>
        <v>410</v>
      </c>
      <c r="E1954">
        <f t="shared" si="256"/>
        <v>0</v>
      </c>
      <c r="F1954">
        <f t="shared" si="253"/>
        <v>50</v>
      </c>
      <c r="G1954">
        <f t="shared" si="253"/>
        <v>275</v>
      </c>
      <c r="I1954">
        <f t="shared" si="253"/>
        <v>20</v>
      </c>
      <c r="J1954">
        <v>20</v>
      </c>
      <c r="K1954">
        <v>45</v>
      </c>
    </row>
    <row r="1955" spans="1:14" x14ac:dyDescent="0.25">
      <c r="A1955" t="str">
        <f t="shared" si="254"/>
        <v/>
      </c>
      <c r="B1955" s="16">
        <f t="shared" si="257"/>
        <v>40755</v>
      </c>
      <c r="C1955">
        <f t="shared" si="258"/>
        <v>410</v>
      </c>
      <c r="D1955">
        <f t="shared" si="255"/>
        <v>410</v>
      </c>
      <c r="E1955">
        <f t="shared" si="256"/>
        <v>0</v>
      </c>
      <c r="F1955">
        <f t="shared" si="253"/>
        <v>50</v>
      </c>
      <c r="G1955">
        <f t="shared" si="253"/>
        <v>275</v>
      </c>
      <c r="I1955">
        <f t="shared" si="253"/>
        <v>20</v>
      </c>
      <c r="J1955">
        <v>20</v>
      </c>
      <c r="K1955">
        <v>45</v>
      </c>
    </row>
    <row r="1956" spans="1:14" x14ac:dyDescent="0.25">
      <c r="A1956">
        <f t="shared" si="254"/>
        <v>1</v>
      </c>
      <c r="B1956" s="16">
        <f t="shared" si="257"/>
        <v>40756</v>
      </c>
      <c r="C1956">
        <f t="shared" si="258"/>
        <v>410</v>
      </c>
      <c r="D1956">
        <f t="shared" si="255"/>
        <v>410</v>
      </c>
      <c r="E1956">
        <f t="shared" si="256"/>
        <v>0</v>
      </c>
      <c r="F1956">
        <f t="shared" si="253"/>
        <v>50</v>
      </c>
      <c r="G1956">
        <f>260+30</f>
        <v>290</v>
      </c>
      <c r="I1956">
        <f t="shared" si="253"/>
        <v>20</v>
      </c>
      <c r="J1956">
        <v>20</v>
      </c>
      <c r="N1956">
        <v>30</v>
      </c>
    </row>
    <row r="1957" spans="1:14" x14ac:dyDescent="0.25">
      <c r="A1957" t="str">
        <f t="shared" si="254"/>
        <v/>
      </c>
      <c r="B1957" s="16">
        <f t="shared" si="257"/>
        <v>40757</v>
      </c>
      <c r="C1957">
        <f t="shared" si="258"/>
        <v>410</v>
      </c>
      <c r="D1957">
        <f t="shared" si="255"/>
        <v>410</v>
      </c>
      <c r="E1957">
        <f t="shared" si="256"/>
        <v>0</v>
      </c>
      <c r="F1957">
        <f t="shared" si="253"/>
        <v>50</v>
      </c>
      <c r="G1957">
        <f t="shared" si="253"/>
        <v>290</v>
      </c>
      <c r="I1957">
        <f t="shared" si="253"/>
        <v>20</v>
      </c>
      <c r="J1957">
        <v>20</v>
      </c>
      <c r="N1957">
        <v>30</v>
      </c>
    </row>
    <row r="1958" spans="1:14" x14ac:dyDescent="0.25">
      <c r="A1958" t="str">
        <f t="shared" si="254"/>
        <v/>
      </c>
      <c r="B1958" s="16">
        <f t="shared" si="257"/>
        <v>40758</v>
      </c>
      <c r="C1958">
        <f t="shared" si="258"/>
        <v>410</v>
      </c>
      <c r="D1958">
        <f t="shared" si="255"/>
        <v>410</v>
      </c>
      <c r="E1958">
        <f t="shared" si="256"/>
        <v>0</v>
      </c>
      <c r="F1958">
        <f t="shared" si="253"/>
        <v>50</v>
      </c>
      <c r="G1958">
        <f t="shared" si="253"/>
        <v>290</v>
      </c>
      <c r="I1958">
        <f t="shared" si="253"/>
        <v>20</v>
      </c>
      <c r="J1958">
        <v>20</v>
      </c>
      <c r="N1958">
        <v>30</v>
      </c>
    </row>
    <row r="1959" spans="1:14" x14ac:dyDescent="0.25">
      <c r="A1959" t="str">
        <f t="shared" si="254"/>
        <v/>
      </c>
      <c r="B1959" s="16">
        <f t="shared" si="257"/>
        <v>40759</v>
      </c>
      <c r="C1959">
        <f t="shared" si="258"/>
        <v>410</v>
      </c>
      <c r="D1959">
        <f t="shared" si="255"/>
        <v>410</v>
      </c>
      <c r="E1959">
        <f t="shared" si="256"/>
        <v>0</v>
      </c>
      <c r="F1959">
        <f t="shared" si="253"/>
        <v>50</v>
      </c>
      <c r="G1959">
        <f t="shared" si="253"/>
        <v>290</v>
      </c>
      <c r="I1959">
        <f t="shared" si="253"/>
        <v>20</v>
      </c>
      <c r="J1959">
        <v>20</v>
      </c>
      <c r="N1959">
        <v>30</v>
      </c>
    </row>
    <row r="1960" spans="1:14" x14ac:dyDescent="0.25">
      <c r="A1960" t="str">
        <f t="shared" si="254"/>
        <v/>
      </c>
      <c r="B1960" s="16">
        <f t="shared" si="257"/>
        <v>40760</v>
      </c>
      <c r="C1960">
        <f t="shared" si="258"/>
        <v>410</v>
      </c>
      <c r="D1960">
        <f t="shared" si="255"/>
        <v>410</v>
      </c>
      <c r="E1960">
        <f t="shared" si="256"/>
        <v>0</v>
      </c>
      <c r="F1960">
        <f t="shared" si="253"/>
        <v>50</v>
      </c>
      <c r="G1960">
        <f t="shared" si="253"/>
        <v>290</v>
      </c>
      <c r="I1960">
        <f t="shared" si="253"/>
        <v>20</v>
      </c>
      <c r="J1960">
        <v>20</v>
      </c>
      <c r="N1960">
        <v>30</v>
      </c>
    </row>
    <row r="1961" spans="1:14" x14ac:dyDescent="0.25">
      <c r="A1961" t="str">
        <f t="shared" si="254"/>
        <v/>
      </c>
      <c r="B1961" s="16">
        <f t="shared" si="257"/>
        <v>40761</v>
      </c>
      <c r="C1961">
        <f t="shared" si="258"/>
        <v>410</v>
      </c>
      <c r="D1961">
        <f t="shared" si="255"/>
        <v>410</v>
      </c>
      <c r="E1961">
        <f t="shared" si="256"/>
        <v>0</v>
      </c>
      <c r="F1961">
        <f t="shared" si="253"/>
        <v>50</v>
      </c>
      <c r="G1961">
        <f t="shared" si="253"/>
        <v>290</v>
      </c>
      <c r="I1961">
        <f t="shared" si="253"/>
        <v>20</v>
      </c>
      <c r="J1961">
        <v>20</v>
      </c>
      <c r="N1961">
        <v>30</v>
      </c>
    </row>
    <row r="1962" spans="1:14" x14ac:dyDescent="0.25">
      <c r="A1962" t="str">
        <f t="shared" si="254"/>
        <v/>
      </c>
      <c r="B1962" s="16">
        <f t="shared" si="257"/>
        <v>40762</v>
      </c>
      <c r="C1962">
        <f t="shared" si="258"/>
        <v>410</v>
      </c>
      <c r="D1962">
        <f t="shared" si="255"/>
        <v>410</v>
      </c>
      <c r="E1962">
        <f t="shared" si="256"/>
        <v>0</v>
      </c>
      <c r="F1962">
        <f t="shared" si="253"/>
        <v>50</v>
      </c>
      <c r="G1962">
        <f t="shared" si="253"/>
        <v>290</v>
      </c>
      <c r="I1962">
        <f t="shared" si="253"/>
        <v>20</v>
      </c>
      <c r="J1962">
        <v>20</v>
      </c>
      <c r="N1962">
        <v>30</v>
      </c>
    </row>
    <row r="1963" spans="1:14" x14ac:dyDescent="0.25">
      <c r="A1963" t="str">
        <f t="shared" si="254"/>
        <v/>
      </c>
      <c r="B1963" s="16">
        <f t="shared" si="257"/>
        <v>40763</v>
      </c>
      <c r="C1963">
        <f t="shared" si="258"/>
        <v>410</v>
      </c>
      <c r="D1963">
        <f t="shared" si="255"/>
        <v>410</v>
      </c>
      <c r="E1963">
        <f t="shared" si="256"/>
        <v>0</v>
      </c>
      <c r="F1963">
        <f t="shared" si="253"/>
        <v>50</v>
      </c>
      <c r="G1963">
        <f t="shared" si="253"/>
        <v>290</v>
      </c>
      <c r="I1963">
        <f t="shared" si="253"/>
        <v>20</v>
      </c>
      <c r="J1963">
        <v>20</v>
      </c>
      <c r="N1963">
        <v>30</v>
      </c>
    </row>
    <row r="1964" spans="1:14" x14ac:dyDescent="0.25">
      <c r="A1964" t="str">
        <f t="shared" si="254"/>
        <v/>
      </c>
      <c r="B1964" s="16">
        <f t="shared" si="257"/>
        <v>40764</v>
      </c>
      <c r="C1964">
        <f t="shared" si="258"/>
        <v>410</v>
      </c>
      <c r="D1964">
        <f t="shared" si="255"/>
        <v>410</v>
      </c>
      <c r="E1964">
        <f t="shared" si="256"/>
        <v>0</v>
      </c>
      <c r="F1964">
        <f t="shared" si="253"/>
        <v>50</v>
      </c>
      <c r="G1964">
        <f t="shared" si="253"/>
        <v>290</v>
      </c>
      <c r="I1964">
        <f t="shared" si="253"/>
        <v>20</v>
      </c>
      <c r="J1964">
        <v>20</v>
      </c>
      <c r="N1964">
        <v>30</v>
      </c>
    </row>
    <row r="1965" spans="1:14" x14ac:dyDescent="0.25">
      <c r="A1965" t="str">
        <f t="shared" si="254"/>
        <v/>
      </c>
      <c r="B1965" s="16">
        <f t="shared" si="257"/>
        <v>40765</v>
      </c>
      <c r="C1965">
        <f t="shared" si="258"/>
        <v>410</v>
      </c>
      <c r="D1965">
        <f t="shared" si="255"/>
        <v>410</v>
      </c>
      <c r="E1965">
        <f t="shared" si="256"/>
        <v>0</v>
      </c>
      <c r="F1965">
        <f t="shared" si="253"/>
        <v>50</v>
      </c>
      <c r="G1965">
        <f t="shared" si="253"/>
        <v>290</v>
      </c>
      <c r="I1965">
        <f t="shared" si="253"/>
        <v>20</v>
      </c>
      <c r="J1965">
        <v>20</v>
      </c>
      <c r="N1965">
        <v>30</v>
      </c>
    </row>
    <row r="1966" spans="1:14" x14ac:dyDescent="0.25">
      <c r="A1966" t="str">
        <f t="shared" si="254"/>
        <v/>
      </c>
      <c r="B1966" s="16">
        <f t="shared" si="257"/>
        <v>40766</v>
      </c>
      <c r="C1966">
        <f t="shared" si="258"/>
        <v>410</v>
      </c>
      <c r="D1966">
        <f t="shared" si="255"/>
        <v>410</v>
      </c>
      <c r="E1966">
        <f t="shared" si="256"/>
        <v>0</v>
      </c>
      <c r="F1966">
        <f t="shared" si="253"/>
        <v>50</v>
      </c>
      <c r="G1966">
        <f t="shared" si="253"/>
        <v>290</v>
      </c>
      <c r="I1966">
        <f t="shared" si="253"/>
        <v>20</v>
      </c>
      <c r="J1966">
        <v>20</v>
      </c>
      <c r="N1966">
        <v>30</v>
      </c>
    </row>
    <row r="1967" spans="1:14" x14ac:dyDescent="0.25">
      <c r="A1967" t="str">
        <f t="shared" si="254"/>
        <v/>
      </c>
      <c r="B1967" s="16">
        <f t="shared" si="257"/>
        <v>40767</v>
      </c>
      <c r="C1967">
        <f t="shared" si="258"/>
        <v>410</v>
      </c>
      <c r="D1967">
        <f t="shared" si="255"/>
        <v>410</v>
      </c>
      <c r="E1967">
        <f t="shared" si="256"/>
        <v>0</v>
      </c>
      <c r="F1967">
        <f t="shared" si="253"/>
        <v>50</v>
      </c>
      <c r="G1967">
        <f t="shared" si="253"/>
        <v>290</v>
      </c>
      <c r="I1967">
        <f t="shared" si="253"/>
        <v>20</v>
      </c>
      <c r="J1967">
        <v>20</v>
      </c>
      <c r="N1967">
        <v>30</v>
      </c>
    </row>
    <row r="1968" spans="1:14" x14ac:dyDescent="0.25">
      <c r="A1968" t="str">
        <f t="shared" si="254"/>
        <v/>
      </c>
      <c r="B1968" s="16">
        <f t="shared" si="257"/>
        <v>40768</v>
      </c>
      <c r="C1968">
        <f t="shared" si="258"/>
        <v>410</v>
      </c>
      <c r="D1968">
        <f t="shared" si="255"/>
        <v>410</v>
      </c>
      <c r="E1968">
        <f t="shared" si="256"/>
        <v>0</v>
      </c>
      <c r="F1968">
        <f t="shared" si="253"/>
        <v>50</v>
      </c>
      <c r="G1968">
        <f t="shared" si="253"/>
        <v>290</v>
      </c>
      <c r="I1968">
        <f t="shared" si="253"/>
        <v>20</v>
      </c>
      <c r="J1968">
        <v>20</v>
      </c>
      <c r="N1968">
        <v>30</v>
      </c>
    </row>
    <row r="1969" spans="1:14" x14ac:dyDescent="0.25">
      <c r="A1969" t="str">
        <f t="shared" si="254"/>
        <v/>
      </c>
      <c r="B1969" s="16">
        <f t="shared" si="257"/>
        <v>40769</v>
      </c>
      <c r="C1969">
        <f t="shared" si="258"/>
        <v>410</v>
      </c>
      <c r="D1969">
        <f t="shared" si="255"/>
        <v>410</v>
      </c>
      <c r="E1969">
        <f t="shared" si="256"/>
        <v>0</v>
      </c>
      <c r="F1969">
        <f t="shared" si="253"/>
        <v>50</v>
      </c>
      <c r="G1969">
        <f t="shared" si="253"/>
        <v>290</v>
      </c>
      <c r="I1969">
        <f t="shared" si="253"/>
        <v>20</v>
      </c>
      <c r="J1969">
        <v>20</v>
      </c>
      <c r="N1969">
        <v>30</v>
      </c>
    </row>
    <row r="1970" spans="1:14" x14ac:dyDescent="0.25">
      <c r="A1970" t="str">
        <f t="shared" si="254"/>
        <v/>
      </c>
      <c r="B1970" s="16">
        <f t="shared" si="257"/>
        <v>40770</v>
      </c>
      <c r="C1970">
        <f t="shared" si="258"/>
        <v>410</v>
      </c>
      <c r="D1970">
        <f t="shared" si="255"/>
        <v>410</v>
      </c>
      <c r="E1970">
        <f t="shared" si="256"/>
        <v>0</v>
      </c>
      <c r="F1970">
        <f t="shared" si="253"/>
        <v>50</v>
      </c>
      <c r="G1970">
        <f t="shared" si="253"/>
        <v>290</v>
      </c>
      <c r="I1970">
        <f t="shared" si="253"/>
        <v>20</v>
      </c>
      <c r="J1970">
        <v>20</v>
      </c>
      <c r="N1970">
        <v>30</v>
      </c>
    </row>
    <row r="1971" spans="1:14" x14ac:dyDescent="0.25">
      <c r="A1971" t="str">
        <f t="shared" si="254"/>
        <v/>
      </c>
      <c r="B1971" s="16">
        <f t="shared" si="257"/>
        <v>40771</v>
      </c>
      <c r="C1971">
        <f t="shared" si="258"/>
        <v>410</v>
      </c>
      <c r="D1971">
        <f t="shared" si="255"/>
        <v>410</v>
      </c>
      <c r="E1971">
        <f t="shared" si="256"/>
        <v>0</v>
      </c>
      <c r="F1971">
        <f t="shared" si="253"/>
        <v>50</v>
      </c>
      <c r="G1971">
        <f t="shared" si="253"/>
        <v>290</v>
      </c>
      <c r="I1971">
        <f t="shared" si="253"/>
        <v>20</v>
      </c>
      <c r="J1971">
        <v>20</v>
      </c>
      <c r="N1971">
        <v>30</v>
      </c>
    </row>
    <row r="1972" spans="1:14" x14ac:dyDescent="0.25">
      <c r="A1972" t="str">
        <f t="shared" si="254"/>
        <v/>
      </c>
      <c r="B1972" s="16">
        <f t="shared" si="257"/>
        <v>40772</v>
      </c>
      <c r="C1972">
        <f t="shared" si="258"/>
        <v>410</v>
      </c>
      <c r="D1972">
        <f t="shared" si="255"/>
        <v>410</v>
      </c>
      <c r="E1972">
        <f t="shared" si="256"/>
        <v>0</v>
      </c>
      <c r="F1972">
        <f t="shared" si="253"/>
        <v>50</v>
      </c>
      <c r="G1972">
        <f t="shared" si="253"/>
        <v>290</v>
      </c>
      <c r="I1972">
        <f t="shared" si="253"/>
        <v>20</v>
      </c>
      <c r="J1972">
        <v>20</v>
      </c>
      <c r="N1972">
        <v>30</v>
      </c>
    </row>
    <row r="1973" spans="1:14" x14ac:dyDescent="0.25">
      <c r="A1973" t="str">
        <f t="shared" si="254"/>
        <v/>
      </c>
      <c r="B1973" s="16">
        <f t="shared" si="257"/>
        <v>40773</v>
      </c>
      <c r="C1973">
        <f t="shared" si="258"/>
        <v>410</v>
      </c>
      <c r="D1973">
        <f t="shared" si="255"/>
        <v>410</v>
      </c>
      <c r="E1973">
        <f t="shared" si="256"/>
        <v>0</v>
      </c>
      <c r="F1973">
        <f t="shared" si="253"/>
        <v>50</v>
      </c>
      <c r="G1973">
        <f t="shared" si="253"/>
        <v>290</v>
      </c>
      <c r="I1973">
        <f t="shared" si="253"/>
        <v>20</v>
      </c>
      <c r="J1973">
        <v>20</v>
      </c>
      <c r="N1973">
        <v>30</v>
      </c>
    </row>
    <row r="1974" spans="1:14" x14ac:dyDescent="0.25">
      <c r="A1974" t="str">
        <f t="shared" si="254"/>
        <v/>
      </c>
      <c r="B1974" s="16">
        <f t="shared" si="257"/>
        <v>40774</v>
      </c>
      <c r="C1974">
        <f t="shared" si="258"/>
        <v>410</v>
      </c>
      <c r="D1974">
        <f t="shared" si="255"/>
        <v>410</v>
      </c>
      <c r="E1974">
        <f t="shared" si="256"/>
        <v>0</v>
      </c>
      <c r="F1974">
        <f t="shared" ref="F1974:I2016" si="259">F1973</f>
        <v>50</v>
      </c>
      <c r="G1974">
        <f t="shared" si="259"/>
        <v>290</v>
      </c>
      <c r="I1974">
        <f t="shared" si="259"/>
        <v>20</v>
      </c>
      <c r="J1974">
        <v>20</v>
      </c>
      <c r="N1974">
        <v>30</v>
      </c>
    </row>
    <row r="1975" spans="1:14" x14ac:dyDescent="0.25">
      <c r="A1975" t="str">
        <f t="shared" si="254"/>
        <v/>
      </c>
      <c r="B1975" s="16">
        <f t="shared" si="257"/>
        <v>40775</v>
      </c>
      <c r="C1975">
        <f t="shared" si="258"/>
        <v>410</v>
      </c>
      <c r="D1975">
        <f t="shared" si="255"/>
        <v>410</v>
      </c>
      <c r="E1975">
        <f t="shared" si="256"/>
        <v>0</v>
      </c>
      <c r="F1975">
        <f t="shared" si="259"/>
        <v>50</v>
      </c>
      <c r="G1975">
        <f t="shared" si="259"/>
        <v>290</v>
      </c>
      <c r="I1975">
        <f t="shared" si="259"/>
        <v>20</v>
      </c>
      <c r="J1975">
        <v>20</v>
      </c>
      <c r="N1975">
        <v>30</v>
      </c>
    </row>
    <row r="1976" spans="1:14" x14ac:dyDescent="0.25">
      <c r="A1976" t="str">
        <f t="shared" si="254"/>
        <v/>
      </c>
      <c r="B1976" s="16">
        <f t="shared" si="257"/>
        <v>40776</v>
      </c>
      <c r="C1976">
        <f t="shared" si="258"/>
        <v>410</v>
      </c>
      <c r="D1976">
        <f t="shared" si="255"/>
        <v>410</v>
      </c>
      <c r="E1976">
        <f t="shared" si="256"/>
        <v>0</v>
      </c>
      <c r="F1976">
        <f t="shared" si="259"/>
        <v>50</v>
      </c>
      <c r="G1976">
        <f t="shared" si="259"/>
        <v>290</v>
      </c>
      <c r="I1976">
        <f t="shared" si="259"/>
        <v>20</v>
      </c>
      <c r="J1976">
        <v>20</v>
      </c>
      <c r="N1976">
        <v>30</v>
      </c>
    </row>
    <row r="1977" spans="1:14" x14ac:dyDescent="0.25">
      <c r="A1977" t="str">
        <f t="shared" si="254"/>
        <v/>
      </c>
      <c r="B1977" s="16">
        <f t="shared" si="257"/>
        <v>40777</v>
      </c>
      <c r="C1977">
        <f t="shared" si="258"/>
        <v>410</v>
      </c>
      <c r="D1977">
        <f t="shared" si="255"/>
        <v>410</v>
      </c>
      <c r="E1977">
        <f t="shared" si="256"/>
        <v>0</v>
      </c>
      <c r="F1977">
        <f t="shared" si="259"/>
        <v>50</v>
      </c>
      <c r="G1977">
        <f t="shared" si="259"/>
        <v>290</v>
      </c>
      <c r="I1977">
        <f t="shared" si="259"/>
        <v>20</v>
      </c>
      <c r="J1977">
        <v>20</v>
      </c>
      <c r="N1977">
        <v>30</v>
      </c>
    </row>
    <row r="1978" spans="1:14" x14ac:dyDescent="0.25">
      <c r="A1978" t="str">
        <f t="shared" si="254"/>
        <v/>
      </c>
      <c r="B1978" s="16">
        <f t="shared" si="257"/>
        <v>40778</v>
      </c>
      <c r="C1978">
        <f t="shared" si="258"/>
        <v>410</v>
      </c>
      <c r="D1978">
        <f t="shared" si="255"/>
        <v>410</v>
      </c>
      <c r="E1978">
        <f t="shared" si="256"/>
        <v>0</v>
      </c>
      <c r="F1978">
        <f t="shared" si="259"/>
        <v>50</v>
      </c>
      <c r="G1978">
        <f t="shared" si="259"/>
        <v>290</v>
      </c>
      <c r="I1978">
        <f t="shared" si="259"/>
        <v>20</v>
      </c>
      <c r="J1978">
        <v>20</v>
      </c>
      <c r="N1978">
        <v>30</v>
      </c>
    </row>
    <row r="1979" spans="1:14" x14ac:dyDescent="0.25">
      <c r="A1979" t="str">
        <f t="shared" si="254"/>
        <v/>
      </c>
      <c r="B1979" s="16">
        <f t="shared" si="257"/>
        <v>40779</v>
      </c>
      <c r="C1979">
        <f t="shared" si="258"/>
        <v>410</v>
      </c>
      <c r="D1979">
        <f t="shared" si="255"/>
        <v>410</v>
      </c>
      <c r="E1979">
        <f t="shared" si="256"/>
        <v>0</v>
      </c>
      <c r="F1979">
        <f t="shared" si="259"/>
        <v>50</v>
      </c>
      <c r="G1979">
        <f t="shared" si="259"/>
        <v>290</v>
      </c>
      <c r="I1979">
        <f t="shared" si="259"/>
        <v>20</v>
      </c>
      <c r="J1979">
        <v>20</v>
      </c>
      <c r="N1979">
        <v>30</v>
      </c>
    </row>
    <row r="1980" spans="1:14" x14ac:dyDescent="0.25">
      <c r="A1980" t="str">
        <f t="shared" si="254"/>
        <v/>
      </c>
      <c r="B1980" s="16">
        <f t="shared" si="257"/>
        <v>40780</v>
      </c>
      <c r="C1980">
        <f t="shared" si="258"/>
        <v>410</v>
      </c>
      <c r="D1980">
        <f t="shared" si="255"/>
        <v>410</v>
      </c>
      <c r="E1980">
        <f t="shared" si="256"/>
        <v>0</v>
      </c>
      <c r="F1980">
        <f t="shared" si="259"/>
        <v>50</v>
      </c>
      <c r="G1980">
        <f t="shared" si="259"/>
        <v>290</v>
      </c>
      <c r="I1980">
        <f t="shared" si="259"/>
        <v>20</v>
      </c>
      <c r="J1980">
        <v>20</v>
      </c>
      <c r="N1980">
        <v>30</v>
      </c>
    </row>
    <row r="1981" spans="1:14" x14ac:dyDescent="0.25">
      <c r="A1981" t="str">
        <f t="shared" si="254"/>
        <v/>
      </c>
      <c r="B1981" s="16">
        <f t="shared" si="257"/>
        <v>40781</v>
      </c>
      <c r="C1981">
        <f t="shared" si="258"/>
        <v>410</v>
      </c>
      <c r="D1981">
        <f t="shared" si="255"/>
        <v>410</v>
      </c>
      <c r="E1981">
        <f t="shared" si="256"/>
        <v>0</v>
      </c>
      <c r="F1981">
        <f t="shared" si="259"/>
        <v>50</v>
      </c>
      <c r="G1981">
        <f t="shared" si="259"/>
        <v>290</v>
      </c>
      <c r="I1981">
        <f t="shared" si="259"/>
        <v>20</v>
      </c>
      <c r="J1981">
        <v>20</v>
      </c>
      <c r="N1981">
        <v>30</v>
      </c>
    </row>
    <row r="1982" spans="1:14" x14ac:dyDescent="0.25">
      <c r="A1982" t="str">
        <f t="shared" si="254"/>
        <v/>
      </c>
      <c r="B1982" s="16">
        <f t="shared" si="257"/>
        <v>40782</v>
      </c>
      <c r="C1982">
        <f t="shared" si="258"/>
        <v>410</v>
      </c>
      <c r="D1982">
        <f t="shared" si="255"/>
        <v>410</v>
      </c>
      <c r="E1982">
        <f t="shared" si="256"/>
        <v>0</v>
      </c>
      <c r="F1982">
        <f t="shared" si="259"/>
        <v>50</v>
      </c>
      <c r="G1982">
        <f t="shared" si="259"/>
        <v>290</v>
      </c>
      <c r="I1982">
        <f t="shared" si="259"/>
        <v>20</v>
      </c>
      <c r="J1982">
        <v>20</v>
      </c>
      <c r="N1982">
        <v>30</v>
      </c>
    </row>
    <row r="1983" spans="1:14" x14ac:dyDescent="0.25">
      <c r="A1983" t="str">
        <f t="shared" si="254"/>
        <v/>
      </c>
      <c r="B1983" s="16">
        <f t="shared" si="257"/>
        <v>40783</v>
      </c>
      <c r="C1983">
        <f t="shared" si="258"/>
        <v>410</v>
      </c>
      <c r="D1983">
        <f t="shared" si="255"/>
        <v>410</v>
      </c>
      <c r="E1983">
        <f t="shared" si="256"/>
        <v>0</v>
      </c>
      <c r="F1983">
        <f t="shared" si="259"/>
        <v>50</v>
      </c>
      <c r="G1983">
        <f t="shared" si="259"/>
        <v>290</v>
      </c>
      <c r="I1983">
        <f t="shared" si="259"/>
        <v>20</v>
      </c>
      <c r="J1983">
        <v>20</v>
      </c>
      <c r="N1983">
        <v>30</v>
      </c>
    </row>
    <row r="1984" spans="1:14" x14ac:dyDescent="0.25">
      <c r="A1984" t="str">
        <f t="shared" si="254"/>
        <v/>
      </c>
      <c r="B1984" s="16">
        <f t="shared" si="257"/>
        <v>40784</v>
      </c>
      <c r="C1984">
        <f t="shared" si="258"/>
        <v>410</v>
      </c>
      <c r="D1984">
        <f t="shared" si="255"/>
        <v>410</v>
      </c>
      <c r="E1984">
        <f t="shared" si="256"/>
        <v>0</v>
      </c>
      <c r="F1984">
        <f t="shared" si="259"/>
        <v>50</v>
      </c>
      <c r="G1984">
        <f t="shared" si="259"/>
        <v>290</v>
      </c>
      <c r="I1984">
        <f t="shared" si="259"/>
        <v>20</v>
      </c>
      <c r="J1984">
        <v>20</v>
      </c>
      <c r="N1984">
        <v>30</v>
      </c>
    </row>
    <row r="1985" spans="1:14" x14ac:dyDescent="0.25">
      <c r="A1985" t="str">
        <f t="shared" si="254"/>
        <v/>
      </c>
      <c r="B1985" s="16">
        <f t="shared" si="257"/>
        <v>40785</v>
      </c>
      <c r="C1985">
        <f t="shared" si="258"/>
        <v>410</v>
      </c>
      <c r="D1985">
        <f t="shared" si="255"/>
        <v>410</v>
      </c>
      <c r="E1985">
        <f t="shared" si="256"/>
        <v>0</v>
      </c>
      <c r="F1985">
        <f t="shared" si="259"/>
        <v>50</v>
      </c>
      <c r="G1985">
        <f t="shared" si="259"/>
        <v>290</v>
      </c>
      <c r="I1985">
        <f t="shared" si="259"/>
        <v>20</v>
      </c>
      <c r="J1985">
        <v>20</v>
      </c>
      <c r="N1985">
        <v>30</v>
      </c>
    </row>
    <row r="1986" spans="1:14" x14ac:dyDescent="0.25">
      <c r="A1986" t="str">
        <f t="shared" si="254"/>
        <v/>
      </c>
      <c r="B1986" s="16">
        <f t="shared" si="257"/>
        <v>40786</v>
      </c>
      <c r="C1986">
        <f t="shared" si="258"/>
        <v>410</v>
      </c>
      <c r="D1986">
        <f t="shared" si="255"/>
        <v>410</v>
      </c>
      <c r="E1986">
        <f t="shared" si="256"/>
        <v>0</v>
      </c>
      <c r="F1986">
        <f t="shared" si="259"/>
        <v>50</v>
      </c>
      <c r="G1986">
        <f t="shared" si="259"/>
        <v>290</v>
      </c>
      <c r="I1986">
        <f t="shared" si="259"/>
        <v>20</v>
      </c>
      <c r="J1986">
        <v>20</v>
      </c>
      <c r="N1986">
        <v>30</v>
      </c>
    </row>
    <row r="1987" spans="1:14" x14ac:dyDescent="0.25">
      <c r="A1987">
        <f t="shared" si="254"/>
        <v>1</v>
      </c>
      <c r="B1987" s="16">
        <f t="shared" si="257"/>
        <v>40787</v>
      </c>
      <c r="C1987">
        <f t="shared" si="258"/>
        <v>410</v>
      </c>
      <c r="D1987">
        <f t="shared" si="255"/>
        <v>410</v>
      </c>
      <c r="E1987">
        <f t="shared" si="256"/>
        <v>0</v>
      </c>
      <c r="F1987">
        <f>F1986+55</f>
        <v>105</v>
      </c>
      <c r="G1987">
        <v>260</v>
      </c>
      <c r="I1987">
        <f t="shared" si="259"/>
        <v>20</v>
      </c>
      <c r="J1987">
        <v>20</v>
      </c>
      <c r="N1987">
        <v>5</v>
      </c>
    </row>
    <row r="1988" spans="1:14" x14ac:dyDescent="0.25">
      <c r="A1988" t="str">
        <f t="shared" si="254"/>
        <v/>
      </c>
      <c r="B1988" s="16">
        <f t="shared" si="257"/>
        <v>40788</v>
      </c>
      <c r="C1988">
        <f t="shared" si="258"/>
        <v>410</v>
      </c>
      <c r="D1988">
        <f t="shared" si="255"/>
        <v>410</v>
      </c>
      <c r="E1988">
        <f t="shared" si="256"/>
        <v>0</v>
      </c>
      <c r="F1988">
        <f t="shared" si="259"/>
        <v>105</v>
      </c>
      <c r="G1988">
        <f t="shared" si="259"/>
        <v>260</v>
      </c>
      <c r="I1988">
        <f t="shared" si="259"/>
        <v>20</v>
      </c>
      <c r="J1988">
        <v>20</v>
      </c>
      <c r="N1988">
        <f>N1987</f>
        <v>5</v>
      </c>
    </row>
    <row r="1989" spans="1:14" x14ac:dyDescent="0.25">
      <c r="A1989" t="str">
        <f t="shared" si="254"/>
        <v/>
      </c>
      <c r="B1989" s="16">
        <f t="shared" si="257"/>
        <v>40789</v>
      </c>
      <c r="C1989">
        <f t="shared" si="258"/>
        <v>410</v>
      </c>
      <c r="D1989">
        <f t="shared" si="255"/>
        <v>410</v>
      </c>
      <c r="E1989">
        <f t="shared" si="256"/>
        <v>0</v>
      </c>
      <c r="F1989">
        <f t="shared" si="259"/>
        <v>105</v>
      </c>
      <c r="G1989">
        <f t="shared" si="259"/>
        <v>260</v>
      </c>
      <c r="I1989">
        <f t="shared" si="259"/>
        <v>20</v>
      </c>
      <c r="J1989">
        <v>20</v>
      </c>
      <c r="N1989">
        <f t="shared" ref="N1989:N2016" si="260">N1988</f>
        <v>5</v>
      </c>
    </row>
    <row r="1990" spans="1:14" x14ac:dyDescent="0.25">
      <c r="A1990" t="str">
        <f t="shared" si="254"/>
        <v/>
      </c>
      <c r="B1990" s="16">
        <f t="shared" si="257"/>
        <v>40790</v>
      </c>
      <c r="C1990">
        <f t="shared" si="258"/>
        <v>410</v>
      </c>
      <c r="D1990">
        <f t="shared" si="255"/>
        <v>410</v>
      </c>
      <c r="E1990">
        <f t="shared" si="256"/>
        <v>0</v>
      </c>
      <c r="F1990">
        <f t="shared" si="259"/>
        <v>105</v>
      </c>
      <c r="G1990">
        <f t="shared" si="259"/>
        <v>260</v>
      </c>
      <c r="I1990">
        <f t="shared" si="259"/>
        <v>20</v>
      </c>
      <c r="J1990">
        <v>20</v>
      </c>
      <c r="N1990">
        <f t="shared" si="260"/>
        <v>5</v>
      </c>
    </row>
    <row r="1991" spans="1:14" x14ac:dyDescent="0.25">
      <c r="A1991" t="str">
        <f t="shared" si="254"/>
        <v/>
      </c>
      <c r="B1991" s="16">
        <f t="shared" si="257"/>
        <v>40791</v>
      </c>
      <c r="C1991">
        <f t="shared" si="258"/>
        <v>410</v>
      </c>
      <c r="D1991">
        <f t="shared" si="255"/>
        <v>410</v>
      </c>
      <c r="E1991">
        <f t="shared" si="256"/>
        <v>0</v>
      </c>
      <c r="F1991">
        <f t="shared" si="259"/>
        <v>105</v>
      </c>
      <c r="G1991">
        <f t="shared" si="259"/>
        <v>260</v>
      </c>
      <c r="I1991">
        <f t="shared" si="259"/>
        <v>20</v>
      </c>
      <c r="J1991">
        <v>20</v>
      </c>
      <c r="N1991">
        <f t="shared" si="260"/>
        <v>5</v>
      </c>
    </row>
    <row r="1992" spans="1:14" x14ac:dyDescent="0.25">
      <c r="A1992" t="str">
        <f t="shared" ref="A1992:A2055" si="261">IF(DAY(B1992)=1,1,"")</f>
        <v/>
      </c>
      <c r="B1992" s="16">
        <f t="shared" si="257"/>
        <v>40792</v>
      </c>
      <c r="C1992">
        <f t="shared" si="258"/>
        <v>410</v>
      </c>
      <c r="D1992">
        <f t="shared" si="255"/>
        <v>410</v>
      </c>
      <c r="E1992">
        <f t="shared" si="256"/>
        <v>0</v>
      </c>
      <c r="F1992">
        <f t="shared" si="259"/>
        <v>105</v>
      </c>
      <c r="G1992">
        <f t="shared" si="259"/>
        <v>260</v>
      </c>
      <c r="I1992">
        <f t="shared" si="259"/>
        <v>20</v>
      </c>
      <c r="J1992">
        <v>20</v>
      </c>
      <c r="N1992">
        <f t="shared" si="260"/>
        <v>5</v>
      </c>
    </row>
    <row r="1993" spans="1:14" x14ac:dyDescent="0.25">
      <c r="A1993" t="str">
        <f t="shared" si="261"/>
        <v/>
      </c>
      <c r="B1993" s="16">
        <f t="shared" si="257"/>
        <v>40793</v>
      </c>
      <c r="C1993">
        <f t="shared" si="258"/>
        <v>410</v>
      </c>
      <c r="D1993">
        <f t="shared" ref="D1993:D2056" si="262">SUM(F1993:S1993)</f>
        <v>410</v>
      </c>
      <c r="E1993">
        <f t="shared" ref="E1993:E2056" si="263">C1993-D1993</f>
        <v>0</v>
      </c>
      <c r="F1993">
        <f t="shared" si="259"/>
        <v>105</v>
      </c>
      <c r="G1993">
        <f t="shared" si="259"/>
        <v>260</v>
      </c>
      <c r="I1993">
        <f t="shared" si="259"/>
        <v>20</v>
      </c>
      <c r="J1993">
        <v>20</v>
      </c>
      <c r="N1993">
        <f t="shared" si="260"/>
        <v>5</v>
      </c>
    </row>
    <row r="1994" spans="1:14" x14ac:dyDescent="0.25">
      <c r="A1994" t="str">
        <f t="shared" si="261"/>
        <v/>
      </c>
      <c r="B1994" s="16">
        <f t="shared" ref="B1994:B2000" si="264">B1993+1</f>
        <v>40794</v>
      </c>
      <c r="C1994">
        <f t="shared" si="258"/>
        <v>410</v>
      </c>
      <c r="D1994">
        <f t="shared" si="262"/>
        <v>410</v>
      </c>
      <c r="E1994">
        <f t="shared" si="263"/>
        <v>0</v>
      </c>
      <c r="F1994">
        <f t="shared" si="259"/>
        <v>105</v>
      </c>
      <c r="G1994">
        <f t="shared" si="259"/>
        <v>260</v>
      </c>
      <c r="I1994">
        <f t="shared" si="259"/>
        <v>20</v>
      </c>
      <c r="J1994">
        <v>20</v>
      </c>
      <c r="N1994">
        <f t="shared" si="260"/>
        <v>5</v>
      </c>
    </row>
    <row r="1995" spans="1:14" x14ac:dyDescent="0.25">
      <c r="A1995" t="str">
        <f t="shared" si="261"/>
        <v/>
      </c>
      <c r="B1995" s="16">
        <f t="shared" si="264"/>
        <v>40795</v>
      </c>
      <c r="C1995">
        <f t="shared" si="258"/>
        <v>410</v>
      </c>
      <c r="D1995">
        <f t="shared" si="262"/>
        <v>410</v>
      </c>
      <c r="E1995">
        <f t="shared" si="263"/>
        <v>0</v>
      </c>
      <c r="F1995">
        <f t="shared" si="259"/>
        <v>105</v>
      </c>
      <c r="G1995">
        <f t="shared" si="259"/>
        <v>260</v>
      </c>
      <c r="I1995">
        <f t="shared" si="259"/>
        <v>20</v>
      </c>
      <c r="J1995">
        <v>20</v>
      </c>
      <c r="N1995">
        <f t="shared" si="260"/>
        <v>5</v>
      </c>
    </row>
    <row r="1996" spans="1:14" x14ac:dyDescent="0.25">
      <c r="A1996" t="str">
        <f t="shared" si="261"/>
        <v/>
      </c>
      <c r="B1996" s="16">
        <f t="shared" si="264"/>
        <v>40796</v>
      </c>
      <c r="C1996">
        <f t="shared" ref="C1996:C2059" si="265">IF(MONTH(B1996)&lt;4,450,IF(MONTH(B1996)&gt;10,450,410))</f>
        <v>410</v>
      </c>
      <c r="D1996">
        <f t="shared" si="262"/>
        <v>410</v>
      </c>
      <c r="E1996">
        <f t="shared" si="263"/>
        <v>0</v>
      </c>
      <c r="F1996">
        <f t="shared" si="259"/>
        <v>105</v>
      </c>
      <c r="G1996">
        <f t="shared" si="259"/>
        <v>260</v>
      </c>
      <c r="I1996">
        <f t="shared" si="259"/>
        <v>20</v>
      </c>
      <c r="J1996">
        <v>20</v>
      </c>
      <c r="N1996">
        <f t="shared" si="260"/>
        <v>5</v>
      </c>
    </row>
    <row r="1997" spans="1:14" x14ac:dyDescent="0.25">
      <c r="A1997" t="str">
        <f t="shared" si="261"/>
        <v/>
      </c>
      <c r="B1997" s="16">
        <f t="shared" si="264"/>
        <v>40797</v>
      </c>
      <c r="C1997">
        <f t="shared" si="265"/>
        <v>410</v>
      </c>
      <c r="D1997">
        <f t="shared" si="262"/>
        <v>410</v>
      </c>
      <c r="E1997">
        <f t="shared" si="263"/>
        <v>0</v>
      </c>
      <c r="F1997">
        <f t="shared" si="259"/>
        <v>105</v>
      </c>
      <c r="G1997">
        <f t="shared" si="259"/>
        <v>260</v>
      </c>
      <c r="I1997">
        <f t="shared" si="259"/>
        <v>20</v>
      </c>
      <c r="J1997">
        <v>20</v>
      </c>
      <c r="N1997">
        <f t="shared" si="260"/>
        <v>5</v>
      </c>
    </row>
    <row r="1998" spans="1:14" x14ac:dyDescent="0.25">
      <c r="A1998" t="str">
        <f t="shared" si="261"/>
        <v/>
      </c>
      <c r="B1998" s="16">
        <f t="shared" si="264"/>
        <v>40798</v>
      </c>
      <c r="C1998">
        <f t="shared" si="265"/>
        <v>410</v>
      </c>
      <c r="D1998">
        <f t="shared" si="262"/>
        <v>410</v>
      </c>
      <c r="E1998">
        <f t="shared" si="263"/>
        <v>0</v>
      </c>
      <c r="F1998">
        <f t="shared" si="259"/>
        <v>105</v>
      </c>
      <c r="G1998">
        <f t="shared" si="259"/>
        <v>260</v>
      </c>
      <c r="I1998">
        <f t="shared" si="259"/>
        <v>20</v>
      </c>
      <c r="J1998">
        <v>20</v>
      </c>
      <c r="N1998">
        <f t="shared" si="260"/>
        <v>5</v>
      </c>
    </row>
    <row r="1999" spans="1:14" x14ac:dyDescent="0.25">
      <c r="A1999" t="str">
        <f t="shared" si="261"/>
        <v/>
      </c>
      <c r="B1999" s="16">
        <f t="shared" si="264"/>
        <v>40799</v>
      </c>
      <c r="C1999">
        <f t="shared" si="265"/>
        <v>410</v>
      </c>
      <c r="D1999">
        <f t="shared" si="262"/>
        <v>410</v>
      </c>
      <c r="E1999">
        <f t="shared" si="263"/>
        <v>0</v>
      </c>
      <c r="F1999">
        <f t="shared" si="259"/>
        <v>105</v>
      </c>
      <c r="G1999">
        <f t="shared" si="259"/>
        <v>260</v>
      </c>
      <c r="I1999">
        <f t="shared" si="259"/>
        <v>20</v>
      </c>
      <c r="J1999">
        <v>20</v>
      </c>
      <c r="N1999">
        <f t="shared" si="260"/>
        <v>5</v>
      </c>
    </row>
    <row r="2000" spans="1:14" x14ac:dyDescent="0.25">
      <c r="A2000" t="str">
        <f t="shared" si="261"/>
        <v/>
      </c>
      <c r="B2000" s="16">
        <f t="shared" si="264"/>
        <v>40800</v>
      </c>
      <c r="C2000">
        <f t="shared" si="265"/>
        <v>410</v>
      </c>
      <c r="D2000">
        <f t="shared" si="262"/>
        <v>410</v>
      </c>
      <c r="E2000">
        <f t="shared" si="263"/>
        <v>0</v>
      </c>
      <c r="F2000">
        <f t="shared" si="259"/>
        <v>105</v>
      </c>
      <c r="G2000">
        <f t="shared" si="259"/>
        <v>260</v>
      </c>
      <c r="I2000">
        <f t="shared" si="259"/>
        <v>20</v>
      </c>
      <c r="J2000">
        <v>20</v>
      </c>
      <c r="N2000">
        <f t="shared" si="260"/>
        <v>5</v>
      </c>
    </row>
    <row r="2001" spans="1:14" x14ac:dyDescent="0.25">
      <c r="A2001" t="str">
        <f t="shared" si="261"/>
        <v/>
      </c>
      <c r="B2001" s="16">
        <f>B2000+1</f>
        <v>40801</v>
      </c>
      <c r="C2001">
        <f t="shared" si="265"/>
        <v>410</v>
      </c>
      <c r="D2001">
        <f t="shared" si="262"/>
        <v>410</v>
      </c>
      <c r="E2001">
        <f t="shared" si="263"/>
        <v>0</v>
      </c>
      <c r="F2001">
        <f t="shared" si="259"/>
        <v>105</v>
      </c>
      <c r="G2001">
        <f t="shared" si="259"/>
        <v>260</v>
      </c>
      <c r="I2001">
        <f t="shared" si="259"/>
        <v>20</v>
      </c>
      <c r="J2001">
        <v>20</v>
      </c>
      <c r="N2001">
        <f t="shared" si="260"/>
        <v>5</v>
      </c>
    </row>
    <row r="2002" spans="1:14" x14ac:dyDescent="0.25">
      <c r="A2002" t="str">
        <f t="shared" si="261"/>
        <v/>
      </c>
      <c r="B2002" s="16">
        <f t="shared" ref="B2002:B2065" si="266">B2001+1</f>
        <v>40802</v>
      </c>
      <c r="C2002">
        <f t="shared" si="265"/>
        <v>410</v>
      </c>
      <c r="D2002">
        <f t="shared" si="262"/>
        <v>410</v>
      </c>
      <c r="E2002">
        <f t="shared" si="263"/>
        <v>0</v>
      </c>
      <c r="F2002">
        <f t="shared" si="259"/>
        <v>105</v>
      </c>
      <c r="G2002">
        <f t="shared" si="259"/>
        <v>260</v>
      </c>
      <c r="I2002">
        <f t="shared" si="259"/>
        <v>20</v>
      </c>
      <c r="J2002">
        <v>20</v>
      </c>
      <c r="N2002">
        <f t="shared" si="260"/>
        <v>5</v>
      </c>
    </row>
    <row r="2003" spans="1:14" x14ac:dyDescent="0.25">
      <c r="A2003" t="str">
        <f t="shared" si="261"/>
        <v/>
      </c>
      <c r="B2003" s="16">
        <f t="shared" si="266"/>
        <v>40803</v>
      </c>
      <c r="C2003">
        <f t="shared" si="265"/>
        <v>410</v>
      </c>
      <c r="D2003">
        <f t="shared" si="262"/>
        <v>410</v>
      </c>
      <c r="E2003">
        <f t="shared" si="263"/>
        <v>0</v>
      </c>
      <c r="F2003">
        <f t="shared" si="259"/>
        <v>105</v>
      </c>
      <c r="G2003">
        <f t="shared" si="259"/>
        <v>260</v>
      </c>
      <c r="I2003">
        <f t="shared" si="259"/>
        <v>20</v>
      </c>
      <c r="J2003">
        <v>20</v>
      </c>
      <c r="N2003">
        <f t="shared" si="260"/>
        <v>5</v>
      </c>
    </row>
    <row r="2004" spans="1:14" x14ac:dyDescent="0.25">
      <c r="A2004" t="str">
        <f t="shared" si="261"/>
        <v/>
      </c>
      <c r="B2004" s="16">
        <f t="shared" si="266"/>
        <v>40804</v>
      </c>
      <c r="C2004">
        <f t="shared" si="265"/>
        <v>410</v>
      </c>
      <c r="D2004">
        <f t="shared" si="262"/>
        <v>410</v>
      </c>
      <c r="E2004">
        <f t="shared" si="263"/>
        <v>0</v>
      </c>
      <c r="F2004">
        <f t="shared" si="259"/>
        <v>105</v>
      </c>
      <c r="G2004">
        <f t="shared" si="259"/>
        <v>260</v>
      </c>
      <c r="I2004">
        <f t="shared" si="259"/>
        <v>20</v>
      </c>
      <c r="J2004">
        <v>20</v>
      </c>
      <c r="N2004">
        <f t="shared" si="260"/>
        <v>5</v>
      </c>
    </row>
    <row r="2005" spans="1:14" x14ac:dyDescent="0.25">
      <c r="A2005" t="str">
        <f t="shared" si="261"/>
        <v/>
      </c>
      <c r="B2005" s="16">
        <f t="shared" si="266"/>
        <v>40805</v>
      </c>
      <c r="C2005">
        <f t="shared" si="265"/>
        <v>410</v>
      </c>
      <c r="D2005">
        <f t="shared" si="262"/>
        <v>410</v>
      </c>
      <c r="E2005">
        <f t="shared" si="263"/>
        <v>0</v>
      </c>
      <c r="F2005">
        <f t="shared" si="259"/>
        <v>105</v>
      </c>
      <c r="G2005">
        <f t="shared" si="259"/>
        <v>260</v>
      </c>
      <c r="I2005">
        <f t="shared" si="259"/>
        <v>20</v>
      </c>
      <c r="J2005">
        <v>20</v>
      </c>
      <c r="N2005">
        <f t="shared" si="260"/>
        <v>5</v>
      </c>
    </row>
    <row r="2006" spans="1:14" x14ac:dyDescent="0.25">
      <c r="A2006" t="str">
        <f t="shared" si="261"/>
        <v/>
      </c>
      <c r="B2006" s="16">
        <f t="shared" si="266"/>
        <v>40806</v>
      </c>
      <c r="C2006">
        <f t="shared" si="265"/>
        <v>410</v>
      </c>
      <c r="D2006">
        <f t="shared" si="262"/>
        <v>410</v>
      </c>
      <c r="E2006">
        <f t="shared" si="263"/>
        <v>0</v>
      </c>
      <c r="F2006">
        <f t="shared" si="259"/>
        <v>105</v>
      </c>
      <c r="G2006">
        <f t="shared" si="259"/>
        <v>260</v>
      </c>
      <c r="I2006">
        <f t="shared" si="259"/>
        <v>20</v>
      </c>
      <c r="J2006">
        <v>20</v>
      </c>
      <c r="N2006">
        <f t="shared" si="260"/>
        <v>5</v>
      </c>
    </row>
    <row r="2007" spans="1:14" x14ac:dyDescent="0.25">
      <c r="A2007" t="str">
        <f t="shared" si="261"/>
        <v/>
      </c>
      <c r="B2007" s="16">
        <f t="shared" si="266"/>
        <v>40807</v>
      </c>
      <c r="C2007">
        <f t="shared" si="265"/>
        <v>410</v>
      </c>
      <c r="D2007">
        <f t="shared" si="262"/>
        <v>410</v>
      </c>
      <c r="E2007">
        <f t="shared" si="263"/>
        <v>0</v>
      </c>
      <c r="F2007">
        <f t="shared" si="259"/>
        <v>105</v>
      </c>
      <c r="G2007">
        <f t="shared" si="259"/>
        <v>260</v>
      </c>
      <c r="I2007">
        <f t="shared" si="259"/>
        <v>20</v>
      </c>
      <c r="J2007">
        <v>20</v>
      </c>
      <c r="N2007">
        <f t="shared" si="260"/>
        <v>5</v>
      </c>
    </row>
    <row r="2008" spans="1:14" x14ac:dyDescent="0.25">
      <c r="A2008" t="str">
        <f t="shared" si="261"/>
        <v/>
      </c>
      <c r="B2008" s="16">
        <f t="shared" si="266"/>
        <v>40808</v>
      </c>
      <c r="C2008">
        <f t="shared" si="265"/>
        <v>410</v>
      </c>
      <c r="D2008">
        <f t="shared" si="262"/>
        <v>410</v>
      </c>
      <c r="E2008">
        <f t="shared" si="263"/>
        <v>0</v>
      </c>
      <c r="F2008">
        <f t="shared" si="259"/>
        <v>105</v>
      </c>
      <c r="G2008">
        <f t="shared" si="259"/>
        <v>260</v>
      </c>
      <c r="I2008">
        <f t="shared" si="259"/>
        <v>20</v>
      </c>
      <c r="J2008">
        <v>20</v>
      </c>
      <c r="N2008">
        <f t="shared" si="260"/>
        <v>5</v>
      </c>
    </row>
    <row r="2009" spans="1:14" x14ac:dyDescent="0.25">
      <c r="A2009" t="str">
        <f t="shared" si="261"/>
        <v/>
      </c>
      <c r="B2009" s="16">
        <f t="shared" si="266"/>
        <v>40809</v>
      </c>
      <c r="C2009">
        <f t="shared" si="265"/>
        <v>410</v>
      </c>
      <c r="D2009">
        <f t="shared" si="262"/>
        <v>410</v>
      </c>
      <c r="E2009">
        <f t="shared" si="263"/>
        <v>0</v>
      </c>
      <c r="F2009">
        <f t="shared" si="259"/>
        <v>105</v>
      </c>
      <c r="G2009">
        <f t="shared" si="259"/>
        <v>260</v>
      </c>
      <c r="I2009">
        <f t="shared" si="259"/>
        <v>20</v>
      </c>
      <c r="J2009">
        <v>20</v>
      </c>
      <c r="N2009">
        <f t="shared" si="260"/>
        <v>5</v>
      </c>
    </row>
    <row r="2010" spans="1:14" x14ac:dyDescent="0.25">
      <c r="A2010" t="str">
        <f t="shared" si="261"/>
        <v/>
      </c>
      <c r="B2010" s="16">
        <f t="shared" si="266"/>
        <v>40810</v>
      </c>
      <c r="C2010">
        <f t="shared" si="265"/>
        <v>410</v>
      </c>
      <c r="D2010">
        <f t="shared" si="262"/>
        <v>410</v>
      </c>
      <c r="E2010">
        <f t="shared" si="263"/>
        <v>0</v>
      </c>
      <c r="F2010">
        <f t="shared" si="259"/>
        <v>105</v>
      </c>
      <c r="G2010">
        <f t="shared" si="259"/>
        <v>260</v>
      </c>
      <c r="I2010">
        <f t="shared" si="259"/>
        <v>20</v>
      </c>
      <c r="J2010">
        <v>20</v>
      </c>
      <c r="N2010">
        <f t="shared" si="260"/>
        <v>5</v>
      </c>
    </row>
    <row r="2011" spans="1:14" x14ac:dyDescent="0.25">
      <c r="A2011" t="str">
        <f t="shared" si="261"/>
        <v/>
      </c>
      <c r="B2011" s="16">
        <f t="shared" si="266"/>
        <v>40811</v>
      </c>
      <c r="C2011">
        <f t="shared" si="265"/>
        <v>410</v>
      </c>
      <c r="D2011">
        <f t="shared" si="262"/>
        <v>410</v>
      </c>
      <c r="E2011">
        <f t="shared" si="263"/>
        <v>0</v>
      </c>
      <c r="F2011">
        <f t="shared" si="259"/>
        <v>105</v>
      </c>
      <c r="G2011">
        <f t="shared" si="259"/>
        <v>260</v>
      </c>
      <c r="I2011">
        <f t="shared" si="259"/>
        <v>20</v>
      </c>
      <c r="J2011">
        <v>20</v>
      </c>
      <c r="N2011">
        <f t="shared" si="260"/>
        <v>5</v>
      </c>
    </row>
    <row r="2012" spans="1:14" x14ac:dyDescent="0.25">
      <c r="A2012" t="str">
        <f t="shared" si="261"/>
        <v/>
      </c>
      <c r="B2012" s="16">
        <f t="shared" si="266"/>
        <v>40812</v>
      </c>
      <c r="C2012">
        <f t="shared" si="265"/>
        <v>410</v>
      </c>
      <c r="D2012">
        <f t="shared" si="262"/>
        <v>410</v>
      </c>
      <c r="E2012">
        <f t="shared" si="263"/>
        <v>0</v>
      </c>
      <c r="F2012">
        <f t="shared" si="259"/>
        <v>105</v>
      </c>
      <c r="G2012">
        <f t="shared" si="259"/>
        <v>260</v>
      </c>
      <c r="I2012">
        <f t="shared" si="259"/>
        <v>20</v>
      </c>
      <c r="J2012">
        <v>20</v>
      </c>
      <c r="N2012">
        <f t="shared" si="260"/>
        <v>5</v>
      </c>
    </row>
    <row r="2013" spans="1:14" x14ac:dyDescent="0.25">
      <c r="A2013" t="str">
        <f t="shared" si="261"/>
        <v/>
      </c>
      <c r="B2013" s="16">
        <f t="shared" si="266"/>
        <v>40813</v>
      </c>
      <c r="C2013">
        <f t="shared" si="265"/>
        <v>410</v>
      </c>
      <c r="D2013">
        <f t="shared" si="262"/>
        <v>410</v>
      </c>
      <c r="E2013">
        <f t="shared" si="263"/>
        <v>0</v>
      </c>
      <c r="F2013">
        <f t="shared" si="259"/>
        <v>105</v>
      </c>
      <c r="G2013">
        <f t="shared" si="259"/>
        <v>260</v>
      </c>
      <c r="I2013">
        <f t="shared" si="259"/>
        <v>20</v>
      </c>
      <c r="J2013">
        <v>20</v>
      </c>
      <c r="N2013">
        <f t="shared" si="260"/>
        <v>5</v>
      </c>
    </row>
    <row r="2014" spans="1:14" x14ac:dyDescent="0.25">
      <c r="A2014" t="str">
        <f t="shared" si="261"/>
        <v/>
      </c>
      <c r="B2014" s="16">
        <f t="shared" si="266"/>
        <v>40814</v>
      </c>
      <c r="C2014">
        <f t="shared" si="265"/>
        <v>410</v>
      </c>
      <c r="D2014">
        <f t="shared" si="262"/>
        <v>410</v>
      </c>
      <c r="E2014">
        <f t="shared" si="263"/>
        <v>0</v>
      </c>
      <c r="F2014">
        <f t="shared" si="259"/>
        <v>105</v>
      </c>
      <c r="G2014">
        <f t="shared" si="259"/>
        <v>260</v>
      </c>
      <c r="I2014">
        <f t="shared" si="259"/>
        <v>20</v>
      </c>
      <c r="J2014">
        <v>20</v>
      </c>
      <c r="N2014">
        <f t="shared" si="260"/>
        <v>5</v>
      </c>
    </row>
    <row r="2015" spans="1:14" x14ac:dyDescent="0.25">
      <c r="A2015" t="str">
        <f t="shared" si="261"/>
        <v/>
      </c>
      <c r="B2015" s="16">
        <f t="shared" si="266"/>
        <v>40815</v>
      </c>
      <c r="C2015">
        <f t="shared" si="265"/>
        <v>410</v>
      </c>
      <c r="D2015">
        <f t="shared" si="262"/>
        <v>410</v>
      </c>
      <c r="E2015">
        <f t="shared" si="263"/>
        <v>0</v>
      </c>
      <c r="F2015">
        <f t="shared" si="259"/>
        <v>105</v>
      </c>
      <c r="G2015">
        <f t="shared" si="259"/>
        <v>260</v>
      </c>
      <c r="I2015">
        <f t="shared" si="259"/>
        <v>20</v>
      </c>
      <c r="J2015">
        <v>20</v>
      </c>
      <c r="N2015">
        <f t="shared" si="260"/>
        <v>5</v>
      </c>
    </row>
    <row r="2016" spans="1:14" x14ac:dyDescent="0.25">
      <c r="A2016" t="str">
        <f t="shared" si="261"/>
        <v/>
      </c>
      <c r="B2016" s="16">
        <f t="shared" si="266"/>
        <v>40816</v>
      </c>
      <c r="C2016">
        <f t="shared" si="265"/>
        <v>410</v>
      </c>
      <c r="D2016">
        <f t="shared" si="262"/>
        <v>410</v>
      </c>
      <c r="E2016">
        <f t="shared" si="263"/>
        <v>0</v>
      </c>
      <c r="F2016">
        <f t="shared" si="259"/>
        <v>105</v>
      </c>
      <c r="G2016">
        <f>G2015</f>
        <v>260</v>
      </c>
      <c r="I2016">
        <f>I2015</f>
        <v>20</v>
      </c>
      <c r="J2016">
        <v>20</v>
      </c>
      <c r="N2016">
        <f t="shared" si="260"/>
        <v>5</v>
      </c>
    </row>
    <row r="2017" spans="1:10" x14ac:dyDescent="0.25">
      <c r="A2017">
        <f t="shared" si="261"/>
        <v>1</v>
      </c>
      <c r="B2017" s="16">
        <f t="shared" si="266"/>
        <v>40817</v>
      </c>
      <c r="C2017">
        <f t="shared" si="265"/>
        <v>410</v>
      </c>
      <c r="D2017">
        <f t="shared" si="262"/>
        <v>360</v>
      </c>
      <c r="E2017">
        <f t="shared" si="263"/>
        <v>50</v>
      </c>
      <c r="F2017">
        <f>25+60+25</f>
        <v>110</v>
      </c>
      <c r="G2017">
        <f>15+15+5+5+30+15+20+50</f>
        <v>155</v>
      </c>
      <c r="I2017">
        <f>10+20+55</f>
        <v>85</v>
      </c>
      <c r="J2017">
        <v>10</v>
      </c>
    </row>
    <row r="2018" spans="1:10" x14ac:dyDescent="0.25">
      <c r="A2018" t="str">
        <f t="shared" si="261"/>
        <v/>
      </c>
      <c r="B2018" s="16">
        <f t="shared" si="266"/>
        <v>40818</v>
      </c>
      <c r="C2018">
        <f t="shared" si="265"/>
        <v>410</v>
      </c>
      <c r="D2018">
        <f t="shared" si="262"/>
        <v>360</v>
      </c>
      <c r="E2018">
        <f t="shared" si="263"/>
        <v>50</v>
      </c>
      <c r="F2018">
        <f>F2017</f>
        <v>110</v>
      </c>
      <c r="G2018">
        <f>G2017</f>
        <v>155</v>
      </c>
      <c r="I2018">
        <f>I2017</f>
        <v>85</v>
      </c>
      <c r="J2018">
        <f>J2017</f>
        <v>10</v>
      </c>
    </row>
    <row r="2019" spans="1:10" x14ac:dyDescent="0.25">
      <c r="A2019" t="str">
        <f t="shared" si="261"/>
        <v/>
      </c>
      <c r="B2019" s="16">
        <f t="shared" si="266"/>
        <v>40819</v>
      </c>
      <c r="C2019">
        <f t="shared" si="265"/>
        <v>410</v>
      </c>
      <c r="D2019">
        <f t="shared" si="262"/>
        <v>360</v>
      </c>
      <c r="E2019">
        <f t="shared" si="263"/>
        <v>50</v>
      </c>
      <c r="F2019">
        <f t="shared" ref="F2019:G2082" si="267">F2018</f>
        <v>110</v>
      </c>
      <c r="G2019">
        <f t="shared" si="267"/>
        <v>155</v>
      </c>
      <c r="I2019">
        <f t="shared" ref="I2019:I2082" si="268">I2018</f>
        <v>85</v>
      </c>
      <c r="J2019">
        <f t="shared" ref="J2019:J2082" si="269">J2018</f>
        <v>10</v>
      </c>
    </row>
    <row r="2020" spans="1:10" x14ac:dyDescent="0.25">
      <c r="A2020" t="str">
        <f t="shared" si="261"/>
        <v/>
      </c>
      <c r="B2020" s="16">
        <f t="shared" si="266"/>
        <v>40820</v>
      </c>
      <c r="C2020">
        <f t="shared" si="265"/>
        <v>410</v>
      </c>
      <c r="D2020">
        <f t="shared" si="262"/>
        <v>360</v>
      </c>
      <c r="E2020">
        <f t="shared" si="263"/>
        <v>50</v>
      </c>
      <c r="F2020">
        <f t="shared" si="267"/>
        <v>110</v>
      </c>
      <c r="G2020">
        <f t="shared" si="267"/>
        <v>155</v>
      </c>
      <c r="I2020">
        <f t="shared" si="268"/>
        <v>85</v>
      </c>
      <c r="J2020">
        <f t="shared" si="269"/>
        <v>10</v>
      </c>
    </row>
    <row r="2021" spans="1:10" x14ac:dyDescent="0.25">
      <c r="A2021" t="str">
        <f t="shared" si="261"/>
        <v/>
      </c>
      <c r="B2021" s="16">
        <f t="shared" si="266"/>
        <v>40821</v>
      </c>
      <c r="C2021">
        <f t="shared" si="265"/>
        <v>410</v>
      </c>
      <c r="D2021">
        <f t="shared" si="262"/>
        <v>360</v>
      </c>
      <c r="E2021">
        <f t="shared" si="263"/>
        <v>50</v>
      </c>
      <c r="F2021">
        <f t="shared" si="267"/>
        <v>110</v>
      </c>
      <c r="G2021">
        <f t="shared" si="267"/>
        <v>155</v>
      </c>
      <c r="I2021">
        <f t="shared" si="268"/>
        <v>85</v>
      </c>
      <c r="J2021">
        <f t="shared" si="269"/>
        <v>10</v>
      </c>
    </row>
    <row r="2022" spans="1:10" x14ac:dyDescent="0.25">
      <c r="A2022" t="str">
        <f t="shared" si="261"/>
        <v/>
      </c>
      <c r="B2022" s="16">
        <f t="shared" si="266"/>
        <v>40822</v>
      </c>
      <c r="C2022">
        <f t="shared" si="265"/>
        <v>410</v>
      </c>
      <c r="D2022">
        <f t="shared" si="262"/>
        <v>360</v>
      </c>
      <c r="E2022">
        <f t="shared" si="263"/>
        <v>50</v>
      </c>
      <c r="F2022">
        <f t="shared" si="267"/>
        <v>110</v>
      </c>
      <c r="G2022">
        <f t="shared" si="267"/>
        <v>155</v>
      </c>
      <c r="I2022">
        <f t="shared" si="268"/>
        <v>85</v>
      </c>
      <c r="J2022">
        <f t="shared" si="269"/>
        <v>10</v>
      </c>
    </row>
    <row r="2023" spans="1:10" x14ac:dyDescent="0.25">
      <c r="A2023" t="str">
        <f t="shared" si="261"/>
        <v/>
      </c>
      <c r="B2023" s="16">
        <f t="shared" si="266"/>
        <v>40823</v>
      </c>
      <c r="C2023">
        <f t="shared" si="265"/>
        <v>410</v>
      </c>
      <c r="D2023">
        <f t="shared" si="262"/>
        <v>360</v>
      </c>
      <c r="E2023">
        <f t="shared" si="263"/>
        <v>50</v>
      </c>
      <c r="F2023">
        <f t="shared" si="267"/>
        <v>110</v>
      </c>
      <c r="G2023">
        <f t="shared" si="267"/>
        <v>155</v>
      </c>
      <c r="I2023">
        <f t="shared" si="268"/>
        <v>85</v>
      </c>
      <c r="J2023">
        <f t="shared" si="269"/>
        <v>10</v>
      </c>
    </row>
    <row r="2024" spans="1:10" x14ac:dyDescent="0.25">
      <c r="A2024" t="str">
        <f t="shared" si="261"/>
        <v/>
      </c>
      <c r="B2024" s="16">
        <f t="shared" si="266"/>
        <v>40824</v>
      </c>
      <c r="C2024">
        <f t="shared" si="265"/>
        <v>410</v>
      </c>
      <c r="D2024">
        <f t="shared" si="262"/>
        <v>360</v>
      </c>
      <c r="E2024">
        <f t="shared" si="263"/>
        <v>50</v>
      </c>
      <c r="F2024">
        <f t="shared" si="267"/>
        <v>110</v>
      </c>
      <c r="G2024">
        <f t="shared" si="267"/>
        <v>155</v>
      </c>
      <c r="I2024">
        <f t="shared" si="268"/>
        <v>85</v>
      </c>
      <c r="J2024">
        <f t="shared" si="269"/>
        <v>10</v>
      </c>
    </row>
    <row r="2025" spans="1:10" x14ac:dyDescent="0.25">
      <c r="A2025" t="str">
        <f t="shared" si="261"/>
        <v/>
      </c>
      <c r="B2025" s="16">
        <f t="shared" si="266"/>
        <v>40825</v>
      </c>
      <c r="C2025">
        <f t="shared" si="265"/>
        <v>410</v>
      </c>
      <c r="D2025">
        <f t="shared" si="262"/>
        <v>360</v>
      </c>
      <c r="E2025">
        <f t="shared" si="263"/>
        <v>50</v>
      </c>
      <c r="F2025">
        <f t="shared" si="267"/>
        <v>110</v>
      </c>
      <c r="G2025">
        <f t="shared" si="267"/>
        <v>155</v>
      </c>
      <c r="I2025">
        <f t="shared" si="268"/>
        <v>85</v>
      </c>
      <c r="J2025">
        <f t="shared" si="269"/>
        <v>10</v>
      </c>
    </row>
    <row r="2026" spans="1:10" x14ac:dyDescent="0.25">
      <c r="A2026" t="str">
        <f t="shared" si="261"/>
        <v/>
      </c>
      <c r="B2026" s="16">
        <f t="shared" si="266"/>
        <v>40826</v>
      </c>
      <c r="C2026">
        <f t="shared" si="265"/>
        <v>410</v>
      </c>
      <c r="D2026">
        <f t="shared" si="262"/>
        <v>360</v>
      </c>
      <c r="E2026">
        <f t="shared" si="263"/>
        <v>50</v>
      </c>
      <c r="F2026">
        <f t="shared" si="267"/>
        <v>110</v>
      </c>
      <c r="G2026">
        <f t="shared" si="267"/>
        <v>155</v>
      </c>
      <c r="I2026">
        <f t="shared" si="268"/>
        <v>85</v>
      </c>
      <c r="J2026">
        <f t="shared" si="269"/>
        <v>10</v>
      </c>
    </row>
    <row r="2027" spans="1:10" x14ac:dyDescent="0.25">
      <c r="A2027" t="str">
        <f t="shared" si="261"/>
        <v/>
      </c>
      <c r="B2027" s="16">
        <f t="shared" si="266"/>
        <v>40827</v>
      </c>
      <c r="C2027">
        <f t="shared" si="265"/>
        <v>410</v>
      </c>
      <c r="D2027">
        <f t="shared" si="262"/>
        <v>360</v>
      </c>
      <c r="E2027">
        <f t="shared" si="263"/>
        <v>50</v>
      </c>
      <c r="F2027">
        <f t="shared" si="267"/>
        <v>110</v>
      </c>
      <c r="G2027">
        <f t="shared" si="267"/>
        <v>155</v>
      </c>
      <c r="I2027">
        <f t="shared" si="268"/>
        <v>85</v>
      </c>
      <c r="J2027">
        <f t="shared" si="269"/>
        <v>10</v>
      </c>
    </row>
    <row r="2028" spans="1:10" x14ac:dyDescent="0.25">
      <c r="A2028" t="str">
        <f t="shared" si="261"/>
        <v/>
      </c>
      <c r="B2028" s="16">
        <f t="shared" si="266"/>
        <v>40828</v>
      </c>
      <c r="C2028">
        <f t="shared" si="265"/>
        <v>410</v>
      </c>
      <c r="D2028">
        <f t="shared" si="262"/>
        <v>360</v>
      </c>
      <c r="E2028">
        <f t="shared" si="263"/>
        <v>50</v>
      </c>
      <c r="F2028">
        <f t="shared" si="267"/>
        <v>110</v>
      </c>
      <c r="G2028">
        <f t="shared" si="267"/>
        <v>155</v>
      </c>
      <c r="I2028">
        <f t="shared" si="268"/>
        <v>85</v>
      </c>
      <c r="J2028">
        <f t="shared" si="269"/>
        <v>10</v>
      </c>
    </row>
    <row r="2029" spans="1:10" x14ac:dyDescent="0.25">
      <c r="A2029" t="str">
        <f t="shared" si="261"/>
        <v/>
      </c>
      <c r="B2029" s="16">
        <f t="shared" si="266"/>
        <v>40829</v>
      </c>
      <c r="C2029">
        <f t="shared" si="265"/>
        <v>410</v>
      </c>
      <c r="D2029">
        <f t="shared" si="262"/>
        <v>360</v>
      </c>
      <c r="E2029">
        <f t="shared" si="263"/>
        <v>50</v>
      </c>
      <c r="F2029">
        <f t="shared" si="267"/>
        <v>110</v>
      </c>
      <c r="G2029">
        <f t="shared" si="267"/>
        <v>155</v>
      </c>
      <c r="I2029">
        <f t="shared" si="268"/>
        <v>85</v>
      </c>
      <c r="J2029">
        <f t="shared" si="269"/>
        <v>10</v>
      </c>
    </row>
    <row r="2030" spans="1:10" x14ac:dyDescent="0.25">
      <c r="A2030" t="str">
        <f t="shared" si="261"/>
        <v/>
      </c>
      <c r="B2030" s="16">
        <f t="shared" si="266"/>
        <v>40830</v>
      </c>
      <c r="C2030">
        <f t="shared" si="265"/>
        <v>410</v>
      </c>
      <c r="D2030">
        <f t="shared" si="262"/>
        <v>360</v>
      </c>
      <c r="E2030">
        <f t="shared" si="263"/>
        <v>50</v>
      </c>
      <c r="F2030">
        <f t="shared" si="267"/>
        <v>110</v>
      </c>
      <c r="G2030">
        <f t="shared" si="267"/>
        <v>155</v>
      </c>
      <c r="I2030">
        <f t="shared" si="268"/>
        <v>85</v>
      </c>
      <c r="J2030">
        <f t="shared" si="269"/>
        <v>10</v>
      </c>
    </row>
    <row r="2031" spans="1:10" x14ac:dyDescent="0.25">
      <c r="A2031" t="str">
        <f t="shared" si="261"/>
        <v/>
      </c>
      <c r="B2031" s="16">
        <f t="shared" si="266"/>
        <v>40831</v>
      </c>
      <c r="C2031">
        <f t="shared" si="265"/>
        <v>410</v>
      </c>
      <c r="D2031">
        <f t="shared" si="262"/>
        <v>360</v>
      </c>
      <c r="E2031">
        <f t="shared" si="263"/>
        <v>50</v>
      </c>
      <c r="F2031">
        <f t="shared" si="267"/>
        <v>110</v>
      </c>
      <c r="G2031">
        <f t="shared" si="267"/>
        <v>155</v>
      </c>
      <c r="I2031">
        <f t="shared" si="268"/>
        <v>85</v>
      </c>
      <c r="J2031">
        <f t="shared" si="269"/>
        <v>10</v>
      </c>
    </row>
    <row r="2032" spans="1:10" x14ac:dyDescent="0.25">
      <c r="A2032" t="str">
        <f t="shared" si="261"/>
        <v/>
      </c>
      <c r="B2032" s="16">
        <f t="shared" si="266"/>
        <v>40832</v>
      </c>
      <c r="C2032">
        <f t="shared" si="265"/>
        <v>410</v>
      </c>
      <c r="D2032">
        <f t="shared" si="262"/>
        <v>360</v>
      </c>
      <c r="E2032">
        <f t="shared" si="263"/>
        <v>50</v>
      </c>
      <c r="F2032">
        <f t="shared" si="267"/>
        <v>110</v>
      </c>
      <c r="G2032">
        <f t="shared" si="267"/>
        <v>155</v>
      </c>
      <c r="I2032">
        <f t="shared" si="268"/>
        <v>85</v>
      </c>
      <c r="J2032">
        <f t="shared" si="269"/>
        <v>10</v>
      </c>
    </row>
    <row r="2033" spans="1:10" x14ac:dyDescent="0.25">
      <c r="A2033" t="str">
        <f t="shared" si="261"/>
        <v/>
      </c>
      <c r="B2033" s="16">
        <f t="shared" si="266"/>
        <v>40833</v>
      </c>
      <c r="C2033">
        <f t="shared" si="265"/>
        <v>410</v>
      </c>
      <c r="D2033">
        <f t="shared" si="262"/>
        <v>360</v>
      </c>
      <c r="E2033">
        <f t="shared" si="263"/>
        <v>50</v>
      </c>
      <c r="F2033">
        <f t="shared" si="267"/>
        <v>110</v>
      </c>
      <c r="G2033">
        <f t="shared" si="267"/>
        <v>155</v>
      </c>
      <c r="I2033">
        <f t="shared" si="268"/>
        <v>85</v>
      </c>
      <c r="J2033">
        <f t="shared" si="269"/>
        <v>10</v>
      </c>
    </row>
    <row r="2034" spans="1:10" x14ac:dyDescent="0.25">
      <c r="A2034" t="str">
        <f t="shared" si="261"/>
        <v/>
      </c>
      <c r="B2034" s="16">
        <f t="shared" si="266"/>
        <v>40834</v>
      </c>
      <c r="C2034">
        <f t="shared" si="265"/>
        <v>410</v>
      </c>
      <c r="D2034">
        <f t="shared" si="262"/>
        <v>360</v>
      </c>
      <c r="E2034">
        <f t="shared" si="263"/>
        <v>50</v>
      </c>
      <c r="F2034">
        <f t="shared" si="267"/>
        <v>110</v>
      </c>
      <c r="G2034">
        <f t="shared" si="267"/>
        <v>155</v>
      </c>
      <c r="I2034">
        <f t="shared" si="268"/>
        <v>85</v>
      </c>
      <c r="J2034">
        <f t="shared" si="269"/>
        <v>10</v>
      </c>
    </row>
    <row r="2035" spans="1:10" x14ac:dyDescent="0.25">
      <c r="A2035" t="str">
        <f t="shared" si="261"/>
        <v/>
      </c>
      <c r="B2035" s="16">
        <f t="shared" si="266"/>
        <v>40835</v>
      </c>
      <c r="C2035">
        <f t="shared" si="265"/>
        <v>410</v>
      </c>
      <c r="D2035">
        <f t="shared" si="262"/>
        <v>360</v>
      </c>
      <c r="E2035">
        <f t="shared" si="263"/>
        <v>50</v>
      </c>
      <c r="F2035">
        <f t="shared" si="267"/>
        <v>110</v>
      </c>
      <c r="G2035">
        <f t="shared" si="267"/>
        <v>155</v>
      </c>
      <c r="I2035">
        <f t="shared" si="268"/>
        <v>85</v>
      </c>
      <c r="J2035">
        <f t="shared" si="269"/>
        <v>10</v>
      </c>
    </row>
    <row r="2036" spans="1:10" x14ac:dyDescent="0.25">
      <c r="A2036" t="str">
        <f t="shared" si="261"/>
        <v/>
      </c>
      <c r="B2036" s="16">
        <f t="shared" si="266"/>
        <v>40836</v>
      </c>
      <c r="C2036">
        <f t="shared" si="265"/>
        <v>410</v>
      </c>
      <c r="D2036">
        <f t="shared" si="262"/>
        <v>360</v>
      </c>
      <c r="E2036">
        <f t="shared" si="263"/>
        <v>50</v>
      </c>
      <c r="F2036">
        <f t="shared" si="267"/>
        <v>110</v>
      </c>
      <c r="G2036">
        <f t="shared" si="267"/>
        <v>155</v>
      </c>
      <c r="I2036">
        <f t="shared" si="268"/>
        <v>85</v>
      </c>
      <c r="J2036">
        <f t="shared" si="269"/>
        <v>10</v>
      </c>
    </row>
    <row r="2037" spans="1:10" x14ac:dyDescent="0.25">
      <c r="A2037" t="str">
        <f t="shared" si="261"/>
        <v/>
      </c>
      <c r="B2037" s="16">
        <f t="shared" si="266"/>
        <v>40837</v>
      </c>
      <c r="C2037">
        <f t="shared" si="265"/>
        <v>410</v>
      </c>
      <c r="D2037">
        <f t="shared" si="262"/>
        <v>360</v>
      </c>
      <c r="E2037">
        <f t="shared" si="263"/>
        <v>50</v>
      </c>
      <c r="F2037">
        <f t="shared" si="267"/>
        <v>110</v>
      </c>
      <c r="G2037">
        <f t="shared" si="267"/>
        <v>155</v>
      </c>
      <c r="I2037">
        <f t="shared" si="268"/>
        <v>85</v>
      </c>
      <c r="J2037">
        <f t="shared" si="269"/>
        <v>10</v>
      </c>
    </row>
    <row r="2038" spans="1:10" x14ac:dyDescent="0.25">
      <c r="A2038" t="str">
        <f t="shared" si="261"/>
        <v/>
      </c>
      <c r="B2038" s="16">
        <f t="shared" si="266"/>
        <v>40838</v>
      </c>
      <c r="C2038">
        <f t="shared" si="265"/>
        <v>410</v>
      </c>
      <c r="D2038">
        <f t="shared" si="262"/>
        <v>360</v>
      </c>
      <c r="E2038">
        <f t="shared" si="263"/>
        <v>50</v>
      </c>
      <c r="F2038">
        <f t="shared" si="267"/>
        <v>110</v>
      </c>
      <c r="G2038">
        <f t="shared" si="267"/>
        <v>155</v>
      </c>
      <c r="I2038">
        <f t="shared" si="268"/>
        <v>85</v>
      </c>
      <c r="J2038">
        <f t="shared" si="269"/>
        <v>10</v>
      </c>
    </row>
    <row r="2039" spans="1:10" x14ac:dyDescent="0.25">
      <c r="A2039" t="str">
        <f t="shared" si="261"/>
        <v/>
      </c>
      <c r="B2039" s="16">
        <f t="shared" si="266"/>
        <v>40839</v>
      </c>
      <c r="C2039">
        <f t="shared" si="265"/>
        <v>410</v>
      </c>
      <c r="D2039">
        <f t="shared" si="262"/>
        <v>360</v>
      </c>
      <c r="E2039">
        <f t="shared" si="263"/>
        <v>50</v>
      </c>
      <c r="F2039">
        <f t="shared" si="267"/>
        <v>110</v>
      </c>
      <c r="G2039">
        <f t="shared" si="267"/>
        <v>155</v>
      </c>
      <c r="I2039">
        <f t="shared" si="268"/>
        <v>85</v>
      </c>
      <c r="J2039">
        <f t="shared" si="269"/>
        <v>10</v>
      </c>
    </row>
    <row r="2040" spans="1:10" x14ac:dyDescent="0.25">
      <c r="A2040" t="str">
        <f t="shared" si="261"/>
        <v/>
      </c>
      <c r="B2040" s="16">
        <f t="shared" si="266"/>
        <v>40840</v>
      </c>
      <c r="C2040">
        <f t="shared" si="265"/>
        <v>410</v>
      </c>
      <c r="D2040">
        <f t="shared" si="262"/>
        <v>360</v>
      </c>
      <c r="E2040">
        <f t="shared" si="263"/>
        <v>50</v>
      </c>
      <c r="F2040">
        <f t="shared" si="267"/>
        <v>110</v>
      </c>
      <c r="G2040">
        <f t="shared" si="267"/>
        <v>155</v>
      </c>
      <c r="I2040">
        <f t="shared" si="268"/>
        <v>85</v>
      </c>
      <c r="J2040">
        <f t="shared" si="269"/>
        <v>10</v>
      </c>
    </row>
    <row r="2041" spans="1:10" x14ac:dyDescent="0.25">
      <c r="A2041" t="str">
        <f t="shared" si="261"/>
        <v/>
      </c>
      <c r="B2041" s="16">
        <f t="shared" si="266"/>
        <v>40841</v>
      </c>
      <c r="C2041">
        <f t="shared" si="265"/>
        <v>410</v>
      </c>
      <c r="D2041">
        <f t="shared" si="262"/>
        <v>360</v>
      </c>
      <c r="E2041">
        <f t="shared" si="263"/>
        <v>50</v>
      </c>
      <c r="F2041">
        <f t="shared" si="267"/>
        <v>110</v>
      </c>
      <c r="G2041">
        <f t="shared" si="267"/>
        <v>155</v>
      </c>
      <c r="I2041">
        <f t="shared" si="268"/>
        <v>85</v>
      </c>
      <c r="J2041">
        <f t="shared" si="269"/>
        <v>10</v>
      </c>
    </row>
    <row r="2042" spans="1:10" x14ac:dyDescent="0.25">
      <c r="A2042" t="str">
        <f t="shared" si="261"/>
        <v/>
      </c>
      <c r="B2042" s="16">
        <f t="shared" si="266"/>
        <v>40842</v>
      </c>
      <c r="C2042">
        <f t="shared" si="265"/>
        <v>410</v>
      </c>
      <c r="D2042">
        <f t="shared" si="262"/>
        <v>360</v>
      </c>
      <c r="E2042">
        <f t="shared" si="263"/>
        <v>50</v>
      </c>
      <c r="F2042">
        <f t="shared" si="267"/>
        <v>110</v>
      </c>
      <c r="G2042">
        <f t="shared" si="267"/>
        <v>155</v>
      </c>
      <c r="I2042">
        <f t="shared" si="268"/>
        <v>85</v>
      </c>
      <c r="J2042">
        <f t="shared" si="269"/>
        <v>10</v>
      </c>
    </row>
    <row r="2043" spans="1:10" x14ac:dyDescent="0.25">
      <c r="A2043" t="str">
        <f t="shared" si="261"/>
        <v/>
      </c>
      <c r="B2043" s="16">
        <f t="shared" si="266"/>
        <v>40843</v>
      </c>
      <c r="C2043">
        <f t="shared" si="265"/>
        <v>410</v>
      </c>
      <c r="D2043">
        <f t="shared" si="262"/>
        <v>360</v>
      </c>
      <c r="E2043">
        <f t="shared" si="263"/>
        <v>50</v>
      </c>
      <c r="F2043">
        <f t="shared" si="267"/>
        <v>110</v>
      </c>
      <c r="G2043">
        <f t="shared" si="267"/>
        <v>155</v>
      </c>
      <c r="I2043">
        <f t="shared" si="268"/>
        <v>85</v>
      </c>
      <c r="J2043">
        <f t="shared" si="269"/>
        <v>10</v>
      </c>
    </row>
    <row r="2044" spans="1:10" x14ac:dyDescent="0.25">
      <c r="A2044" t="str">
        <f t="shared" si="261"/>
        <v/>
      </c>
      <c r="B2044" s="16">
        <f t="shared" si="266"/>
        <v>40844</v>
      </c>
      <c r="C2044">
        <f t="shared" si="265"/>
        <v>410</v>
      </c>
      <c r="D2044">
        <f t="shared" si="262"/>
        <v>360</v>
      </c>
      <c r="E2044">
        <f t="shared" si="263"/>
        <v>50</v>
      </c>
      <c r="F2044">
        <f t="shared" si="267"/>
        <v>110</v>
      </c>
      <c r="G2044">
        <f t="shared" si="267"/>
        <v>155</v>
      </c>
      <c r="I2044">
        <f t="shared" si="268"/>
        <v>85</v>
      </c>
      <c r="J2044">
        <f t="shared" si="269"/>
        <v>10</v>
      </c>
    </row>
    <row r="2045" spans="1:10" x14ac:dyDescent="0.25">
      <c r="A2045" t="str">
        <f t="shared" si="261"/>
        <v/>
      </c>
      <c r="B2045" s="16">
        <f t="shared" si="266"/>
        <v>40845</v>
      </c>
      <c r="C2045">
        <f t="shared" si="265"/>
        <v>410</v>
      </c>
      <c r="D2045">
        <f t="shared" si="262"/>
        <v>360</v>
      </c>
      <c r="E2045">
        <f t="shared" si="263"/>
        <v>50</v>
      </c>
      <c r="F2045">
        <f t="shared" si="267"/>
        <v>110</v>
      </c>
      <c r="G2045">
        <f t="shared" si="267"/>
        <v>155</v>
      </c>
      <c r="I2045">
        <f t="shared" si="268"/>
        <v>85</v>
      </c>
      <c r="J2045">
        <f t="shared" si="269"/>
        <v>10</v>
      </c>
    </row>
    <row r="2046" spans="1:10" x14ac:dyDescent="0.25">
      <c r="A2046" t="str">
        <f t="shared" si="261"/>
        <v/>
      </c>
      <c r="B2046" s="16">
        <f t="shared" si="266"/>
        <v>40846</v>
      </c>
      <c r="C2046">
        <f t="shared" si="265"/>
        <v>410</v>
      </c>
      <c r="D2046">
        <f t="shared" si="262"/>
        <v>360</v>
      </c>
      <c r="E2046">
        <f t="shared" si="263"/>
        <v>50</v>
      </c>
      <c r="F2046">
        <f t="shared" si="267"/>
        <v>110</v>
      </c>
      <c r="G2046">
        <f t="shared" si="267"/>
        <v>155</v>
      </c>
      <c r="I2046">
        <f t="shared" si="268"/>
        <v>85</v>
      </c>
      <c r="J2046">
        <f t="shared" si="269"/>
        <v>10</v>
      </c>
    </row>
    <row r="2047" spans="1:10" x14ac:dyDescent="0.25">
      <c r="A2047" t="str">
        <f t="shared" si="261"/>
        <v/>
      </c>
      <c r="B2047" s="16">
        <f t="shared" si="266"/>
        <v>40847</v>
      </c>
      <c r="C2047">
        <f t="shared" si="265"/>
        <v>410</v>
      </c>
      <c r="D2047">
        <f t="shared" si="262"/>
        <v>360</v>
      </c>
      <c r="E2047">
        <f t="shared" si="263"/>
        <v>50</v>
      </c>
      <c r="F2047">
        <f t="shared" si="267"/>
        <v>110</v>
      </c>
      <c r="G2047">
        <f t="shared" si="267"/>
        <v>155</v>
      </c>
      <c r="I2047">
        <f t="shared" si="268"/>
        <v>85</v>
      </c>
      <c r="J2047">
        <f t="shared" si="269"/>
        <v>10</v>
      </c>
    </row>
    <row r="2048" spans="1:10" x14ac:dyDescent="0.25">
      <c r="A2048">
        <f t="shared" si="261"/>
        <v>1</v>
      </c>
      <c r="B2048" s="16">
        <f t="shared" si="266"/>
        <v>40848</v>
      </c>
      <c r="C2048">
        <f t="shared" si="265"/>
        <v>450</v>
      </c>
      <c r="D2048">
        <f t="shared" si="262"/>
        <v>360</v>
      </c>
      <c r="E2048">
        <f t="shared" si="263"/>
        <v>90</v>
      </c>
      <c r="F2048">
        <f t="shared" si="267"/>
        <v>110</v>
      </c>
      <c r="G2048">
        <f t="shared" si="267"/>
        <v>155</v>
      </c>
      <c r="I2048">
        <f t="shared" si="268"/>
        <v>85</v>
      </c>
      <c r="J2048">
        <f t="shared" si="269"/>
        <v>10</v>
      </c>
    </row>
    <row r="2049" spans="1:10" x14ac:dyDescent="0.25">
      <c r="A2049" t="str">
        <f t="shared" si="261"/>
        <v/>
      </c>
      <c r="B2049" s="16">
        <f t="shared" si="266"/>
        <v>40849</v>
      </c>
      <c r="C2049">
        <f t="shared" si="265"/>
        <v>450</v>
      </c>
      <c r="D2049">
        <f t="shared" si="262"/>
        <v>360</v>
      </c>
      <c r="E2049">
        <f t="shared" si="263"/>
        <v>90</v>
      </c>
      <c r="F2049">
        <f t="shared" si="267"/>
        <v>110</v>
      </c>
      <c r="G2049">
        <f t="shared" si="267"/>
        <v>155</v>
      </c>
      <c r="I2049">
        <f t="shared" si="268"/>
        <v>85</v>
      </c>
      <c r="J2049">
        <f t="shared" si="269"/>
        <v>10</v>
      </c>
    </row>
    <row r="2050" spans="1:10" x14ac:dyDescent="0.25">
      <c r="A2050" t="str">
        <f t="shared" si="261"/>
        <v/>
      </c>
      <c r="B2050" s="16">
        <f t="shared" si="266"/>
        <v>40850</v>
      </c>
      <c r="C2050">
        <f t="shared" si="265"/>
        <v>450</v>
      </c>
      <c r="D2050">
        <f t="shared" si="262"/>
        <v>360</v>
      </c>
      <c r="E2050">
        <f t="shared" si="263"/>
        <v>90</v>
      </c>
      <c r="F2050">
        <f t="shared" si="267"/>
        <v>110</v>
      </c>
      <c r="G2050">
        <f t="shared" si="267"/>
        <v>155</v>
      </c>
      <c r="I2050">
        <f t="shared" si="268"/>
        <v>85</v>
      </c>
      <c r="J2050">
        <f t="shared" si="269"/>
        <v>10</v>
      </c>
    </row>
    <row r="2051" spans="1:10" x14ac:dyDescent="0.25">
      <c r="A2051" t="str">
        <f t="shared" si="261"/>
        <v/>
      </c>
      <c r="B2051" s="16">
        <f t="shared" si="266"/>
        <v>40851</v>
      </c>
      <c r="C2051">
        <f t="shared" si="265"/>
        <v>450</v>
      </c>
      <c r="D2051">
        <f t="shared" si="262"/>
        <v>360</v>
      </c>
      <c r="E2051">
        <f t="shared" si="263"/>
        <v>90</v>
      </c>
      <c r="F2051">
        <f t="shared" si="267"/>
        <v>110</v>
      </c>
      <c r="G2051">
        <f t="shared" si="267"/>
        <v>155</v>
      </c>
      <c r="I2051">
        <f t="shared" si="268"/>
        <v>85</v>
      </c>
      <c r="J2051">
        <f t="shared" si="269"/>
        <v>10</v>
      </c>
    </row>
    <row r="2052" spans="1:10" x14ac:dyDescent="0.25">
      <c r="A2052" t="str">
        <f t="shared" si="261"/>
        <v/>
      </c>
      <c r="B2052" s="16">
        <f t="shared" si="266"/>
        <v>40852</v>
      </c>
      <c r="C2052">
        <f t="shared" si="265"/>
        <v>450</v>
      </c>
      <c r="D2052">
        <f t="shared" si="262"/>
        <v>360</v>
      </c>
      <c r="E2052">
        <f t="shared" si="263"/>
        <v>90</v>
      </c>
      <c r="F2052">
        <f t="shared" si="267"/>
        <v>110</v>
      </c>
      <c r="G2052">
        <f t="shared" si="267"/>
        <v>155</v>
      </c>
      <c r="I2052">
        <f t="shared" si="268"/>
        <v>85</v>
      </c>
      <c r="J2052">
        <f t="shared" si="269"/>
        <v>10</v>
      </c>
    </row>
    <row r="2053" spans="1:10" x14ac:dyDescent="0.25">
      <c r="A2053" t="str">
        <f t="shared" si="261"/>
        <v/>
      </c>
      <c r="B2053" s="16">
        <f t="shared" si="266"/>
        <v>40853</v>
      </c>
      <c r="C2053">
        <f t="shared" si="265"/>
        <v>450</v>
      </c>
      <c r="D2053">
        <f t="shared" si="262"/>
        <v>360</v>
      </c>
      <c r="E2053">
        <f t="shared" si="263"/>
        <v>90</v>
      </c>
      <c r="F2053">
        <f t="shared" si="267"/>
        <v>110</v>
      </c>
      <c r="G2053">
        <f t="shared" si="267"/>
        <v>155</v>
      </c>
      <c r="I2053">
        <f t="shared" si="268"/>
        <v>85</v>
      </c>
      <c r="J2053">
        <f t="shared" si="269"/>
        <v>10</v>
      </c>
    </row>
    <row r="2054" spans="1:10" x14ac:dyDescent="0.25">
      <c r="A2054" t="str">
        <f t="shared" si="261"/>
        <v/>
      </c>
      <c r="B2054" s="16">
        <f t="shared" si="266"/>
        <v>40854</v>
      </c>
      <c r="C2054">
        <f t="shared" si="265"/>
        <v>450</v>
      </c>
      <c r="D2054">
        <f t="shared" si="262"/>
        <v>360</v>
      </c>
      <c r="E2054">
        <f t="shared" si="263"/>
        <v>90</v>
      </c>
      <c r="F2054">
        <f t="shared" si="267"/>
        <v>110</v>
      </c>
      <c r="G2054">
        <f t="shared" si="267"/>
        <v>155</v>
      </c>
      <c r="I2054">
        <f t="shared" si="268"/>
        <v>85</v>
      </c>
      <c r="J2054">
        <f t="shared" si="269"/>
        <v>10</v>
      </c>
    </row>
    <row r="2055" spans="1:10" x14ac:dyDescent="0.25">
      <c r="A2055" t="str">
        <f t="shared" si="261"/>
        <v/>
      </c>
      <c r="B2055" s="16">
        <f t="shared" si="266"/>
        <v>40855</v>
      </c>
      <c r="C2055">
        <f t="shared" si="265"/>
        <v>450</v>
      </c>
      <c r="D2055">
        <f t="shared" si="262"/>
        <v>360</v>
      </c>
      <c r="E2055">
        <f t="shared" si="263"/>
        <v>90</v>
      </c>
      <c r="F2055">
        <f t="shared" si="267"/>
        <v>110</v>
      </c>
      <c r="G2055">
        <f t="shared" si="267"/>
        <v>155</v>
      </c>
      <c r="I2055">
        <f t="shared" si="268"/>
        <v>85</v>
      </c>
      <c r="J2055">
        <f t="shared" si="269"/>
        <v>10</v>
      </c>
    </row>
    <row r="2056" spans="1:10" x14ac:dyDescent="0.25">
      <c r="A2056" t="str">
        <f t="shared" ref="A2056:A2119" si="270">IF(DAY(B2056)=1,1,"")</f>
        <v/>
      </c>
      <c r="B2056" s="16">
        <f t="shared" si="266"/>
        <v>40856</v>
      </c>
      <c r="C2056">
        <f t="shared" si="265"/>
        <v>450</v>
      </c>
      <c r="D2056">
        <f t="shared" si="262"/>
        <v>360</v>
      </c>
      <c r="E2056">
        <f t="shared" si="263"/>
        <v>90</v>
      </c>
      <c r="F2056">
        <f t="shared" si="267"/>
        <v>110</v>
      </c>
      <c r="G2056">
        <f t="shared" si="267"/>
        <v>155</v>
      </c>
      <c r="I2056">
        <f t="shared" si="268"/>
        <v>85</v>
      </c>
      <c r="J2056">
        <f t="shared" si="269"/>
        <v>10</v>
      </c>
    </row>
    <row r="2057" spans="1:10" x14ac:dyDescent="0.25">
      <c r="A2057" t="str">
        <f t="shared" si="270"/>
        <v/>
      </c>
      <c r="B2057" s="16">
        <f t="shared" si="266"/>
        <v>40857</v>
      </c>
      <c r="C2057">
        <f t="shared" si="265"/>
        <v>450</v>
      </c>
      <c r="D2057">
        <f t="shared" ref="D2057:D2120" si="271">SUM(F2057:S2057)</f>
        <v>360</v>
      </c>
      <c r="E2057">
        <f t="shared" ref="E2057:E2120" si="272">C2057-D2057</f>
        <v>90</v>
      </c>
      <c r="F2057">
        <f t="shared" si="267"/>
        <v>110</v>
      </c>
      <c r="G2057">
        <f t="shared" si="267"/>
        <v>155</v>
      </c>
      <c r="I2057">
        <f t="shared" si="268"/>
        <v>85</v>
      </c>
      <c r="J2057">
        <f t="shared" si="269"/>
        <v>10</v>
      </c>
    </row>
    <row r="2058" spans="1:10" x14ac:dyDescent="0.25">
      <c r="A2058" t="str">
        <f t="shared" si="270"/>
        <v/>
      </c>
      <c r="B2058" s="16">
        <f t="shared" si="266"/>
        <v>40858</v>
      </c>
      <c r="C2058">
        <f t="shared" si="265"/>
        <v>450</v>
      </c>
      <c r="D2058">
        <f t="shared" si="271"/>
        <v>360</v>
      </c>
      <c r="E2058">
        <f t="shared" si="272"/>
        <v>90</v>
      </c>
      <c r="F2058">
        <f t="shared" si="267"/>
        <v>110</v>
      </c>
      <c r="G2058">
        <f t="shared" si="267"/>
        <v>155</v>
      </c>
      <c r="I2058">
        <f t="shared" si="268"/>
        <v>85</v>
      </c>
      <c r="J2058">
        <f t="shared" si="269"/>
        <v>10</v>
      </c>
    </row>
    <row r="2059" spans="1:10" x14ac:dyDescent="0.25">
      <c r="A2059" t="str">
        <f t="shared" si="270"/>
        <v/>
      </c>
      <c r="B2059" s="16">
        <f t="shared" si="266"/>
        <v>40859</v>
      </c>
      <c r="C2059">
        <f t="shared" si="265"/>
        <v>450</v>
      </c>
      <c r="D2059">
        <f t="shared" si="271"/>
        <v>360</v>
      </c>
      <c r="E2059">
        <f t="shared" si="272"/>
        <v>90</v>
      </c>
      <c r="F2059">
        <f t="shared" si="267"/>
        <v>110</v>
      </c>
      <c r="G2059">
        <f t="shared" si="267"/>
        <v>155</v>
      </c>
      <c r="I2059">
        <f t="shared" si="268"/>
        <v>85</v>
      </c>
      <c r="J2059">
        <f t="shared" si="269"/>
        <v>10</v>
      </c>
    </row>
    <row r="2060" spans="1:10" x14ac:dyDescent="0.25">
      <c r="A2060" t="str">
        <f t="shared" si="270"/>
        <v/>
      </c>
      <c r="B2060" s="16">
        <f t="shared" si="266"/>
        <v>40860</v>
      </c>
      <c r="C2060">
        <f t="shared" ref="C2060:C2123" si="273">IF(MONTH(B2060)&lt;4,450,IF(MONTH(B2060)&gt;10,450,410))</f>
        <v>450</v>
      </c>
      <c r="D2060">
        <f t="shared" si="271"/>
        <v>360</v>
      </c>
      <c r="E2060">
        <f t="shared" si="272"/>
        <v>90</v>
      </c>
      <c r="F2060">
        <f t="shared" si="267"/>
        <v>110</v>
      </c>
      <c r="G2060">
        <f t="shared" si="267"/>
        <v>155</v>
      </c>
      <c r="I2060">
        <f t="shared" si="268"/>
        <v>85</v>
      </c>
      <c r="J2060">
        <f t="shared" si="269"/>
        <v>10</v>
      </c>
    </row>
    <row r="2061" spans="1:10" x14ac:dyDescent="0.25">
      <c r="A2061" t="str">
        <f t="shared" si="270"/>
        <v/>
      </c>
      <c r="B2061" s="16">
        <f t="shared" si="266"/>
        <v>40861</v>
      </c>
      <c r="C2061">
        <f t="shared" si="273"/>
        <v>450</v>
      </c>
      <c r="D2061">
        <f t="shared" si="271"/>
        <v>360</v>
      </c>
      <c r="E2061">
        <f t="shared" si="272"/>
        <v>90</v>
      </c>
      <c r="F2061">
        <f t="shared" si="267"/>
        <v>110</v>
      </c>
      <c r="G2061">
        <f t="shared" si="267"/>
        <v>155</v>
      </c>
      <c r="I2061">
        <f t="shared" si="268"/>
        <v>85</v>
      </c>
      <c r="J2061">
        <f t="shared" si="269"/>
        <v>10</v>
      </c>
    </row>
    <row r="2062" spans="1:10" x14ac:dyDescent="0.25">
      <c r="A2062" t="str">
        <f t="shared" si="270"/>
        <v/>
      </c>
      <c r="B2062" s="16">
        <f t="shared" si="266"/>
        <v>40862</v>
      </c>
      <c r="C2062">
        <f t="shared" si="273"/>
        <v>450</v>
      </c>
      <c r="D2062">
        <f t="shared" si="271"/>
        <v>360</v>
      </c>
      <c r="E2062">
        <f t="shared" si="272"/>
        <v>90</v>
      </c>
      <c r="F2062">
        <f t="shared" si="267"/>
        <v>110</v>
      </c>
      <c r="G2062">
        <f t="shared" si="267"/>
        <v>155</v>
      </c>
      <c r="I2062">
        <f t="shared" si="268"/>
        <v>85</v>
      </c>
      <c r="J2062">
        <f t="shared" si="269"/>
        <v>10</v>
      </c>
    </row>
    <row r="2063" spans="1:10" x14ac:dyDescent="0.25">
      <c r="A2063" t="str">
        <f t="shared" si="270"/>
        <v/>
      </c>
      <c r="B2063" s="16">
        <f t="shared" si="266"/>
        <v>40863</v>
      </c>
      <c r="C2063">
        <f t="shared" si="273"/>
        <v>450</v>
      </c>
      <c r="D2063">
        <f t="shared" si="271"/>
        <v>360</v>
      </c>
      <c r="E2063">
        <f t="shared" si="272"/>
        <v>90</v>
      </c>
      <c r="F2063">
        <f t="shared" si="267"/>
        <v>110</v>
      </c>
      <c r="G2063">
        <f t="shared" si="267"/>
        <v>155</v>
      </c>
      <c r="I2063">
        <f t="shared" si="268"/>
        <v>85</v>
      </c>
      <c r="J2063">
        <f t="shared" si="269"/>
        <v>10</v>
      </c>
    </row>
    <row r="2064" spans="1:10" x14ac:dyDescent="0.25">
      <c r="A2064" t="str">
        <f t="shared" si="270"/>
        <v/>
      </c>
      <c r="B2064" s="16">
        <f t="shared" si="266"/>
        <v>40864</v>
      </c>
      <c r="C2064">
        <f t="shared" si="273"/>
        <v>450</v>
      </c>
      <c r="D2064">
        <f t="shared" si="271"/>
        <v>360</v>
      </c>
      <c r="E2064">
        <f t="shared" si="272"/>
        <v>90</v>
      </c>
      <c r="F2064">
        <f t="shared" si="267"/>
        <v>110</v>
      </c>
      <c r="G2064">
        <f t="shared" si="267"/>
        <v>155</v>
      </c>
      <c r="I2064">
        <f t="shared" si="268"/>
        <v>85</v>
      </c>
      <c r="J2064">
        <f t="shared" si="269"/>
        <v>10</v>
      </c>
    </row>
    <row r="2065" spans="1:10" x14ac:dyDescent="0.25">
      <c r="A2065" t="str">
        <f t="shared" si="270"/>
        <v/>
      </c>
      <c r="B2065" s="16">
        <f t="shared" si="266"/>
        <v>40865</v>
      </c>
      <c r="C2065">
        <f t="shared" si="273"/>
        <v>450</v>
      </c>
      <c r="D2065">
        <f t="shared" si="271"/>
        <v>360</v>
      </c>
      <c r="E2065">
        <f t="shared" si="272"/>
        <v>90</v>
      </c>
      <c r="F2065">
        <f t="shared" si="267"/>
        <v>110</v>
      </c>
      <c r="G2065">
        <f t="shared" si="267"/>
        <v>155</v>
      </c>
      <c r="I2065">
        <f t="shared" si="268"/>
        <v>85</v>
      </c>
      <c r="J2065">
        <f t="shared" si="269"/>
        <v>10</v>
      </c>
    </row>
    <row r="2066" spans="1:10" x14ac:dyDescent="0.25">
      <c r="A2066" t="str">
        <f t="shared" si="270"/>
        <v/>
      </c>
      <c r="B2066" s="16">
        <f t="shared" ref="B2066:B2129" si="274">B2065+1</f>
        <v>40866</v>
      </c>
      <c r="C2066">
        <f t="shared" si="273"/>
        <v>450</v>
      </c>
      <c r="D2066">
        <f t="shared" si="271"/>
        <v>360</v>
      </c>
      <c r="E2066">
        <f t="shared" si="272"/>
        <v>90</v>
      </c>
      <c r="F2066">
        <f t="shared" si="267"/>
        <v>110</v>
      </c>
      <c r="G2066">
        <f t="shared" si="267"/>
        <v>155</v>
      </c>
      <c r="I2066">
        <f t="shared" si="268"/>
        <v>85</v>
      </c>
      <c r="J2066">
        <f t="shared" si="269"/>
        <v>10</v>
      </c>
    </row>
    <row r="2067" spans="1:10" x14ac:dyDescent="0.25">
      <c r="A2067" t="str">
        <f t="shared" si="270"/>
        <v/>
      </c>
      <c r="B2067" s="16">
        <f t="shared" si="274"/>
        <v>40867</v>
      </c>
      <c r="C2067">
        <f t="shared" si="273"/>
        <v>450</v>
      </c>
      <c r="D2067">
        <f t="shared" si="271"/>
        <v>360</v>
      </c>
      <c r="E2067">
        <f t="shared" si="272"/>
        <v>90</v>
      </c>
      <c r="F2067">
        <f t="shared" si="267"/>
        <v>110</v>
      </c>
      <c r="G2067">
        <f t="shared" si="267"/>
        <v>155</v>
      </c>
      <c r="I2067">
        <f t="shared" si="268"/>
        <v>85</v>
      </c>
      <c r="J2067">
        <f t="shared" si="269"/>
        <v>10</v>
      </c>
    </row>
    <row r="2068" spans="1:10" x14ac:dyDescent="0.25">
      <c r="A2068" t="str">
        <f t="shared" si="270"/>
        <v/>
      </c>
      <c r="B2068" s="16">
        <f t="shared" si="274"/>
        <v>40868</v>
      </c>
      <c r="C2068">
        <f t="shared" si="273"/>
        <v>450</v>
      </c>
      <c r="D2068">
        <f t="shared" si="271"/>
        <v>360</v>
      </c>
      <c r="E2068">
        <f t="shared" si="272"/>
        <v>90</v>
      </c>
      <c r="F2068">
        <f t="shared" si="267"/>
        <v>110</v>
      </c>
      <c r="G2068">
        <f t="shared" si="267"/>
        <v>155</v>
      </c>
      <c r="I2068">
        <f t="shared" si="268"/>
        <v>85</v>
      </c>
      <c r="J2068">
        <f t="shared" si="269"/>
        <v>10</v>
      </c>
    </row>
    <row r="2069" spans="1:10" x14ac:dyDescent="0.25">
      <c r="A2069" t="str">
        <f t="shared" si="270"/>
        <v/>
      </c>
      <c r="B2069" s="16">
        <f t="shared" si="274"/>
        <v>40869</v>
      </c>
      <c r="C2069">
        <f t="shared" si="273"/>
        <v>450</v>
      </c>
      <c r="D2069">
        <f t="shared" si="271"/>
        <v>360</v>
      </c>
      <c r="E2069">
        <f t="shared" si="272"/>
        <v>90</v>
      </c>
      <c r="F2069">
        <f t="shared" si="267"/>
        <v>110</v>
      </c>
      <c r="G2069">
        <f t="shared" si="267"/>
        <v>155</v>
      </c>
      <c r="I2069">
        <f t="shared" si="268"/>
        <v>85</v>
      </c>
      <c r="J2069">
        <f t="shared" si="269"/>
        <v>10</v>
      </c>
    </row>
    <row r="2070" spans="1:10" x14ac:dyDescent="0.25">
      <c r="A2070" t="str">
        <f t="shared" si="270"/>
        <v/>
      </c>
      <c r="B2070" s="16">
        <f t="shared" si="274"/>
        <v>40870</v>
      </c>
      <c r="C2070">
        <f t="shared" si="273"/>
        <v>450</v>
      </c>
      <c r="D2070">
        <f t="shared" si="271"/>
        <v>360</v>
      </c>
      <c r="E2070">
        <f t="shared" si="272"/>
        <v>90</v>
      </c>
      <c r="F2070">
        <f t="shared" si="267"/>
        <v>110</v>
      </c>
      <c r="G2070">
        <f t="shared" si="267"/>
        <v>155</v>
      </c>
      <c r="I2070">
        <f t="shared" si="268"/>
        <v>85</v>
      </c>
      <c r="J2070">
        <f t="shared" si="269"/>
        <v>10</v>
      </c>
    </row>
    <row r="2071" spans="1:10" x14ac:dyDescent="0.25">
      <c r="A2071" t="str">
        <f t="shared" si="270"/>
        <v/>
      </c>
      <c r="B2071" s="16">
        <f t="shared" si="274"/>
        <v>40871</v>
      </c>
      <c r="C2071">
        <f t="shared" si="273"/>
        <v>450</v>
      </c>
      <c r="D2071">
        <f t="shared" si="271"/>
        <v>360</v>
      </c>
      <c r="E2071">
        <f t="shared" si="272"/>
        <v>90</v>
      </c>
      <c r="F2071">
        <f t="shared" si="267"/>
        <v>110</v>
      </c>
      <c r="G2071">
        <f t="shared" si="267"/>
        <v>155</v>
      </c>
      <c r="I2071">
        <f t="shared" si="268"/>
        <v>85</v>
      </c>
      <c r="J2071">
        <f t="shared" si="269"/>
        <v>10</v>
      </c>
    </row>
    <row r="2072" spans="1:10" x14ac:dyDescent="0.25">
      <c r="A2072" t="str">
        <f t="shared" si="270"/>
        <v/>
      </c>
      <c r="B2072" s="16">
        <f t="shared" si="274"/>
        <v>40872</v>
      </c>
      <c r="C2072">
        <f t="shared" si="273"/>
        <v>450</v>
      </c>
      <c r="D2072">
        <f t="shared" si="271"/>
        <v>360</v>
      </c>
      <c r="E2072">
        <f t="shared" si="272"/>
        <v>90</v>
      </c>
      <c r="F2072">
        <f t="shared" si="267"/>
        <v>110</v>
      </c>
      <c r="G2072">
        <f t="shared" si="267"/>
        <v>155</v>
      </c>
      <c r="I2072">
        <f t="shared" si="268"/>
        <v>85</v>
      </c>
      <c r="J2072">
        <f t="shared" si="269"/>
        <v>10</v>
      </c>
    </row>
    <row r="2073" spans="1:10" x14ac:dyDescent="0.25">
      <c r="A2073" t="str">
        <f t="shared" si="270"/>
        <v/>
      </c>
      <c r="B2073" s="16">
        <f t="shared" si="274"/>
        <v>40873</v>
      </c>
      <c r="C2073">
        <f t="shared" si="273"/>
        <v>450</v>
      </c>
      <c r="D2073">
        <f t="shared" si="271"/>
        <v>360</v>
      </c>
      <c r="E2073">
        <f t="shared" si="272"/>
        <v>90</v>
      </c>
      <c r="F2073">
        <f t="shared" si="267"/>
        <v>110</v>
      </c>
      <c r="G2073">
        <f t="shared" si="267"/>
        <v>155</v>
      </c>
      <c r="I2073">
        <f t="shared" si="268"/>
        <v>85</v>
      </c>
      <c r="J2073">
        <f t="shared" si="269"/>
        <v>10</v>
      </c>
    </row>
    <row r="2074" spans="1:10" x14ac:dyDescent="0.25">
      <c r="A2074" t="str">
        <f t="shared" si="270"/>
        <v/>
      </c>
      <c r="B2074" s="16">
        <f t="shared" si="274"/>
        <v>40874</v>
      </c>
      <c r="C2074">
        <f t="shared" si="273"/>
        <v>450</v>
      </c>
      <c r="D2074">
        <f t="shared" si="271"/>
        <v>360</v>
      </c>
      <c r="E2074">
        <f t="shared" si="272"/>
        <v>90</v>
      </c>
      <c r="F2074">
        <f t="shared" si="267"/>
        <v>110</v>
      </c>
      <c r="G2074">
        <f t="shared" si="267"/>
        <v>155</v>
      </c>
      <c r="I2074">
        <f t="shared" si="268"/>
        <v>85</v>
      </c>
      <c r="J2074">
        <f t="shared" si="269"/>
        <v>10</v>
      </c>
    </row>
    <row r="2075" spans="1:10" x14ac:dyDescent="0.25">
      <c r="A2075" t="str">
        <f t="shared" si="270"/>
        <v/>
      </c>
      <c r="B2075" s="16">
        <f t="shared" si="274"/>
        <v>40875</v>
      </c>
      <c r="C2075">
        <f t="shared" si="273"/>
        <v>450</v>
      </c>
      <c r="D2075">
        <f t="shared" si="271"/>
        <v>360</v>
      </c>
      <c r="E2075">
        <f t="shared" si="272"/>
        <v>90</v>
      </c>
      <c r="F2075">
        <f t="shared" si="267"/>
        <v>110</v>
      </c>
      <c r="G2075">
        <f t="shared" si="267"/>
        <v>155</v>
      </c>
      <c r="I2075">
        <f t="shared" si="268"/>
        <v>85</v>
      </c>
      <c r="J2075">
        <f t="shared" si="269"/>
        <v>10</v>
      </c>
    </row>
    <row r="2076" spans="1:10" x14ac:dyDescent="0.25">
      <c r="A2076" t="str">
        <f t="shared" si="270"/>
        <v/>
      </c>
      <c r="B2076" s="16">
        <f t="shared" si="274"/>
        <v>40876</v>
      </c>
      <c r="C2076">
        <f t="shared" si="273"/>
        <v>450</v>
      </c>
      <c r="D2076">
        <f t="shared" si="271"/>
        <v>360</v>
      </c>
      <c r="E2076">
        <f t="shared" si="272"/>
        <v>90</v>
      </c>
      <c r="F2076">
        <f t="shared" si="267"/>
        <v>110</v>
      </c>
      <c r="G2076">
        <f t="shared" si="267"/>
        <v>155</v>
      </c>
      <c r="I2076">
        <f t="shared" si="268"/>
        <v>85</v>
      </c>
      <c r="J2076">
        <f t="shared" si="269"/>
        <v>10</v>
      </c>
    </row>
    <row r="2077" spans="1:10" x14ac:dyDescent="0.25">
      <c r="A2077" t="str">
        <f t="shared" si="270"/>
        <v/>
      </c>
      <c r="B2077" s="16">
        <f t="shared" si="274"/>
        <v>40877</v>
      </c>
      <c r="C2077">
        <f t="shared" si="273"/>
        <v>450</v>
      </c>
      <c r="D2077">
        <f t="shared" si="271"/>
        <v>360</v>
      </c>
      <c r="E2077">
        <f t="shared" si="272"/>
        <v>90</v>
      </c>
      <c r="F2077">
        <f t="shared" si="267"/>
        <v>110</v>
      </c>
      <c r="G2077">
        <f t="shared" si="267"/>
        <v>155</v>
      </c>
      <c r="I2077">
        <f t="shared" si="268"/>
        <v>85</v>
      </c>
      <c r="J2077">
        <f t="shared" si="269"/>
        <v>10</v>
      </c>
    </row>
    <row r="2078" spans="1:10" x14ac:dyDescent="0.25">
      <c r="A2078">
        <f t="shared" si="270"/>
        <v>1</v>
      </c>
      <c r="B2078" s="16">
        <f t="shared" si="274"/>
        <v>40878</v>
      </c>
      <c r="C2078">
        <f t="shared" si="273"/>
        <v>450</v>
      </c>
      <c r="D2078">
        <f t="shared" si="271"/>
        <v>360</v>
      </c>
      <c r="E2078">
        <f t="shared" si="272"/>
        <v>90</v>
      </c>
      <c r="F2078">
        <f t="shared" si="267"/>
        <v>110</v>
      </c>
      <c r="G2078">
        <f t="shared" si="267"/>
        <v>155</v>
      </c>
      <c r="I2078">
        <f t="shared" si="268"/>
        <v>85</v>
      </c>
      <c r="J2078">
        <f t="shared" si="269"/>
        <v>10</v>
      </c>
    </row>
    <row r="2079" spans="1:10" x14ac:dyDescent="0.25">
      <c r="A2079" t="str">
        <f t="shared" si="270"/>
        <v/>
      </c>
      <c r="B2079" s="16">
        <f t="shared" si="274"/>
        <v>40879</v>
      </c>
      <c r="C2079">
        <f t="shared" si="273"/>
        <v>450</v>
      </c>
      <c r="D2079">
        <f t="shared" si="271"/>
        <v>360</v>
      </c>
      <c r="E2079">
        <f t="shared" si="272"/>
        <v>90</v>
      </c>
      <c r="F2079">
        <f t="shared" si="267"/>
        <v>110</v>
      </c>
      <c r="G2079">
        <f t="shared" si="267"/>
        <v>155</v>
      </c>
      <c r="I2079">
        <f t="shared" si="268"/>
        <v>85</v>
      </c>
      <c r="J2079">
        <f t="shared" si="269"/>
        <v>10</v>
      </c>
    </row>
    <row r="2080" spans="1:10" x14ac:dyDescent="0.25">
      <c r="A2080" t="str">
        <f t="shared" si="270"/>
        <v/>
      </c>
      <c r="B2080" s="16">
        <f t="shared" si="274"/>
        <v>40880</v>
      </c>
      <c r="C2080">
        <f t="shared" si="273"/>
        <v>450</v>
      </c>
      <c r="D2080">
        <f t="shared" si="271"/>
        <v>360</v>
      </c>
      <c r="E2080">
        <f t="shared" si="272"/>
        <v>90</v>
      </c>
      <c r="F2080">
        <f t="shared" si="267"/>
        <v>110</v>
      </c>
      <c r="G2080">
        <f t="shared" si="267"/>
        <v>155</v>
      </c>
      <c r="I2080">
        <f t="shared" si="268"/>
        <v>85</v>
      </c>
      <c r="J2080">
        <f t="shared" si="269"/>
        <v>10</v>
      </c>
    </row>
    <row r="2081" spans="1:10" x14ac:dyDescent="0.25">
      <c r="A2081" t="str">
        <f t="shared" si="270"/>
        <v/>
      </c>
      <c r="B2081" s="16">
        <f t="shared" si="274"/>
        <v>40881</v>
      </c>
      <c r="C2081">
        <f t="shared" si="273"/>
        <v>450</v>
      </c>
      <c r="D2081">
        <f t="shared" si="271"/>
        <v>360</v>
      </c>
      <c r="E2081">
        <f t="shared" si="272"/>
        <v>90</v>
      </c>
      <c r="F2081">
        <f t="shared" si="267"/>
        <v>110</v>
      </c>
      <c r="G2081">
        <f t="shared" si="267"/>
        <v>155</v>
      </c>
      <c r="I2081">
        <f t="shared" si="268"/>
        <v>85</v>
      </c>
      <c r="J2081">
        <f t="shared" si="269"/>
        <v>10</v>
      </c>
    </row>
    <row r="2082" spans="1:10" x14ac:dyDescent="0.25">
      <c r="A2082" t="str">
        <f t="shared" si="270"/>
        <v/>
      </c>
      <c r="B2082" s="16">
        <f t="shared" si="274"/>
        <v>40882</v>
      </c>
      <c r="C2082">
        <f t="shared" si="273"/>
        <v>450</v>
      </c>
      <c r="D2082">
        <f t="shared" si="271"/>
        <v>360</v>
      </c>
      <c r="E2082">
        <f t="shared" si="272"/>
        <v>90</v>
      </c>
      <c r="F2082">
        <f t="shared" si="267"/>
        <v>110</v>
      </c>
      <c r="G2082">
        <f t="shared" si="267"/>
        <v>155</v>
      </c>
      <c r="I2082">
        <f t="shared" si="268"/>
        <v>85</v>
      </c>
      <c r="J2082">
        <f t="shared" si="269"/>
        <v>10</v>
      </c>
    </row>
    <row r="2083" spans="1:10" x14ac:dyDescent="0.25">
      <c r="A2083" t="str">
        <f t="shared" si="270"/>
        <v/>
      </c>
      <c r="B2083" s="16">
        <f t="shared" si="274"/>
        <v>40883</v>
      </c>
      <c r="C2083">
        <f t="shared" si="273"/>
        <v>450</v>
      </c>
      <c r="D2083">
        <f t="shared" si="271"/>
        <v>360</v>
      </c>
      <c r="E2083">
        <f t="shared" si="272"/>
        <v>90</v>
      </c>
      <c r="F2083">
        <f t="shared" ref="F2083:G2146" si="275">F2082</f>
        <v>110</v>
      </c>
      <c r="G2083">
        <f t="shared" si="275"/>
        <v>155</v>
      </c>
      <c r="I2083">
        <f t="shared" ref="I2083:I2146" si="276">I2082</f>
        <v>85</v>
      </c>
      <c r="J2083">
        <f t="shared" ref="J2083:J2146" si="277">J2082</f>
        <v>10</v>
      </c>
    </row>
    <row r="2084" spans="1:10" x14ac:dyDescent="0.25">
      <c r="A2084" t="str">
        <f t="shared" si="270"/>
        <v/>
      </c>
      <c r="B2084" s="16">
        <f t="shared" si="274"/>
        <v>40884</v>
      </c>
      <c r="C2084">
        <f t="shared" si="273"/>
        <v>450</v>
      </c>
      <c r="D2084">
        <f t="shared" si="271"/>
        <v>360</v>
      </c>
      <c r="E2084">
        <f t="shared" si="272"/>
        <v>90</v>
      </c>
      <c r="F2084">
        <f t="shared" si="275"/>
        <v>110</v>
      </c>
      <c r="G2084">
        <f t="shared" si="275"/>
        <v>155</v>
      </c>
      <c r="I2084">
        <f t="shared" si="276"/>
        <v>85</v>
      </c>
      <c r="J2084">
        <f t="shared" si="277"/>
        <v>10</v>
      </c>
    </row>
    <row r="2085" spans="1:10" x14ac:dyDescent="0.25">
      <c r="A2085" t="str">
        <f t="shared" si="270"/>
        <v/>
      </c>
      <c r="B2085" s="16">
        <f t="shared" si="274"/>
        <v>40885</v>
      </c>
      <c r="C2085">
        <f t="shared" si="273"/>
        <v>450</v>
      </c>
      <c r="D2085">
        <f t="shared" si="271"/>
        <v>360</v>
      </c>
      <c r="E2085">
        <f t="shared" si="272"/>
        <v>90</v>
      </c>
      <c r="F2085">
        <f t="shared" si="275"/>
        <v>110</v>
      </c>
      <c r="G2085">
        <f t="shared" si="275"/>
        <v>155</v>
      </c>
      <c r="I2085">
        <f t="shared" si="276"/>
        <v>85</v>
      </c>
      <c r="J2085">
        <f t="shared" si="277"/>
        <v>10</v>
      </c>
    </row>
    <row r="2086" spans="1:10" x14ac:dyDescent="0.25">
      <c r="A2086" t="str">
        <f t="shared" si="270"/>
        <v/>
      </c>
      <c r="B2086" s="16">
        <f t="shared" si="274"/>
        <v>40886</v>
      </c>
      <c r="C2086">
        <f t="shared" si="273"/>
        <v>450</v>
      </c>
      <c r="D2086">
        <f t="shared" si="271"/>
        <v>360</v>
      </c>
      <c r="E2086">
        <f t="shared" si="272"/>
        <v>90</v>
      </c>
      <c r="F2086">
        <f t="shared" si="275"/>
        <v>110</v>
      </c>
      <c r="G2086">
        <f t="shared" si="275"/>
        <v>155</v>
      </c>
      <c r="I2086">
        <f t="shared" si="276"/>
        <v>85</v>
      </c>
      <c r="J2086">
        <f t="shared" si="277"/>
        <v>10</v>
      </c>
    </row>
    <row r="2087" spans="1:10" x14ac:dyDescent="0.25">
      <c r="A2087" t="str">
        <f t="shared" si="270"/>
        <v/>
      </c>
      <c r="B2087" s="16">
        <f t="shared" si="274"/>
        <v>40887</v>
      </c>
      <c r="C2087">
        <f t="shared" si="273"/>
        <v>450</v>
      </c>
      <c r="D2087">
        <f t="shared" si="271"/>
        <v>360</v>
      </c>
      <c r="E2087">
        <f t="shared" si="272"/>
        <v>90</v>
      </c>
      <c r="F2087">
        <f t="shared" si="275"/>
        <v>110</v>
      </c>
      <c r="G2087">
        <f t="shared" si="275"/>
        <v>155</v>
      </c>
      <c r="I2087">
        <f t="shared" si="276"/>
        <v>85</v>
      </c>
      <c r="J2087">
        <f t="shared" si="277"/>
        <v>10</v>
      </c>
    </row>
    <row r="2088" spans="1:10" x14ac:dyDescent="0.25">
      <c r="A2088" t="str">
        <f t="shared" si="270"/>
        <v/>
      </c>
      <c r="B2088" s="16">
        <f t="shared" si="274"/>
        <v>40888</v>
      </c>
      <c r="C2088">
        <f t="shared" si="273"/>
        <v>450</v>
      </c>
      <c r="D2088">
        <f t="shared" si="271"/>
        <v>360</v>
      </c>
      <c r="E2088">
        <f t="shared" si="272"/>
        <v>90</v>
      </c>
      <c r="F2088">
        <f t="shared" si="275"/>
        <v>110</v>
      </c>
      <c r="G2088">
        <f t="shared" si="275"/>
        <v>155</v>
      </c>
      <c r="I2088">
        <f t="shared" si="276"/>
        <v>85</v>
      </c>
      <c r="J2088">
        <f t="shared" si="277"/>
        <v>10</v>
      </c>
    </row>
    <row r="2089" spans="1:10" x14ac:dyDescent="0.25">
      <c r="A2089" t="str">
        <f t="shared" si="270"/>
        <v/>
      </c>
      <c r="B2089" s="16">
        <f t="shared" si="274"/>
        <v>40889</v>
      </c>
      <c r="C2089">
        <f t="shared" si="273"/>
        <v>450</v>
      </c>
      <c r="D2089">
        <f t="shared" si="271"/>
        <v>360</v>
      </c>
      <c r="E2089">
        <f t="shared" si="272"/>
        <v>90</v>
      </c>
      <c r="F2089">
        <f t="shared" si="275"/>
        <v>110</v>
      </c>
      <c r="G2089">
        <f t="shared" si="275"/>
        <v>155</v>
      </c>
      <c r="I2089">
        <f t="shared" si="276"/>
        <v>85</v>
      </c>
      <c r="J2089">
        <f t="shared" si="277"/>
        <v>10</v>
      </c>
    </row>
    <row r="2090" spans="1:10" x14ac:dyDescent="0.25">
      <c r="A2090" t="str">
        <f t="shared" si="270"/>
        <v/>
      </c>
      <c r="B2090" s="16">
        <f t="shared" si="274"/>
        <v>40890</v>
      </c>
      <c r="C2090">
        <f t="shared" si="273"/>
        <v>450</v>
      </c>
      <c r="D2090">
        <f t="shared" si="271"/>
        <v>360</v>
      </c>
      <c r="E2090">
        <f t="shared" si="272"/>
        <v>90</v>
      </c>
      <c r="F2090">
        <f t="shared" si="275"/>
        <v>110</v>
      </c>
      <c r="G2090">
        <f t="shared" si="275"/>
        <v>155</v>
      </c>
      <c r="I2090">
        <f t="shared" si="276"/>
        <v>85</v>
      </c>
      <c r="J2090">
        <f t="shared" si="277"/>
        <v>10</v>
      </c>
    </row>
    <row r="2091" spans="1:10" x14ac:dyDescent="0.25">
      <c r="A2091" t="str">
        <f t="shared" si="270"/>
        <v/>
      </c>
      <c r="B2091" s="16">
        <f t="shared" si="274"/>
        <v>40891</v>
      </c>
      <c r="C2091">
        <f t="shared" si="273"/>
        <v>450</v>
      </c>
      <c r="D2091">
        <f t="shared" si="271"/>
        <v>360</v>
      </c>
      <c r="E2091">
        <f t="shared" si="272"/>
        <v>90</v>
      </c>
      <c r="F2091">
        <f t="shared" si="275"/>
        <v>110</v>
      </c>
      <c r="G2091">
        <f t="shared" si="275"/>
        <v>155</v>
      </c>
      <c r="I2091">
        <f t="shared" si="276"/>
        <v>85</v>
      </c>
      <c r="J2091">
        <f t="shared" si="277"/>
        <v>10</v>
      </c>
    </row>
    <row r="2092" spans="1:10" x14ac:dyDescent="0.25">
      <c r="A2092" t="str">
        <f t="shared" si="270"/>
        <v/>
      </c>
      <c r="B2092" s="16">
        <f t="shared" si="274"/>
        <v>40892</v>
      </c>
      <c r="C2092">
        <f t="shared" si="273"/>
        <v>450</v>
      </c>
      <c r="D2092">
        <f t="shared" si="271"/>
        <v>360</v>
      </c>
      <c r="E2092">
        <f t="shared" si="272"/>
        <v>90</v>
      </c>
      <c r="F2092">
        <f t="shared" si="275"/>
        <v>110</v>
      </c>
      <c r="G2092">
        <f t="shared" si="275"/>
        <v>155</v>
      </c>
      <c r="I2092">
        <f t="shared" si="276"/>
        <v>85</v>
      </c>
      <c r="J2092">
        <f t="shared" si="277"/>
        <v>10</v>
      </c>
    </row>
    <row r="2093" spans="1:10" x14ac:dyDescent="0.25">
      <c r="A2093" t="str">
        <f t="shared" si="270"/>
        <v/>
      </c>
      <c r="B2093" s="16">
        <f t="shared" si="274"/>
        <v>40893</v>
      </c>
      <c r="C2093">
        <f t="shared" si="273"/>
        <v>450</v>
      </c>
      <c r="D2093">
        <f t="shared" si="271"/>
        <v>360</v>
      </c>
      <c r="E2093">
        <f t="shared" si="272"/>
        <v>90</v>
      </c>
      <c r="F2093">
        <f t="shared" si="275"/>
        <v>110</v>
      </c>
      <c r="G2093">
        <f t="shared" si="275"/>
        <v>155</v>
      </c>
      <c r="I2093">
        <f t="shared" si="276"/>
        <v>85</v>
      </c>
      <c r="J2093">
        <f t="shared" si="277"/>
        <v>10</v>
      </c>
    </row>
    <row r="2094" spans="1:10" x14ac:dyDescent="0.25">
      <c r="A2094" t="str">
        <f t="shared" si="270"/>
        <v/>
      </c>
      <c r="B2094" s="16">
        <f t="shared" si="274"/>
        <v>40894</v>
      </c>
      <c r="C2094">
        <f t="shared" si="273"/>
        <v>450</v>
      </c>
      <c r="D2094">
        <f t="shared" si="271"/>
        <v>360</v>
      </c>
      <c r="E2094">
        <f t="shared" si="272"/>
        <v>90</v>
      </c>
      <c r="F2094">
        <f t="shared" si="275"/>
        <v>110</v>
      </c>
      <c r="G2094">
        <f t="shared" si="275"/>
        <v>155</v>
      </c>
      <c r="I2094">
        <f t="shared" si="276"/>
        <v>85</v>
      </c>
      <c r="J2094">
        <f t="shared" si="277"/>
        <v>10</v>
      </c>
    </row>
    <row r="2095" spans="1:10" x14ac:dyDescent="0.25">
      <c r="A2095" t="str">
        <f t="shared" si="270"/>
        <v/>
      </c>
      <c r="B2095" s="16">
        <f t="shared" si="274"/>
        <v>40895</v>
      </c>
      <c r="C2095">
        <f t="shared" si="273"/>
        <v>450</v>
      </c>
      <c r="D2095">
        <f t="shared" si="271"/>
        <v>360</v>
      </c>
      <c r="E2095">
        <f t="shared" si="272"/>
        <v>90</v>
      </c>
      <c r="F2095">
        <f t="shared" si="275"/>
        <v>110</v>
      </c>
      <c r="G2095">
        <f t="shared" si="275"/>
        <v>155</v>
      </c>
      <c r="I2095">
        <f t="shared" si="276"/>
        <v>85</v>
      </c>
      <c r="J2095">
        <f t="shared" si="277"/>
        <v>10</v>
      </c>
    </row>
    <row r="2096" spans="1:10" x14ac:dyDescent="0.25">
      <c r="A2096" t="str">
        <f t="shared" si="270"/>
        <v/>
      </c>
      <c r="B2096" s="16">
        <f t="shared" si="274"/>
        <v>40896</v>
      </c>
      <c r="C2096">
        <f t="shared" si="273"/>
        <v>450</v>
      </c>
      <c r="D2096">
        <f t="shared" si="271"/>
        <v>360</v>
      </c>
      <c r="E2096">
        <f t="shared" si="272"/>
        <v>90</v>
      </c>
      <c r="F2096">
        <f t="shared" si="275"/>
        <v>110</v>
      </c>
      <c r="G2096">
        <f t="shared" si="275"/>
        <v>155</v>
      </c>
      <c r="I2096">
        <f t="shared" si="276"/>
        <v>85</v>
      </c>
      <c r="J2096">
        <f t="shared" si="277"/>
        <v>10</v>
      </c>
    </row>
    <row r="2097" spans="1:10" x14ac:dyDescent="0.25">
      <c r="A2097" t="str">
        <f t="shared" si="270"/>
        <v/>
      </c>
      <c r="B2097" s="16">
        <f t="shared" si="274"/>
        <v>40897</v>
      </c>
      <c r="C2097">
        <f t="shared" si="273"/>
        <v>450</v>
      </c>
      <c r="D2097">
        <f t="shared" si="271"/>
        <v>360</v>
      </c>
      <c r="E2097">
        <f t="shared" si="272"/>
        <v>90</v>
      </c>
      <c r="F2097">
        <f t="shared" si="275"/>
        <v>110</v>
      </c>
      <c r="G2097">
        <f t="shared" si="275"/>
        <v>155</v>
      </c>
      <c r="I2097">
        <f t="shared" si="276"/>
        <v>85</v>
      </c>
      <c r="J2097">
        <f t="shared" si="277"/>
        <v>10</v>
      </c>
    </row>
    <row r="2098" spans="1:10" x14ac:dyDescent="0.25">
      <c r="A2098" t="str">
        <f t="shared" si="270"/>
        <v/>
      </c>
      <c r="B2098" s="16">
        <f t="shared" si="274"/>
        <v>40898</v>
      </c>
      <c r="C2098">
        <f t="shared" si="273"/>
        <v>450</v>
      </c>
      <c r="D2098">
        <f t="shared" si="271"/>
        <v>360</v>
      </c>
      <c r="E2098">
        <f t="shared" si="272"/>
        <v>90</v>
      </c>
      <c r="F2098">
        <f t="shared" si="275"/>
        <v>110</v>
      </c>
      <c r="G2098">
        <f t="shared" si="275"/>
        <v>155</v>
      </c>
      <c r="I2098">
        <f t="shared" si="276"/>
        <v>85</v>
      </c>
      <c r="J2098">
        <f t="shared" si="277"/>
        <v>10</v>
      </c>
    </row>
    <row r="2099" spans="1:10" x14ac:dyDescent="0.25">
      <c r="A2099" t="str">
        <f t="shared" si="270"/>
        <v/>
      </c>
      <c r="B2099" s="16">
        <f t="shared" si="274"/>
        <v>40899</v>
      </c>
      <c r="C2099">
        <f t="shared" si="273"/>
        <v>450</v>
      </c>
      <c r="D2099">
        <f t="shared" si="271"/>
        <v>360</v>
      </c>
      <c r="E2099">
        <f t="shared" si="272"/>
        <v>90</v>
      </c>
      <c r="F2099">
        <f t="shared" si="275"/>
        <v>110</v>
      </c>
      <c r="G2099">
        <f t="shared" si="275"/>
        <v>155</v>
      </c>
      <c r="I2099">
        <f t="shared" si="276"/>
        <v>85</v>
      </c>
      <c r="J2099">
        <f t="shared" si="277"/>
        <v>10</v>
      </c>
    </row>
    <row r="2100" spans="1:10" x14ac:dyDescent="0.25">
      <c r="A2100" t="str">
        <f t="shared" si="270"/>
        <v/>
      </c>
      <c r="B2100" s="16">
        <f t="shared" si="274"/>
        <v>40900</v>
      </c>
      <c r="C2100">
        <f t="shared" si="273"/>
        <v>450</v>
      </c>
      <c r="D2100">
        <f t="shared" si="271"/>
        <v>360</v>
      </c>
      <c r="E2100">
        <f t="shared" si="272"/>
        <v>90</v>
      </c>
      <c r="F2100">
        <f t="shared" si="275"/>
        <v>110</v>
      </c>
      <c r="G2100">
        <f t="shared" si="275"/>
        <v>155</v>
      </c>
      <c r="I2100">
        <f t="shared" si="276"/>
        <v>85</v>
      </c>
      <c r="J2100">
        <f t="shared" si="277"/>
        <v>10</v>
      </c>
    </row>
    <row r="2101" spans="1:10" x14ac:dyDescent="0.25">
      <c r="A2101" t="str">
        <f t="shared" si="270"/>
        <v/>
      </c>
      <c r="B2101" s="16">
        <f t="shared" si="274"/>
        <v>40901</v>
      </c>
      <c r="C2101">
        <f t="shared" si="273"/>
        <v>450</v>
      </c>
      <c r="D2101">
        <f t="shared" si="271"/>
        <v>360</v>
      </c>
      <c r="E2101">
        <f t="shared" si="272"/>
        <v>90</v>
      </c>
      <c r="F2101">
        <f t="shared" si="275"/>
        <v>110</v>
      </c>
      <c r="G2101">
        <f t="shared" si="275"/>
        <v>155</v>
      </c>
      <c r="I2101">
        <f t="shared" si="276"/>
        <v>85</v>
      </c>
      <c r="J2101">
        <f t="shared" si="277"/>
        <v>10</v>
      </c>
    </row>
    <row r="2102" spans="1:10" x14ac:dyDescent="0.25">
      <c r="A2102" t="str">
        <f t="shared" si="270"/>
        <v/>
      </c>
      <c r="B2102" s="16">
        <f t="shared" si="274"/>
        <v>40902</v>
      </c>
      <c r="C2102">
        <f t="shared" si="273"/>
        <v>450</v>
      </c>
      <c r="D2102">
        <f t="shared" si="271"/>
        <v>360</v>
      </c>
      <c r="E2102">
        <f t="shared" si="272"/>
        <v>90</v>
      </c>
      <c r="F2102">
        <f t="shared" si="275"/>
        <v>110</v>
      </c>
      <c r="G2102">
        <f t="shared" si="275"/>
        <v>155</v>
      </c>
      <c r="I2102">
        <f t="shared" si="276"/>
        <v>85</v>
      </c>
      <c r="J2102">
        <f t="shared" si="277"/>
        <v>10</v>
      </c>
    </row>
    <row r="2103" spans="1:10" x14ac:dyDescent="0.25">
      <c r="A2103" t="str">
        <f t="shared" si="270"/>
        <v/>
      </c>
      <c r="B2103" s="16">
        <f t="shared" si="274"/>
        <v>40903</v>
      </c>
      <c r="C2103">
        <f t="shared" si="273"/>
        <v>450</v>
      </c>
      <c r="D2103">
        <f t="shared" si="271"/>
        <v>360</v>
      </c>
      <c r="E2103">
        <f t="shared" si="272"/>
        <v>90</v>
      </c>
      <c r="F2103">
        <f t="shared" si="275"/>
        <v>110</v>
      </c>
      <c r="G2103">
        <f t="shared" si="275"/>
        <v>155</v>
      </c>
      <c r="I2103">
        <f t="shared" si="276"/>
        <v>85</v>
      </c>
      <c r="J2103">
        <f t="shared" si="277"/>
        <v>10</v>
      </c>
    </row>
    <row r="2104" spans="1:10" x14ac:dyDescent="0.25">
      <c r="A2104" t="str">
        <f t="shared" si="270"/>
        <v/>
      </c>
      <c r="B2104" s="16">
        <f t="shared" si="274"/>
        <v>40904</v>
      </c>
      <c r="C2104">
        <f t="shared" si="273"/>
        <v>450</v>
      </c>
      <c r="D2104">
        <f t="shared" si="271"/>
        <v>360</v>
      </c>
      <c r="E2104">
        <f t="shared" si="272"/>
        <v>90</v>
      </c>
      <c r="F2104">
        <f t="shared" si="275"/>
        <v>110</v>
      </c>
      <c r="G2104">
        <f t="shared" si="275"/>
        <v>155</v>
      </c>
      <c r="I2104">
        <f t="shared" si="276"/>
        <v>85</v>
      </c>
      <c r="J2104">
        <f t="shared" si="277"/>
        <v>10</v>
      </c>
    </row>
    <row r="2105" spans="1:10" x14ac:dyDescent="0.25">
      <c r="A2105" t="str">
        <f t="shared" si="270"/>
        <v/>
      </c>
      <c r="B2105" s="16">
        <f t="shared" si="274"/>
        <v>40905</v>
      </c>
      <c r="C2105">
        <f t="shared" si="273"/>
        <v>450</v>
      </c>
      <c r="D2105">
        <f t="shared" si="271"/>
        <v>360</v>
      </c>
      <c r="E2105">
        <f t="shared" si="272"/>
        <v>90</v>
      </c>
      <c r="F2105">
        <f t="shared" si="275"/>
        <v>110</v>
      </c>
      <c r="G2105">
        <f t="shared" si="275"/>
        <v>155</v>
      </c>
      <c r="I2105">
        <f t="shared" si="276"/>
        <v>85</v>
      </c>
      <c r="J2105">
        <f t="shared" si="277"/>
        <v>10</v>
      </c>
    </row>
    <row r="2106" spans="1:10" x14ac:dyDescent="0.25">
      <c r="A2106" t="str">
        <f t="shared" si="270"/>
        <v/>
      </c>
      <c r="B2106" s="16">
        <f t="shared" si="274"/>
        <v>40906</v>
      </c>
      <c r="C2106">
        <f t="shared" si="273"/>
        <v>450</v>
      </c>
      <c r="D2106">
        <f t="shared" si="271"/>
        <v>360</v>
      </c>
      <c r="E2106">
        <f t="shared" si="272"/>
        <v>90</v>
      </c>
      <c r="F2106">
        <f t="shared" si="275"/>
        <v>110</v>
      </c>
      <c r="G2106">
        <f t="shared" si="275"/>
        <v>155</v>
      </c>
      <c r="I2106">
        <f t="shared" si="276"/>
        <v>85</v>
      </c>
      <c r="J2106">
        <f t="shared" si="277"/>
        <v>10</v>
      </c>
    </row>
    <row r="2107" spans="1:10" x14ac:dyDescent="0.25">
      <c r="A2107" t="str">
        <f t="shared" si="270"/>
        <v/>
      </c>
      <c r="B2107" s="16">
        <f t="shared" si="274"/>
        <v>40907</v>
      </c>
      <c r="C2107">
        <f t="shared" si="273"/>
        <v>450</v>
      </c>
      <c r="D2107">
        <f t="shared" si="271"/>
        <v>360</v>
      </c>
      <c r="E2107">
        <f t="shared" si="272"/>
        <v>90</v>
      </c>
      <c r="F2107">
        <f t="shared" si="275"/>
        <v>110</v>
      </c>
      <c r="G2107">
        <f t="shared" si="275"/>
        <v>155</v>
      </c>
      <c r="I2107">
        <f t="shared" si="276"/>
        <v>85</v>
      </c>
      <c r="J2107">
        <f t="shared" si="277"/>
        <v>10</v>
      </c>
    </row>
    <row r="2108" spans="1:10" x14ac:dyDescent="0.25">
      <c r="A2108" t="str">
        <f t="shared" si="270"/>
        <v/>
      </c>
      <c r="B2108" s="16">
        <f t="shared" si="274"/>
        <v>40908</v>
      </c>
      <c r="C2108">
        <f t="shared" si="273"/>
        <v>450</v>
      </c>
      <c r="D2108">
        <f t="shared" si="271"/>
        <v>360</v>
      </c>
      <c r="E2108">
        <f t="shared" si="272"/>
        <v>90</v>
      </c>
      <c r="F2108">
        <f t="shared" si="275"/>
        <v>110</v>
      </c>
      <c r="G2108">
        <f t="shared" si="275"/>
        <v>155</v>
      </c>
      <c r="I2108">
        <f t="shared" si="276"/>
        <v>85</v>
      </c>
      <c r="J2108">
        <f t="shared" si="277"/>
        <v>10</v>
      </c>
    </row>
    <row r="2109" spans="1:10" x14ac:dyDescent="0.25">
      <c r="A2109">
        <f t="shared" si="270"/>
        <v>1</v>
      </c>
      <c r="B2109" s="16">
        <f t="shared" si="274"/>
        <v>40909</v>
      </c>
      <c r="C2109">
        <f t="shared" si="273"/>
        <v>450</v>
      </c>
      <c r="D2109">
        <f t="shared" si="271"/>
        <v>340</v>
      </c>
      <c r="E2109">
        <f t="shared" si="272"/>
        <v>110</v>
      </c>
      <c r="F2109">
        <f t="shared" si="275"/>
        <v>110</v>
      </c>
      <c r="G2109">
        <f>15+15+5+5+30+15+50</f>
        <v>135</v>
      </c>
      <c r="I2109">
        <f t="shared" si="276"/>
        <v>85</v>
      </c>
      <c r="J2109">
        <f t="shared" si="277"/>
        <v>10</v>
      </c>
    </row>
    <row r="2110" spans="1:10" x14ac:dyDescent="0.25">
      <c r="A2110" t="str">
        <f t="shared" si="270"/>
        <v/>
      </c>
      <c r="B2110" s="16">
        <f t="shared" si="274"/>
        <v>40910</v>
      </c>
      <c r="C2110">
        <f t="shared" si="273"/>
        <v>450</v>
      </c>
      <c r="D2110">
        <f t="shared" si="271"/>
        <v>340</v>
      </c>
      <c r="E2110">
        <f t="shared" si="272"/>
        <v>110</v>
      </c>
      <c r="F2110">
        <f t="shared" si="275"/>
        <v>110</v>
      </c>
      <c r="G2110">
        <f t="shared" si="275"/>
        <v>135</v>
      </c>
      <c r="I2110">
        <f t="shared" si="276"/>
        <v>85</v>
      </c>
      <c r="J2110">
        <f t="shared" si="277"/>
        <v>10</v>
      </c>
    </row>
    <row r="2111" spans="1:10" x14ac:dyDescent="0.25">
      <c r="A2111" t="str">
        <f t="shared" si="270"/>
        <v/>
      </c>
      <c r="B2111" s="16">
        <f t="shared" si="274"/>
        <v>40911</v>
      </c>
      <c r="C2111">
        <f t="shared" si="273"/>
        <v>450</v>
      </c>
      <c r="D2111">
        <f t="shared" si="271"/>
        <v>340</v>
      </c>
      <c r="E2111">
        <f t="shared" si="272"/>
        <v>110</v>
      </c>
      <c r="F2111">
        <f t="shared" si="275"/>
        <v>110</v>
      </c>
      <c r="G2111">
        <f t="shared" si="275"/>
        <v>135</v>
      </c>
      <c r="I2111">
        <f t="shared" si="276"/>
        <v>85</v>
      </c>
      <c r="J2111">
        <f t="shared" si="277"/>
        <v>10</v>
      </c>
    </row>
    <row r="2112" spans="1:10" x14ac:dyDescent="0.25">
      <c r="A2112" t="str">
        <f t="shared" si="270"/>
        <v/>
      </c>
      <c r="B2112" s="16">
        <f t="shared" si="274"/>
        <v>40912</v>
      </c>
      <c r="C2112">
        <f t="shared" si="273"/>
        <v>450</v>
      </c>
      <c r="D2112">
        <f t="shared" si="271"/>
        <v>340</v>
      </c>
      <c r="E2112">
        <f t="shared" si="272"/>
        <v>110</v>
      </c>
      <c r="F2112">
        <f t="shared" si="275"/>
        <v>110</v>
      </c>
      <c r="G2112">
        <f t="shared" si="275"/>
        <v>135</v>
      </c>
      <c r="I2112">
        <f t="shared" si="276"/>
        <v>85</v>
      </c>
      <c r="J2112">
        <f t="shared" si="277"/>
        <v>10</v>
      </c>
    </row>
    <row r="2113" spans="1:10" x14ac:dyDescent="0.25">
      <c r="A2113" t="str">
        <f t="shared" si="270"/>
        <v/>
      </c>
      <c r="B2113" s="16">
        <f t="shared" si="274"/>
        <v>40913</v>
      </c>
      <c r="C2113">
        <f t="shared" si="273"/>
        <v>450</v>
      </c>
      <c r="D2113">
        <f t="shared" si="271"/>
        <v>340</v>
      </c>
      <c r="E2113">
        <f t="shared" si="272"/>
        <v>110</v>
      </c>
      <c r="F2113">
        <f t="shared" si="275"/>
        <v>110</v>
      </c>
      <c r="G2113">
        <f t="shared" si="275"/>
        <v>135</v>
      </c>
      <c r="I2113">
        <f t="shared" si="276"/>
        <v>85</v>
      </c>
      <c r="J2113">
        <f t="shared" si="277"/>
        <v>10</v>
      </c>
    </row>
    <row r="2114" spans="1:10" x14ac:dyDescent="0.25">
      <c r="A2114" t="str">
        <f t="shared" si="270"/>
        <v/>
      </c>
      <c r="B2114" s="16">
        <f t="shared" si="274"/>
        <v>40914</v>
      </c>
      <c r="C2114">
        <f t="shared" si="273"/>
        <v>450</v>
      </c>
      <c r="D2114">
        <f t="shared" si="271"/>
        <v>340</v>
      </c>
      <c r="E2114">
        <f t="shared" si="272"/>
        <v>110</v>
      </c>
      <c r="F2114">
        <f t="shared" si="275"/>
        <v>110</v>
      </c>
      <c r="G2114">
        <f t="shared" si="275"/>
        <v>135</v>
      </c>
      <c r="I2114">
        <f t="shared" si="276"/>
        <v>85</v>
      </c>
      <c r="J2114">
        <f t="shared" si="277"/>
        <v>10</v>
      </c>
    </row>
    <row r="2115" spans="1:10" x14ac:dyDescent="0.25">
      <c r="A2115" t="str">
        <f t="shared" si="270"/>
        <v/>
      </c>
      <c r="B2115" s="16">
        <f t="shared" si="274"/>
        <v>40915</v>
      </c>
      <c r="C2115">
        <f t="shared" si="273"/>
        <v>450</v>
      </c>
      <c r="D2115">
        <f t="shared" si="271"/>
        <v>340</v>
      </c>
      <c r="E2115">
        <f t="shared" si="272"/>
        <v>110</v>
      </c>
      <c r="F2115">
        <f t="shared" si="275"/>
        <v>110</v>
      </c>
      <c r="G2115">
        <f t="shared" si="275"/>
        <v>135</v>
      </c>
      <c r="I2115">
        <f t="shared" si="276"/>
        <v>85</v>
      </c>
      <c r="J2115">
        <f t="shared" si="277"/>
        <v>10</v>
      </c>
    </row>
    <row r="2116" spans="1:10" x14ac:dyDescent="0.25">
      <c r="A2116" t="str">
        <f t="shared" si="270"/>
        <v/>
      </c>
      <c r="B2116" s="16">
        <f t="shared" si="274"/>
        <v>40916</v>
      </c>
      <c r="C2116">
        <f t="shared" si="273"/>
        <v>450</v>
      </c>
      <c r="D2116">
        <f t="shared" si="271"/>
        <v>340</v>
      </c>
      <c r="E2116">
        <f t="shared" si="272"/>
        <v>110</v>
      </c>
      <c r="F2116">
        <f t="shared" si="275"/>
        <v>110</v>
      </c>
      <c r="G2116">
        <f t="shared" si="275"/>
        <v>135</v>
      </c>
      <c r="I2116">
        <f t="shared" si="276"/>
        <v>85</v>
      </c>
      <c r="J2116">
        <f t="shared" si="277"/>
        <v>10</v>
      </c>
    </row>
    <row r="2117" spans="1:10" x14ac:dyDescent="0.25">
      <c r="A2117" t="str">
        <f t="shared" si="270"/>
        <v/>
      </c>
      <c r="B2117" s="16">
        <f t="shared" si="274"/>
        <v>40917</v>
      </c>
      <c r="C2117">
        <f t="shared" si="273"/>
        <v>450</v>
      </c>
      <c r="D2117">
        <f t="shared" si="271"/>
        <v>340</v>
      </c>
      <c r="E2117">
        <f t="shared" si="272"/>
        <v>110</v>
      </c>
      <c r="F2117">
        <f t="shared" si="275"/>
        <v>110</v>
      </c>
      <c r="G2117">
        <f t="shared" si="275"/>
        <v>135</v>
      </c>
      <c r="I2117">
        <f t="shared" si="276"/>
        <v>85</v>
      </c>
      <c r="J2117">
        <f t="shared" si="277"/>
        <v>10</v>
      </c>
    </row>
    <row r="2118" spans="1:10" x14ac:dyDescent="0.25">
      <c r="A2118" t="str">
        <f t="shared" si="270"/>
        <v/>
      </c>
      <c r="B2118" s="16">
        <f t="shared" si="274"/>
        <v>40918</v>
      </c>
      <c r="C2118">
        <f t="shared" si="273"/>
        <v>450</v>
      </c>
      <c r="D2118">
        <f t="shared" si="271"/>
        <v>340</v>
      </c>
      <c r="E2118">
        <f t="shared" si="272"/>
        <v>110</v>
      </c>
      <c r="F2118">
        <f t="shared" si="275"/>
        <v>110</v>
      </c>
      <c r="G2118">
        <f t="shared" si="275"/>
        <v>135</v>
      </c>
      <c r="I2118">
        <f t="shared" si="276"/>
        <v>85</v>
      </c>
      <c r="J2118">
        <f t="shared" si="277"/>
        <v>10</v>
      </c>
    </row>
    <row r="2119" spans="1:10" x14ac:dyDescent="0.25">
      <c r="A2119" t="str">
        <f t="shared" si="270"/>
        <v/>
      </c>
      <c r="B2119" s="16">
        <f t="shared" si="274"/>
        <v>40919</v>
      </c>
      <c r="C2119">
        <f t="shared" si="273"/>
        <v>450</v>
      </c>
      <c r="D2119">
        <f t="shared" si="271"/>
        <v>340</v>
      </c>
      <c r="E2119">
        <f t="shared" si="272"/>
        <v>110</v>
      </c>
      <c r="F2119">
        <f t="shared" si="275"/>
        <v>110</v>
      </c>
      <c r="G2119">
        <f t="shared" si="275"/>
        <v>135</v>
      </c>
      <c r="I2119">
        <f t="shared" si="276"/>
        <v>85</v>
      </c>
      <c r="J2119">
        <f t="shared" si="277"/>
        <v>10</v>
      </c>
    </row>
    <row r="2120" spans="1:10" x14ac:dyDescent="0.25">
      <c r="A2120" t="str">
        <f t="shared" ref="A2120:A2183" si="278">IF(DAY(B2120)=1,1,"")</f>
        <v/>
      </c>
      <c r="B2120" s="16">
        <f t="shared" si="274"/>
        <v>40920</v>
      </c>
      <c r="C2120">
        <f t="shared" si="273"/>
        <v>450</v>
      </c>
      <c r="D2120">
        <f t="shared" si="271"/>
        <v>340</v>
      </c>
      <c r="E2120">
        <f t="shared" si="272"/>
        <v>110</v>
      </c>
      <c r="F2120">
        <f t="shared" si="275"/>
        <v>110</v>
      </c>
      <c r="G2120">
        <f t="shared" si="275"/>
        <v>135</v>
      </c>
      <c r="I2120">
        <f t="shared" si="276"/>
        <v>85</v>
      </c>
      <c r="J2120">
        <f t="shared" si="277"/>
        <v>10</v>
      </c>
    </row>
    <row r="2121" spans="1:10" x14ac:dyDescent="0.25">
      <c r="A2121" t="str">
        <f t="shared" si="278"/>
        <v/>
      </c>
      <c r="B2121" s="16">
        <f t="shared" si="274"/>
        <v>40921</v>
      </c>
      <c r="C2121">
        <f t="shared" si="273"/>
        <v>450</v>
      </c>
      <c r="D2121">
        <f t="shared" ref="D2121:D2184" si="279">SUM(F2121:S2121)</f>
        <v>340</v>
      </c>
      <c r="E2121">
        <f t="shared" ref="E2121:E2184" si="280">C2121-D2121</f>
        <v>110</v>
      </c>
      <c r="F2121">
        <f t="shared" si="275"/>
        <v>110</v>
      </c>
      <c r="G2121">
        <f t="shared" si="275"/>
        <v>135</v>
      </c>
      <c r="I2121">
        <f t="shared" si="276"/>
        <v>85</v>
      </c>
      <c r="J2121">
        <f t="shared" si="277"/>
        <v>10</v>
      </c>
    </row>
    <row r="2122" spans="1:10" x14ac:dyDescent="0.25">
      <c r="A2122" t="str">
        <f t="shared" si="278"/>
        <v/>
      </c>
      <c r="B2122" s="16">
        <f t="shared" si="274"/>
        <v>40922</v>
      </c>
      <c r="C2122">
        <f t="shared" si="273"/>
        <v>450</v>
      </c>
      <c r="D2122">
        <f t="shared" si="279"/>
        <v>340</v>
      </c>
      <c r="E2122">
        <f t="shared" si="280"/>
        <v>110</v>
      </c>
      <c r="F2122">
        <f t="shared" si="275"/>
        <v>110</v>
      </c>
      <c r="G2122">
        <f t="shared" si="275"/>
        <v>135</v>
      </c>
      <c r="I2122">
        <f t="shared" si="276"/>
        <v>85</v>
      </c>
      <c r="J2122">
        <f t="shared" si="277"/>
        <v>10</v>
      </c>
    </row>
    <row r="2123" spans="1:10" x14ac:dyDescent="0.25">
      <c r="A2123" t="str">
        <f t="shared" si="278"/>
        <v/>
      </c>
      <c r="B2123" s="16">
        <f t="shared" si="274"/>
        <v>40923</v>
      </c>
      <c r="C2123">
        <f t="shared" si="273"/>
        <v>450</v>
      </c>
      <c r="D2123">
        <f t="shared" si="279"/>
        <v>340</v>
      </c>
      <c r="E2123">
        <f t="shared" si="280"/>
        <v>110</v>
      </c>
      <c r="F2123">
        <f t="shared" si="275"/>
        <v>110</v>
      </c>
      <c r="G2123">
        <f t="shared" si="275"/>
        <v>135</v>
      </c>
      <c r="I2123">
        <f t="shared" si="276"/>
        <v>85</v>
      </c>
      <c r="J2123">
        <f t="shared" si="277"/>
        <v>10</v>
      </c>
    </row>
    <row r="2124" spans="1:10" x14ac:dyDescent="0.25">
      <c r="A2124" t="str">
        <f t="shared" si="278"/>
        <v/>
      </c>
      <c r="B2124" s="16">
        <f t="shared" si="274"/>
        <v>40924</v>
      </c>
      <c r="C2124">
        <f t="shared" ref="C2124:C2187" si="281">IF(MONTH(B2124)&lt;4,450,IF(MONTH(B2124)&gt;10,450,410))</f>
        <v>450</v>
      </c>
      <c r="D2124">
        <f t="shared" si="279"/>
        <v>340</v>
      </c>
      <c r="E2124">
        <f t="shared" si="280"/>
        <v>110</v>
      </c>
      <c r="F2124">
        <f t="shared" si="275"/>
        <v>110</v>
      </c>
      <c r="G2124">
        <f t="shared" si="275"/>
        <v>135</v>
      </c>
      <c r="I2124">
        <f t="shared" si="276"/>
        <v>85</v>
      </c>
      <c r="J2124">
        <f t="shared" si="277"/>
        <v>10</v>
      </c>
    </row>
    <row r="2125" spans="1:10" x14ac:dyDescent="0.25">
      <c r="A2125" t="str">
        <f t="shared" si="278"/>
        <v/>
      </c>
      <c r="B2125" s="16">
        <f t="shared" si="274"/>
        <v>40925</v>
      </c>
      <c r="C2125">
        <f t="shared" si="281"/>
        <v>450</v>
      </c>
      <c r="D2125">
        <f t="shared" si="279"/>
        <v>340</v>
      </c>
      <c r="E2125">
        <f t="shared" si="280"/>
        <v>110</v>
      </c>
      <c r="F2125">
        <f t="shared" si="275"/>
        <v>110</v>
      </c>
      <c r="G2125">
        <f t="shared" si="275"/>
        <v>135</v>
      </c>
      <c r="I2125">
        <f t="shared" si="276"/>
        <v>85</v>
      </c>
      <c r="J2125">
        <f t="shared" si="277"/>
        <v>10</v>
      </c>
    </row>
    <row r="2126" spans="1:10" x14ac:dyDescent="0.25">
      <c r="A2126" t="str">
        <f t="shared" si="278"/>
        <v/>
      </c>
      <c r="B2126" s="16">
        <f t="shared" si="274"/>
        <v>40926</v>
      </c>
      <c r="C2126">
        <f t="shared" si="281"/>
        <v>450</v>
      </c>
      <c r="D2126">
        <f t="shared" si="279"/>
        <v>340</v>
      </c>
      <c r="E2126">
        <f t="shared" si="280"/>
        <v>110</v>
      </c>
      <c r="F2126">
        <f t="shared" si="275"/>
        <v>110</v>
      </c>
      <c r="G2126">
        <f t="shared" si="275"/>
        <v>135</v>
      </c>
      <c r="I2126">
        <f t="shared" si="276"/>
        <v>85</v>
      </c>
      <c r="J2126">
        <f t="shared" si="277"/>
        <v>10</v>
      </c>
    </row>
    <row r="2127" spans="1:10" x14ac:dyDescent="0.25">
      <c r="A2127" t="str">
        <f t="shared" si="278"/>
        <v/>
      </c>
      <c r="B2127" s="16">
        <f t="shared" si="274"/>
        <v>40927</v>
      </c>
      <c r="C2127">
        <f t="shared" si="281"/>
        <v>450</v>
      </c>
      <c r="D2127">
        <f t="shared" si="279"/>
        <v>340</v>
      </c>
      <c r="E2127">
        <f t="shared" si="280"/>
        <v>110</v>
      </c>
      <c r="F2127">
        <f t="shared" si="275"/>
        <v>110</v>
      </c>
      <c r="G2127">
        <f t="shared" si="275"/>
        <v>135</v>
      </c>
      <c r="I2127">
        <f t="shared" si="276"/>
        <v>85</v>
      </c>
      <c r="J2127">
        <f t="shared" si="277"/>
        <v>10</v>
      </c>
    </row>
    <row r="2128" spans="1:10" x14ac:dyDescent="0.25">
      <c r="A2128" t="str">
        <f t="shared" si="278"/>
        <v/>
      </c>
      <c r="B2128" s="16">
        <f t="shared" si="274"/>
        <v>40928</v>
      </c>
      <c r="C2128">
        <f t="shared" si="281"/>
        <v>450</v>
      </c>
      <c r="D2128">
        <f t="shared" si="279"/>
        <v>340</v>
      </c>
      <c r="E2128">
        <f t="shared" si="280"/>
        <v>110</v>
      </c>
      <c r="F2128">
        <f t="shared" si="275"/>
        <v>110</v>
      </c>
      <c r="G2128">
        <f t="shared" si="275"/>
        <v>135</v>
      </c>
      <c r="I2128">
        <f t="shared" si="276"/>
        <v>85</v>
      </c>
      <c r="J2128">
        <f t="shared" si="277"/>
        <v>10</v>
      </c>
    </row>
    <row r="2129" spans="1:10" x14ac:dyDescent="0.25">
      <c r="A2129" t="str">
        <f t="shared" si="278"/>
        <v/>
      </c>
      <c r="B2129" s="16">
        <f t="shared" si="274"/>
        <v>40929</v>
      </c>
      <c r="C2129">
        <f t="shared" si="281"/>
        <v>450</v>
      </c>
      <c r="D2129">
        <f t="shared" si="279"/>
        <v>340</v>
      </c>
      <c r="E2129">
        <f t="shared" si="280"/>
        <v>110</v>
      </c>
      <c r="F2129">
        <f t="shared" si="275"/>
        <v>110</v>
      </c>
      <c r="G2129">
        <f t="shared" si="275"/>
        <v>135</v>
      </c>
      <c r="I2129">
        <f t="shared" si="276"/>
        <v>85</v>
      </c>
      <c r="J2129">
        <f t="shared" si="277"/>
        <v>10</v>
      </c>
    </row>
    <row r="2130" spans="1:10" x14ac:dyDescent="0.25">
      <c r="A2130" t="str">
        <f t="shared" si="278"/>
        <v/>
      </c>
      <c r="B2130" s="16">
        <f t="shared" ref="B2130:B2193" si="282">B2129+1</f>
        <v>40930</v>
      </c>
      <c r="C2130">
        <f t="shared" si="281"/>
        <v>450</v>
      </c>
      <c r="D2130">
        <f t="shared" si="279"/>
        <v>340</v>
      </c>
      <c r="E2130">
        <f t="shared" si="280"/>
        <v>110</v>
      </c>
      <c r="F2130">
        <f t="shared" si="275"/>
        <v>110</v>
      </c>
      <c r="G2130">
        <f t="shared" si="275"/>
        <v>135</v>
      </c>
      <c r="I2130">
        <f t="shared" si="276"/>
        <v>85</v>
      </c>
      <c r="J2130">
        <f t="shared" si="277"/>
        <v>10</v>
      </c>
    </row>
    <row r="2131" spans="1:10" x14ac:dyDescent="0.25">
      <c r="A2131" t="str">
        <f t="shared" si="278"/>
        <v/>
      </c>
      <c r="B2131" s="16">
        <f t="shared" si="282"/>
        <v>40931</v>
      </c>
      <c r="C2131">
        <f t="shared" si="281"/>
        <v>450</v>
      </c>
      <c r="D2131">
        <f t="shared" si="279"/>
        <v>340</v>
      </c>
      <c r="E2131">
        <f t="shared" si="280"/>
        <v>110</v>
      </c>
      <c r="F2131">
        <f t="shared" si="275"/>
        <v>110</v>
      </c>
      <c r="G2131">
        <f t="shared" si="275"/>
        <v>135</v>
      </c>
      <c r="I2131">
        <f t="shared" si="276"/>
        <v>85</v>
      </c>
      <c r="J2131">
        <f t="shared" si="277"/>
        <v>10</v>
      </c>
    </row>
    <row r="2132" spans="1:10" x14ac:dyDescent="0.25">
      <c r="A2132" t="str">
        <f t="shared" si="278"/>
        <v/>
      </c>
      <c r="B2132" s="16">
        <f t="shared" si="282"/>
        <v>40932</v>
      </c>
      <c r="C2132">
        <f t="shared" si="281"/>
        <v>450</v>
      </c>
      <c r="D2132">
        <f t="shared" si="279"/>
        <v>340</v>
      </c>
      <c r="E2132">
        <f t="shared" si="280"/>
        <v>110</v>
      </c>
      <c r="F2132">
        <f t="shared" si="275"/>
        <v>110</v>
      </c>
      <c r="G2132">
        <f t="shared" si="275"/>
        <v>135</v>
      </c>
      <c r="I2132">
        <f t="shared" si="276"/>
        <v>85</v>
      </c>
      <c r="J2132">
        <f t="shared" si="277"/>
        <v>10</v>
      </c>
    </row>
    <row r="2133" spans="1:10" x14ac:dyDescent="0.25">
      <c r="A2133" t="str">
        <f t="shared" si="278"/>
        <v/>
      </c>
      <c r="B2133" s="16">
        <f t="shared" si="282"/>
        <v>40933</v>
      </c>
      <c r="C2133">
        <f t="shared" si="281"/>
        <v>450</v>
      </c>
      <c r="D2133">
        <f t="shared" si="279"/>
        <v>340</v>
      </c>
      <c r="E2133">
        <f t="shared" si="280"/>
        <v>110</v>
      </c>
      <c r="F2133">
        <f t="shared" si="275"/>
        <v>110</v>
      </c>
      <c r="G2133">
        <f t="shared" si="275"/>
        <v>135</v>
      </c>
      <c r="I2133">
        <f t="shared" si="276"/>
        <v>85</v>
      </c>
      <c r="J2133">
        <f t="shared" si="277"/>
        <v>10</v>
      </c>
    </row>
    <row r="2134" spans="1:10" x14ac:dyDescent="0.25">
      <c r="A2134" t="str">
        <f t="shared" si="278"/>
        <v/>
      </c>
      <c r="B2134" s="16">
        <f t="shared" si="282"/>
        <v>40934</v>
      </c>
      <c r="C2134">
        <f t="shared" si="281"/>
        <v>450</v>
      </c>
      <c r="D2134">
        <f t="shared" si="279"/>
        <v>340</v>
      </c>
      <c r="E2134">
        <f t="shared" si="280"/>
        <v>110</v>
      </c>
      <c r="F2134">
        <f t="shared" si="275"/>
        <v>110</v>
      </c>
      <c r="G2134">
        <f t="shared" si="275"/>
        <v>135</v>
      </c>
      <c r="I2134">
        <f t="shared" si="276"/>
        <v>85</v>
      </c>
      <c r="J2134">
        <f t="shared" si="277"/>
        <v>10</v>
      </c>
    </row>
    <row r="2135" spans="1:10" x14ac:dyDescent="0.25">
      <c r="A2135" t="str">
        <f t="shared" si="278"/>
        <v/>
      </c>
      <c r="B2135" s="16">
        <f t="shared" si="282"/>
        <v>40935</v>
      </c>
      <c r="C2135">
        <f t="shared" si="281"/>
        <v>450</v>
      </c>
      <c r="D2135">
        <f t="shared" si="279"/>
        <v>340</v>
      </c>
      <c r="E2135">
        <f t="shared" si="280"/>
        <v>110</v>
      </c>
      <c r="F2135">
        <f t="shared" si="275"/>
        <v>110</v>
      </c>
      <c r="G2135">
        <f t="shared" si="275"/>
        <v>135</v>
      </c>
      <c r="I2135">
        <f t="shared" si="276"/>
        <v>85</v>
      </c>
      <c r="J2135">
        <f t="shared" si="277"/>
        <v>10</v>
      </c>
    </row>
    <row r="2136" spans="1:10" x14ac:dyDescent="0.25">
      <c r="A2136" t="str">
        <f t="shared" si="278"/>
        <v/>
      </c>
      <c r="B2136" s="16">
        <f t="shared" si="282"/>
        <v>40936</v>
      </c>
      <c r="C2136">
        <f t="shared" si="281"/>
        <v>450</v>
      </c>
      <c r="D2136">
        <f t="shared" si="279"/>
        <v>340</v>
      </c>
      <c r="E2136">
        <f t="shared" si="280"/>
        <v>110</v>
      </c>
      <c r="F2136">
        <f t="shared" si="275"/>
        <v>110</v>
      </c>
      <c r="G2136">
        <f t="shared" si="275"/>
        <v>135</v>
      </c>
      <c r="I2136">
        <f t="shared" si="276"/>
        <v>85</v>
      </c>
      <c r="J2136">
        <f t="shared" si="277"/>
        <v>10</v>
      </c>
    </row>
    <row r="2137" spans="1:10" x14ac:dyDescent="0.25">
      <c r="A2137" t="str">
        <f t="shared" si="278"/>
        <v/>
      </c>
      <c r="B2137" s="16">
        <f t="shared" si="282"/>
        <v>40937</v>
      </c>
      <c r="C2137">
        <f t="shared" si="281"/>
        <v>450</v>
      </c>
      <c r="D2137">
        <f t="shared" si="279"/>
        <v>340</v>
      </c>
      <c r="E2137">
        <f t="shared" si="280"/>
        <v>110</v>
      </c>
      <c r="F2137">
        <f t="shared" si="275"/>
        <v>110</v>
      </c>
      <c r="G2137">
        <f t="shared" si="275"/>
        <v>135</v>
      </c>
      <c r="I2137">
        <f t="shared" si="276"/>
        <v>85</v>
      </c>
      <c r="J2137">
        <f t="shared" si="277"/>
        <v>10</v>
      </c>
    </row>
    <row r="2138" spans="1:10" x14ac:dyDescent="0.25">
      <c r="A2138" t="str">
        <f t="shared" si="278"/>
        <v/>
      </c>
      <c r="B2138" s="16">
        <f t="shared" si="282"/>
        <v>40938</v>
      </c>
      <c r="C2138">
        <f t="shared" si="281"/>
        <v>450</v>
      </c>
      <c r="D2138">
        <f t="shared" si="279"/>
        <v>340</v>
      </c>
      <c r="E2138">
        <f t="shared" si="280"/>
        <v>110</v>
      </c>
      <c r="F2138">
        <f t="shared" si="275"/>
        <v>110</v>
      </c>
      <c r="G2138">
        <f t="shared" si="275"/>
        <v>135</v>
      </c>
      <c r="I2138">
        <f t="shared" si="276"/>
        <v>85</v>
      </c>
      <c r="J2138">
        <f t="shared" si="277"/>
        <v>10</v>
      </c>
    </row>
    <row r="2139" spans="1:10" x14ac:dyDescent="0.25">
      <c r="A2139" t="str">
        <f t="shared" si="278"/>
        <v/>
      </c>
      <c r="B2139" s="16">
        <f t="shared" si="282"/>
        <v>40939</v>
      </c>
      <c r="C2139">
        <f t="shared" si="281"/>
        <v>450</v>
      </c>
      <c r="D2139">
        <f t="shared" si="279"/>
        <v>340</v>
      </c>
      <c r="E2139">
        <f t="shared" si="280"/>
        <v>110</v>
      </c>
      <c r="F2139">
        <f t="shared" si="275"/>
        <v>110</v>
      </c>
      <c r="G2139">
        <f t="shared" si="275"/>
        <v>135</v>
      </c>
      <c r="I2139">
        <f t="shared" si="276"/>
        <v>85</v>
      </c>
      <c r="J2139">
        <f t="shared" si="277"/>
        <v>10</v>
      </c>
    </row>
    <row r="2140" spans="1:10" x14ac:dyDescent="0.25">
      <c r="A2140">
        <f t="shared" si="278"/>
        <v>1</v>
      </c>
      <c r="B2140" s="16">
        <f t="shared" si="282"/>
        <v>40940</v>
      </c>
      <c r="C2140">
        <f t="shared" si="281"/>
        <v>450</v>
      </c>
      <c r="D2140">
        <f t="shared" si="279"/>
        <v>340</v>
      </c>
      <c r="E2140">
        <f t="shared" si="280"/>
        <v>110</v>
      </c>
      <c r="F2140">
        <f t="shared" si="275"/>
        <v>110</v>
      </c>
      <c r="G2140">
        <f t="shared" si="275"/>
        <v>135</v>
      </c>
      <c r="I2140">
        <f t="shared" si="276"/>
        <v>85</v>
      </c>
      <c r="J2140">
        <f t="shared" si="277"/>
        <v>10</v>
      </c>
    </row>
    <row r="2141" spans="1:10" x14ac:dyDescent="0.25">
      <c r="A2141" t="str">
        <f t="shared" si="278"/>
        <v/>
      </c>
      <c r="B2141" s="16">
        <f t="shared" si="282"/>
        <v>40941</v>
      </c>
      <c r="C2141">
        <f t="shared" si="281"/>
        <v>450</v>
      </c>
      <c r="D2141">
        <f t="shared" si="279"/>
        <v>340</v>
      </c>
      <c r="E2141">
        <f t="shared" si="280"/>
        <v>110</v>
      </c>
      <c r="F2141">
        <f t="shared" si="275"/>
        <v>110</v>
      </c>
      <c r="G2141">
        <f t="shared" si="275"/>
        <v>135</v>
      </c>
      <c r="I2141">
        <f t="shared" si="276"/>
        <v>85</v>
      </c>
      <c r="J2141">
        <f t="shared" si="277"/>
        <v>10</v>
      </c>
    </row>
    <row r="2142" spans="1:10" x14ac:dyDescent="0.25">
      <c r="A2142" t="str">
        <f t="shared" si="278"/>
        <v/>
      </c>
      <c r="B2142" s="16">
        <f t="shared" si="282"/>
        <v>40942</v>
      </c>
      <c r="C2142">
        <f t="shared" si="281"/>
        <v>450</v>
      </c>
      <c r="D2142">
        <f t="shared" si="279"/>
        <v>340</v>
      </c>
      <c r="E2142">
        <f t="shared" si="280"/>
        <v>110</v>
      </c>
      <c r="F2142">
        <f t="shared" si="275"/>
        <v>110</v>
      </c>
      <c r="G2142">
        <f t="shared" si="275"/>
        <v>135</v>
      </c>
      <c r="I2142">
        <f t="shared" si="276"/>
        <v>85</v>
      </c>
      <c r="J2142">
        <f t="shared" si="277"/>
        <v>10</v>
      </c>
    </row>
    <row r="2143" spans="1:10" x14ac:dyDescent="0.25">
      <c r="A2143" t="str">
        <f t="shared" si="278"/>
        <v/>
      </c>
      <c r="B2143" s="16">
        <f t="shared" si="282"/>
        <v>40943</v>
      </c>
      <c r="C2143">
        <f t="shared" si="281"/>
        <v>450</v>
      </c>
      <c r="D2143">
        <f t="shared" si="279"/>
        <v>340</v>
      </c>
      <c r="E2143">
        <f t="shared" si="280"/>
        <v>110</v>
      </c>
      <c r="F2143">
        <f t="shared" si="275"/>
        <v>110</v>
      </c>
      <c r="G2143">
        <f t="shared" si="275"/>
        <v>135</v>
      </c>
      <c r="I2143">
        <f t="shared" si="276"/>
        <v>85</v>
      </c>
      <c r="J2143">
        <f t="shared" si="277"/>
        <v>10</v>
      </c>
    </row>
    <row r="2144" spans="1:10" x14ac:dyDescent="0.25">
      <c r="A2144" t="str">
        <f t="shared" si="278"/>
        <v/>
      </c>
      <c r="B2144" s="16">
        <f t="shared" si="282"/>
        <v>40944</v>
      </c>
      <c r="C2144">
        <f t="shared" si="281"/>
        <v>450</v>
      </c>
      <c r="D2144">
        <f t="shared" si="279"/>
        <v>340</v>
      </c>
      <c r="E2144">
        <f t="shared" si="280"/>
        <v>110</v>
      </c>
      <c r="F2144">
        <f t="shared" si="275"/>
        <v>110</v>
      </c>
      <c r="G2144">
        <f t="shared" si="275"/>
        <v>135</v>
      </c>
      <c r="I2144">
        <f t="shared" si="276"/>
        <v>85</v>
      </c>
      <c r="J2144">
        <f t="shared" si="277"/>
        <v>10</v>
      </c>
    </row>
    <row r="2145" spans="1:10" x14ac:dyDescent="0.25">
      <c r="A2145" t="str">
        <f t="shared" si="278"/>
        <v/>
      </c>
      <c r="B2145" s="16">
        <f t="shared" si="282"/>
        <v>40945</v>
      </c>
      <c r="C2145">
        <f t="shared" si="281"/>
        <v>450</v>
      </c>
      <c r="D2145">
        <f t="shared" si="279"/>
        <v>340</v>
      </c>
      <c r="E2145">
        <f t="shared" si="280"/>
        <v>110</v>
      </c>
      <c r="F2145">
        <f t="shared" si="275"/>
        <v>110</v>
      </c>
      <c r="G2145">
        <f t="shared" si="275"/>
        <v>135</v>
      </c>
      <c r="I2145">
        <f t="shared" si="276"/>
        <v>85</v>
      </c>
      <c r="J2145">
        <f t="shared" si="277"/>
        <v>10</v>
      </c>
    </row>
    <row r="2146" spans="1:10" x14ac:dyDescent="0.25">
      <c r="A2146" t="str">
        <f t="shared" si="278"/>
        <v/>
      </c>
      <c r="B2146" s="16">
        <f t="shared" si="282"/>
        <v>40946</v>
      </c>
      <c r="C2146">
        <f t="shared" si="281"/>
        <v>450</v>
      </c>
      <c r="D2146">
        <f t="shared" si="279"/>
        <v>340</v>
      </c>
      <c r="E2146">
        <f t="shared" si="280"/>
        <v>110</v>
      </c>
      <c r="F2146">
        <f t="shared" si="275"/>
        <v>110</v>
      </c>
      <c r="G2146">
        <f t="shared" si="275"/>
        <v>135</v>
      </c>
      <c r="I2146">
        <f t="shared" si="276"/>
        <v>85</v>
      </c>
      <c r="J2146">
        <f t="shared" si="277"/>
        <v>10</v>
      </c>
    </row>
    <row r="2147" spans="1:10" x14ac:dyDescent="0.25">
      <c r="A2147" t="str">
        <f t="shared" si="278"/>
        <v/>
      </c>
      <c r="B2147" s="16">
        <f t="shared" si="282"/>
        <v>40947</v>
      </c>
      <c r="C2147">
        <f t="shared" si="281"/>
        <v>450</v>
      </c>
      <c r="D2147">
        <f t="shared" si="279"/>
        <v>340</v>
      </c>
      <c r="E2147">
        <f t="shared" si="280"/>
        <v>110</v>
      </c>
      <c r="F2147">
        <f t="shared" ref="F2147:H2210" si="283">F2146</f>
        <v>110</v>
      </c>
      <c r="G2147">
        <f t="shared" si="283"/>
        <v>135</v>
      </c>
      <c r="I2147">
        <f t="shared" ref="I2147:I2210" si="284">I2146</f>
        <v>85</v>
      </c>
      <c r="J2147">
        <f t="shared" ref="J2147:J2210" si="285">J2146</f>
        <v>10</v>
      </c>
    </row>
    <row r="2148" spans="1:10" x14ac:dyDescent="0.25">
      <c r="A2148" t="str">
        <f t="shared" si="278"/>
        <v/>
      </c>
      <c r="B2148" s="16">
        <f t="shared" si="282"/>
        <v>40948</v>
      </c>
      <c r="C2148">
        <f t="shared" si="281"/>
        <v>450</v>
      </c>
      <c r="D2148">
        <f t="shared" si="279"/>
        <v>340</v>
      </c>
      <c r="E2148">
        <f t="shared" si="280"/>
        <v>110</v>
      </c>
      <c r="F2148">
        <f t="shared" si="283"/>
        <v>110</v>
      </c>
      <c r="G2148">
        <f t="shared" si="283"/>
        <v>135</v>
      </c>
      <c r="I2148">
        <f t="shared" si="284"/>
        <v>85</v>
      </c>
      <c r="J2148">
        <f t="shared" si="285"/>
        <v>10</v>
      </c>
    </row>
    <row r="2149" spans="1:10" x14ac:dyDescent="0.25">
      <c r="A2149" t="str">
        <f t="shared" si="278"/>
        <v/>
      </c>
      <c r="B2149" s="16">
        <f t="shared" si="282"/>
        <v>40949</v>
      </c>
      <c r="C2149">
        <f t="shared" si="281"/>
        <v>450</v>
      </c>
      <c r="D2149">
        <f t="shared" si="279"/>
        <v>340</v>
      </c>
      <c r="E2149">
        <f t="shared" si="280"/>
        <v>110</v>
      </c>
      <c r="F2149">
        <f t="shared" si="283"/>
        <v>110</v>
      </c>
      <c r="G2149">
        <f t="shared" si="283"/>
        <v>135</v>
      </c>
      <c r="I2149">
        <f t="shared" si="284"/>
        <v>85</v>
      </c>
      <c r="J2149">
        <f t="shared" si="285"/>
        <v>10</v>
      </c>
    </row>
    <row r="2150" spans="1:10" x14ac:dyDescent="0.25">
      <c r="A2150" t="str">
        <f t="shared" si="278"/>
        <v/>
      </c>
      <c r="B2150" s="16">
        <f t="shared" si="282"/>
        <v>40950</v>
      </c>
      <c r="C2150">
        <f t="shared" si="281"/>
        <v>450</v>
      </c>
      <c r="D2150">
        <f t="shared" si="279"/>
        <v>340</v>
      </c>
      <c r="E2150">
        <f t="shared" si="280"/>
        <v>110</v>
      </c>
      <c r="F2150">
        <f t="shared" si="283"/>
        <v>110</v>
      </c>
      <c r="G2150">
        <f t="shared" si="283"/>
        <v>135</v>
      </c>
      <c r="I2150">
        <f t="shared" si="284"/>
        <v>85</v>
      </c>
      <c r="J2150">
        <f t="shared" si="285"/>
        <v>10</v>
      </c>
    </row>
    <row r="2151" spans="1:10" x14ac:dyDescent="0.25">
      <c r="A2151" t="str">
        <f t="shared" si="278"/>
        <v/>
      </c>
      <c r="B2151" s="16">
        <f t="shared" si="282"/>
        <v>40951</v>
      </c>
      <c r="C2151">
        <f t="shared" si="281"/>
        <v>450</v>
      </c>
      <c r="D2151">
        <f t="shared" si="279"/>
        <v>340</v>
      </c>
      <c r="E2151">
        <f t="shared" si="280"/>
        <v>110</v>
      </c>
      <c r="F2151">
        <f t="shared" si="283"/>
        <v>110</v>
      </c>
      <c r="G2151">
        <f t="shared" si="283"/>
        <v>135</v>
      </c>
      <c r="I2151">
        <f t="shared" si="284"/>
        <v>85</v>
      </c>
      <c r="J2151">
        <f t="shared" si="285"/>
        <v>10</v>
      </c>
    </row>
    <row r="2152" spans="1:10" x14ac:dyDescent="0.25">
      <c r="A2152" t="str">
        <f t="shared" si="278"/>
        <v/>
      </c>
      <c r="B2152" s="16">
        <f t="shared" si="282"/>
        <v>40952</v>
      </c>
      <c r="C2152">
        <f t="shared" si="281"/>
        <v>450</v>
      </c>
      <c r="D2152">
        <f t="shared" si="279"/>
        <v>340</v>
      </c>
      <c r="E2152">
        <f t="shared" si="280"/>
        <v>110</v>
      </c>
      <c r="F2152">
        <f t="shared" si="283"/>
        <v>110</v>
      </c>
      <c r="G2152">
        <f t="shared" si="283"/>
        <v>135</v>
      </c>
      <c r="I2152">
        <f t="shared" si="284"/>
        <v>85</v>
      </c>
      <c r="J2152">
        <f t="shared" si="285"/>
        <v>10</v>
      </c>
    </row>
    <row r="2153" spans="1:10" x14ac:dyDescent="0.25">
      <c r="A2153" t="str">
        <f t="shared" si="278"/>
        <v/>
      </c>
      <c r="B2153" s="16">
        <f t="shared" si="282"/>
        <v>40953</v>
      </c>
      <c r="C2153">
        <f t="shared" si="281"/>
        <v>450</v>
      </c>
      <c r="D2153">
        <f t="shared" si="279"/>
        <v>340</v>
      </c>
      <c r="E2153">
        <f t="shared" si="280"/>
        <v>110</v>
      </c>
      <c r="F2153">
        <f t="shared" si="283"/>
        <v>110</v>
      </c>
      <c r="G2153">
        <f t="shared" si="283"/>
        <v>135</v>
      </c>
      <c r="I2153">
        <f t="shared" si="284"/>
        <v>85</v>
      </c>
      <c r="J2153">
        <f t="shared" si="285"/>
        <v>10</v>
      </c>
    </row>
    <row r="2154" spans="1:10" x14ac:dyDescent="0.25">
      <c r="A2154" t="str">
        <f t="shared" si="278"/>
        <v/>
      </c>
      <c r="B2154" s="16">
        <f t="shared" si="282"/>
        <v>40954</v>
      </c>
      <c r="C2154">
        <f t="shared" si="281"/>
        <v>450</v>
      </c>
      <c r="D2154">
        <f t="shared" si="279"/>
        <v>340</v>
      </c>
      <c r="E2154">
        <f t="shared" si="280"/>
        <v>110</v>
      </c>
      <c r="F2154">
        <f t="shared" si="283"/>
        <v>110</v>
      </c>
      <c r="G2154">
        <f t="shared" si="283"/>
        <v>135</v>
      </c>
      <c r="I2154">
        <f t="shared" si="284"/>
        <v>85</v>
      </c>
      <c r="J2154">
        <f t="shared" si="285"/>
        <v>10</v>
      </c>
    </row>
    <row r="2155" spans="1:10" x14ac:dyDescent="0.25">
      <c r="A2155" t="str">
        <f t="shared" si="278"/>
        <v/>
      </c>
      <c r="B2155" s="16">
        <f t="shared" si="282"/>
        <v>40955</v>
      </c>
      <c r="C2155">
        <f t="shared" si="281"/>
        <v>450</v>
      </c>
      <c r="D2155">
        <f t="shared" si="279"/>
        <v>340</v>
      </c>
      <c r="E2155">
        <f t="shared" si="280"/>
        <v>110</v>
      </c>
      <c r="F2155">
        <f t="shared" si="283"/>
        <v>110</v>
      </c>
      <c r="G2155">
        <f t="shared" si="283"/>
        <v>135</v>
      </c>
      <c r="I2155">
        <f t="shared" si="284"/>
        <v>85</v>
      </c>
      <c r="J2155">
        <f t="shared" si="285"/>
        <v>10</v>
      </c>
    </row>
    <row r="2156" spans="1:10" x14ac:dyDescent="0.25">
      <c r="A2156" t="str">
        <f t="shared" si="278"/>
        <v/>
      </c>
      <c r="B2156" s="16">
        <f t="shared" si="282"/>
        <v>40956</v>
      </c>
      <c r="C2156">
        <f t="shared" si="281"/>
        <v>450</v>
      </c>
      <c r="D2156">
        <f t="shared" si="279"/>
        <v>340</v>
      </c>
      <c r="E2156">
        <f t="shared" si="280"/>
        <v>110</v>
      </c>
      <c r="F2156">
        <f t="shared" si="283"/>
        <v>110</v>
      </c>
      <c r="G2156">
        <f t="shared" si="283"/>
        <v>135</v>
      </c>
      <c r="I2156">
        <f t="shared" si="284"/>
        <v>85</v>
      </c>
      <c r="J2156">
        <f t="shared" si="285"/>
        <v>10</v>
      </c>
    </row>
    <row r="2157" spans="1:10" x14ac:dyDescent="0.25">
      <c r="A2157" t="str">
        <f t="shared" si="278"/>
        <v/>
      </c>
      <c r="B2157" s="16">
        <f t="shared" si="282"/>
        <v>40957</v>
      </c>
      <c r="C2157">
        <f t="shared" si="281"/>
        <v>450</v>
      </c>
      <c r="D2157">
        <f t="shared" si="279"/>
        <v>340</v>
      </c>
      <c r="E2157">
        <f t="shared" si="280"/>
        <v>110</v>
      </c>
      <c r="F2157">
        <f t="shared" si="283"/>
        <v>110</v>
      </c>
      <c r="G2157">
        <f t="shared" si="283"/>
        <v>135</v>
      </c>
      <c r="I2157">
        <f t="shared" si="284"/>
        <v>85</v>
      </c>
      <c r="J2157">
        <f t="shared" si="285"/>
        <v>10</v>
      </c>
    </row>
    <row r="2158" spans="1:10" x14ac:dyDescent="0.25">
      <c r="A2158" t="str">
        <f t="shared" si="278"/>
        <v/>
      </c>
      <c r="B2158" s="16">
        <f t="shared" si="282"/>
        <v>40958</v>
      </c>
      <c r="C2158">
        <f t="shared" si="281"/>
        <v>450</v>
      </c>
      <c r="D2158">
        <f t="shared" si="279"/>
        <v>340</v>
      </c>
      <c r="E2158">
        <f t="shared" si="280"/>
        <v>110</v>
      </c>
      <c r="F2158">
        <f t="shared" si="283"/>
        <v>110</v>
      </c>
      <c r="G2158">
        <f t="shared" si="283"/>
        <v>135</v>
      </c>
      <c r="I2158">
        <f t="shared" si="284"/>
        <v>85</v>
      </c>
      <c r="J2158">
        <f t="shared" si="285"/>
        <v>10</v>
      </c>
    </row>
    <row r="2159" spans="1:10" x14ac:dyDescent="0.25">
      <c r="A2159" t="str">
        <f t="shared" si="278"/>
        <v/>
      </c>
      <c r="B2159" s="16">
        <f t="shared" si="282"/>
        <v>40959</v>
      </c>
      <c r="C2159">
        <f t="shared" si="281"/>
        <v>450</v>
      </c>
      <c r="D2159">
        <f t="shared" si="279"/>
        <v>340</v>
      </c>
      <c r="E2159">
        <f t="shared" si="280"/>
        <v>110</v>
      </c>
      <c r="F2159">
        <f t="shared" si="283"/>
        <v>110</v>
      </c>
      <c r="G2159">
        <f t="shared" si="283"/>
        <v>135</v>
      </c>
      <c r="I2159">
        <f t="shared" si="284"/>
        <v>85</v>
      </c>
      <c r="J2159">
        <f t="shared" si="285"/>
        <v>10</v>
      </c>
    </row>
    <row r="2160" spans="1:10" x14ac:dyDescent="0.25">
      <c r="A2160" t="str">
        <f t="shared" si="278"/>
        <v/>
      </c>
      <c r="B2160" s="16">
        <f t="shared" si="282"/>
        <v>40960</v>
      </c>
      <c r="C2160">
        <f t="shared" si="281"/>
        <v>450</v>
      </c>
      <c r="D2160">
        <f t="shared" si="279"/>
        <v>340</v>
      </c>
      <c r="E2160">
        <f t="shared" si="280"/>
        <v>110</v>
      </c>
      <c r="F2160">
        <f t="shared" si="283"/>
        <v>110</v>
      </c>
      <c r="G2160">
        <f t="shared" si="283"/>
        <v>135</v>
      </c>
      <c r="I2160">
        <f t="shared" si="284"/>
        <v>85</v>
      </c>
      <c r="J2160">
        <f t="shared" si="285"/>
        <v>10</v>
      </c>
    </row>
    <row r="2161" spans="1:11" x14ac:dyDescent="0.25">
      <c r="A2161" t="str">
        <f t="shared" si="278"/>
        <v/>
      </c>
      <c r="B2161" s="16">
        <f t="shared" si="282"/>
        <v>40961</v>
      </c>
      <c r="C2161">
        <f t="shared" si="281"/>
        <v>450</v>
      </c>
      <c r="D2161">
        <f t="shared" si="279"/>
        <v>340</v>
      </c>
      <c r="E2161">
        <f t="shared" si="280"/>
        <v>110</v>
      </c>
      <c r="F2161">
        <f t="shared" si="283"/>
        <v>110</v>
      </c>
      <c r="G2161">
        <f t="shared" si="283"/>
        <v>135</v>
      </c>
      <c r="I2161">
        <f t="shared" si="284"/>
        <v>85</v>
      </c>
      <c r="J2161">
        <f t="shared" si="285"/>
        <v>10</v>
      </c>
    </row>
    <row r="2162" spans="1:11" x14ac:dyDescent="0.25">
      <c r="A2162" t="str">
        <f t="shared" si="278"/>
        <v/>
      </c>
      <c r="B2162" s="16">
        <f t="shared" si="282"/>
        <v>40962</v>
      </c>
      <c r="C2162">
        <f t="shared" si="281"/>
        <v>450</v>
      </c>
      <c r="D2162">
        <f t="shared" si="279"/>
        <v>340</v>
      </c>
      <c r="E2162">
        <f t="shared" si="280"/>
        <v>110</v>
      </c>
      <c r="F2162">
        <f t="shared" si="283"/>
        <v>110</v>
      </c>
      <c r="G2162">
        <f t="shared" si="283"/>
        <v>135</v>
      </c>
      <c r="I2162">
        <f t="shared" si="284"/>
        <v>85</v>
      </c>
      <c r="J2162">
        <f t="shared" si="285"/>
        <v>10</v>
      </c>
    </row>
    <row r="2163" spans="1:11" x14ac:dyDescent="0.25">
      <c r="A2163" t="str">
        <f t="shared" si="278"/>
        <v/>
      </c>
      <c r="B2163" s="16">
        <f t="shared" si="282"/>
        <v>40963</v>
      </c>
      <c r="C2163">
        <f t="shared" si="281"/>
        <v>450</v>
      </c>
      <c r="D2163">
        <f t="shared" si="279"/>
        <v>340</v>
      </c>
      <c r="E2163">
        <f t="shared" si="280"/>
        <v>110</v>
      </c>
      <c r="F2163">
        <f t="shared" si="283"/>
        <v>110</v>
      </c>
      <c r="G2163">
        <f t="shared" si="283"/>
        <v>135</v>
      </c>
      <c r="I2163">
        <f t="shared" si="284"/>
        <v>85</v>
      </c>
      <c r="J2163">
        <f t="shared" si="285"/>
        <v>10</v>
      </c>
    </row>
    <row r="2164" spans="1:11" x14ac:dyDescent="0.25">
      <c r="A2164" t="str">
        <f t="shared" si="278"/>
        <v/>
      </c>
      <c r="B2164" s="16">
        <f t="shared" si="282"/>
        <v>40964</v>
      </c>
      <c r="C2164">
        <f t="shared" si="281"/>
        <v>450</v>
      </c>
      <c r="D2164">
        <f t="shared" si="279"/>
        <v>340</v>
      </c>
      <c r="E2164">
        <f t="shared" si="280"/>
        <v>110</v>
      </c>
      <c r="F2164">
        <f t="shared" si="283"/>
        <v>110</v>
      </c>
      <c r="G2164">
        <f t="shared" si="283"/>
        <v>135</v>
      </c>
      <c r="I2164">
        <f t="shared" si="284"/>
        <v>85</v>
      </c>
      <c r="J2164">
        <f t="shared" si="285"/>
        <v>10</v>
      </c>
    </row>
    <row r="2165" spans="1:11" x14ac:dyDescent="0.25">
      <c r="A2165" t="str">
        <f t="shared" si="278"/>
        <v/>
      </c>
      <c r="B2165" s="16">
        <f t="shared" si="282"/>
        <v>40965</v>
      </c>
      <c r="C2165">
        <f t="shared" si="281"/>
        <v>450</v>
      </c>
      <c r="D2165">
        <f t="shared" si="279"/>
        <v>340</v>
      </c>
      <c r="E2165">
        <f t="shared" si="280"/>
        <v>110</v>
      </c>
      <c r="F2165">
        <f t="shared" si="283"/>
        <v>110</v>
      </c>
      <c r="G2165">
        <f t="shared" si="283"/>
        <v>135</v>
      </c>
      <c r="I2165">
        <f t="shared" si="284"/>
        <v>85</v>
      </c>
      <c r="J2165">
        <f t="shared" si="285"/>
        <v>10</v>
      </c>
    </row>
    <row r="2166" spans="1:11" x14ac:dyDescent="0.25">
      <c r="A2166" t="str">
        <f t="shared" si="278"/>
        <v/>
      </c>
      <c r="B2166" s="16">
        <f t="shared" si="282"/>
        <v>40966</v>
      </c>
      <c r="C2166">
        <f t="shared" si="281"/>
        <v>450</v>
      </c>
      <c r="D2166">
        <f t="shared" si="279"/>
        <v>340</v>
      </c>
      <c r="E2166">
        <f t="shared" si="280"/>
        <v>110</v>
      </c>
      <c r="F2166">
        <f t="shared" si="283"/>
        <v>110</v>
      </c>
      <c r="G2166">
        <f t="shared" si="283"/>
        <v>135</v>
      </c>
      <c r="I2166">
        <f t="shared" si="284"/>
        <v>85</v>
      </c>
      <c r="J2166">
        <f t="shared" si="285"/>
        <v>10</v>
      </c>
    </row>
    <row r="2167" spans="1:11" x14ac:dyDescent="0.25">
      <c r="A2167" t="str">
        <f t="shared" si="278"/>
        <v/>
      </c>
      <c r="B2167" s="16">
        <f t="shared" si="282"/>
        <v>40967</v>
      </c>
      <c r="C2167">
        <f t="shared" si="281"/>
        <v>450</v>
      </c>
      <c r="D2167">
        <f t="shared" si="279"/>
        <v>340</v>
      </c>
      <c r="E2167">
        <f t="shared" si="280"/>
        <v>110</v>
      </c>
      <c r="F2167">
        <f t="shared" si="283"/>
        <v>110</v>
      </c>
      <c r="G2167">
        <f t="shared" si="283"/>
        <v>135</v>
      </c>
      <c r="I2167">
        <f t="shared" si="284"/>
        <v>85</v>
      </c>
      <c r="J2167">
        <f t="shared" si="285"/>
        <v>10</v>
      </c>
    </row>
    <row r="2168" spans="1:11" x14ac:dyDescent="0.25">
      <c r="A2168" t="str">
        <f t="shared" si="278"/>
        <v/>
      </c>
      <c r="B2168" s="16">
        <f t="shared" si="282"/>
        <v>40968</v>
      </c>
      <c r="C2168">
        <f t="shared" si="281"/>
        <v>450</v>
      </c>
      <c r="D2168">
        <f t="shared" si="279"/>
        <v>340</v>
      </c>
      <c r="E2168">
        <f t="shared" si="280"/>
        <v>110</v>
      </c>
      <c r="F2168">
        <f t="shared" si="283"/>
        <v>110</v>
      </c>
      <c r="G2168">
        <f t="shared" si="283"/>
        <v>135</v>
      </c>
      <c r="I2168">
        <f t="shared" si="284"/>
        <v>85</v>
      </c>
      <c r="J2168">
        <f t="shared" si="285"/>
        <v>10</v>
      </c>
    </row>
    <row r="2169" spans="1:11" x14ac:dyDescent="0.25">
      <c r="A2169">
        <f t="shared" si="278"/>
        <v>1</v>
      </c>
      <c r="B2169" s="16">
        <f t="shared" si="282"/>
        <v>40969</v>
      </c>
      <c r="C2169">
        <f t="shared" si="281"/>
        <v>450</v>
      </c>
      <c r="D2169">
        <f t="shared" si="279"/>
        <v>450</v>
      </c>
      <c r="E2169">
        <f t="shared" si="280"/>
        <v>0</v>
      </c>
      <c r="F2169">
        <f t="shared" si="283"/>
        <v>110</v>
      </c>
      <c r="G2169">
        <f>G2168+50</f>
        <v>185</v>
      </c>
      <c r="H2169">
        <v>10</v>
      </c>
      <c r="I2169">
        <f t="shared" si="284"/>
        <v>85</v>
      </c>
      <c r="J2169">
        <f>J2168+20</f>
        <v>30</v>
      </c>
      <c r="K2169">
        <v>30</v>
      </c>
    </row>
    <row r="2170" spans="1:11" x14ac:dyDescent="0.25">
      <c r="A2170" t="str">
        <f t="shared" si="278"/>
        <v/>
      </c>
      <c r="B2170" s="16">
        <f t="shared" si="282"/>
        <v>40970</v>
      </c>
      <c r="C2170">
        <f t="shared" si="281"/>
        <v>450</v>
      </c>
      <c r="D2170">
        <f t="shared" si="279"/>
        <v>450</v>
      </c>
      <c r="E2170">
        <f t="shared" si="280"/>
        <v>0</v>
      </c>
      <c r="F2170">
        <f t="shared" si="283"/>
        <v>110</v>
      </c>
      <c r="G2170">
        <f t="shared" si="283"/>
        <v>185</v>
      </c>
      <c r="H2170">
        <v>10</v>
      </c>
      <c r="I2170">
        <f t="shared" si="284"/>
        <v>85</v>
      </c>
      <c r="J2170">
        <f t="shared" si="285"/>
        <v>30</v>
      </c>
      <c r="K2170">
        <v>30</v>
      </c>
    </row>
    <row r="2171" spans="1:11" x14ac:dyDescent="0.25">
      <c r="A2171" t="str">
        <f t="shared" si="278"/>
        <v/>
      </c>
      <c r="B2171" s="16">
        <f t="shared" si="282"/>
        <v>40971</v>
      </c>
      <c r="C2171">
        <f t="shared" si="281"/>
        <v>450</v>
      </c>
      <c r="D2171">
        <f t="shared" si="279"/>
        <v>450</v>
      </c>
      <c r="E2171">
        <f t="shared" si="280"/>
        <v>0</v>
      </c>
      <c r="F2171">
        <f t="shared" si="283"/>
        <v>110</v>
      </c>
      <c r="G2171">
        <f t="shared" si="283"/>
        <v>185</v>
      </c>
      <c r="H2171">
        <v>10</v>
      </c>
      <c r="I2171">
        <f t="shared" si="284"/>
        <v>85</v>
      </c>
      <c r="J2171">
        <f t="shared" si="285"/>
        <v>30</v>
      </c>
      <c r="K2171">
        <v>30</v>
      </c>
    </row>
    <row r="2172" spans="1:11" x14ac:dyDescent="0.25">
      <c r="A2172" t="str">
        <f t="shared" si="278"/>
        <v/>
      </c>
      <c r="B2172" s="16">
        <f t="shared" si="282"/>
        <v>40972</v>
      </c>
      <c r="C2172">
        <f t="shared" si="281"/>
        <v>450</v>
      </c>
      <c r="D2172">
        <f t="shared" si="279"/>
        <v>450</v>
      </c>
      <c r="E2172">
        <f t="shared" si="280"/>
        <v>0</v>
      </c>
      <c r="F2172">
        <f t="shared" si="283"/>
        <v>110</v>
      </c>
      <c r="G2172">
        <f t="shared" si="283"/>
        <v>185</v>
      </c>
      <c r="H2172">
        <v>10</v>
      </c>
      <c r="I2172">
        <f t="shared" si="284"/>
        <v>85</v>
      </c>
      <c r="J2172">
        <f t="shared" si="285"/>
        <v>30</v>
      </c>
      <c r="K2172">
        <v>30</v>
      </c>
    </row>
    <row r="2173" spans="1:11" x14ac:dyDescent="0.25">
      <c r="A2173" t="str">
        <f t="shared" si="278"/>
        <v/>
      </c>
      <c r="B2173" s="16">
        <f t="shared" si="282"/>
        <v>40973</v>
      </c>
      <c r="C2173">
        <f t="shared" si="281"/>
        <v>450</v>
      </c>
      <c r="D2173">
        <f t="shared" si="279"/>
        <v>450</v>
      </c>
      <c r="E2173">
        <f t="shared" si="280"/>
        <v>0</v>
      </c>
      <c r="F2173">
        <f t="shared" si="283"/>
        <v>110</v>
      </c>
      <c r="G2173">
        <f t="shared" si="283"/>
        <v>185</v>
      </c>
      <c r="H2173">
        <v>10</v>
      </c>
      <c r="I2173">
        <f t="shared" si="284"/>
        <v>85</v>
      </c>
      <c r="J2173">
        <f t="shared" si="285"/>
        <v>30</v>
      </c>
      <c r="K2173">
        <v>30</v>
      </c>
    </row>
    <row r="2174" spans="1:11" x14ac:dyDescent="0.25">
      <c r="A2174" t="str">
        <f t="shared" si="278"/>
        <v/>
      </c>
      <c r="B2174" s="16">
        <f t="shared" si="282"/>
        <v>40974</v>
      </c>
      <c r="C2174">
        <f t="shared" si="281"/>
        <v>450</v>
      </c>
      <c r="D2174">
        <f t="shared" si="279"/>
        <v>450</v>
      </c>
      <c r="E2174">
        <f t="shared" si="280"/>
        <v>0</v>
      </c>
      <c r="F2174">
        <f t="shared" si="283"/>
        <v>110</v>
      </c>
      <c r="G2174">
        <f t="shared" si="283"/>
        <v>185</v>
      </c>
      <c r="H2174">
        <v>10</v>
      </c>
      <c r="I2174">
        <f t="shared" si="284"/>
        <v>85</v>
      </c>
      <c r="J2174">
        <f t="shared" si="285"/>
        <v>30</v>
      </c>
      <c r="K2174">
        <v>30</v>
      </c>
    </row>
    <row r="2175" spans="1:11" x14ac:dyDescent="0.25">
      <c r="A2175" t="str">
        <f t="shared" si="278"/>
        <v/>
      </c>
      <c r="B2175" s="16">
        <f t="shared" si="282"/>
        <v>40975</v>
      </c>
      <c r="C2175">
        <f t="shared" si="281"/>
        <v>450</v>
      </c>
      <c r="D2175">
        <f t="shared" si="279"/>
        <v>450</v>
      </c>
      <c r="E2175">
        <f t="shared" si="280"/>
        <v>0</v>
      </c>
      <c r="F2175">
        <f t="shared" si="283"/>
        <v>110</v>
      </c>
      <c r="G2175">
        <f t="shared" si="283"/>
        <v>185</v>
      </c>
      <c r="H2175">
        <v>10</v>
      </c>
      <c r="I2175">
        <f t="shared" si="284"/>
        <v>85</v>
      </c>
      <c r="J2175">
        <f t="shared" si="285"/>
        <v>30</v>
      </c>
      <c r="K2175">
        <v>30</v>
      </c>
    </row>
    <row r="2176" spans="1:11" x14ac:dyDescent="0.25">
      <c r="A2176" t="str">
        <f t="shared" si="278"/>
        <v/>
      </c>
      <c r="B2176" s="16">
        <f t="shared" si="282"/>
        <v>40976</v>
      </c>
      <c r="C2176">
        <f t="shared" si="281"/>
        <v>450</v>
      </c>
      <c r="D2176">
        <f t="shared" si="279"/>
        <v>450</v>
      </c>
      <c r="E2176">
        <f t="shared" si="280"/>
        <v>0</v>
      </c>
      <c r="F2176">
        <f t="shared" si="283"/>
        <v>110</v>
      </c>
      <c r="G2176">
        <f t="shared" si="283"/>
        <v>185</v>
      </c>
      <c r="H2176">
        <v>10</v>
      </c>
      <c r="I2176">
        <f t="shared" si="284"/>
        <v>85</v>
      </c>
      <c r="J2176">
        <f t="shared" si="285"/>
        <v>30</v>
      </c>
      <c r="K2176">
        <v>30</v>
      </c>
    </row>
    <row r="2177" spans="1:11" x14ac:dyDescent="0.25">
      <c r="A2177" t="str">
        <f t="shared" si="278"/>
        <v/>
      </c>
      <c r="B2177" s="16">
        <f t="shared" si="282"/>
        <v>40977</v>
      </c>
      <c r="C2177">
        <f t="shared" si="281"/>
        <v>450</v>
      </c>
      <c r="D2177">
        <f t="shared" si="279"/>
        <v>450</v>
      </c>
      <c r="E2177">
        <f t="shared" si="280"/>
        <v>0</v>
      </c>
      <c r="F2177">
        <f t="shared" si="283"/>
        <v>110</v>
      </c>
      <c r="G2177">
        <f t="shared" si="283"/>
        <v>185</v>
      </c>
      <c r="H2177">
        <v>10</v>
      </c>
      <c r="I2177">
        <f t="shared" si="284"/>
        <v>85</v>
      </c>
      <c r="J2177">
        <f t="shared" si="285"/>
        <v>30</v>
      </c>
      <c r="K2177">
        <v>30</v>
      </c>
    </row>
    <row r="2178" spans="1:11" x14ac:dyDescent="0.25">
      <c r="A2178" t="str">
        <f t="shared" si="278"/>
        <v/>
      </c>
      <c r="B2178" s="16">
        <f t="shared" si="282"/>
        <v>40978</v>
      </c>
      <c r="C2178">
        <f t="shared" si="281"/>
        <v>450</v>
      </c>
      <c r="D2178">
        <f t="shared" si="279"/>
        <v>450</v>
      </c>
      <c r="E2178">
        <f t="shared" si="280"/>
        <v>0</v>
      </c>
      <c r="F2178">
        <f t="shared" si="283"/>
        <v>110</v>
      </c>
      <c r="G2178">
        <f t="shared" si="283"/>
        <v>185</v>
      </c>
      <c r="H2178">
        <v>10</v>
      </c>
      <c r="I2178">
        <f t="shared" si="284"/>
        <v>85</v>
      </c>
      <c r="J2178">
        <f t="shared" si="285"/>
        <v>30</v>
      </c>
      <c r="K2178">
        <v>30</v>
      </c>
    </row>
    <row r="2179" spans="1:11" x14ac:dyDescent="0.25">
      <c r="A2179" t="str">
        <f t="shared" si="278"/>
        <v/>
      </c>
      <c r="B2179" s="16">
        <f t="shared" si="282"/>
        <v>40979</v>
      </c>
      <c r="C2179">
        <f t="shared" si="281"/>
        <v>450</v>
      </c>
      <c r="D2179">
        <f t="shared" si="279"/>
        <v>450</v>
      </c>
      <c r="E2179">
        <f t="shared" si="280"/>
        <v>0</v>
      </c>
      <c r="F2179">
        <f t="shared" si="283"/>
        <v>110</v>
      </c>
      <c r="G2179">
        <f t="shared" si="283"/>
        <v>185</v>
      </c>
      <c r="H2179">
        <v>10</v>
      </c>
      <c r="I2179">
        <f t="shared" si="284"/>
        <v>85</v>
      </c>
      <c r="J2179">
        <f t="shared" si="285"/>
        <v>30</v>
      </c>
      <c r="K2179">
        <v>30</v>
      </c>
    </row>
    <row r="2180" spans="1:11" x14ac:dyDescent="0.25">
      <c r="A2180" t="str">
        <f t="shared" si="278"/>
        <v/>
      </c>
      <c r="B2180" s="16">
        <f t="shared" si="282"/>
        <v>40980</v>
      </c>
      <c r="C2180">
        <f t="shared" si="281"/>
        <v>450</v>
      </c>
      <c r="D2180">
        <f t="shared" si="279"/>
        <v>450</v>
      </c>
      <c r="E2180">
        <f t="shared" si="280"/>
        <v>0</v>
      </c>
      <c r="F2180">
        <f t="shared" si="283"/>
        <v>110</v>
      </c>
      <c r="G2180">
        <f t="shared" si="283"/>
        <v>185</v>
      </c>
      <c r="H2180">
        <v>10</v>
      </c>
      <c r="I2180">
        <f t="shared" si="284"/>
        <v>85</v>
      </c>
      <c r="J2180">
        <f t="shared" si="285"/>
        <v>30</v>
      </c>
      <c r="K2180">
        <v>30</v>
      </c>
    </row>
    <row r="2181" spans="1:11" x14ac:dyDescent="0.25">
      <c r="A2181" t="str">
        <f t="shared" si="278"/>
        <v/>
      </c>
      <c r="B2181" s="16">
        <f t="shared" si="282"/>
        <v>40981</v>
      </c>
      <c r="C2181">
        <f t="shared" si="281"/>
        <v>450</v>
      </c>
      <c r="D2181">
        <f t="shared" si="279"/>
        <v>450</v>
      </c>
      <c r="E2181">
        <f t="shared" si="280"/>
        <v>0</v>
      </c>
      <c r="F2181">
        <f t="shared" si="283"/>
        <v>110</v>
      </c>
      <c r="G2181">
        <f t="shared" si="283"/>
        <v>185</v>
      </c>
      <c r="H2181">
        <v>10</v>
      </c>
      <c r="I2181">
        <f t="shared" si="284"/>
        <v>85</v>
      </c>
      <c r="J2181">
        <f t="shared" si="285"/>
        <v>30</v>
      </c>
      <c r="K2181">
        <v>30</v>
      </c>
    </row>
    <row r="2182" spans="1:11" x14ac:dyDescent="0.25">
      <c r="A2182" t="str">
        <f t="shared" si="278"/>
        <v/>
      </c>
      <c r="B2182" s="16">
        <f t="shared" si="282"/>
        <v>40982</v>
      </c>
      <c r="C2182">
        <f t="shared" si="281"/>
        <v>450</v>
      </c>
      <c r="D2182">
        <f t="shared" si="279"/>
        <v>450</v>
      </c>
      <c r="E2182">
        <f t="shared" si="280"/>
        <v>0</v>
      </c>
      <c r="F2182">
        <f t="shared" si="283"/>
        <v>110</v>
      </c>
      <c r="G2182">
        <f t="shared" si="283"/>
        <v>185</v>
      </c>
      <c r="H2182">
        <v>10</v>
      </c>
      <c r="I2182">
        <f t="shared" si="284"/>
        <v>85</v>
      </c>
      <c r="J2182">
        <f t="shared" si="285"/>
        <v>30</v>
      </c>
      <c r="K2182">
        <v>30</v>
      </c>
    </row>
    <row r="2183" spans="1:11" x14ac:dyDescent="0.25">
      <c r="A2183" t="str">
        <f t="shared" si="278"/>
        <v/>
      </c>
      <c r="B2183" s="16">
        <f t="shared" si="282"/>
        <v>40983</v>
      </c>
      <c r="C2183">
        <f t="shared" si="281"/>
        <v>450</v>
      </c>
      <c r="D2183">
        <f t="shared" si="279"/>
        <v>450</v>
      </c>
      <c r="E2183">
        <f t="shared" si="280"/>
        <v>0</v>
      </c>
      <c r="F2183">
        <f t="shared" si="283"/>
        <v>110</v>
      </c>
      <c r="G2183">
        <f t="shared" si="283"/>
        <v>185</v>
      </c>
      <c r="H2183">
        <v>10</v>
      </c>
      <c r="I2183">
        <f t="shared" si="284"/>
        <v>85</v>
      </c>
      <c r="J2183">
        <f t="shared" si="285"/>
        <v>30</v>
      </c>
      <c r="K2183">
        <v>30</v>
      </c>
    </row>
    <row r="2184" spans="1:11" x14ac:dyDescent="0.25">
      <c r="A2184" t="str">
        <f t="shared" ref="A2184:A2247" si="286">IF(DAY(B2184)=1,1,"")</f>
        <v/>
      </c>
      <c r="B2184" s="16">
        <f t="shared" si="282"/>
        <v>40984</v>
      </c>
      <c r="C2184">
        <f t="shared" si="281"/>
        <v>450</v>
      </c>
      <c r="D2184">
        <f t="shared" si="279"/>
        <v>450</v>
      </c>
      <c r="E2184">
        <f t="shared" si="280"/>
        <v>0</v>
      </c>
      <c r="F2184">
        <f t="shared" si="283"/>
        <v>110</v>
      </c>
      <c r="G2184">
        <f t="shared" si="283"/>
        <v>185</v>
      </c>
      <c r="H2184">
        <v>10</v>
      </c>
      <c r="I2184">
        <f t="shared" si="284"/>
        <v>85</v>
      </c>
      <c r="J2184">
        <f t="shared" si="285"/>
        <v>30</v>
      </c>
      <c r="K2184">
        <v>30</v>
      </c>
    </row>
    <row r="2185" spans="1:11" x14ac:dyDescent="0.25">
      <c r="A2185" t="str">
        <f t="shared" si="286"/>
        <v/>
      </c>
      <c r="B2185" s="16">
        <f t="shared" si="282"/>
        <v>40985</v>
      </c>
      <c r="C2185">
        <f t="shared" si="281"/>
        <v>450</v>
      </c>
      <c r="D2185">
        <f t="shared" ref="D2185:D2248" si="287">SUM(F2185:S2185)</f>
        <v>450</v>
      </c>
      <c r="E2185">
        <f t="shared" ref="E2185:E2248" si="288">C2185-D2185</f>
        <v>0</v>
      </c>
      <c r="F2185">
        <f t="shared" si="283"/>
        <v>110</v>
      </c>
      <c r="G2185">
        <f t="shared" si="283"/>
        <v>185</v>
      </c>
      <c r="H2185">
        <v>10</v>
      </c>
      <c r="I2185">
        <f t="shared" si="284"/>
        <v>85</v>
      </c>
      <c r="J2185">
        <f t="shared" si="285"/>
        <v>30</v>
      </c>
      <c r="K2185">
        <v>30</v>
      </c>
    </row>
    <row r="2186" spans="1:11" x14ac:dyDescent="0.25">
      <c r="A2186" t="str">
        <f t="shared" si="286"/>
        <v/>
      </c>
      <c r="B2186" s="16">
        <f t="shared" si="282"/>
        <v>40986</v>
      </c>
      <c r="C2186">
        <f t="shared" si="281"/>
        <v>450</v>
      </c>
      <c r="D2186">
        <f t="shared" si="287"/>
        <v>450</v>
      </c>
      <c r="E2186">
        <f t="shared" si="288"/>
        <v>0</v>
      </c>
      <c r="F2186">
        <f t="shared" si="283"/>
        <v>110</v>
      </c>
      <c r="G2186">
        <f t="shared" si="283"/>
        <v>185</v>
      </c>
      <c r="H2186">
        <v>10</v>
      </c>
      <c r="I2186">
        <f t="shared" si="284"/>
        <v>85</v>
      </c>
      <c r="J2186">
        <f t="shared" si="285"/>
        <v>30</v>
      </c>
      <c r="K2186">
        <v>30</v>
      </c>
    </row>
    <row r="2187" spans="1:11" x14ac:dyDescent="0.25">
      <c r="A2187" t="str">
        <f t="shared" si="286"/>
        <v/>
      </c>
      <c r="B2187" s="16">
        <f t="shared" si="282"/>
        <v>40987</v>
      </c>
      <c r="C2187">
        <f t="shared" si="281"/>
        <v>450</v>
      </c>
      <c r="D2187">
        <f t="shared" si="287"/>
        <v>450</v>
      </c>
      <c r="E2187">
        <f t="shared" si="288"/>
        <v>0</v>
      </c>
      <c r="F2187">
        <f t="shared" si="283"/>
        <v>110</v>
      </c>
      <c r="G2187">
        <f t="shared" si="283"/>
        <v>185</v>
      </c>
      <c r="H2187">
        <v>10</v>
      </c>
      <c r="I2187">
        <f t="shared" si="284"/>
        <v>85</v>
      </c>
      <c r="J2187">
        <f t="shared" si="285"/>
        <v>30</v>
      </c>
      <c r="K2187">
        <v>30</v>
      </c>
    </row>
    <row r="2188" spans="1:11" x14ac:dyDescent="0.25">
      <c r="A2188" t="str">
        <f t="shared" si="286"/>
        <v/>
      </c>
      <c r="B2188" s="16">
        <f t="shared" si="282"/>
        <v>40988</v>
      </c>
      <c r="C2188">
        <f t="shared" ref="C2188:C2251" si="289">IF(MONTH(B2188)&lt;4,450,IF(MONTH(B2188)&gt;10,450,410))</f>
        <v>450</v>
      </c>
      <c r="D2188">
        <f t="shared" si="287"/>
        <v>450</v>
      </c>
      <c r="E2188">
        <f t="shared" si="288"/>
        <v>0</v>
      </c>
      <c r="F2188">
        <f t="shared" si="283"/>
        <v>110</v>
      </c>
      <c r="G2188">
        <f t="shared" si="283"/>
        <v>185</v>
      </c>
      <c r="H2188">
        <v>10</v>
      </c>
      <c r="I2188">
        <f t="shared" si="284"/>
        <v>85</v>
      </c>
      <c r="J2188">
        <f t="shared" si="285"/>
        <v>30</v>
      </c>
      <c r="K2188">
        <v>30</v>
      </c>
    </row>
    <row r="2189" spans="1:11" x14ac:dyDescent="0.25">
      <c r="A2189" t="str">
        <f t="shared" si="286"/>
        <v/>
      </c>
      <c r="B2189" s="16">
        <f t="shared" si="282"/>
        <v>40989</v>
      </c>
      <c r="C2189">
        <f t="shared" si="289"/>
        <v>450</v>
      </c>
      <c r="D2189">
        <f t="shared" si="287"/>
        <v>450</v>
      </c>
      <c r="E2189">
        <f t="shared" si="288"/>
        <v>0</v>
      </c>
      <c r="F2189">
        <f t="shared" si="283"/>
        <v>110</v>
      </c>
      <c r="G2189">
        <f t="shared" si="283"/>
        <v>185</v>
      </c>
      <c r="H2189">
        <v>10</v>
      </c>
      <c r="I2189">
        <f t="shared" si="284"/>
        <v>85</v>
      </c>
      <c r="J2189">
        <f t="shared" si="285"/>
        <v>30</v>
      </c>
      <c r="K2189">
        <v>30</v>
      </c>
    </row>
    <row r="2190" spans="1:11" x14ac:dyDescent="0.25">
      <c r="A2190" t="str">
        <f t="shared" si="286"/>
        <v/>
      </c>
      <c r="B2190" s="16">
        <f t="shared" si="282"/>
        <v>40990</v>
      </c>
      <c r="C2190">
        <f t="shared" si="289"/>
        <v>450</v>
      </c>
      <c r="D2190">
        <f t="shared" si="287"/>
        <v>450</v>
      </c>
      <c r="E2190">
        <f t="shared" si="288"/>
        <v>0</v>
      </c>
      <c r="F2190">
        <f t="shared" si="283"/>
        <v>110</v>
      </c>
      <c r="G2190">
        <f t="shared" si="283"/>
        <v>185</v>
      </c>
      <c r="H2190">
        <v>10</v>
      </c>
      <c r="I2190">
        <f t="shared" si="284"/>
        <v>85</v>
      </c>
      <c r="J2190">
        <f t="shared" si="285"/>
        <v>30</v>
      </c>
      <c r="K2190">
        <v>30</v>
      </c>
    </row>
    <row r="2191" spans="1:11" x14ac:dyDescent="0.25">
      <c r="A2191" t="str">
        <f t="shared" si="286"/>
        <v/>
      </c>
      <c r="B2191" s="16">
        <f t="shared" si="282"/>
        <v>40991</v>
      </c>
      <c r="C2191">
        <f t="shared" si="289"/>
        <v>450</v>
      </c>
      <c r="D2191">
        <f t="shared" si="287"/>
        <v>450</v>
      </c>
      <c r="E2191">
        <f t="shared" si="288"/>
        <v>0</v>
      </c>
      <c r="F2191">
        <f t="shared" si="283"/>
        <v>110</v>
      </c>
      <c r="G2191">
        <f t="shared" si="283"/>
        <v>185</v>
      </c>
      <c r="H2191">
        <v>10</v>
      </c>
      <c r="I2191">
        <f t="shared" si="284"/>
        <v>85</v>
      </c>
      <c r="J2191">
        <f t="shared" si="285"/>
        <v>30</v>
      </c>
      <c r="K2191">
        <v>30</v>
      </c>
    </row>
    <row r="2192" spans="1:11" x14ac:dyDescent="0.25">
      <c r="A2192" t="str">
        <f t="shared" si="286"/>
        <v/>
      </c>
      <c r="B2192" s="16">
        <f t="shared" si="282"/>
        <v>40992</v>
      </c>
      <c r="C2192">
        <f t="shared" si="289"/>
        <v>450</v>
      </c>
      <c r="D2192">
        <f t="shared" si="287"/>
        <v>450</v>
      </c>
      <c r="E2192">
        <f t="shared" si="288"/>
        <v>0</v>
      </c>
      <c r="F2192">
        <f t="shared" si="283"/>
        <v>110</v>
      </c>
      <c r="G2192">
        <f t="shared" si="283"/>
        <v>185</v>
      </c>
      <c r="H2192">
        <v>10</v>
      </c>
      <c r="I2192">
        <f t="shared" si="284"/>
        <v>85</v>
      </c>
      <c r="J2192">
        <f t="shared" si="285"/>
        <v>30</v>
      </c>
      <c r="K2192">
        <v>30</v>
      </c>
    </row>
    <row r="2193" spans="1:11" x14ac:dyDescent="0.25">
      <c r="A2193" t="str">
        <f t="shared" si="286"/>
        <v/>
      </c>
      <c r="B2193" s="16">
        <f t="shared" si="282"/>
        <v>40993</v>
      </c>
      <c r="C2193">
        <f t="shared" si="289"/>
        <v>450</v>
      </c>
      <c r="D2193">
        <f t="shared" si="287"/>
        <v>450</v>
      </c>
      <c r="E2193">
        <f t="shared" si="288"/>
        <v>0</v>
      </c>
      <c r="F2193">
        <f t="shared" si="283"/>
        <v>110</v>
      </c>
      <c r="G2193">
        <f t="shared" si="283"/>
        <v>185</v>
      </c>
      <c r="H2193">
        <v>10</v>
      </c>
      <c r="I2193">
        <f t="shared" si="284"/>
        <v>85</v>
      </c>
      <c r="J2193">
        <f t="shared" si="285"/>
        <v>30</v>
      </c>
      <c r="K2193">
        <v>30</v>
      </c>
    </row>
    <row r="2194" spans="1:11" x14ac:dyDescent="0.25">
      <c r="A2194" t="str">
        <f t="shared" si="286"/>
        <v/>
      </c>
      <c r="B2194" s="16">
        <f t="shared" ref="B2194:B2257" si="290">B2193+1</f>
        <v>40994</v>
      </c>
      <c r="C2194">
        <f t="shared" si="289"/>
        <v>450</v>
      </c>
      <c r="D2194">
        <f t="shared" si="287"/>
        <v>450</v>
      </c>
      <c r="E2194">
        <f t="shared" si="288"/>
        <v>0</v>
      </c>
      <c r="F2194">
        <f t="shared" si="283"/>
        <v>110</v>
      </c>
      <c r="G2194">
        <f t="shared" si="283"/>
        <v>185</v>
      </c>
      <c r="H2194">
        <v>10</v>
      </c>
      <c r="I2194">
        <f t="shared" si="284"/>
        <v>85</v>
      </c>
      <c r="J2194">
        <f t="shared" si="285"/>
        <v>30</v>
      </c>
      <c r="K2194">
        <v>30</v>
      </c>
    </row>
    <row r="2195" spans="1:11" x14ac:dyDescent="0.25">
      <c r="A2195" t="str">
        <f t="shared" si="286"/>
        <v/>
      </c>
      <c r="B2195" s="16">
        <f t="shared" si="290"/>
        <v>40995</v>
      </c>
      <c r="C2195">
        <f t="shared" si="289"/>
        <v>450</v>
      </c>
      <c r="D2195">
        <f t="shared" si="287"/>
        <v>450</v>
      </c>
      <c r="E2195">
        <f t="shared" si="288"/>
        <v>0</v>
      </c>
      <c r="F2195">
        <f t="shared" si="283"/>
        <v>110</v>
      </c>
      <c r="G2195">
        <f t="shared" si="283"/>
        <v>185</v>
      </c>
      <c r="H2195">
        <v>10</v>
      </c>
      <c r="I2195">
        <f t="shared" si="284"/>
        <v>85</v>
      </c>
      <c r="J2195">
        <f t="shared" si="285"/>
        <v>30</v>
      </c>
      <c r="K2195">
        <v>30</v>
      </c>
    </row>
    <row r="2196" spans="1:11" x14ac:dyDescent="0.25">
      <c r="A2196" t="str">
        <f t="shared" si="286"/>
        <v/>
      </c>
      <c r="B2196" s="16">
        <f t="shared" si="290"/>
        <v>40996</v>
      </c>
      <c r="C2196">
        <f t="shared" si="289"/>
        <v>450</v>
      </c>
      <c r="D2196">
        <f t="shared" si="287"/>
        <v>450</v>
      </c>
      <c r="E2196">
        <f t="shared" si="288"/>
        <v>0</v>
      </c>
      <c r="F2196">
        <f t="shared" si="283"/>
        <v>110</v>
      </c>
      <c r="G2196">
        <f t="shared" si="283"/>
        <v>185</v>
      </c>
      <c r="H2196">
        <v>10</v>
      </c>
      <c r="I2196">
        <f t="shared" si="284"/>
        <v>85</v>
      </c>
      <c r="J2196">
        <f t="shared" si="285"/>
        <v>30</v>
      </c>
      <c r="K2196">
        <v>30</v>
      </c>
    </row>
    <row r="2197" spans="1:11" x14ac:dyDescent="0.25">
      <c r="A2197" t="str">
        <f t="shared" si="286"/>
        <v/>
      </c>
      <c r="B2197" s="16">
        <f t="shared" si="290"/>
        <v>40997</v>
      </c>
      <c r="C2197">
        <f t="shared" si="289"/>
        <v>450</v>
      </c>
      <c r="D2197">
        <f t="shared" si="287"/>
        <v>450</v>
      </c>
      <c r="E2197">
        <f t="shared" si="288"/>
        <v>0</v>
      </c>
      <c r="F2197">
        <f t="shared" si="283"/>
        <v>110</v>
      </c>
      <c r="G2197">
        <f t="shared" si="283"/>
        <v>185</v>
      </c>
      <c r="H2197">
        <v>10</v>
      </c>
      <c r="I2197">
        <f t="shared" si="284"/>
        <v>85</v>
      </c>
      <c r="J2197">
        <f t="shared" si="285"/>
        <v>30</v>
      </c>
      <c r="K2197">
        <v>30</v>
      </c>
    </row>
    <row r="2198" spans="1:11" x14ac:dyDescent="0.25">
      <c r="A2198" t="str">
        <f t="shared" si="286"/>
        <v/>
      </c>
      <c r="B2198" s="16">
        <f t="shared" si="290"/>
        <v>40998</v>
      </c>
      <c r="C2198">
        <f t="shared" si="289"/>
        <v>450</v>
      </c>
      <c r="D2198">
        <f t="shared" si="287"/>
        <v>450</v>
      </c>
      <c r="E2198">
        <f t="shared" si="288"/>
        <v>0</v>
      </c>
      <c r="F2198">
        <f t="shared" si="283"/>
        <v>110</v>
      </c>
      <c r="G2198">
        <f t="shared" si="283"/>
        <v>185</v>
      </c>
      <c r="H2198">
        <v>10</v>
      </c>
      <c r="I2198">
        <f t="shared" si="284"/>
        <v>85</v>
      </c>
      <c r="J2198">
        <f t="shared" si="285"/>
        <v>30</v>
      </c>
      <c r="K2198">
        <v>30</v>
      </c>
    </row>
    <row r="2199" spans="1:11" x14ac:dyDescent="0.25">
      <c r="A2199" t="str">
        <f t="shared" si="286"/>
        <v/>
      </c>
      <c r="B2199" s="16">
        <f t="shared" si="290"/>
        <v>40999</v>
      </c>
      <c r="C2199">
        <f t="shared" si="289"/>
        <v>450</v>
      </c>
      <c r="D2199">
        <f t="shared" si="287"/>
        <v>450</v>
      </c>
      <c r="E2199">
        <f t="shared" si="288"/>
        <v>0</v>
      </c>
      <c r="F2199">
        <f t="shared" si="283"/>
        <v>110</v>
      </c>
      <c r="G2199">
        <f t="shared" si="283"/>
        <v>185</v>
      </c>
      <c r="H2199">
        <v>10</v>
      </c>
      <c r="I2199">
        <f t="shared" si="284"/>
        <v>85</v>
      </c>
      <c r="J2199">
        <f t="shared" si="285"/>
        <v>30</v>
      </c>
      <c r="K2199">
        <v>30</v>
      </c>
    </row>
    <row r="2200" spans="1:11" x14ac:dyDescent="0.25">
      <c r="A2200">
        <f t="shared" si="286"/>
        <v>1</v>
      </c>
      <c r="B2200" s="16">
        <f t="shared" si="290"/>
        <v>41000</v>
      </c>
      <c r="C2200">
        <f t="shared" si="289"/>
        <v>410</v>
      </c>
      <c r="D2200">
        <f t="shared" si="287"/>
        <v>410</v>
      </c>
      <c r="E2200">
        <f t="shared" si="288"/>
        <v>0</v>
      </c>
      <c r="F2200">
        <f>25+60+5</f>
        <v>90</v>
      </c>
      <c r="G2200">
        <f>135+15+50</f>
        <v>200</v>
      </c>
      <c r="H2200">
        <v>5</v>
      </c>
      <c r="I2200">
        <f t="shared" si="284"/>
        <v>85</v>
      </c>
      <c r="J2200">
        <f>10+10+10</f>
        <v>30</v>
      </c>
    </row>
    <row r="2201" spans="1:11" x14ac:dyDescent="0.25">
      <c r="A2201" t="str">
        <f t="shared" si="286"/>
        <v/>
      </c>
      <c r="B2201" s="16">
        <f t="shared" si="290"/>
        <v>41001</v>
      </c>
      <c r="C2201">
        <f t="shared" si="289"/>
        <v>410</v>
      </c>
      <c r="D2201">
        <f t="shared" si="287"/>
        <v>410</v>
      </c>
      <c r="E2201">
        <f t="shared" si="288"/>
        <v>0</v>
      </c>
      <c r="F2201">
        <f t="shared" si="283"/>
        <v>90</v>
      </c>
      <c r="G2201">
        <f t="shared" si="283"/>
        <v>200</v>
      </c>
      <c r="H2201">
        <f>H2200</f>
        <v>5</v>
      </c>
      <c r="I2201">
        <f t="shared" si="284"/>
        <v>85</v>
      </c>
      <c r="J2201">
        <f>J2200</f>
        <v>30</v>
      </c>
    </row>
    <row r="2202" spans="1:11" x14ac:dyDescent="0.25">
      <c r="A2202" t="str">
        <f t="shared" si="286"/>
        <v/>
      </c>
      <c r="B2202" s="16">
        <f t="shared" si="290"/>
        <v>41002</v>
      </c>
      <c r="C2202">
        <f t="shared" si="289"/>
        <v>410</v>
      </c>
      <c r="D2202">
        <f t="shared" si="287"/>
        <v>410</v>
      </c>
      <c r="E2202">
        <f t="shared" si="288"/>
        <v>0</v>
      </c>
      <c r="F2202">
        <f t="shared" si="283"/>
        <v>90</v>
      </c>
      <c r="G2202">
        <f t="shared" si="283"/>
        <v>200</v>
      </c>
      <c r="H2202">
        <f t="shared" si="283"/>
        <v>5</v>
      </c>
      <c r="I2202">
        <f t="shared" si="284"/>
        <v>85</v>
      </c>
      <c r="J2202">
        <f t="shared" si="285"/>
        <v>30</v>
      </c>
    </row>
    <row r="2203" spans="1:11" x14ac:dyDescent="0.25">
      <c r="A2203" t="str">
        <f t="shared" si="286"/>
        <v/>
      </c>
      <c r="B2203" s="16">
        <f t="shared" si="290"/>
        <v>41003</v>
      </c>
      <c r="C2203">
        <f t="shared" si="289"/>
        <v>410</v>
      </c>
      <c r="D2203">
        <f t="shared" si="287"/>
        <v>410</v>
      </c>
      <c r="E2203">
        <f t="shared" si="288"/>
        <v>0</v>
      </c>
      <c r="F2203">
        <f t="shared" si="283"/>
        <v>90</v>
      </c>
      <c r="G2203">
        <f t="shared" si="283"/>
        <v>200</v>
      </c>
      <c r="H2203">
        <f t="shared" si="283"/>
        <v>5</v>
      </c>
      <c r="I2203">
        <f t="shared" si="284"/>
        <v>85</v>
      </c>
      <c r="J2203">
        <f t="shared" si="285"/>
        <v>30</v>
      </c>
    </row>
    <row r="2204" spans="1:11" x14ac:dyDescent="0.25">
      <c r="A2204" t="str">
        <f t="shared" si="286"/>
        <v/>
      </c>
      <c r="B2204" s="16">
        <f t="shared" si="290"/>
        <v>41004</v>
      </c>
      <c r="C2204">
        <f t="shared" si="289"/>
        <v>410</v>
      </c>
      <c r="D2204">
        <f t="shared" si="287"/>
        <v>410</v>
      </c>
      <c r="E2204">
        <f t="shared" si="288"/>
        <v>0</v>
      </c>
      <c r="F2204">
        <f t="shared" si="283"/>
        <v>90</v>
      </c>
      <c r="G2204">
        <f t="shared" si="283"/>
        <v>200</v>
      </c>
      <c r="H2204">
        <f t="shared" si="283"/>
        <v>5</v>
      </c>
      <c r="I2204">
        <f t="shared" si="284"/>
        <v>85</v>
      </c>
      <c r="J2204">
        <f t="shared" si="285"/>
        <v>30</v>
      </c>
    </row>
    <row r="2205" spans="1:11" x14ac:dyDescent="0.25">
      <c r="A2205" t="str">
        <f t="shared" si="286"/>
        <v/>
      </c>
      <c r="B2205" s="16">
        <f t="shared" si="290"/>
        <v>41005</v>
      </c>
      <c r="C2205">
        <f t="shared" si="289"/>
        <v>410</v>
      </c>
      <c r="D2205">
        <f t="shared" si="287"/>
        <v>410</v>
      </c>
      <c r="E2205">
        <f t="shared" si="288"/>
        <v>0</v>
      </c>
      <c r="F2205">
        <f t="shared" si="283"/>
        <v>90</v>
      </c>
      <c r="G2205">
        <f t="shared" si="283"/>
        <v>200</v>
      </c>
      <c r="H2205">
        <f t="shared" si="283"/>
        <v>5</v>
      </c>
      <c r="I2205">
        <f t="shared" si="284"/>
        <v>85</v>
      </c>
      <c r="J2205">
        <f t="shared" si="285"/>
        <v>30</v>
      </c>
    </row>
    <row r="2206" spans="1:11" x14ac:dyDescent="0.25">
      <c r="A2206" t="str">
        <f t="shared" si="286"/>
        <v/>
      </c>
      <c r="B2206" s="16">
        <f t="shared" si="290"/>
        <v>41006</v>
      </c>
      <c r="C2206">
        <f t="shared" si="289"/>
        <v>410</v>
      </c>
      <c r="D2206">
        <f t="shared" si="287"/>
        <v>410</v>
      </c>
      <c r="E2206">
        <f t="shared" si="288"/>
        <v>0</v>
      </c>
      <c r="F2206">
        <f t="shared" si="283"/>
        <v>90</v>
      </c>
      <c r="G2206">
        <f t="shared" si="283"/>
        <v>200</v>
      </c>
      <c r="H2206">
        <f t="shared" si="283"/>
        <v>5</v>
      </c>
      <c r="I2206">
        <f t="shared" si="284"/>
        <v>85</v>
      </c>
      <c r="J2206">
        <f t="shared" si="285"/>
        <v>30</v>
      </c>
    </row>
    <row r="2207" spans="1:11" x14ac:dyDescent="0.25">
      <c r="A2207" t="str">
        <f t="shared" si="286"/>
        <v/>
      </c>
      <c r="B2207" s="16">
        <f t="shared" si="290"/>
        <v>41007</v>
      </c>
      <c r="C2207">
        <f t="shared" si="289"/>
        <v>410</v>
      </c>
      <c r="D2207">
        <f t="shared" si="287"/>
        <v>410</v>
      </c>
      <c r="E2207">
        <f t="shared" si="288"/>
        <v>0</v>
      </c>
      <c r="F2207">
        <f t="shared" si="283"/>
        <v>90</v>
      </c>
      <c r="G2207">
        <f t="shared" si="283"/>
        <v>200</v>
      </c>
      <c r="H2207">
        <f t="shared" si="283"/>
        <v>5</v>
      </c>
      <c r="I2207">
        <f t="shared" si="284"/>
        <v>85</v>
      </c>
      <c r="J2207">
        <f t="shared" si="285"/>
        <v>30</v>
      </c>
    </row>
    <row r="2208" spans="1:11" x14ac:dyDescent="0.25">
      <c r="A2208" t="str">
        <f t="shared" si="286"/>
        <v/>
      </c>
      <c r="B2208" s="16">
        <f t="shared" si="290"/>
        <v>41008</v>
      </c>
      <c r="C2208">
        <f t="shared" si="289"/>
        <v>410</v>
      </c>
      <c r="D2208">
        <f t="shared" si="287"/>
        <v>410</v>
      </c>
      <c r="E2208">
        <f t="shared" si="288"/>
        <v>0</v>
      </c>
      <c r="F2208">
        <f t="shared" si="283"/>
        <v>90</v>
      </c>
      <c r="G2208">
        <f t="shared" si="283"/>
        <v>200</v>
      </c>
      <c r="H2208">
        <f t="shared" si="283"/>
        <v>5</v>
      </c>
      <c r="I2208">
        <f t="shared" si="284"/>
        <v>85</v>
      </c>
      <c r="J2208">
        <f t="shared" si="285"/>
        <v>30</v>
      </c>
    </row>
    <row r="2209" spans="1:10" x14ac:dyDescent="0.25">
      <c r="A2209" t="str">
        <f t="shared" si="286"/>
        <v/>
      </c>
      <c r="B2209" s="16">
        <f t="shared" si="290"/>
        <v>41009</v>
      </c>
      <c r="C2209">
        <f t="shared" si="289"/>
        <v>410</v>
      </c>
      <c r="D2209">
        <f t="shared" si="287"/>
        <v>410</v>
      </c>
      <c r="E2209">
        <f t="shared" si="288"/>
        <v>0</v>
      </c>
      <c r="F2209">
        <f t="shared" si="283"/>
        <v>90</v>
      </c>
      <c r="G2209">
        <f t="shared" si="283"/>
        <v>200</v>
      </c>
      <c r="H2209">
        <f t="shared" si="283"/>
        <v>5</v>
      </c>
      <c r="I2209">
        <f t="shared" si="284"/>
        <v>85</v>
      </c>
      <c r="J2209">
        <f t="shared" si="285"/>
        <v>30</v>
      </c>
    </row>
    <row r="2210" spans="1:10" x14ac:dyDescent="0.25">
      <c r="A2210" t="str">
        <f t="shared" si="286"/>
        <v/>
      </c>
      <c r="B2210" s="16">
        <f t="shared" si="290"/>
        <v>41010</v>
      </c>
      <c r="C2210">
        <f t="shared" si="289"/>
        <v>410</v>
      </c>
      <c r="D2210">
        <f t="shared" si="287"/>
        <v>410</v>
      </c>
      <c r="E2210">
        <f t="shared" si="288"/>
        <v>0</v>
      </c>
      <c r="F2210">
        <f t="shared" si="283"/>
        <v>90</v>
      </c>
      <c r="G2210">
        <f t="shared" si="283"/>
        <v>200</v>
      </c>
      <c r="H2210">
        <f t="shared" si="283"/>
        <v>5</v>
      </c>
      <c r="I2210">
        <f t="shared" si="284"/>
        <v>85</v>
      </c>
      <c r="J2210">
        <f t="shared" si="285"/>
        <v>30</v>
      </c>
    </row>
    <row r="2211" spans="1:10" x14ac:dyDescent="0.25">
      <c r="A2211" t="str">
        <f t="shared" si="286"/>
        <v/>
      </c>
      <c r="B2211" s="16">
        <f t="shared" si="290"/>
        <v>41011</v>
      </c>
      <c r="C2211">
        <f t="shared" si="289"/>
        <v>410</v>
      </c>
      <c r="D2211">
        <f t="shared" si="287"/>
        <v>410</v>
      </c>
      <c r="E2211">
        <f t="shared" si="288"/>
        <v>0</v>
      </c>
      <c r="F2211">
        <f t="shared" ref="F2211:H2274" si="291">F2210</f>
        <v>90</v>
      </c>
      <c r="G2211">
        <f t="shared" si="291"/>
        <v>200</v>
      </c>
      <c r="H2211">
        <f t="shared" si="291"/>
        <v>5</v>
      </c>
      <c r="I2211">
        <f t="shared" ref="I2211:I2274" si="292">I2210</f>
        <v>85</v>
      </c>
      <c r="J2211">
        <f t="shared" ref="J2211:K2274" si="293">J2210</f>
        <v>30</v>
      </c>
    </row>
    <row r="2212" spans="1:10" x14ac:dyDescent="0.25">
      <c r="A2212" t="str">
        <f t="shared" si="286"/>
        <v/>
      </c>
      <c r="B2212" s="16">
        <f t="shared" si="290"/>
        <v>41012</v>
      </c>
      <c r="C2212">
        <f t="shared" si="289"/>
        <v>410</v>
      </c>
      <c r="D2212">
        <f t="shared" si="287"/>
        <v>410</v>
      </c>
      <c r="E2212">
        <f t="shared" si="288"/>
        <v>0</v>
      </c>
      <c r="F2212">
        <f t="shared" si="291"/>
        <v>90</v>
      </c>
      <c r="G2212">
        <f t="shared" si="291"/>
        <v>200</v>
      </c>
      <c r="H2212">
        <f t="shared" si="291"/>
        <v>5</v>
      </c>
      <c r="I2212">
        <f t="shared" si="292"/>
        <v>85</v>
      </c>
      <c r="J2212">
        <f t="shared" si="293"/>
        <v>30</v>
      </c>
    </row>
    <row r="2213" spans="1:10" x14ac:dyDescent="0.25">
      <c r="A2213" t="str">
        <f t="shared" si="286"/>
        <v/>
      </c>
      <c r="B2213" s="16">
        <f t="shared" si="290"/>
        <v>41013</v>
      </c>
      <c r="C2213">
        <f t="shared" si="289"/>
        <v>410</v>
      </c>
      <c r="D2213">
        <f t="shared" si="287"/>
        <v>410</v>
      </c>
      <c r="E2213">
        <f t="shared" si="288"/>
        <v>0</v>
      </c>
      <c r="F2213">
        <f t="shared" si="291"/>
        <v>90</v>
      </c>
      <c r="G2213">
        <f t="shared" si="291"/>
        <v>200</v>
      </c>
      <c r="H2213">
        <f t="shared" si="291"/>
        <v>5</v>
      </c>
      <c r="I2213">
        <f t="shared" si="292"/>
        <v>85</v>
      </c>
      <c r="J2213">
        <f t="shared" si="293"/>
        <v>30</v>
      </c>
    </row>
    <row r="2214" spans="1:10" x14ac:dyDescent="0.25">
      <c r="A2214" t="str">
        <f t="shared" si="286"/>
        <v/>
      </c>
      <c r="B2214" s="16">
        <f t="shared" si="290"/>
        <v>41014</v>
      </c>
      <c r="C2214">
        <f t="shared" si="289"/>
        <v>410</v>
      </c>
      <c r="D2214">
        <f t="shared" si="287"/>
        <v>410</v>
      </c>
      <c r="E2214">
        <f t="shared" si="288"/>
        <v>0</v>
      </c>
      <c r="F2214">
        <f t="shared" si="291"/>
        <v>90</v>
      </c>
      <c r="G2214">
        <f t="shared" si="291"/>
        <v>200</v>
      </c>
      <c r="H2214">
        <f t="shared" si="291"/>
        <v>5</v>
      </c>
      <c r="I2214">
        <f t="shared" si="292"/>
        <v>85</v>
      </c>
      <c r="J2214">
        <f t="shared" si="293"/>
        <v>30</v>
      </c>
    </row>
    <row r="2215" spans="1:10" x14ac:dyDescent="0.25">
      <c r="A2215" t="str">
        <f t="shared" si="286"/>
        <v/>
      </c>
      <c r="B2215" s="16">
        <f t="shared" si="290"/>
        <v>41015</v>
      </c>
      <c r="C2215">
        <f t="shared" si="289"/>
        <v>410</v>
      </c>
      <c r="D2215">
        <f t="shared" si="287"/>
        <v>410</v>
      </c>
      <c r="E2215">
        <f t="shared" si="288"/>
        <v>0</v>
      </c>
      <c r="F2215">
        <f t="shared" si="291"/>
        <v>90</v>
      </c>
      <c r="G2215">
        <f t="shared" si="291"/>
        <v>200</v>
      </c>
      <c r="H2215">
        <f t="shared" si="291"/>
        <v>5</v>
      </c>
      <c r="I2215">
        <f t="shared" si="292"/>
        <v>85</v>
      </c>
      <c r="J2215">
        <f t="shared" si="293"/>
        <v>30</v>
      </c>
    </row>
    <row r="2216" spans="1:10" x14ac:dyDescent="0.25">
      <c r="A2216" t="str">
        <f t="shared" si="286"/>
        <v/>
      </c>
      <c r="B2216" s="16">
        <f t="shared" si="290"/>
        <v>41016</v>
      </c>
      <c r="C2216">
        <f t="shared" si="289"/>
        <v>410</v>
      </c>
      <c r="D2216">
        <f t="shared" si="287"/>
        <v>410</v>
      </c>
      <c r="E2216">
        <f t="shared" si="288"/>
        <v>0</v>
      </c>
      <c r="F2216">
        <f t="shared" si="291"/>
        <v>90</v>
      </c>
      <c r="G2216">
        <f t="shared" si="291"/>
        <v>200</v>
      </c>
      <c r="H2216">
        <f t="shared" si="291"/>
        <v>5</v>
      </c>
      <c r="I2216">
        <f t="shared" si="292"/>
        <v>85</v>
      </c>
      <c r="J2216">
        <f t="shared" si="293"/>
        <v>30</v>
      </c>
    </row>
    <row r="2217" spans="1:10" x14ac:dyDescent="0.25">
      <c r="A2217" t="str">
        <f t="shared" si="286"/>
        <v/>
      </c>
      <c r="B2217" s="16">
        <f t="shared" si="290"/>
        <v>41017</v>
      </c>
      <c r="C2217">
        <f t="shared" si="289"/>
        <v>410</v>
      </c>
      <c r="D2217">
        <f t="shared" si="287"/>
        <v>410</v>
      </c>
      <c r="E2217">
        <f t="shared" si="288"/>
        <v>0</v>
      </c>
      <c r="F2217">
        <f t="shared" si="291"/>
        <v>90</v>
      </c>
      <c r="G2217">
        <f t="shared" si="291"/>
        <v>200</v>
      </c>
      <c r="H2217">
        <f t="shared" si="291"/>
        <v>5</v>
      </c>
      <c r="I2217">
        <f t="shared" si="292"/>
        <v>85</v>
      </c>
      <c r="J2217">
        <f t="shared" si="293"/>
        <v>30</v>
      </c>
    </row>
    <row r="2218" spans="1:10" x14ac:dyDescent="0.25">
      <c r="A2218" t="str">
        <f t="shared" si="286"/>
        <v/>
      </c>
      <c r="B2218" s="16">
        <f t="shared" si="290"/>
        <v>41018</v>
      </c>
      <c r="C2218">
        <f t="shared" si="289"/>
        <v>410</v>
      </c>
      <c r="D2218">
        <f t="shared" si="287"/>
        <v>410</v>
      </c>
      <c r="E2218">
        <f t="shared" si="288"/>
        <v>0</v>
      </c>
      <c r="F2218">
        <f t="shared" si="291"/>
        <v>90</v>
      </c>
      <c r="G2218">
        <f t="shared" si="291"/>
        <v>200</v>
      </c>
      <c r="H2218">
        <f t="shared" si="291"/>
        <v>5</v>
      </c>
      <c r="I2218">
        <f t="shared" si="292"/>
        <v>85</v>
      </c>
      <c r="J2218">
        <f t="shared" si="293"/>
        <v>30</v>
      </c>
    </row>
    <row r="2219" spans="1:10" x14ac:dyDescent="0.25">
      <c r="A2219" t="str">
        <f t="shared" si="286"/>
        <v/>
      </c>
      <c r="B2219" s="16">
        <f t="shared" si="290"/>
        <v>41019</v>
      </c>
      <c r="C2219">
        <f t="shared" si="289"/>
        <v>410</v>
      </c>
      <c r="D2219">
        <f t="shared" si="287"/>
        <v>410</v>
      </c>
      <c r="E2219">
        <f t="shared" si="288"/>
        <v>0</v>
      </c>
      <c r="F2219">
        <f t="shared" si="291"/>
        <v>90</v>
      </c>
      <c r="G2219">
        <f t="shared" si="291"/>
        <v>200</v>
      </c>
      <c r="H2219">
        <f t="shared" si="291"/>
        <v>5</v>
      </c>
      <c r="I2219">
        <f t="shared" si="292"/>
        <v>85</v>
      </c>
      <c r="J2219">
        <f t="shared" si="293"/>
        <v>30</v>
      </c>
    </row>
    <row r="2220" spans="1:10" x14ac:dyDescent="0.25">
      <c r="A2220" t="str">
        <f t="shared" si="286"/>
        <v/>
      </c>
      <c r="B2220" s="16">
        <f t="shared" si="290"/>
        <v>41020</v>
      </c>
      <c r="C2220">
        <f t="shared" si="289"/>
        <v>410</v>
      </c>
      <c r="D2220">
        <f t="shared" si="287"/>
        <v>410</v>
      </c>
      <c r="E2220">
        <f t="shared" si="288"/>
        <v>0</v>
      </c>
      <c r="F2220">
        <f t="shared" si="291"/>
        <v>90</v>
      </c>
      <c r="G2220">
        <f t="shared" si="291"/>
        <v>200</v>
      </c>
      <c r="H2220">
        <f t="shared" si="291"/>
        <v>5</v>
      </c>
      <c r="I2220">
        <f t="shared" si="292"/>
        <v>85</v>
      </c>
      <c r="J2220">
        <f t="shared" si="293"/>
        <v>30</v>
      </c>
    </row>
    <row r="2221" spans="1:10" x14ac:dyDescent="0.25">
      <c r="A2221" t="str">
        <f t="shared" si="286"/>
        <v/>
      </c>
      <c r="B2221" s="16">
        <f t="shared" si="290"/>
        <v>41021</v>
      </c>
      <c r="C2221">
        <f t="shared" si="289"/>
        <v>410</v>
      </c>
      <c r="D2221">
        <f t="shared" si="287"/>
        <v>410</v>
      </c>
      <c r="E2221">
        <f t="shared" si="288"/>
        <v>0</v>
      </c>
      <c r="F2221">
        <f t="shared" si="291"/>
        <v>90</v>
      </c>
      <c r="G2221">
        <f t="shared" si="291"/>
        <v>200</v>
      </c>
      <c r="H2221">
        <f t="shared" si="291"/>
        <v>5</v>
      </c>
      <c r="I2221">
        <f t="shared" si="292"/>
        <v>85</v>
      </c>
      <c r="J2221">
        <f t="shared" si="293"/>
        <v>30</v>
      </c>
    </row>
    <row r="2222" spans="1:10" x14ac:dyDescent="0.25">
      <c r="A2222" t="str">
        <f t="shared" si="286"/>
        <v/>
      </c>
      <c r="B2222" s="16">
        <f t="shared" si="290"/>
        <v>41022</v>
      </c>
      <c r="C2222">
        <f t="shared" si="289"/>
        <v>410</v>
      </c>
      <c r="D2222">
        <f t="shared" si="287"/>
        <v>410</v>
      </c>
      <c r="E2222">
        <f t="shared" si="288"/>
        <v>0</v>
      </c>
      <c r="F2222">
        <f t="shared" si="291"/>
        <v>90</v>
      </c>
      <c r="G2222">
        <f t="shared" si="291"/>
        <v>200</v>
      </c>
      <c r="H2222">
        <f t="shared" si="291"/>
        <v>5</v>
      </c>
      <c r="I2222">
        <f t="shared" si="292"/>
        <v>85</v>
      </c>
      <c r="J2222">
        <f t="shared" si="293"/>
        <v>30</v>
      </c>
    </row>
    <row r="2223" spans="1:10" x14ac:dyDescent="0.25">
      <c r="A2223" t="str">
        <f t="shared" si="286"/>
        <v/>
      </c>
      <c r="B2223" s="16">
        <f t="shared" si="290"/>
        <v>41023</v>
      </c>
      <c r="C2223">
        <f t="shared" si="289"/>
        <v>410</v>
      </c>
      <c r="D2223">
        <f t="shared" si="287"/>
        <v>410</v>
      </c>
      <c r="E2223">
        <f t="shared" si="288"/>
        <v>0</v>
      </c>
      <c r="F2223">
        <f t="shared" si="291"/>
        <v>90</v>
      </c>
      <c r="G2223">
        <f t="shared" si="291"/>
        <v>200</v>
      </c>
      <c r="H2223">
        <f t="shared" si="291"/>
        <v>5</v>
      </c>
      <c r="I2223">
        <f t="shared" si="292"/>
        <v>85</v>
      </c>
      <c r="J2223">
        <f t="shared" si="293"/>
        <v>30</v>
      </c>
    </row>
    <row r="2224" spans="1:10" x14ac:dyDescent="0.25">
      <c r="A2224" t="str">
        <f t="shared" si="286"/>
        <v/>
      </c>
      <c r="B2224" s="16">
        <f t="shared" si="290"/>
        <v>41024</v>
      </c>
      <c r="C2224">
        <f t="shared" si="289"/>
        <v>410</v>
      </c>
      <c r="D2224">
        <f t="shared" si="287"/>
        <v>410</v>
      </c>
      <c r="E2224">
        <f t="shared" si="288"/>
        <v>0</v>
      </c>
      <c r="F2224">
        <f t="shared" si="291"/>
        <v>90</v>
      </c>
      <c r="G2224">
        <f t="shared" si="291"/>
        <v>200</v>
      </c>
      <c r="H2224">
        <f t="shared" si="291"/>
        <v>5</v>
      </c>
      <c r="I2224">
        <f t="shared" si="292"/>
        <v>85</v>
      </c>
      <c r="J2224">
        <f t="shared" si="293"/>
        <v>30</v>
      </c>
    </row>
    <row r="2225" spans="1:14" x14ac:dyDescent="0.25">
      <c r="A2225" t="str">
        <f t="shared" si="286"/>
        <v/>
      </c>
      <c r="B2225" s="16">
        <f t="shared" si="290"/>
        <v>41025</v>
      </c>
      <c r="C2225">
        <f t="shared" si="289"/>
        <v>410</v>
      </c>
      <c r="D2225">
        <f t="shared" si="287"/>
        <v>410</v>
      </c>
      <c r="E2225">
        <f t="shared" si="288"/>
        <v>0</v>
      </c>
      <c r="F2225">
        <f t="shared" si="291"/>
        <v>90</v>
      </c>
      <c r="G2225">
        <f t="shared" si="291"/>
        <v>200</v>
      </c>
      <c r="H2225">
        <f t="shared" si="291"/>
        <v>5</v>
      </c>
      <c r="I2225">
        <f t="shared" si="292"/>
        <v>85</v>
      </c>
      <c r="J2225">
        <f t="shared" si="293"/>
        <v>30</v>
      </c>
    </row>
    <row r="2226" spans="1:14" x14ac:dyDescent="0.25">
      <c r="A2226" t="str">
        <f t="shared" si="286"/>
        <v/>
      </c>
      <c r="B2226" s="16">
        <f t="shared" si="290"/>
        <v>41026</v>
      </c>
      <c r="C2226">
        <f t="shared" si="289"/>
        <v>410</v>
      </c>
      <c r="D2226">
        <f t="shared" si="287"/>
        <v>410</v>
      </c>
      <c r="E2226">
        <f t="shared" si="288"/>
        <v>0</v>
      </c>
      <c r="F2226">
        <f t="shared" si="291"/>
        <v>90</v>
      </c>
      <c r="G2226">
        <f t="shared" si="291"/>
        <v>200</v>
      </c>
      <c r="H2226">
        <f t="shared" si="291"/>
        <v>5</v>
      </c>
      <c r="I2226">
        <f t="shared" si="292"/>
        <v>85</v>
      </c>
      <c r="J2226">
        <f t="shared" si="293"/>
        <v>30</v>
      </c>
    </row>
    <row r="2227" spans="1:14" x14ac:dyDescent="0.25">
      <c r="A2227" t="str">
        <f t="shared" si="286"/>
        <v/>
      </c>
      <c r="B2227" s="16">
        <f t="shared" si="290"/>
        <v>41027</v>
      </c>
      <c r="C2227">
        <f t="shared" si="289"/>
        <v>410</v>
      </c>
      <c r="D2227">
        <f t="shared" si="287"/>
        <v>410</v>
      </c>
      <c r="E2227">
        <f t="shared" si="288"/>
        <v>0</v>
      </c>
      <c r="F2227">
        <f t="shared" si="291"/>
        <v>90</v>
      </c>
      <c r="G2227">
        <f t="shared" si="291"/>
        <v>200</v>
      </c>
      <c r="H2227">
        <f t="shared" si="291"/>
        <v>5</v>
      </c>
      <c r="I2227">
        <f t="shared" si="292"/>
        <v>85</v>
      </c>
      <c r="J2227">
        <f t="shared" si="293"/>
        <v>30</v>
      </c>
    </row>
    <row r="2228" spans="1:14" x14ac:dyDescent="0.25">
      <c r="A2228" t="str">
        <f t="shared" si="286"/>
        <v/>
      </c>
      <c r="B2228" s="16">
        <f t="shared" si="290"/>
        <v>41028</v>
      </c>
      <c r="C2228">
        <f t="shared" si="289"/>
        <v>410</v>
      </c>
      <c r="D2228">
        <f t="shared" si="287"/>
        <v>410</v>
      </c>
      <c r="E2228">
        <f t="shared" si="288"/>
        <v>0</v>
      </c>
      <c r="F2228">
        <f t="shared" si="291"/>
        <v>90</v>
      </c>
      <c r="G2228">
        <f t="shared" si="291"/>
        <v>200</v>
      </c>
      <c r="H2228">
        <f t="shared" si="291"/>
        <v>5</v>
      </c>
      <c r="I2228">
        <f t="shared" si="292"/>
        <v>85</v>
      </c>
      <c r="J2228">
        <f t="shared" si="293"/>
        <v>30</v>
      </c>
    </row>
    <row r="2229" spans="1:14" x14ac:dyDescent="0.25">
      <c r="A2229" t="str">
        <f t="shared" si="286"/>
        <v/>
      </c>
      <c r="B2229" s="16">
        <f t="shared" si="290"/>
        <v>41029</v>
      </c>
      <c r="C2229">
        <f t="shared" si="289"/>
        <v>410</v>
      </c>
      <c r="D2229">
        <f t="shared" si="287"/>
        <v>410</v>
      </c>
      <c r="E2229">
        <f t="shared" si="288"/>
        <v>0</v>
      </c>
      <c r="F2229">
        <f t="shared" si="291"/>
        <v>90</v>
      </c>
      <c r="G2229">
        <f t="shared" si="291"/>
        <v>200</v>
      </c>
      <c r="H2229">
        <f t="shared" si="291"/>
        <v>5</v>
      </c>
      <c r="I2229">
        <f t="shared" si="292"/>
        <v>85</v>
      </c>
      <c r="J2229">
        <f t="shared" si="293"/>
        <v>30</v>
      </c>
    </row>
    <row r="2230" spans="1:14" x14ac:dyDescent="0.25">
      <c r="A2230">
        <f t="shared" si="286"/>
        <v>1</v>
      </c>
      <c r="B2230" s="16">
        <f t="shared" si="290"/>
        <v>41030</v>
      </c>
      <c r="C2230">
        <f t="shared" si="289"/>
        <v>410</v>
      </c>
      <c r="D2230">
        <f t="shared" si="287"/>
        <v>410</v>
      </c>
      <c r="E2230">
        <f t="shared" si="288"/>
        <v>0</v>
      </c>
      <c r="F2230">
        <f t="shared" si="291"/>
        <v>90</v>
      </c>
      <c r="G2230">
        <v>150</v>
      </c>
      <c r="H2230">
        <f>H2229+5</f>
        <v>10</v>
      </c>
      <c r="I2230">
        <f t="shared" si="292"/>
        <v>85</v>
      </c>
      <c r="J2230">
        <f t="shared" si="293"/>
        <v>30</v>
      </c>
      <c r="N2230">
        <v>45</v>
      </c>
    </row>
    <row r="2231" spans="1:14" x14ac:dyDescent="0.25">
      <c r="A2231" t="str">
        <f t="shared" si="286"/>
        <v/>
      </c>
      <c r="B2231" s="16">
        <f t="shared" si="290"/>
        <v>41031</v>
      </c>
      <c r="C2231">
        <f t="shared" si="289"/>
        <v>410</v>
      </c>
      <c r="D2231">
        <f t="shared" si="287"/>
        <v>410</v>
      </c>
      <c r="E2231">
        <f t="shared" si="288"/>
        <v>0</v>
      </c>
      <c r="F2231">
        <f t="shared" si="291"/>
        <v>90</v>
      </c>
      <c r="G2231">
        <f t="shared" si="291"/>
        <v>150</v>
      </c>
      <c r="H2231">
        <f t="shared" si="291"/>
        <v>10</v>
      </c>
      <c r="I2231">
        <f t="shared" si="292"/>
        <v>85</v>
      </c>
      <c r="J2231">
        <f t="shared" si="293"/>
        <v>30</v>
      </c>
      <c r="N2231">
        <v>45</v>
      </c>
    </row>
    <row r="2232" spans="1:14" x14ac:dyDescent="0.25">
      <c r="A2232" t="str">
        <f t="shared" si="286"/>
        <v/>
      </c>
      <c r="B2232" s="16">
        <f t="shared" si="290"/>
        <v>41032</v>
      </c>
      <c r="C2232">
        <f t="shared" si="289"/>
        <v>410</v>
      </c>
      <c r="D2232">
        <f t="shared" si="287"/>
        <v>410</v>
      </c>
      <c r="E2232">
        <f t="shared" si="288"/>
        <v>0</v>
      </c>
      <c r="F2232">
        <f t="shared" si="291"/>
        <v>90</v>
      </c>
      <c r="G2232">
        <f t="shared" si="291"/>
        <v>150</v>
      </c>
      <c r="H2232">
        <f t="shared" si="291"/>
        <v>10</v>
      </c>
      <c r="I2232">
        <f t="shared" si="292"/>
        <v>85</v>
      </c>
      <c r="J2232">
        <f t="shared" si="293"/>
        <v>30</v>
      </c>
      <c r="N2232">
        <v>45</v>
      </c>
    </row>
    <row r="2233" spans="1:14" x14ac:dyDescent="0.25">
      <c r="A2233" t="str">
        <f t="shared" si="286"/>
        <v/>
      </c>
      <c r="B2233" s="16">
        <f t="shared" si="290"/>
        <v>41033</v>
      </c>
      <c r="C2233">
        <f t="shared" si="289"/>
        <v>410</v>
      </c>
      <c r="D2233">
        <f t="shared" si="287"/>
        <v>410</v>
      </c>
      <c r="E2233">
        <f t="shared" si="288"/>
        <v>0</v>
      </c>
      <c r="F2233">
        <f t="shared" si="291"/>
        <v>90</v>
      </c>
      <c r="G2233">
        <f t="shared" si="291"/>
        <v>150</v>
      </c>
      <c r="H2233">
        <f t="shared" si="291"/>
        <v>10</v>
      </c>
      <c r="I2233">
        <f t="shared" si="292"/>
        <v>85</v>
      </c>
      <c r="J2233">
        <f t="shared" si="293"/>
        <v>30</v>
      </c>
      <c r="N2233">
        <v>45</v>
      </c>
    </row>
    <row r="2234" spans="1:14" x14ac:dyDescent="0.25">
      <c r="A2234" t="str">
        <f t="shared" si="286"/>
        <v/>
      </c>
      <c r="B2234" s="16">
        <f t="shared" si="290"/>
        <v>41034</v>
      </c>
      <c r="C2234">
        <f t="shared" si="289"/>
        <v>410</v>
      </c>
      <c r="D2234">
        <f t="shared" si="287"/>
        <v>410</v>
      </c>
      <c r="E2234">
        <f t="shared" si="288"/>
        <v>0</v>
      </c>
      <c r="F2234">
        <f t="shared" si="291"/>
        <v>90</v>
      </c>
      <c r="G2234">
        <f t="shared" si="291"/>
        <v>150</v>
      </c>
      <c r="H2234">
        <f t="shared" si="291"/>
        <v>10</v>
      </c>
      <c r="I2234">
        <f t="shared" si="292"/>
        <v>85</v>
      </c>
      <c r="J2234">
        <f t="shared" si="293"/>
        <v>30</v>
      </c>
      <c r="N2234">
        <v>45</v>
      </c>
    </row>
    <row r="2235" spans="1:14" x14ac:dyDescent="0.25">
      <c r="A2235" t="str">
        <f t="shared" si="286"/>
        <v/>
      </c>
      <c r="B2235" s="16">
        <f t="shared" si="290"/>
        <v>41035</v>
      </c>
      <c r="C2235">
        <f t="shared" si="289"/>
        <v>410</v>
      </c>
      <c r="D2235">
        <f t="shared" si="287"/>
        <v>410</v>
      </c>
      <c r="E2235">
        <f t="shared" si="288"/>
        <v>0</v>
      </c>
      <c r="F2235">
        <f t="shared" si="291"/>
        <v>90</v>
      </c>
      <c r="G2235">
        <f t="shared" si="291"/>
        <v>150</v>
      </c>
      <c r="H2235">
        <f t="shared" si="291"/>
        <v>10</v>
      </c>
      <c r="I2235">
        <f t="shared" si="292"/>
        <v>85</v>
      </c>
      <c r="J2235">
        <f t="shared" si="293"/>
        <v>30</v>
      </c>
      <c r="N2235">
        <v>45</v>
      </c>
    </row>
    <row r="2236" spans="1:14" x14ac:dyDescent="0.25">
      <c r="A2236" t="str">
        <f t="shared" si="286"/>
        <v/>
      </c>
      <c r="B2236" s="16">
        <f t="shared" si="290"/>
        <v>41036</v>
      </c>
      <c r="C2236">
        <f t="shared" si="289"/>
        <v>410</v>
      </c>
      <c r="D2236">
        <f t="shared" si="287"/>
        <v>410</v>
      </c>
      <c r="E2236">
        <f t="shared" si="288"/>
        <v>0</v>
      </c>
      <c r="F2236">
        <f t="shared" si="291"/>
        <v>90</v>
      </c>
      <c r="G2236">
        <f t="shared" si="291"/>
        <v>150</v>
      </c>
      <c r="H2236">
        <f t="shared" si="291"/>
        <v>10</v>
      </c>
      <c r="I2236">
        <f t="shared" si="292"/>
        <v>85</v>
      </c>
      <c r="J2236">
        <f t="shared" si="293"/>
        <v>30</v>
      </c>
      <c r="N2236">
        <v>45</v>
      </c>
    </row>
    <row r="2237" spans="1:14" x14ac:dyDescent="0.25">
      <c r="A2237" t="str">
        <f t="shared" si="286"/>
        <v/>
      </c>
      <c r="B2237" s="16">
        <f t="shared" si="290"/>
        <v>41037</v>
      </c>
      <c r="C2237">
        <f t="shared" si="289"/>
        <v>410</v>
      </c>
      <c r="D2237">
        <f t="shared" si="287"/>
        <v>410</v>
      </c>
      <c r="E2237">
        <f t="shared" si="288"/>
        <v>0</v>
      </c>
      <c r="F2237">
        <f t="shared" si="291"/>
        <v>90</v>
      </c>
      <c r="G2237">
        <f t="shared" si="291"/>
        <v>150</v>
      </c>
      <c r="H2237">
        <f t="shared" si="291"/>
        <v>10</v>
      </c>
      <c r="I2237">
        <f t="shared" si="292"/>
        <v>85</v>
      </c>
      <c r="J2237">
        <f t="shared" si="293"/>
        <v>30</v>
      </c>
      <c r="N2237">
        <v>45</v>
      </c>
    </row>
    <row r="2238" spans="1:14" x14ac:dyDescent="0.25">
      <c r="A2238" t="str">
        <f t="shared" si="286"/>
        <v/>
      </c>
      <c r="B2238" s="16">
        <f t="shared" si="290"/>
        <v>41038</v>
      </c>
      <c r="C2238">
        <f t="shared" si="289"/>
        <v>410</v>
      </c>
      <c r="D2238">
        <f t="shared" si="287"/>
        <v>410</v>
      </c>
      <c r="E2238">
        <f t="shared" si="288"/>
        <v>0</v>
      </c>
      <c r="F2238">
        <f t="shared" si="291"/>
        <v>90</v>
      </c>
      <c r="G2238">
        <f t="shared" si="291"/>
        <v>150</v>
      </c>
      <c r="H2238">
        <f t="shared" si="291"/>
        <v>10</v>
      </c>
      <c r="I2238">
        <f t="shared" si="292"/>
        <v>85</v>
      </c>
      <c r="J2238">
        <f t="shared" si="293"/>
        <v>30</v>
      </c>
      <c r="N2238">
        <v>45</v>
      </c>
    </row>
    <row r="2239" spans="1:14" x14ac:dyDescent="0.25">
      <c r="A2239" t="str">
        <f t="shared" si="286"/>
        <v/>
      </c>
      <c r="B2239" s="16">
        <f t="shared" si="290"/>
        <v>41039</v>
      </c>
      <c r="C2239">
        <f t="shared" si="289"/>
        <v>410</v>
      </c>
      <c r="D2239">
        <f t="shared" si="287"/>
        <v>410</v>
      </c>
      <c r="E2239">
        <f t="shared" si="288"/>
        <v>0</v>
      </c>
      <c r="F2239">
        <f t="shared" si="291"/>
        <v>90</v>
      </c>
      <c r="G2239">
        <f t="shared" si="291"/>
        <v>150</v>
      </c>
      <c r="H2239">
        <f t="shared" si="291"/>
        <v>10</v>
      </c>
      <c r="I2239">
        <f t="shared" si="292"/>
        <v>85</v>
      </c>
      <c r="J2239">
        <f t="shared" si="293"/>
        <v>30</v>
      </c>
      <c r="N2239">
        <v>45</v>
      </c>
    </row>
    <row r="2240" spans="1:14" x14ac:dyDescent="0.25">
      <c r="A2240" t="str">
        <f t="shared" si="286"/>
        <v/>
      </c>
      <c r="B2240" s="16">
        <f t="shared" si="290"/>
        <v>41040</v>
      </c>
      <c r="C2240">
        <f t="shared" si="289"/>
        <v>410</v>
      </c>
      <c r="D2240">
        <f t="shared" si="287"/>
        <v>410</v>
      </c>
      <c r="E2240">
        <f t="shared" si="288"/>
        <v>0</v>
      </c>
      <c r="F2240">
        <f t="shared" si="291"/>
        <v>90</v>
      </c>
      <c r="G2240">
        <f t="shared" si="291"/>
        <v>150</v>
      </c>
      <c r="H2240">
        <f t="shared" si="291"/>
        <v>10</v>
      </c>
      <c r="I2240">
        <f t="shared" si="292"/>
        <v>85</v>
      </c>
      <c r="J2240">
        <f t="shared" si="293"/>
        <v>30</v>
      </c>
      <c r="N2240">
        <v>45</v>
      </c>
    </row>
    <row r="2241" spans="1:14" x14ac:dyDescent="0.25">
      <c r="A2241" t="str">
        <f t="shared" si="286"/>
        <v/>
      </c>
      <c r="B2241" s="16">
        <f t="shared" si="290"/>
        <v>41041</v>
      </c>
      <c r="C2241">
        <f t="shared" si="289"/>
        <v>410</v>
      </c>
      <c r="D2241">
        <f t="shared" si="287"/>
        <v>410</v>
      </c>
      <c r="E2241">
        <f t="shared" si="288"/>
        <v>0</v>
      </c>
      <c r="F2241">
        <f t="shared" si="291"/>
        <v>90</v>
      </c>
      <c r="G2241">
        <f t="shared" si="291"/>
        <v>150</v>
      </c>
      <c r="H2241">
        <f t="shared" si="291"/>
        <v>10</v>
      </c>
      <c r="I2241">
        <f t="shared" si="292"/>
        <v>85</v>
      </c>
      <c r="J2241">
        <f t="shared" si="293"/>
        <v>30</v>
      </c>
      <c r="N2241">
        <v>45</v>
      </c>
    </row>
    <row r="2242" spans="1:14" x14ac:dyDescent="0.25">
      <c r="A2242" t="str">
        <f t="shared" si="286"/>
        <v/>
      </c>
      <c r="B2242" s="16">
        <f t="shared" si="290"/>
        <v>41042</v>
      </c>
      <c r="C2242">
        <f t="shared" si="289"/>
        <v>410</v>
      </c>
      <c r="D2242">
        <f t="shared" si="287"/>
        <v>410</v>
      </c>
      <c r="E2242">
        <f t="shared" si="288"/>
        <v>0</v>
      </c>
      <c r="F2242">
        <f t="shared" si="291"/>
        <v>90</v>
      </c>
      <c r="G2242">
        <f t="shared" si="291"/>
        <v>150</v>
      </c>
      <c r="H2242">
        <f t="shared" si="291"/>
        <v>10</v>
      </c>
      <c r="I2242">
        <f t="shared" si="292"/>
        <v>85</v>
      </c>
      <c r="J2242">
        <f t="shared" si="293"/>
        <v>30</v>
      </c>
      <c r="N2242">
        <v>45</v>
      </c>
    </row>
    <row r="2243" spans="1:14" x14ac:dyDescent="0.25">
      <c r="A2243" t="str">
        <f t="shared" si="286"/>
        <v/>
      </c>
      <c r="B2243" s="16">
        <f t="shared" si="290"/>
        <v>41043</v>
      </c>
      <c r="C2243">
        <f t="shared" si="289"/>
        <v>410</v>
      </c>
      <c r="D2243">
        <f t="shared" si="287"/>
        <v>410</v>
      </c>
      <c r="E2243">
        <f t="shared" si="288"/>
        <v>0</v>
      </c>
      <c r="F2243">
        <f t="shared" si="291"/>
        <v>90</v>
      </c>
      <c r="G2243">
        <f t="shared" si="291"/>
        <v>150</v>
      </c>
      <c r="H2243">
        <f t="shared" si="291"/>
        <v>10</v>
      </c>
      <c r="I2243">
        <f t="shared" si="292"/>
        <v>85</v>
      </c>
      <c r="J2243">
        <f t="shared" si="293"/>
        <v>30</v>
      </c>
      <c r="N2243">
        <v>45</v>
      </c>
    </row>
    <row r="2244" spans="1:14" x14ac:dyDescent="0.25">
      <c r="A2244" t="str">
        <f t="shared" si="286"/>
        <v/>
      </c>
      <c r="B2244" s="16">
        <f t="shared" si="290"/>
        <v>41044</v>
      </c>
      <c r="C2244">
        <f t="shared" si="289"/>
        <v>410</v>
      </c>
      <c r="D2244">
        <f t="shared" si="287"/>
        <v>410</v>
      </c>
      <c r="E2244">
        <f t="shared" si="288"/>
        <v>0</v>
      </c>
      <c r="F2244">
        <f t="shared" si="291"/>
        <v>90</v>
      </c>
      <c r="G2244">
        <f t="shared" si="291"/>
        <v>150</v>
      </c>
      <c r="H2244">
        <f t="shared" si="291"/>
        <v>10</v>
      </c>
      <c r="I2244">
        <f t="shared" si="292"/>
        <v>85</v>
      </c>
      <c r="J2244">
        <f t="shared" si="293"/>
        <v>30</v>
      </c>
      <c r="N2244">
        <v>45</v>
      </c>
    </row>
    <row r="2245" spans="1:14" x14ac:dyDescent="0.25">
      <c r="A2245" t="str">
        <f t="shared" si="286"/>
        <v/>
      </c>
      <c r="B2245" s="16">
        <f t="shared" si="290"/>
        <v>41045</v>
      </c>
      <c r="C2245">
        <f t="shared" si="289"/>
        <v>410</v>
      </c>
      <c r="D2245">
        <f t="shared" si="287"/>
        <v>410</v>
      </c>
      <c r="E2245">
        <f t="shared" si="288"/>
        <v>0</v>
      </c>
      <c r="F2245">
        <f t="shared" si="291"/>
        <v>90</v>
      </c>
      <c r="G2245">
        <f t="shared" si="291"/>
        <v>150</v>
      </c>
      <c r="H2245">
        <f t="shared" si="291"/>
        <v>10</v>
      </c>
      <c r="I2245">
        <f t="shared" si="292"/>
        <v>85</v>
      </c>
      <c r="J2245">
        <f t="shared" si="293"/>
        <v>30</v>
      </c>
      <c r="N2245">
        <v>45</v>
      </c>
    </row>
    <row r="2246" spans="1:14" x14ac:dyDescent="0.25">
      <c r="A2246" t="str">
        <f t="shared" si="286"/>
        <v/>
      </c>
      <c r="B2246" s="16">
        <f t="shared" si="290"/>
        <v>41046</v>
      </c>
      <c r="C2246">
        <f t="shared" si="289"/>
        <v>410</v>
      </c>
      <c r="D2246">
        <f t="shared" si="287"/>
        <v>410</v>
      </c>
      <c r="E2246">
        <f t="shared" si="288"/>
        <v>0</v>
      </c>
      <c r="F2246">
        <f t="shared" si="291"/>
        <v>90</v>
      </c>
      <c r="G2246">
        <f t="shared" si="291"/>
        <v>150</v>
      </c>
      <c r="H2246">
        <f t="shared" si="291"/>
        <v>10</v>
      </c>
      <c r="I2246">
        <f t="shared" si="292"/>
        <v>85</v>
      </c>
      <c r="J2246">
        <f t="shared" si="293"/>
        <v>30</v>
      </c>
      <c r="N2246">
        <v>45</v>
      </c>
    </row>
    <row r="2247" spans="1:14" x14ac:dyDescent="0.25">
      <c r="A2247" t="str">
        <f t="shared" si="286"/>
        <v/>
      </c>
      <c r="B2247" s="16">
        <f t="shared" si="290"/>
        <v>41047</v>
      </c>
      <c r="C2247">
        <f t="shared" si="289"/>
        <v>410</v>
      </c>
      <c r="D2247">
        <f t="shared" si="287"/>
        <v>410</v>
      </c>
      <c r="E2247">
        <f t="shared" si="288"/>
        <v>0</v>
      </c>
      <c r="F2247">
        <f t="shared" si="291"/>
        <v>90</v>
      </c>
      <c r="G2247">
        <f t="shared" si="291"/>
        <v>150</v>
      </c>
      <c r="H2247">
        <f t="shared" si="291"/>
        <v>10</v>
      </c>
      <c r="I2247">
        <f t="shared" si="292"/>
        <v>85</v>
      </c>
      <c r="J2247">
        <f t="shared" si="293"/>
        <v>30</v>
      </c>
      <c r="N2247">
        <v>45</v>
      </c>
    </row>
    <row r="2248" spans="1:14" x14ac:dyDescent="0.25">
      <c r="A2248" t="str">
        <f t="shared" ref="A2248:A2311" si="294">IF(DAY(B2248)=1,1,"")</f>
        <v/>
      </c>
      <c r="B2248" s="16">
        <f t="shared" si="290"/>
        <v>41048</v>
      </c>
      <c r="C2248">
        <f t="shared" si="289"/>
        <v>410</v>
      </c>
      <c r="D2248">
        <f t="shared" si="287"/>
        <v>410</v>
      </c>
      <c r="E2248">
        <f t="shared" si="288"/>
        <v>0</v>
      </c>
      <c r="F2248">
        <f t="shared" si="291"/>
        <v>90</v>
      </c>
      <c r="G2248">
        <f t="shared" si="291"/>
        <v>150</v>
      </c>
      <c r="H2248">
        <f t="shared" si="291"/>
        <v>10</v>
      </c>
      <c r="I2248">
        <f t="shared" si="292"/>
        <v>85</v>
      </c>
      <c r="J2248">
        <f t="shared" si="293"/>
        <v>30</v>
      </c>
      <c r="N2248">
        <v>45</v>
      </c>
    </row>
    <row r="2249" spans="1:14" x14ac:dyDescent="0.25">
      <c r="A2249" t="str">
        <f t="shared" si="294"/>
        <v/>
      </c>
      <c r="B2249" s="16">
        <f t="shared" si="290"/>
        <v>41049</v>
      </c>
      <c r="C2249">
        <f t="shared" si="289"/>
        <v>410</v>
      </c>
      <c r="D2249">
        <f t="shared" ref="D2249:D2312" si="295">SUM(F2249:S2249)</f>
        <v>410</v>
      </c>
      <c r="E2249">
        <f t="shared" ref="E2249:E2312" si="296">C2249-D2249</f>
        <v>0</v>
      </c>
      <c r="F2249">
        <f t="shared" si="291"/>
        <v>90</v>
      </c>
      <c r="G2249">
        <f t="shared" si="291"/>
        <v>150</v>
      </c>
      <c r="H2249">
        <f t="shared" si="291"/>
        <v>10</v>
      </c>
      <c r="I2249">
        <f t="shared" si="292"/>
        <v>85</v>
      </c>
      <c r="J2249">
        <f t="shared" si="293"/>
        <v>30</v>
      </c>
      <c r="N2249">
        <v>45</v>
      </c>
    </row>
    <row r="2250" spans="1:14" x14ac:dyDescent="0.25">
      <c r="A2250" t="str">
        <f t="shared" si="294"/>
        <v/>
      </c>
      <c r="B2250" s="16">
        <f t="shared" si="290"/>
        <v>41050</v>
      </c>
      <c r="C2250">
        <f t="shared" si="289"/>
        <v>410</v>
      </c>
      <c r="D2250">
        <f t="shared" si="295"/>
        <v>410</v>
      </c>
      <c r="E2250">
        <f t="shared" si="296"/>
        <v>0</v>
      </c>
      <c r="F2250">
        <f t="shared" si="291"/>
        <v>90</v>
      </c>
      <c r="G2250">
        <f t="shared" si="291"/>
        <v>150</v>
      </c>
      <c r="H2250">
        <f t="shared" si="291"/>
        <v>10</v>
      </c>
      <c r="I2250">
        <f t="shared" si="292"/>
        <v>85</v>
      </c>
      <c r="J2250">
        <f t="shared" si="293"/>
        <v>30</v>
      </c>
      <c r="N2250">
        <v>45</v>
      </c>
    </row>
    <row r="2251" spans="1:14" x14ac:dyDescent="0.25">
      <c r="A2251" t="str">
        <f t="shared" si="294"/>
        <v/>
      </c>
      <c r="B2251" s="16">
        <f t="shared" si="290"/>
        <v>41051</v>
      </c>
      <c r="C2251">
        <f t="shared" si="289"/>
        <v>410</v>
      </c>
      <c r="D2251">
        <f t="shared" si="295"/>
        <v>410</v>
      </c>
      <c r="E2251">
        <f t="shared" si="296"/>
        <v>0</v>
      </c>
      <c r="F2251">
        <f t="shared" si="291"/>
        <v>90</v>
      </c>
      <c r="G2251">
        <f t="shared" si="291"/>
        <v>150</v>
      </c>
      <c r="H2251">
        <f t="shared" si="291"/>
        <v>10</v>
      </c>
      <c r="I2251">
        <f t="shared" si="292"/>
        <v>85</v>
      </c>
      <c r="J2251">
        <f t="shared" si="293"/>
        <v>30</v>
      </c>
      <c r="N2251">
        <v>45</v>
      </c>
    </row>
    <row r="2252" spans="1:14" x14ac:dyDescent="0.25">
      <c r="A2252" t="str">
        <f t="shared" si="294"/>
        <v/>
      </c>
      <c r="B2252" s="16">
        <f t="shared" si="290"/>
        <v>41052</v>
      </c>
      <c r="C2252">
        <f t="shared" ref="C2252:C2315" si="297">IF(MONTH(B2252)&lt;4,450,IF(MONTH(B2252)&gt;10,450,410))</f>
        <v>410</v>
      </c>
      <c r="D2252">
        <f t="shared" si="295"/>
        <v>410</v>
      </c>
      <c r="E2252">
        <f t="shared" si="296"/>
        <v>0</v>
      </c>
      <c r="F2252">
        <f t="shared" si="291"/>
        <v>90</v>
      </c>
      <c r="G2252">
        <f t="shared" si="291"/>
        <v>150</v>
      </c>
      <c r="H2252">
        <f t="shared" si="291"/>
        <v>10</v>
      </c>
      <c r="I2252">
        <f t="shared" si="292"/>
        <v>85</v>
      </c>
      <c r="J2252">
        <f t="shared" si="293"/>
        <v>30</v>
      </c>
      <c r="N2252">
        <v>45</v>
      </c>
    </row>
    <row r="2253" spans="1:14" x14ac:dyDescent="0.25">
      <c r="A2253" t="str">
        <f t="shared" si="294"/>
        <v/>
      </c>
      <c r="B2253" s="16">
        <f t="shared" si="290"/>
        <v>41053</v>
      </c>
      <c r="C2253">
        <f t="shared" si="297"/>
        <v>410</v>
      </c>
      <c r="D2253">
        <f t="shared" si="295"/>
        <v>410</v>
      </c>
      <c r="E2253">
        <f t="shared" si="296"/>
        <v>0</v>
      </c>
      <c r="F2253">
        <f t="shared" si="291"/>
        <v>90</v>
      </c>
      <c r="G2253">
        <f t="shared" si="291"/>
        <v>150</v>
      </c>
      <c r="H2253">
        <f t="shared" si="291"/>
        <v>10</v>
      </c>
      <c r="I2253">
        <f t="shared" si="292"/>
        <v>85</v>
      </c>
      <c r="J2253">
        <f t="shared" si="293"/>
        <v>30</v>
      </c>
      <c r="N2253">
        <v>45</v>
      </c>
    </row>
    <row r="2254" spans="1:14" x14ac:dyDescent="0.25">
      <c r="A2254" t="str">
        <f t="shared" si="294"/>
        <v/>
      </c>
      <c r="B2254" s="16">
        <f t="shared" si="290"/>
        <v>41054</v>
      </c>
      <c r="C2254">
        <f t="shared" si="297"/>
        <v>410</v>
      </c>
      <c r="D2254">
        <f t="shared" si="295"/>
        <v>410</v>
      </c>
      <c r="E2254">
        <f t="shared" si="296"/>
        <v>0</v>
      </c>
      <c r="F2254">
        <f t="shared" si="291"/>
        <v>90</v>
      </c>
      <c r="G2254">
        <f t="shared" si="291"/>
        <v>150</v>
      </c>
      <c r="H2254">
        <f t="shared" si="291"/>
        <v>10</v>
      </c>
      <c r="I2254">
        <f t="shared" si="292"/>
        <v>85</v>
      </c>
      <c r="J2254">
        <f t="shared" si="293"/>
        <v>30</v>
      </c>
      <c r="N2254">
        <v>45</v>
      </c>
    </row>
    <row r="2255" spans="1:14" x14ac:dyDescent="0.25">
      <c r="A2255" t="str">
        <f t="shared" si="294"/>
        <v/>
      </c>
      <c r="B2255" s="16">
        <f t="shared" si="290"/>
        <v>41055</v>
      </c>
      <c r="C2255">
        <f t="shared" si="297"/>
        <v>410</v>
      </c>
      <c r="D2255">
        <f t="shared" si="295"/>
        <v>410</v>
      </c>
      <c r="E2255">
        <f t="shared" si="296"/>
        <v>0</v>
      </c>
      <c r="F2255">
        <f t="shared" si="291"/>
        <v>90</v>
      </c>
      <c r="G2255">
        <f t="shared" si="291"/>
        <v>150</v>
      </c>
      <c r="H2255">
        <f t="shared" si="291"/>
        <v>10</v>
      </c>
      <c r="I2255">
        <f t="shared" si="292"/>
        <v>85</v>
      </c>
      <c r="J2255">
        <f t="shared" si="293"/>
        <v>30</v>
      </c>
      <c r="N2255">
        <v>45</v>
      </c>
    </row>
    <row r="2256" spans="1:14" x14ac:dyDescent="0.25">
      <c r="A2256" t="str">
        <f t="shared" si="294"/>
        <v/>
      </c>
      <c r="B2256" s="16">
        <f t="shared" si="290"/>
        <v>41056</v>
      </c>
      <c r="C2256">
        <f t="shared" si="297"/>
        <v>410</v>
      </c>
      <c r="D2256">
        <f t="shared" si="295"/>
        <v>410</v>
      </c>
      <c r="E2256">
        <f t="shared" si="296"/>
        <v>0</v>
      </c>
      <c r="F2256">
        <f t="shared" si="291"/>
        <v>90</v>
      </c>
      <c r="G2256">
        <f t="shared" si="291"/>
        <v>150</v>
      </c>
      <c r="H2256">
        <f t="shared" si="291"/>
        <v>10</v>
      </c>
      <c r="I2256">
        <f t="shared" si="292"/>
        <v>85</v>
      </c>
      <c r="J2256">
        <f t="shared" si="293"/>
        <v>30</v>
      </c>
      <c r="N2256">
        <v>45</v>
      </c>
    </row>
    <row r="2257" spans="1:14" x14ac:dyDescent="0.25">
      <c r="A2257" t="str">
        <f t="shared" si="294"/>
        <v/>
      </c>
      <c r="B2257" s="16">
        <f t="shared" si="290"/>
        <v>41057</v>
      </c>
      <c r="C2257">
        <f t="shared" si="297"/>
        <v>410</v>
      </c>
      <c r="D2257">
        <f t="shared" si="295"/>
        <v>410</v>
      </c>
      <c r="E2257">
        <f t="shared" si="296"/>
        <v>0</v>
      </c>
      <c r="F2257">
        <f t="shared" si="291"/>
        <v>90</v>
      </c>
      <c r="G2257">
        <f t="shared" si="291"/>
        <v>150</v>
      </c>
      <c r="H2257">
        <f t="shared" si="291"/>
        <v>10</v>
      </c>
      <c r="I2257">
        <f t="shared" si="292"/>
        <v>85</v>
      </c>
      <c r="J2257">
        <f t="shared" si="293"/>
        <v>30</v>
      </c>
      <c r="N2257">
        <v>45</v>
      </c>
    </row>
    <row r="2258" spans="1:14" x14ac:dyDescent="0.25">
      <c r="A2258" t="str">
        <f t="shared" si="294"/>
        <v/>
      </c>
      <c r="B2258" s="16">
        <f t="shared" ref="B2258:B2321" si="298">B2257+1</f>
        <v>41058</v>
      </c>
      <c r="C2258">
        <f t="shared" si="297"/>
        <v>410</v>
      </c>
      <c r="D2258">
        <f t="shared" si="295"/>
        <v>410</v>
      </c>
      <c r="E2258">
        <f t="shared" si="296"/>
        <v>0</v>
      </c>
      <c r="F2258">
        <f t="shared" si="291"/>
        <v>90</v>
      </c>
      <c r="G2258">
        <f t="shared" si="291"/>
        <v>150</v>
      </c>
      <c r="H2258">
        <f t="shared" si="291"/>
        <v>10</v>
      </c>
      <c r="I2258">
        <f t="shared" si="292"/>
        <v>85</v>
      </c>
      <c r="J2258">
        <f t="shared" si="293"/>
        <v>30</v>
      </c>
      <c r="N2258">
        <v>45</v>
      </c>
    </row>
    <row r="2259" spans="1:14" x14ac:dyDescent="0.25">
      <c r="A2259" t="str">
        <f t="shared" si="294"/>
        <v/>
      </c>
      <c r="B2259" s="16">
        <f t="shared" si="298"/>
        <v>41059</v>
      </c>
      <c r="C2259">
        <f t="shared" si="297"/>
        <v>410</v>
      </c>
      <c r="D2259">
        <f t="shared" si="295"/>
        <v>410</v>
      </c>
      <c r="E2259">
        <f t="shared" si="296"/>
        <v>0</v>
      </c>
      <c r="F2259">
        <f t="shared" si="291"/>
        <v>90</v>
      </c>
      <c r="G2259">
        <f t="shared" si="291"/>
        <v>150</v>
      </c>
      <c r="H2259">
        <f t="shared" si="291"/>
        <v>10</v>
      </c>
      <c r="I2259">
        <f t="shared" si="292"/>
        <v>85</v>
      </c>
      <c r="J2259">
        <f t="shared" si="293"/>
        <v>30</v>
      </c>
      <c r="N2259">
        <v>45</v>
      </c>
    </row>
    <row r="2260" spans="1:14" x14ac:dyDescent="0.25">
      <c r="A2260" t="str">
        <f t="shared" si="294"/>
        <v/>
      </c>
      <c r="B2260" s="16">
        <f t="shared" si="298"/>
        <v>41060</v>
      </c>
      <c r="C2260">
        <f t="shared" si="297"/>
        <v>410</v>
      </c>
      <c r="D2260">
        <f t="shared" si="295"/>
        <v>410</v>
      </c>
      <c r="E2260">
        <f t="shared" si="296"/>
        <v>0</v>
      </c>
      <c r="F2260">
        <f t="shared" si="291"/>
        <v>90</v>
      </c>
      <c r="G2260">
        <f t="shared" si="291"/>
        <v>150</v>
      </c>
      <c r="H2260">
        <f t="shared" si="291"/>
        <v>10</v>
      </c>
      <c r="I2260">
        <f t="shared" si="292"/>
        <v>85</v>
      </c>
      <c r="J2260">
        <f t="shared" si="293"/>
        <v>30</v>
      </c>
      <c r="N2260">
        <v>45</v>
      </c>
    </row>
    <row r="2261" spans="1:14" x14ac:dyDescent="0.25">
      <c r="A2261">
        <f t="shared" si="294"/>
        <v>1</v>
      </c>
      <c r="B2261" s="16">
        <f t="shared" si="298"/>
        <v>41061</v>
      </c>
      <c r="C2261">
        <f t="shared" si="297"/>
        <v>410</v>
      </c>
      <c r="D2261">
        <f t="shared" si="295"/>
        <v>410</v>
      </c>
      <c r="E2261">
        <f t="shared" si="296"/>
        <v>0</v>
      </c>
      <c r="F2261">
        <f>90+30</f>
        <v>120</v>
      </c>
      <c r="G2261">
        <f>150+12</f>
        <v>162</v>
      </c>
      <c r="H2261">
        <f>5+5</f>
        <v>10</v>
      </c>
      <c r="I2261">
        <v>85</v>
      </c>
      <c r="J2261">
        <v>30</v>
      </c>
      <c r="K2261">
        <v>3</v>
      </c>
    </row>
    <row r="2262" spans="1:14" x14ac:dyDescent="0.25">
      <c r="A2262" t="str">
        <f t="shared" si="294"/>
        <v/>
      </c>
      <c r="B2262" s="16">
        <f t="shared" si="298"/>
        <v>41062</v>
      </c>
      <c r="C2262">
        <f t="shared" si="297"/>
        <v>410</v>
      </c>
      <c r="D2262">
        <f t="shared" si="295"/>
        <v>410</v>
      </c>
      <c r="E2262">
        <f t="shared" si="296"/>
        <v>0</v>
      </c>
      <c r="F2262">
        <f t="shared" si="291"/>
        <v>120</v>
      </c>
      <c r="G2262">
        <f t="shared" si="291"/>
        <v>162</v>
      </c>
      <c r="H2262">
        <f t="shared" si="291"/>
        <v>10</v>
      </c>
      <c r="I2262">
        <f t="shared" si="292"/>
        <v>85</v>
      </c>
      <c r="J2262">
        <f t="shared" si="293"/>
        <v>30</v>
      </c>
      <c r="K2262">
        <f>K2261</f>
        <v>3</v>
      </c>
    </row>
    <row r="2263" spans="1:14" x14ac:dyDescent="0.25">
      <c r="A2263" t="str">
        <f t="shared" si="294"/>
        <v/>
      </c>
      <c r="B2263" s="16">
        <f t="shared" si="298"/>
        <v>41063</v>
      </c>
      <c r="C2263">
        <f t="shared" si="297"/>
        <v>410</v>
      </c>
      <c r="D2263">
        <f t="shared" si="295"/>
        <v>410</v>
      </c>
      <c r="E2263">
        <f t="shared" si="296"/>
        <v>0</v>
      </c>
      <c r="F2263">
        <f t="shared" si="291"/>
        <v>120</v>
      </c>
      <c r="G2263">
        <f t="shared" si="291"/>
        <v>162</v>
      </c>
      <c r="H2263">
        <f t="shared" si="291"/>
        <v>10</v>
      </c>
      <c r="I2263">
        <f t="shared" si="292"/>
        <v>85</v>
      </c>
      <c r="J2263">
        <f t="shared" si="293"/>
        <v>30</v>
      </c>
      <c r="K2263">
        <f t="shared" si="293"/>
        <v>3</v>
      </c>
    </row>
    <row r="2264" spans="1:14" x14ac:dyDescent="0.25">
      <c r="A2264" t="str">
        <f t="shared" si="294"/>
        <v/>
      </c>
      <c r="B2264" s="16">
        <f t="shared" si="298"/>
        <v>41064</v>
      </c>
      <c r="C2264">
        <f t="shared" si="297"/>
        <v>410</v>
      </c>
      <c r="D2264">
        <f t="shared" si="295"/>
        <v>410</v>
      </c>
      <c r="E2264">
        <f t="shared" si="296"/>
        <v>0</v>
      </c>
      <c r="F2264">
        <f t="shared" si="291"/>
        <v>120</v>
      </c>
      <c r="G2264">
        <f t="shared" si="291"/>
        <v>162</v>
      </c>
      <c r="H2264">
        <f t="shared" si="291"/>
        <v>10</v>
      </c>
      <c r="I2264">
        <f t="shared" si="292"/>
        <v>85</v>
      </c>
      <c r="J2264">
        <f t="shared" si="293"/>
        <v>30</v>
      </c>
      <c r="K2264">
        <f t="shared" si="293"/>
        <v>3</v>
      </c>
    </row>
    <row r="2265" spans="1:14" x14ac:dyDescent="0.25">
      <c r="A2265" t="str">
        <f t="shared" si="294"/>
        <v/>
      </c>
      <c r="B2265" s="16">
        <f t="shared" si="298"/>
        <v>41065</v>
      </c>
      <c r="C2265">
        <f t="shared" si="297"/>
        <v>410</v>
      </c>
      <c r="D2265">
        <f t="shared" si="295"/>
        <v>410</v>
      </c>
      <c r="E2265">
        <f t="shared" si="296"/>
        <v>0</v>
      </c>
      <c r="F2265">
        <f t="shared" si="291"/>
        <v>120</v>
      </c>
      <c r="G2265">
        <f t="shared" si="291"/>
        <v>162</v>
      </c>
      <c r="H2265">
        <f t="shared" si="291"/>
        <v>10</v>
      </c>
      <c r="I2265">
        <f t="shared" si="292"/>
        <v>85</v>
      </c>
      <c r="J2265">
        <f t="shared" si="293"/>
        <v>30</v>
      </c>
      <c r="K2265">
        <f t="shared" si="293"/>
        <v>3</v>
      </c>
    </row>
    <row r="2266" spans="1:14" x14ac:dyDescent="0.25">
      <c r="A2266" t="str">
        <f t="shared" si="294"/>
        <v/>
      </c>
      <c r="B2266" s="16">
        <f t="shared" si="298"/>
        <v>41066</v>
      </c>
      <c r="C2266">
        <f t="shared" si="297"/>
        <v>410</v>
      </c>
      <c r="D2266">
        <f t="shared" si="295"/>
        <v>410</v>
      </c>
      <c r="E2266">
        <f t="shared" si="296"/>
        <v>0</v>
      </c>
      <c r="F2266">
        <f t="shared" si="291"/>
        <v>120</v>
      </c>
      <c r="G2266">
        <f t="shared" si="291"/>
        <v>162</v>
      </c>
      <c r="H2266">
        <f t="shared" si="291"/>
        <v>10</v>
      </c>
      <c r="I2266">
        <f t="shared" si="292"/>
        <v>85</v>
      </c>
      <c r="J2266">
        <f t="shared" si="293"/>
        <v>30</v>
      </c>
      <c r="K2266">
        <f t="shared" si="293"/>
        <v>3</v>
      </c>
    </row>
    <row r="2267" spans="1:14" x14ac:dyDescent="0.25">
      <c r="A2267" t="str">
        <f t="shared" si="294"/>
        <v/>
      </c>
      <c r="B2267" s="16">
        <f t="shared" si="298"/>
        <v>41067</v>
      </c>
      <c r="C2267">
        <f t="shared" si="297"/>
        <v>410</v>
      </c>
      <c r="D2267">
        <f t="shared" si="295"/>
        <v>410</v>
      </c>
      <c r="E2267">
        <f t="shared" si="296"/>
        <v>0</v>
      </c>
      <c r="F2267">
        <f t="shared" si="291"/>
        <v>120</v>
      </c>
      <c r="G2267">
        <f t="shared" si="291"/>
        <v>162</v>
      </c>
      <c r="H2267">
        <f t="shared" si="291"/>
        <v>10</v>
      </c>
      <c r="I2267">
        <f t="shared" si="292"/>
        <v>85</v>
      </c>
      <c r="J2267">
        <f t="shared" si="293"/>
        <v>30</v>
      </c>
      <c r="K2267">
        <f t="shared" si="293"/>
        <v>3</v>
      </c>
    </row>
    <row r="2268" spans="1:14" x14ac:dyDescent="0.25">
      <c r="A2268" t="str">
        <f t="shared" si="294"/>
        <v/>
      </c>
      <c r="B2268" s="16">
        <f t="shared" si="298"/>
        <v>41068</v>
      </c>
      <c r="C2268">
        <f t="shared" si="297"/>
        <v>410</v>
      </c>
      <c r="D2268">
        <f t="shared" si="295"/>
        <v>410</v>
      </c>
      <c r="E2268">
        <f t="shared" si="296"/>
        <v>0</v>
      </c>
      <c r="F2268">
        <f t="shared" si="291"/>
        <v>120</v>
      </c>
      <c r="G2268">
        <f t="shared" si="291"/>
        <v>162</v>
      </c>
      <c r="H2268">
        <f t="shared" si="291"/>
        <v>10</v>
      </c>
      <c r="I2268">
        <f t="shared" si="292"/>
        <v>85</v>
      </c>
      <c r="J2268">
        <f t="shared" si="293"/>
        <v>30</v>
      </c>
      <c r="K2268">
        <f t="shared" si="293"/>
        <v>3</v>
      </c>
    </row>
    <row r="2269" spans="1:14" x14ac:dyDescent="0.25">
      <c r="A2269" t="str">
        <f t="shared" si="294"/>
        <v/>
      </c>
      <c r="B2269" s="16">
        <f t="shared" si="298"/>
        <v>41069</v>
      </c>
      <c r="C2269">
        <f t="shared" si="297"/>
        <v>410</v>
      </c>
      <c r="D2269">
        <f t="shared" si="295"/>
        <v>410</v>
      </c>
      <c r="E2269">
        <f t="shared" si="296"/>
        <v>0</v>
      </c>
      <c r="F2269">
        <f t="shared" si="291"/>
        <v>120</v>
      </c>
      <c r="G2269">
        <f t="shared" si="291"/>
        <v>162</v>
      </c>
      <c r="H2269">
        <f t="shared" si="291"/>
        <v>10</v>
      </c>
      <c r="I2269">
        <f t="shared" si="292"/>
        <v>85</v>
      </c>
      <c r="J2269">
        <f t="shared" si="293"/>
        <v>30</v>
      </c>
      <c r="K2269">
        <f t="shared" si="293"/>
        <v>3</v>
      </c>
    </row>
    <row r="2270" spans="1:14" x14ac:dyDescent="0.25">
      <c r="A2270" t="str">
        <f t="shared" si="294"/>
        <v/>
      </c>
      <c r="B2270" s="16">
        <f t="shared" si="298"/>
        <v>41070</v>
      </c>
      <c r="C2270">
        <f t="shared" si="297"/>
        <v>410</v>
      </c>
      <c r="D2270">
        <f t="shared" si="295"/>
        <v>410</v>
      </c>
      <c r="E2270">
        <f t="shared" si="296"/>
        <v>0</v>
      </c>
      <c r="F2270">
        <f t="shared" si="291"/>
        <v>120</v>
      </c>
      <c r="G2270">
        <f t="shared" si="291"/>
        <v>162</v>
      </c>
      <c r="H2270">
        <f t="shared" si="291"/>
        <v>10</v>
      </c>
      <c r="I2270">
        <f t="shared" si="292"/>
        <v>85</v>
      </c>
      <c r="J2270">
        <f t="shared" si="293"/>
        <v>30</v>
      </c>
      <c r="K2270">
        <f t="shared" si="293"/>
        <v>3</v>
      </c>
    </row>
    <row r="2271" spans="1:14" x14ac:dyDescent="0.25">
      <c r="A2271" t="str">
        <f t="shared" si="294"/>
        <v/>
      </c>
      <c r="B2271" s="16">
        <f t="shared" si="298"/>
        <v>41071</v>
      </c>
      <c r="C2271">
        <f t="shared" si="297"/>
        <v>410</v>
      </c>
      <c r="D2271">
        <f t="shared" si="295"/>
        <v>410</v>
      </c>
      <c r="E2271">
        <f t="shared" si="296"/>
        <v>0</v>
      </c>
      <c r="F2271">
        <f t="shared" si="291"/>
        <v>120</v>
      </c>
      <c r="G2271">
        <f t="shared" si="291"/>
        <v>162</v>
      </c>
      <c r="H2271">
        <f t="shared" si="291"/>
        <v>10</v>
      </c>
      <c r="I2271">
        <f t="shared" si="292"/>
        <v>85</v>
      </c>
      <c r="J2271">
        <f t="shared" si="293"/>
        <v>30</v>
      </c>
      <c r="K2271">
        <f t="shared" si="293"/>
        <v>3</v>
      </c>
    </row>
    <row r="2272" spans="1:14" x14ac:dyDescent="0.25">
      <c r="A2272" t="str">
        <f t="shared" si="294"/>
        <v/>
      </c>
      <c r="B2272" s="16">
        <f t="shared" si="298"/>
        <v>41072</v>
      </c>
      <c r="C2272">
        <f t="shared" si="297"/>
        <v>410</v>
      </c>
      <c r="D2272">
        <f t="shared" si="295"/>
        <v>410</v>
      </c>
      <c r="E2272">
        <f t="shared" si="296"/>
        <v>0</v>
      </c>
      <c r="F2272">
        <f t="shared" si="291"/>
        <v>120</v>
      </c>
      <c r="G2272">
        <f t="shared" si="291"/>
        <v>162</v>
      </c>
      <c r="H2272">
        <f t="shared" si="291"/>
        <v>10</v>
      </c>
      <c r="I2272">
        <f t="shared" si="292"/>
        <v>85</v>
      </c>
      <c r="J2272">
        <f t="shared" si="293"/>
        <v>30</v>
      </c>
      <c r="K2272">
        <f t="shared" si="293"/>
        <v>3</v>
      </c>
    </row>
    <row r="2273" spans="1:11" x14ac:dyDescent="0.25">
      <c r="A2273" t="str">
        <f t="shared" si="294"/>
        <v/>
      </c>
      <c r="B2273" s="16">
        <f t="shared" si="298"/>
        <v>41073</v>
      </c>
      <c r="C2273">
        <f t="shared" si="297"/>
        <v>410</v>
      </c>
      <c r="D2273">
        <f t="shared" si="295"/>
        <v>410</v>
      </c>
      <c r="E2273">
        <f t="shared" si="296"/>
        <v>0</v>
      </c>
      <c r="F2273">
        <f t="shared" si="291"/>
        <v>120</v>
      </c>
      <c r="G2273">
        <f t="shared" si="291"/>
        <v>162</v>
      </c>
      <c r="H2273">
        <f t="shared" si="291"/>
        <v>10</v>
      </c>
      <c r="I2273">
        <f t="shared" si="292"/>
        <v>85</v>
      </c>
      <c r="J2273">
        <f t="shared" si="293"/>
        <v>30</v>
      </c>
      <c r="K2273">
        <f t="shared" si="293"/>
        <v>3</v>
      </c>
    </row>
    <row r="2274" spans="1:11" x14ac:dyDescent="0.25">
      <c r="A2274" t="str">
        <f t="shared" si="294"/>
        <v/>
      </c>
      <c r="B2274" s="16">
        <f t="shared" si="298"/>
        <v>41074</v>
      </c>
      <c r="C2274">
        <f t="shared" si="297"/>
        <v>410</v>
      </c>
      <c r="D2274">
        <f t="shared" si="295"/>
        <v>410</v>
      </c>
      <c r="E2274">
        <f t="shared" si="296"/>
        <v>0</v>
      </c>
      <c r="F2274">
        <f t="shared" si="291"/>
        <v>120</v>
      </c>
      <c r="G2274">
        <f t="shared" si="291"/>
        <v>162</v>
      </c>
      <c r="H2274">
        <f t="shared" si="291"/>
        <v>10</v>
      </c>
      <c r="I2274">
        <f t="shared" si="292"/>
        <v>85</v>
      </c>
      <c r="J2274">
        <f t="shared" si="293"/>
        <v>30</v>
      </c>
      <c r="K2274">
        <f t="shared" si="293"/>
        <v>3</v>
      </c>
    </row>
    <row r="2275" spans="1:11" x14ac:dyDescent="0.25">
      <c r="A2275" t="str">
        <f t="shared" si="294"/>
        <v/>
      </c>
      <c r="B2275" s="16">
        <f t="shared" si="298"/>
        <v>41075</v>
      </c>
      <c r="C2275">
        <f t="shared" si="297"/>
        <v>410</v>
      </c>
      <c r="D2275">
        <f t="shared" si="295"/>
        <v>410</v>
      </c>
      <c r="E2275">
        <f t="shared" si="296"/>
        <v>0</v>
      </c>
      <c r="F2275">
        <f t="shared" ref="F2275:H2338" si="299">F2274</f>
        <v>120</v>
      </c>
      <c r="G2275">
        <f t="shared" si="299"/>
        <v>162</v>
      </c>
      <c r="H2275">
        <f t="shared" si="299"/>
        <v>10</v>
      </c>
      <c r="I2275">
        <f t="shared" ref="I2275:I2338" si="300">I2274</f>
        <v>85</v>
      </c>
      <c r="J2275">
        <f t="shared" ref="J2275:K2338" si="301">J2274</f>
        <v>30</v>
      </c>
      <c r="K2275">
        <f t="shared" si="301"/>
        <v>3</v>
      </c>
    </row>
    <row r="2276" spans="1:11" x14ac:dyDescent="0.25">
      <c r="A2276" t="str">
        <f t="shared" si="294"/>
        <v/>
      </c>
      <c r="B2276" s="16">
        <f t="shared" si="298"/>
        <v>41076</v>
      </c>
      <c r="C2276">
        <f t="shared" si="297"/>
        <v>410</v>
      </c>
      <c r="D2276">
        <f t="shared" si="295"/>
        <v>410</v>
      </c>
      <c r="E2276">
        <f t="shared" si="296"/>
        <v>0</v>
      </c>
      <c r="F2276">
        <f t="shared" si="299"/>
        <v>120</v>
      </c>
      <c r="G2276">
        <f t="shared" si="299"/>
        <v>162</v>
      </c>
      <c r="H2276">
        <f t="shared" si="299"/>
        <v>10</v>
      </c>
      <c r="I2276">
        <f t="shared" si="300"/>
        <v>85</v>
      </c>
      <c r="J2276">
        <f t="shared" si="301"/>
        <v>30</v>
      </c>
      <c r="K2276">
        <f t="shared" si="301"/>
        <v>3</v>
      </c>
    </row>
    <row r="2277" spans="1:11" x14ac:dyDescent="0.25">
      <c r="A2277" t="str">
        <f t="shared" si="294"/>
        <v/>
      </c>
      <c r="B2277" s="16">
        <f t="shared" si="298"/>
        <v>41077</v>
      </c>
      <c r="C2277">
        <f t="shared" si="297"/>
        <v>410</v>
      </c>
      <c r="D2277">
        <f t="shared" si="295"/>
        <v>410</v>
      </c>
      <c r="E2277">
        <f t="shared" si="296"/>
        <v>0</v>
      </c>
      <c r="F2277">
        <f t="shared" si="299"/>
        <v>120</v>
      </c>
      <c r="G2277">
        <f t="shared" si="299"/>
        <v>162</v>
      </c>
      <c r="H2277">
        <f t="shared" si="299"/>
        <v>10</v>
      </c>
      <c r="I2277">
        <f t="shared" si="300"/>
        <v>85</v>
      </c>
      <c r="J2277">
        <f t="shared" si="301"/>
        <v>30</v>
      </c>
      <c r="K2277">
        <f t="shared" si="301"/>
        <v>3</v>
      </c>
    </row>
    <row r="2278" spans="1:11" x14ac:dyDescent="0.25">
      <c r="A2278" t="str">
        <f t="shared" si="294"/>
        <v/>
      </c>
      <c r="B2278" s="16">
        <f t="shared" si="298"/>
        <v>41078</v>
      </c>
      <c r="C2278">
        <f t="shared" si="297"/>
        <v>410</v>
      </c>
      <c r="D2278">
        <f t="shared" si="295"/>
        <v>410</v>
      </c>
      <c r="E2278">
        <f t="shared" si="296"/>
        <v>0</v>
      </c>
      <c r="F2278">
        <f t="shared" si="299"/>
        <v>120</v>
      </c>
      <c r="G2278">
        <f t="shared" si="299"/>
        <v>162</v>
      </c>
      <c r="H2278">
        <f t="shared" si="299"/>
        <v>10</v>
      </c>
      <c r="I2278">
        <f t="shared" si="300"/>
        <v>85</v>
      </c>
      <c r="J2278">
        <f t="shared" si="301"/>
        <v>30</v>
      </c>
      <c r="K2278">
        <f t="shared" si="301"/>
        <v>3</v>
      </c>
    </row>
    <row r="2279" spans="1:11" x14ac:dyDescent="0.25">
      <c r="A2279" t="str">
        <f t="shared" si="294"/>
        <v/>
      </c>
      <c r="B2279" s="16">
        <f t="shared" si="298"/>
        <v>41079</v>
      </c>
      <c r="C2279">
        <f t="shared" si="297"/>
        <v>410</v>
      </c>
      <c r="D2279">
        <f t="shared" si="295"/>
        <v>410</v>
      </c>
      <c r="E2279">
        <f t="shared" si="296"/>
        <v>0</v>
      </c>
      <c r="F2279">
        <f t="shared" si="299"/>
        <v>120</v>
      </c>
      <c r="G2279">
        <f t="shared" si="299"/>
        <v>162</v>
      </c>
      <c r="H2279">
        <f t="shared" si="299"/>
        <v>10</v>
      </c>
      <c r="I2279">
        <f t="shared" si="300"/>
        <v>85</v>
      </c>
      <c r="J2279">
        <f t="shared" si="301"/>
        <v>30</v>
      </c>
      <c r="K2279">
        <f t="shared" si="301"/>
        <v>3</v>
      </c>
    </row>
    <row r="2280" spans="1:11" x14ac:dyDescent="0.25">
      <c r="A2280" t="str">
        <f t="shared" si="294"/>
        <v/>
      </c>
      <c r="B2280" s="16">
        <f t="shared" si="298"/>
        <v>41080</v>
      </c>
      <c r="C2280">
        <f t="shared" si="297"/>
        <v>410</v>
      </c>
      <c r="D2280">
        <f t="shared" si="295"/>
        <v>410</v>
      </c>
      <c r="E2280">
        <f t="shared" si="296"/>
        <v>0</v>
      </c>
      <c r="F2280">
        <f t="shared" si="299"/>
        <v>120</v>
      </c>
      <c r="G2280">
        <f t="shared" si="299"/>
        <v>162</v>
      </c>
      <c r="H2280">
        <f t="shared" si="299"/>
        <v>10</v>
      </c>
      <c r="I2280">
        <f t="shared" si="300"/>
        <v>85</v>
      </c>
      <c r="J2280">
        <f t="shared" si="301"/>
        <v>30</v>
      </c>
      <c r="K2280">
        <f t="shared" si="301"/>
        <v>3</v>
      </c>
    </row>
    <row r="2281" spans="1:11" x14ac:dyDescent="0.25">
      <c r="A2281" t="str">
        <f t="shared" si="294"/>
        <v/>
      </c>
      <c r="B2281" s="16">
        <f t="shared" si="298"/>
        <v>41081</v>
      </c>
      <c r="C2281">
        <f t="shared" si="297"/>
        <v>410</v>
      </c>
      <c r="D2281">
        <f t="shared" si="295"/>
        <v>410</v>
      </c>
      <c r="E2281">
        <f t="shared" si="296"/>
        <v>0</v>
      </c>
      <c r="F2281">
        <f t="shared" si="299"/>
        <v>120</v>
      </c>
      <c r="G2281">
        <f t="shared" si="299"/>
        <v>162</v>
      </c>
      <c r="H2281">
        <f t="shared" si="299"/>
        <v>10</v>
      </c>
      <c r="I2281">
        <f t="shared" si="300"/>
        <v>85</v>
      </c>
      <c r="J2281">
        <f t="shared" si="301"/>
        <v>30</v>
      </c>
      <c r="K2281">
        <f t="shared" si="301"/>
        <v>3</v>
      </c>
    </row>
    <row r="2282" spans="1:11" x14ac:dyDescent="0.25">
      <c r="A2282" t="str">
        <f t="shared" si="294"/>
        <v/>
      </c>
      <c r="B2282" s="16">
        <f t="shared" si="298"/>
        <v>41082</v>
      </c>
      <c r="C2282">
        <f t="shared" si="297"/>
        <v>410</v>
      </c>
      <c r="D2282">
        <f t="shared" si="295"/>
        <v>410</v>
      </c>
      <c r="E2282">
        <f t="shared" si="296"/>
        <v>0</v>
      </c>
      <c r="F2282">
        <f t="shared" si="299"/>
        <v>120</v>
      </c>
      <c r="G2282">
        <f t="shared" si="299"/>
        <v>162</v>
      </c>
      <c r="H2282">
        <f t="shared" si="299"/>
        <v>10</v>
      </c>
      <c r="I2282">
        <f t="shared" si="300"/>
        <v>85</v>
      </c>
      <c r="J2282">
        <f t="shared" si="301"/>
        <v>30</v>
      </c>
      <c r="K2282">
        <f t="shared" si="301"/>
        <v>3</v>
      </c>
    </row>
    <row r="2283" spans="1:11" x14ac:dyDescent="0.25">
      <c r="A2283" t="str">
        <f t="shared" si="294"/>
        <v/>
      </c>
      <c r="B2283" s="16">
        <f t="shared" si="298"/>
        <v>41083</v>
      </c>
      <c r="C2283">
        <f t="shared" si="297"/>
        <v>410</v>
      </c>
      <c r="D2283">
        <f t="shared" si="295"/>
        <v>410</v>
      </c>
      <c r="E2283">
        <f t="shared" si="296"/>
        <v>0</v>
      </c>
      <c r="F2283">
        <f t="shared" si="299"/>
        <v>120</v>
      </c>
      <c r="G2283">
        <f t="shared" si="299"/>
        <v>162</v>
      </c>
      <c r="H2283">
        <f t="shared" si="299"/>
        <v>10</v>
      </c>
      <c r="I2283">
        <f t="shared" si="300"/>
        <v>85</v>
      </c>
      <c r="J2283">
        <f t="shared" si="301"/>
        <v>30</v>
      </c>
      <c r="K2283">
        <f t="shared" si="301"/>
        <v>3</v>
      </c>
    </row>
    <row r="2284" spans="1:11" x14ac:dyDescent="0.25">
      <c r="A2284" t="str">
        <f t="shared" si="294"/>
        <v/>
      </c>
      <c r="B2284" s="16">
        <f t="shared" si="298"/>
        <v>41084</v>
      </c>
      <c r="C2284">
        <f t="shared" si="297"/>
        <v>410</v>
      </c>
      <c r="D2284">
        <f t="shared" si="295"/>
        <v>410</v>
      </c>
      <c r="E2284">
        <f t="shared" si="296"/>
        <v>0</v>
      </c>
      <c r="F2284">
        <f t="shared" si="299"/>
        <v>120</v>
      </c>
      <c r="G2284">
        <f t="shared" si="299"/>
        <v>162</v>
      </c>
      <c r="H2284">
        <f t="shared" si="299"/>
        <v>10</v>
      </c>
      <c r="I2284">
        <f t="shared" si="300"/>
        <v>85</v>
      </c>
      <c r="J2284">
        <f t="shared" si="301"/>
        <v>30</v>
      </c>
      <c r="K2284">
        <f t="shared" si="301"/>
        <v>3</v>
      </c>
    </row>
    <row r="2285" spans="1:11" x14ac:dyDescent="0.25">
      <c r="A2285" t="str">
        <f t="shared" si="294"/>
        <v/>
      </c>
      <c r="B2285" s="16">
        <f t="shared" si="298"/>
        <v>41085</v>
      </c>
      <c r="C2285">
        <f t="shared" si="297"/>
        <v>410</v>
      </c>
      <c r="D2285">
        <f t="shared" si="295"/>
        <v>410</v>
      </c>
      <c r="E2285">
        <f t="shared" si="296"/>
        <v>0</v>
      </c>
      <c r="F2285">
        <f t="shared" si="299"/>
        <v>120</v>
      </c>
      <c r="G2285">
        <f t="shared" si="299"/>
        <v>162</v>
      </c>
      <c r="H2285">
        <f t="shared" si="299"/>
        <v>10</v>
      </c>
      <c r="I2285">
        <f t="shared" si="300"/>
        <v>85</v>
      </c>
      <c r="J2285">
        <f t="shared" si="301"/>
        <v>30</v>
      </c>
      <c r="K2285">
        <f t="shared" si="301"/>
        <v>3</v>
      </c>
    </row>
    <row r="2286" spans="1:11" x14ac:dyDescent="0.25">
      <c r="A2286" t="str">
        <f t="shared" si="294"/>
        <v/>
      </c>
      <c r="B2286" s="16">
        <f t="shared" si="298"/>
        <v>41086</v>
      </c>
      <c r="C2286">
        <f t="shared" si="297"/>
        <v>410</v>
      </c>
      <c r="D2286">
        <f t="shared" si="295"/>
        <v>410</v>
      </c>
      <c r="E2286">
        <f t="shared" si="296"/>
        <v>0</v>
      </c>
      <c r="F2286">
        <f t="shared" si="299"/>
        <v>120</v>
      </c>
      <c r="G2286">
        <f t="shared" si="299"/>
        <v>162</v>
      </c>
      <c r="H2286">
        <f t="shared" si="299"/>
        <v>10</v>
      </c>
      <c r="I2286">
        <f t="shared" si="300"/>
        <v>85</v>
      </c>
      <c r="J2286">
        <f t="shared" si="301"/>
        <v>30</v>
      </c>
      <c r="K2286">
        <f t="shared" si="301"/>
        <v>3</v>
      </c>
    </row>
    <row r="2287" spans="1:11" x14ac:dyDescent="0.25">
      <c r="A2287" t="str">
        <f t="shared" si="294"/>
        <v/>
      </c>
      <c r="B2287" s="16">
        <f t="shared" si="298"/>
        <v>41087</v>
      </c>
      <c r="C2287">
        <f t="shared" si="297"/>
        <v>410</v>
      </c>
      <c r="D2287">
        <f t="shared" si="295"/>
        <v>410</v>
      </c>
      <c r="E2287">
        <f t="shared" si="296"/>
        <v>0</v>
      </c>
      <c r="F2287">
        <f t="shared" si="299"/>
        <v>120</v>
      </c>
      <c r="G2287">
        <f t="shared" si="299"/>
        <v>162</v>
      </c>
      <c r="H2287">
        <f t="shared" si="299"/>
        <v>10</v>
      </c>
      <c r="I2287">
        <f t="shared" si="300"/>
        <v>85</v>
      </c>
      <c r="J2287">
        <f t="shared" si="301"/>
        <v>30</v>
      </c>
      <c r="K2287">
        <f t="shared" si="301"/>
        <v>3</v>
      </c>
    </row>
    <row r="2288" spans="1:11" x14ac:dyDescent="0.25">
      <c r="A2288" t="str">
        <f t="shared" si="294"/>
        <v/>
      </c>
      <c r="B2288" s="16">
        <f t="shared" si="298"/>
        <v>41088</v>
      </c>
      <c r="C2288">
        <f t="shared" si="297"/>
        <v>410</v>
      </c>
      <c r="D2288">
        <f t="shared" si="295"/>
        <v>410</v>
      </c>
      <c r="E2288">
        <f t="shared" si="296"/>
        <v>0</v>
      </c>
      <c r="F2288">
        <f t="shared" si="299"/>
        <v>120</v>
      </c>
      <c r="G2288">
        <f t="shared" si="299"/>
        <v>162</v>
      </c>
      <c r="H2288">
        <f t="shared" si="299"/>
        <v>10</v>
      </c>
      <c r="I2288">
        <f t="shared" si="300"/>
        <v>85</v>
      </c>
      <c r="J2288">
        <f t="shared" si="301"/>
        <v>30</v>
      </c>
      <c r="K2288">
        <f t="shared" si="301"/>
        <v>3</v>
      </c>
    </row>
    <row r="2289" spans="1:11" x14ac:dyDescent="0.25">
      <c r="A2289" t="str">
        <f t="shared" si="294"/>
        <v/>
      </c>
      <c r="B2289" s="16">
        <f t="shared" si="298"/>
        <v>41089</v>
      </c>
      <c r="C2289">
        <f t="shared" si="297"/>
        <v>410</v>
      </c>
      <c r="D2289">
        <f t="shared" si="295"/>
        <v>410</v>
      </c>
      <c r="E2289">
        <f t="shared" si="296"/>
        <v>0</v>
      </c>
      <c r="F2289">
        <f t="shared" si="299"/>
        <v>120</v>
      </c>
      <c r="G2289">
        <f t="shared" si="299"/>
        <v>162</v>
      </c>
      <c r="H2289">
        <f t="shared" si="299"/>
        <v>10</v>
      </c>
      <c r="I2289">
        <f t="shared" si="300"/>
        <v>85</v>
      </c>
      <c r="J2289">
        <f t="shared" si="301"/>
        <v>30</v>
      </c>
      <c r="K2289">
        <f t="shared" si="301"/>
        <v>3</v>
      </c>
    </row>
    <row r="2290" spans="1:11" x14ac:dyDescent="0.25">
      <c r="A2290" t="str">
        <f t="shared" si="294"/>
        <v/>
      </c>
      <c r="B2290" s="16">
        <f t="shared" si="298"/>
        <v>41090</v>
      </c>
      <c r="C2290">
        <f t="shared" si="297"/>
        <v>410</v>
      </c>
      <c r="D2290">
        <f t="shared" si="295"/>
        <v>410</v>
      </c>
      <c r="E2290">
        <f t="shared" si="296"/>
        <v>0</v>
      </c>
      <c r="F2290">
        <f t="shared" si="299"/>
        <v>120</v>
      </c>
      <c r="G2290">
        <f t="shared" si="299"/>
        <v>162</v>
      </c>
      <c r="H2290">
        <f t="shared" si="299"/>
        <v>10</v>
      </c>
      <c r="I2290">
        <f t="shared" si="300"/>
        <v>85</v>
      </c>
      <c r="J2290">
        <f t="shared" si="301"/>
        <v>30</v>
      </c>
      <c r="K2290">
        <f t="shared" si="301"/>
        <v>3</v>
      </c>
    </row>
    <row r="2291" spans="1:11" x14ac:dyDescent="0.25">
      <c r="A2291">
        <f t="shared" si="294"/>
        <v>1</v>
      </c>
      <c r="B2291" s="16">
        <f t="shared" si="298"/>
        <v>41091</v>
      </c>
      <c r="C2291">
        <f t="shared" si="297"/>
        <v>410</v>
      </c>
      <c r="D2291">
        <f t="shared" si="295"/>
        <v>405</v>
      </c>
      <c r="E2291">
        <f t="shared" si="296"/>
        <v>5</v>
      </c>
      <c r="F2291">
        <v>85</v>
      </c>
      <c r="G2291">
        <f>150+10+35</f>
        <v>195</v>
      </c>
      <c r="H2291">
        <v>10</v>
      </c>
      <c r="I2291">
        <f t="shared" si="300"/>
        <v>85</v>
      </c>
      <c r="J2291">
        <v>20</v>
      </c>
      <c r="K2291">
        <v>10</v>
      </c>
    </row>
    <row r="2292" spans="1:11" x14ac:dyDescent="0.25">
      <c r="A2292" t="str">
        <f t="shared" si="294"/>
        <v/>
      </c>
      <c r="B2292" s="16">
        <f t="shared" si="298"/>
        <v>41092</v>
      </c>
      <c r="C2292">
        <f t="shared" si="297"/>
        <v>410</v>
      </c>
      <c r="D2292">
        <f t="shared" si="295"/>
        <v>405</v>
      </c>
      <c r="E2292">
        <f t="shared" si="296"/>
        <v>5</v>
      </c>
      <c r="F2292">
        <f t="shared" si="299"/>
        <v>85</v>
      </c>
      <c r="G2292">
        <f t="shared" si="299"/>
        <v>195</v>
      </c>
      <c r="H2292">
        <v>10</v>
      </c>
      <c r="I2292">
        <f t="shared" si="300"/>
        <v>85</v>
      </c>
      <c r="J2292">
        <f t="shared" si="301"/>
        <v>20</v>
      </c>
      <c r="K2292">
        <f>K2291</f>
        <v>10</v>
      </c>
    </row>
    <row r="2293" spans="1:11" x14ac:dyDescent="0.25">
      <c r="A2293" t="str">
        <f t="shared" si="294"/>
        <v/>
      </c>
      <c r="B2293" s="16">
        <f t="shared" si="298"/>
        <v>41093</v>
      </c>
      <c r="C2293">
        <f t="shared" si="297"/>
        <v>410</v>
      </c>
      <c r="D2293">
        <f t="shared" si="295"/>
        <v>405</v>
      </c>
      <c r="E2293">
        <f t="shared" si="296"/>
        <v>5</v>
      </c>
      <c r="F2293">
        <f t="shared" si="299"/>
        <v>85</v>
      </c>
      <c r="G2293">
        <f t="shared" si="299"/>
        <v>195</v>
      </c>
      <c r="H2293">
        <v>10</v>
      </c>
      <c r="I2293">
        <f t="shared" si="300"/>
        <v>85</v>
      </c>
      <c r="J2293">
        <f t="shared" si="301"/>
        <v>20</v>
      </c>
      <c r="K2293">
        <f t="shared" si="301"/>
        <v>10</v>
      </c>
    </row>
    <row r="2294" spans="1:11" x14ac:dyDescent="0.25">
      <c r="A2294" t="str">
        <f t="shared" si="294"/>
        <v/>
      </c>
      <c r="B2294" s="16">
        <f t="shared" si="298"/>
        <v>41094</v>
      </c>
      <c r="C2294">
        <f t="shared" si="297"/>
        <v>410</v>
      </c>
      <c r="D2294">
        <f t="shared" si="295"/>
        <v>405</v>
      </c>
      <c r="E2294">
        <f t="shared" si="296"/>
        <v>5</v>
      </c>
      <c r="F2294">
        <f t="shared" si="299"/>
        <v>85</v>
      </c>
      <c r="G2294">
        <f t="shared" si="299"/>
        <v>195</v>
      </c>
      <c r="H2294">
        <v>10</v>
      </c>
      <c r="I2294">
        <f t="shared" si="300"/>
        <v>85</v>
      </c>
      <c r="J2294">
        <f t="shared" si="301"/>
        <v>20</v>
      </c>
      <c r="K2294">
        <f t="shared" si="301"/>
        <v>10</v>
      </c>
    </row>
    <row r="2295" spans="1:11" x14ac:dyDescent="0.25">
      <c r="A2295" t="str">
        <f t="shared" si="294"/>
        <v/>
      </c>
      <c r="B2295" s="16">
        <f t="shared" si="298"/>
        <v>41095</v>
      </c>
      <c r="C2295">
        <f t="shared" si="297"/>
        <v>410</v>
      </c>
      <c r="D2295">
        <f t="shared" si="295"/>
        <v>405</v>
      </c>
      <c r="E2295">
        <f t="shared" si="296"/>
        <v>5</v>
      </c>
      <c r="F2295">
        <f t="shared" si="299"/>
        <v>85</v>
      </c>
      <c r="G2295">
        <f t="shared" si="299"/>
        <v>195</v>
      </c>
      <c r="H2295">
        <v>10</v>
      </c>
      <c r="I2295">
        <f t="shared" si="300"/>
        <v>85</v>
      </c>
      <c r="J2295">
        <f t="shared" si="301"/>
        <v>20</v>
      </c>
      <c r="K2295">
        <f t="shared" si="301"/>
        <v>10</v>
      </c>
    </row>
    <row r="2296" spans="1:11" x14ac:dyDescent="0.25">
      <c r="A2296" t="str">
        <f t="shared" si="294"/>
        <v/>
      </c>
      <c r="B2296" s="16">
        <f t="shared" si="298"/>
        <v>41096</v>
      </c>
      <c r="C2296">
        <f t="shared" si="297"/>
        <v>410</v>
      </c>
      <c r="D2296">
        <f t="shared" si="295"/>
        <v>405</v>
      </c>
      <c r="E2296">
        <f t="shared" si="296"/>
        <v>5</v>
      </c>
      <c r="F2296">
        <f t="shared" si="299"/>
        <v>85</v>
      </c>
      <c r="G2296">
        <f t="shared" si="299"/>
        <v>195</v>
      </c>
      <c r="H2296">
        <v>10</v>
      </c>
      <c r="I2296">
        <f t="shared" si="300"/>
        <v>85</v>
      </c>
      <c r="J2296">
        <f t="shared" si="301"/>
        <v>20</v>
      </c>
      <c r="K2296">
        <f t="shared" si="301"/>
        <v>10</v>
      </c>
    </row>
    <row r="2297" spans="1:11" x14ac:dyDescent="0.25">
      <c r="A2297" t="str">
        <f t="shared" si="294"/>
        <v/>
      </c>
      <c r="B2297" s="16">
        <f t="shared" si="298"/>
        <v>41097</v>
      </c>
      <c r="C2297">
        <f t="shared" si="297"/>
        <v>410</v>
      </c>
      <c r="D2297">
        <f t="shared" si="295"/>
        <v>405</v>
      </c>
      <c r="E2297">
        <f t="shared" si="296"/>
        <v>5</v>
      </c>
      <c r="F2297">
        <f t="shared" si="299"/>
        <v>85</v>
      </c>
      <c r="G2297">
        <f t="shared" si="299"/>
        <v>195</v>
      </c>
      <c r="H2297">
        <v>10</v>
      </c>
      <c r="I2297">
        <f t="shared" si="300"/>
        <v>85</v>
      </c>
      <c r="J2297">
        <f t="shared" si="301"/>
        <v>20</v>
      </c>
      <c r="K2297">
        <f t="shared" si="301"/>
        <v>10</v>
      </c>
    </row>
    <row r="2298" spans="1:11" x14ac:dyDescent="0.25">
      <c r="A2298" t="str">
        <f t="shared" si="294"/>
        <v/>
      </c>
      <c r="B2298" s="16">
        <f t="shared" si="298"/>
        <v>41098</v>
      </c>
      <c r="C2298">
        <f t="shared" si="297"/>
        <v>410</v>
      </c>
      <c r="D2298">
        <f t="shared" si="295"/>
        <v>405</v>
      </c>
      <c r="E2298">
        <f t="shared" si="296"/>
        <v>5</v>
      </c>
      <c r="F2298">
        <f t="shared" si="299"/>
        <v>85</v>
      </c>
      <c r="G2298">
        <f t="shared" si="299"/>
        <v>195</v>
      </c>
      <c r="H2298">
        <v>10</v>
      </c>
      <c r="I2298">
        <f t="shared" si="300"/>
        <v>85</v>
      </c>
      <c r="J2298">
        <f t="shared" si="301"/>
        <v>20</v>
      </c>
      <c r="K2298">
        <f t="shared" si="301"/>
        <v>10</v>
      </c>
    </row>
    <row r="2299" spans="1:11" x14ac:dyDescent="0.25">
      <c r="A2299" t="str">
        <f t="shared" si="294"/>
        <v/>
      </c>
      <c r="B2299" s="16">
        <f t="shared" si="298"/>
        <v>41099</v>
      </c>
      <c r="C2299">
        <f t="shared" si="297"/>
        <v>410</v>
      </c>
      <c r="D2299">
        <f t="shared" si="295"/>
        <v>405</v>
      </c>
      <c r="E2299">
        <f t="shared" si="296"/>
        <v>5</v>
      </c>
      <c r="F2299">
        <f t="shared" si="299"/>
        <v>85</v>
      </c>
      <c r="G2299">
        <f t="shared" si="299"/>
        <v>195</v>
      </c>
      <c r="H2299">
        <v>10</v>
      </c>
      <c r="I2299">
        <f t="shared" si="300"/>
        <v>85</v>
      </c>
      <c r="J2299">
        <f t="shared" si="301"/>
        <v>20</v>
      </c>
      <c r="K2299">
        <f t="shared" si="301"/>
        <v>10</v>
      </c>
    </row>
    <row r="2300" spans="1:11" x14ac:dyDescent="0.25">
      <c r="A2300" t="str">
        <f t="shared" si="294"/>
        <v/>
      </c>
      <c r="B2300" s="16">
        <f t="shared" si="298"/>
        <v>41100</v>
      </c>
      <c r="C2300">
        <f t="shared" si="297"/>
        <v>410</v>
      </c>
      <c r="D2300">
        <f t="shared" si="295"/>
        <v>405</v>
      </c>
      <c r="E2300">
        <f t="shared" si="296"/>
        <v>5</v>
      </c>
      <c r="F2300">
        <f t="shared" si="299"/>
        <v>85</v>
      </c>
      <c r="G2300">
        <f t="shared" si="299"/>
        <v>195</v>
      </c>
      <c r="H2300">
        <v>10</v>
      </c>
      <c r="I2300">
        <f t="shared" si="300"/>
        <v>85</v>
      </c>
      <c r="J2300">
        <f t="shared" si="301"/>
        <v>20</v>
      </c>
      <c r="K2300">
        <f t="shared" si="301"/>
        <v>10</v>
      </c>
    </row>
    <row r="2301" spans="1:11" x14ac:dyDescent="0.25">
      <c r="A2301" t="str">
        <f t="shared" si="294"/>
        <v/>
      </c>
      <c r="B2301" s="16">
        <f t="shared" si="298"/>
        <v>41101</v>
      </c>
      <c r="C2301">
        <f t="shared" si="297"/>
        <v>410</v>
      </c>
      <c r="D2301">
        <f t="shared" si="295"/>
        <v>405</v>
      </c>
      <c r="E2301">
        <f t="shared" si="296"/>
        <v>5</v>
      </c>
      <c r="F2301">
        <f t="shared" si="299"/>
        <v>85</v>
      </c>
      <c r="G2301">
        <f t="shared" si="299"/>
        <v>195</v>
      </c>
      <c r="H2301">
        <v>10</v>
      </c>
      <c r="I2301">
        <f t="shared" si="300"/>
        <v>85</v>
      </c>
      <c r="J2301">
        <f t="shared" si="301"/>
        <v>20</v>
      </c>
      <c r="K2301">
        <f t="shared" si="301"/>
        <v>10</v>
      </c>
    </row>
    <row r="2302" spans="1:11" x14ac:dyDescent="0.25">
      <c r="A2302" t="str">
        <f t="shared" si="294"/>
        <v/>
      </c>
      <c r="B2302" s="16">
        <f t="shared" si="298"/>
        <v>41102</v>
      </c>
      <c r="C2302">
        <f t="shared" si="297"/>
        <v>410</v>
      </c>
      <c r="D2302">
        <f t="shared" si="295"/>
        <v>405</v>
      </c>
      <c r="E2302">
        <f t="shared" si="296"/>
        <v>5</v>
      </c>
      <c r="F2302">
        <f t="shared" si="299"/>
        <v>85</v>
      </c>
      <c r="G2302">
        <f t="shared" si="299"/>
        <v>195</v>
      </c>
      <c r="H2302">
        <v>10</v>
      </c>
      <c r="I2302">
        <f t="shared" si="300"/>
        <v>85</v>
      </c>
      <c r="J2302">
        <f t="shared" si="301"/>
        <v>20</v>
      </c>
      <c r="K2302">
        <f t="shared" si="301"/>
        <v>10</v>
      </c>
    </row>
    <row r="2303" spans="1:11" x14ac:dyDescent="0.25">
      <c r="A2303" t="str">
        <f t="shared" si="294"/>
        <v/>
      </c>
      <c r="B2303" s="16">
        <f t="shared" si="298"/>
        <v>41103</v>
      </c>
      <c r="C2303">
        <f t="shared" si="297"/>
        <v>410</v>
      </c>
      <c r="D2303">
        <f t="shared" si="295"/>
        <v>405</v>
      </c>
      <c r="E2303">
        <f t="shared" si="296"/>
        <v>5</v>
      </c>
      <c r="F2303">
        <f t="shared" si="299"/>
        <v>85</v>
      </c>
      <c r="G2303">
        <f t="shared" si="299"/>
        <v>195</v>
      </c>
      <c r="H2303">
        <v>10</v>
      </c>
      <c r="I2303">
        <f t="shared" si="300"/>
        <v>85</v>
      </c>
      <c r="J2303">
        <f t="shared" si="301"/>
        <v>20</v>
      </c>
      <c r="K2303">
        <f t="shared" si="301"/>
        <v>10</v>
      </c>
    </row>
    <row r="2304" spans="1:11" x14ac:dyDescent="0.25">
      <c r="A2304" t="str">
        <f t="shared" si="294"/>
        <v/>
      </c>
      <c r="B2304" s="16">
        <f t="shared" si="298"/>
        <v>41104</v>
      </c>
      <c r="C2304">
        <f t="shared" si="297"/>
        <v>410</v>
      </c>
      <c r="D2304">
        <f t="shared" si="295"/>
        <v>405</v>
      </c>
      <c r="E2304">
        <f t="shared" si="296"/>
        <v>5</v>
      </c>
      <c r="F2304">
        <f t="shared" si="299"/>
        <v>85</v>
      </c>
      <c r="G2304">
        <f t="shared" si="299"/>
        <v>195</v>
      </c>
      <c r="H2304">
        <v>10</v>
      </c>
      <c r="I2304">
        <f t="shared" si="300"/>
        <v>85</v>
      </c>
      <c r="J2304">
        <f t="shared" si="301"/>
        <v>20</v>
      </c>
      <c r="K2304">
        <f t="shared" si="301"/>
        <v>10</v>
      </c>
    </row>
    <row r="2305" spans="1:11" x14ac:dyDescent="0.25">
      <c r="A2305" t="str">
        <f t="shared" si="294"/>
        <v/>
      </c>
      <c r="B2305" s="16">
        <f t="shared" si="298"/>
        <v>41105</v>
      </c>
      <c r="C2305">
        <f t="shared" si="297"/>
        <v>410</v>
      </c>
      <c r="D2305">
        <f t="shared" si="295"/>
        <v>405</v>
      </c>
      <c r="E2305">
        <f t="shared" si="296"/>
        <v>5</v>
      </c>
      <c r="F2305">
        <f t="shared" si="299"/>
        <v>85</v>
      </c>
      <c r="G2305">
        <f t="shared" si="299"/>
        <v>195</v>
      </c>
      <c r="H2305">
        <v>10</v>
      </c>
      <c r="I2305">
        <f t="shared" si="300"/>
        <v>85</v>
      </c>
      <c r="J2305">
        <f t="shared" si="301"/>
        <v>20</v>
      </c>
      <c r="K2305">
        <f t="shared" si="301"/>
        <v>10</v>
      </c>
    </row>
    <row r="2306" spans="1:11" x14ac:dyDescent="0.25">
      <c r="A2306" t="str">
        <f t="shared" si="294"/>
        <v/>
      </c>
      <c r="B2306" s="16">
        <f t="shared" si="298"/>
        <v>41106</v>
      </c>
      <c r="C2306">
        <f t="shared" si="297"/>
        <v>410</v>
      </c>
      <c r="D2306">
        <f t="shared" si="295"/>
        <v>405</v>
      </c>
      <c r="E2306">
        <f t="shared" si="296"/>
        <v>5</v>
      </c>
      <c r="F2306">
        <f t="shared" si="299"/>
        <v>85</v>
      </c>
      <c r="G2306">
        <f t="shared" si="299"/>
        <v>195</v>
      </c>
      <c r="H2306">
        <v>10</v>
      </c>
      <c r="I2306">
        <f t="shared" si="300"/>
        <v>85</v>
      </c>
      <c r="J2306">
        <f t="shared" si="301"/>
        <v>20</v>
      </c>
      <c r="K2306">
        <f t="shared" si="301"/>
        <v>10</v>
      </c>
    </row>
    <row r="2307" spans="1:11" x14ac:dyDescent="0.25">
      <c r="A2307" t="str">
        <f t="shared" si="294"/>
        <v/>
      </c>
      <c r="B2307" s="16">
        <f t="shared" si="298"/>
        <v>41107</v>
      </c>
      <c r="C2307">
        <f t="shared" si="297"/>
        <v>410</v>
      </c>
      <c r="D2307">
        <f t="shared" si="295"/>
        <v>405</v>
      </c>
      <c r="E2307">
        <f t="shared" si="296"/>
        <v>5</v>
      </c>
      <c r="F2307">
        <f t="shared" si="299"/>
        <v>85</v>
      </c>
      <c r="G2307">
        <f t="shared" si="299"/>
        <v>195</v>
      </c>
      <c r="H2307">
        <v>10</v>
      </c>
      <c r="I2307">
        <f t="shared" si="300"/>
        <v>85</v>
      </c>
      <c r="J2307">
        <f t="shared" si="301"/>
        <v>20</v>
      </c>
      <c r="K2307">
        <f t="shared" si="301"/>
        <v>10</v>
      </c>
    </row>
    <row r="2308" spans="1:11" x14ac:dyDescent="0.25">
      <c r="A2308" t="str">
        <f t="shared" si="294"/>
        <v/>
      </c>
      <c r="B2308" s="16">
        <f t="shared" si="298"/>
        <v>41108</v>
      </c>
      <c r="C2308">
        <f t="shared" si="297"/>
        <v>410</v>
      </c>
      <c r="D2308">
        <f t="shared" si="295"/>
        <v>405</v>
      </c>
      <c r="E2308">
        <f t="shared" si="296"/>
        <v>5</v>
      </c>
      <c r="F2308">
        <f t="shared" si="299"/>
        <v>85</v>
      </c>
      <c r="G2308">
        <f t="shared" si="299"/>
        <v>195</v>
      </c>
      <c r="H2308">
        <v>10</v>
      </c>
      <c r="I2308">
        <f t="shared" si="300"/>
        <v>85</v>
      </c>
      <c r="J2308">
        <f t="shared" si="301"/>
        <v>20</v>
      </c>
      <c r="K2308">
        <f t="shared" si="301"/>
        <v>10</v>
      </c>
    </row>
    <row r="2309" spans="1:11" x14ac:dyDescent="0.25">
      <c r="A2309" t="str">
        <f t="shared" si="294"/>
        <v/>
      </c>
      <c r="B2309" s="16">
        <f t="shared" si="298"/>
        <v>41109</v>
      </c>
      <c r="C2309">
        <f t="shared" si="297"/>
        <v>410</v>
      </c>
      <c r="D2309">
        <f t="shared" si="295"/>
        <v>405</v>
      </c>
      <c r="E2309">
        <f t="shared" si="296"/>
        <v>5</v>
      </c>
      <c r="F2309">
        <f t="shared" si="299"/>
        <v>85</v>
      </c>
      <c r="G2309">
        <f t="shared" si="299"/>
        <v>195</v>
      </c>
      <c r="H2309">
        <v>10</v>
      </c>
      <c r="I2309">
        <f t="shared" si="300"/>
        <v>85</v>
      </c>
      <c r="J2309">
        <f t="shared" si="301"/>
        <v>20</v>
      </c>
      <c r="K2309">
        <f t="shared" si="301"/>
        <v>10</v>
      </c>
    </row>
    <row r="2310" spans="1:11" x14ac:dyDescent="0.25">
      <c r="A2310" t="str">
        <f t="shared" si="294"/>
        <v/>
      </c>
      <c r="B2310" s="16">
        <f t="shared" si="298"/>
        <v>41110</v>
      </c>
      <c r="C2310">
        <f t="shared" si="297"/>
        <v>410</v>
      </c>
      <c r="D2310">
        <f t="shared" si="295"/>
        <v>405</v>
      </c>
      <c r="E2310">
        <f t="shared" si="296"/>
        <v>5</v>
      </c>
      <c r="F2310">
        <f t="shared" si="299"/>
        <v>85</v>
      </c>
      <c r="G2310">
        <f t="shared" si="299"/>
        <v>195</v>
      </c>
      <c r="H2310">
        <v>10</v>
      </c>
      <c r="I2310">
        <f t="shared" si="300"/>
        <v>85</v>
      </c>
      <c r="J2310">
        <f t="shared" si="301"/>
        <v>20</v>
      </c>
      <c r="K2310">
        <f t="shared" si="301"/>
        <v>10</v>
      </c>
    </row>
    <row r="2311" spans="1:11" x14ac:dyDescent="0.25">
      <c r="A2311" t="str">
        <f t="shared" si="294"/>
        <v/>
      </c>
      <c r="B2311" s="16">
        <f t="shared" si="298"/>
        <v>41111</v>
      </c>
      <c r="C2311">
        <f t="shared" si="297"/>
        <v>410</v>
      </c>
      <c r="D2311">
        <f t="shared" si="295"/>
        <v>405</v>
      </c>
      <c r="E2311">
        <f t="shared" si="296"/>
        <v>5</v>
      </c>
      <c r="F2311">
        <f t="shared" si="299"/>
        <v>85</v>
      </c>
      <c r="G2311">
        <f t="shared" si="299"/>
        <v>195</v>
      </c>
      <c r="H2311">
        <v>10</v>
      </c>
      <c r="I2311">
        <f t="shared" si="300"/>
        <v>85</v>
      </c>
      <c r="J2311">
        <f t="shared" si="301"/>
        <v>20</v>
      </c>
      <c r="K2311">
        <f t="shared" si="301"/>
        <v>10</v>
      </c>
    </row>
    <row r="2312" spans="1:11" x14ac:dyDescent="0.25">
      <c r="A2312" t="str">
        <f t="shared" ref="A2312:A2375" si="302">IF(DAY(B2312)=1,1,"")</f>
        <v/>
      </c>
      <c r="B2312" s="16">
        <f t="shared" si="298"/>
        <v>41112</v>
      </c>
      <c r="C2312">
        <f t="shared" si="297"/>
        <v>410</v>
      </c>
      <c r="D2312">
        <f t="shared" si="295"/>
        <v>405</v>
      </c>
      <c r="E2312">
        <f t="shared" si="296"/>
        <v>5</v>
      </c>
      <c r="F2312">
        <f t="shared" si="299"/>
        <v>85</v>
      </c>
      <c r="G2312">
        <f t="shared" si="299"/>
        <v>195</v>
      </c>
      <c r="H2312">
        <v>10</v>
      </c>
      <c r="I2312">
        <f t="shared" si="300"/>
        <v>85</v>
      </c>
      <c r="J2312">
        <f t="shared" si="301"/>
        <v>20</v>
      </c>
      <c r="K2312">
        <f t="shared" si="301"/>
        <v>10</v>
      </c>
    </row>
    <row r="2313" spans="1:11" x14ac:dyDescent="0.25">
      <c r="A2313" t="str">
        <f t="shared" si="302"/>
        <v/>
      </c>
      <c r="B2313" s="16">
        <f t="shared" si="298"/>
        <v>41113</v>
      </c>
      <c r="C2313">
        <f t="shared" si="297"/>
        <v>410</v>
      </c>
      <c r="D2313">
        <f t="shared" ref="D2313:D2376" si="303">SUM(F2313:S2313)</f>
        <v>405</v>
      </c>
      <c r="E2313">
        <f t="shared" ref="E2313:E2376" si="304">C2313-D2313</f>
        <v>5</v>
      </c>
      <c r="F2313">
        <f t="shared" si="299"/>
        <v>85</v>
      </c>
      <c r="G2313">
        <f t="shared" si="299"/>
        <v>195</v>
      </c>
      <c r="H2313">
        <v>10</v>
      </c>
      <c r="I2313">
        <f t="shared" si="300"/>
        <v>85</v>
      </c>
      <c r="J2313">
        <f t="shared" si="301"/>
        <v>20</v>
      </c>
      <c r="K2313">
        <f t="shared" si="301"/>
        <v>10</v>
      </c>
    </row>
    <row r="2314" spans="1:11" x14ac:dyDescent="0.25">
      <c r="A2314" t="str">
        <f t="shared" si="302"/>
        <v/>
      </c>
      <c r="B2314" s="16">
        <f t="shared" si="298"/>
        <v>41114</v>
      </c>
      <c r="C2314">
        <f t="shared" si="297"/>
        <v>410</v>
      </c>
      <c r="D2314">
        <f t="shared" si="303"/>
        <v>405</v>
      </c>
      <c r="E2314">
        <f t="shared" si="304"/>
        <v>5</v>
      </c>
      <c r="F2314">
        <f t="shared" si="299"/>
        <v>85</v>
      </c>
      <c r="G2314">
        <f t="shared" si="299"/>
        <v>195</v>
      </c>
      <c r="H2314">
        <v>10</v>
      </c>
      <c r="I2314">
        <f t="shared" si="300"/>
        <v>85</v>
      </c>
      <c r="J2314">
        <f t="shared" si="301"/>
        <v>20</v>
      </c>
      <c r="K2314">
        <f t="shared" si="301"/>
        <v>10</v>
      </c>
    </row>
    <row r="2315" spans="1:11" x14ac:dyDescent="0.25">
      <c r="A2315" t="str">
        <f t="shared" si="302"/>
        <v/>
      </c>
      <c r="B2315" s="16">
        <f t="shared" si="298"/>
        <v>41115</v>
      </c>
      <c r="C2315">
        <f t="shared" si="297"/>
        <v>410</v>
      </c>
      <c r="D2315">
        <f t="shared" si="303"/>
        <v>405</v>
      </c>
      <c r="E2315">
        <f t="shared" si="304"/>
        <v>5</v>
      </c>
      <c r="F2315">
        <f t="shared" si="299"/>
        <v>85</v>
      </c>
      <c r="G2315">
        <f t="shared" si="299"/>
        <v>195</v>
      </c>
      <c r="H2315">
        <v>10</v>
      </c>
      <c r="I2315">
        <f t="shared" si="300"/>
        <v>85</v>
      </c>
      <c r="J2315">
        <f t="shared" si="301"/>
        <v>20</v>
      </c>
      <c r="K2315">
        <f t="shared" si="301"/>
        <v>10</v>
      </c>
    </row>
    <row r="2316" spans="1:11" x14ac:dyDescent="0.25">
      <c r="A2316" t="str">
        <f t="shared" si="302"/>
        <v/>
      </c>
      <c r="B2316" s="16">
        <f t="shared" si="298"/>
        <v>41116</v>
      </c>
      <c r="C2316">
        <f t="shared" ref="C2316:C2379" si="305">IF(MONTH(B2316)&lt;4,450,IF(MONTH(B2316)&gt;10,450,410))</f>
        <v>410</v>
      </c>
      <c r="D2316">
        <f t="shared" si="303"/>
        <v>405</v>
      </c>
      <c r="E2316">
        <f t="shared" si="304"/>
        <v>5</v>
      </c>
      <c r="F2316">
        <f t="shared" si="299"/>
        <v>85</v>
      </c>
      <c r="G2316">
        <f t="shared" si="299"/>
        <v>195</v>
      </c>
      <c r="H2316">
        <v>10</v>
      </c>
      <c r="I2316">
        <f t="shared" si="300"/>
        <v>85</v>
      </c>
      <c r="J2316">
        <f t="shared" si="301"/>
        <v>20</v>
      </c>
      <c r="K2316">
        <f t="shared" si="301"/>
        <v>10</v>
      </c>
    </row>
    <row r="2317" spans="1:11" x14ac:dyDescent="0.25">
      <c r="A2317" t="str">
        <f t="shared" si="302"/>
        <v/>
      </c>
      <c r="B2317" s="16">
        <f t="shared" si="298"/>
        <v>41117</v>
      </c>
      <c r="C2317">
        <f t="shared" si="305"/>
        <v>410</v>
      </c>
      <c r="D2317">
        <f t="shared" si="303"/>
        <v>405</v>
      </c>
      <c r="E2317">
        <f t="shared" si="304"/>
        <v>5</v>
      </c>
      <c r="F2317">
        <f t="shared" si="299"/>
        <v>85</v>
      </c>
      <c r="G2317">
        <f t="shared" si="299"/>
        <v>195</v>
      </c>
      <c r="H2317">
        <v>10</v>
      </c>
      <c r="I2317">
        <f t="shared" si="300"/>
        <v>85</v>
      </c>
      <c r="J2317">
        <f t="shared" si="301"/>
        <v>20</v>
      </c>
      <c r="K2317">
        <f t="shared" si="301"/>
        <v>10</v>
      </c>
    </row>
    <row r="2318" spans="1:11" x14ac:dyDescent="0.25">
      <c r="A2318" t="str">
        <f t="shared" si="302"/>
        <v/>
      </c>
      <c r="B2318" s="16">
        <f t="shared" si="298"/>
        <v>41118</v>
      </c>
      <c r="C2318">
        <f t="shared" si="305"/>
        <v>410</v>
      </c>
      <c r="D2318">
        <f t="shared" si="303"/>
        <v>405</v>
      </c>
      <c r="E2318">
        <f t="shared" si="304"/>
        <v>5</v>
      </c>
      <c r="F2318">
        <f t="shared" si="299"/>
        <v>85</v>
      </c>
      <c r="G2318">
        <f t="shared" si="299"/>
        <v>195</v>
      </c>
      <c r="H2318">
        <v>10</v>
      </c>
      <c r="I2318">
        <f t="shared" si="300"/>
        <v>85</v>
      </c>
      <c r="J2318">
        <f t="shared" si="301"/>
        <v>20</v>
      </c>
      <c r="K2318">
        <f t="shared" si="301"/>
        <v>10</v>
      </c>
    </row>
    <row r="2319" spans="1:11" x14ac:dyDescent="0.25">
      <c r="A2319" t="str">
        <f t="shared" si="302"/>
        <v/>
      </c>
      <c r="B2319" s="16">
        <f t="shared" si="298"/>
        <v>41119</v>
      </c>
      <c r="C2319">
        <f t="shared" si="305"/>
        <v>410</v>
      </c>
      <c r="D2319">
        <f t="shared" si="303"/>
        <v>405</v>
      </c>
      <c r="E2319">
        <f t="shared" si="304"/>
        <v>5</v>
      </c>
      <c r="F2319">
        <f t="shared" si="299"/>
        <v>85</v>
      </c>
      <c r="G2319">
        <f t="shared" si="299"/>
        <v>195</v>
      </c>
      <c r="H2319">
        <v>10</v>
      </c>
      <c r="I2319">
        <f t="shared" si="300"/>
        <v>85</v>
      </c>
      <c r="J2319">
        <f t="shared" si="301"/>
        <v>20</v>
      </c>
      <c r="K2319">
        <f t="shared" si="301"/>
        <v>10</v>
      </c>
    </row>
    <row r="2320" spans="1:11" x14ac:dyDescent="0.25">
      <c r="A2320" t="str">
        <f t="shared" si="302"/>
        <v/>
      </c>
      <c r="B2320" s="16">
        <f t="shared" si="298"/>
        <v>41120</v>
      </c>
      <c r="C2320">
        <f t="shared" si="305"/>
        <v>410</v>
      </c>
      <c r="D2320">
        <f t="shared" si="303"/>
        <v>405</v>
      </c>
      <c r="E2320">
        <f t="shared" si="304"/>
        <v>5</v>
      </c>
      <c r="F2320">
        <f t="shared" si="299"/>
        <v>85</v>
      </c>
      <c r="G2320">
        <f t="shared" si="299"/>
        <v>195</v>
      </c>
      <c r="H2320">
        <v>10</v>
      </c>
      <c r="I2320">
        <f t="shared" si="300"/>
        <v>85</v>
      </c>
      <c r="J2320">
        <f t="shared" si="301"/>
        <v>20</v>
      </c>
      <c r="K2320">
        <f t="shared" si="301"/>
        <v>10</v>
      </c>
    </row>
    <row r="2321" spans="1:11" x14ac:dyDescent="0.25">
      <c r="A2321" t="str">
        <f t="shared" si="302"/>
        <v/>
      </c>
      <c r="B2321" s="16">
        <f t="shared" si="298"/>
        <v>41121</v>
      </c>
      <c r="C2321">
        <f t="shared" si="305"/>
        <v>410</v>
      </c>
      <c r="D2321">
        <f t="shared" si="303"/>
        <v>405</v>
      </c>
      <c r="E2321">
        <f t="shared" si="304"/>
        <v>5</v>
      </c>
      <c r="F2321">
        <f t="shared" si="299"/>
        <v>85</v>
      </c>
      <c r="G2321">
        <f t="shared" si="299"/>
        <v>195</v>
      </c>
      <c r="H2321">
        <v>10</v>
      </c>
      <c r="I2321">
        <f t="shared" si="300"/>
        <v>85</v>
      </c>
      <c r="J2321">
        <f t="shared" si="301"/>
        <v>20</v>
      </c>
      <c r="K2321">
        <f t="shared" si="301"/>
        <v>10</v>
      </c>
    </row>
    <row r="2322" spans="1:11" x14ac:dyDescent="0.25">
      <c r="A2322">
        <f t="shared" si="302"/>
        <v>1</v>
      </c>
      <c r="B2322" s="16">
        <f t="shared" ref="B2322:B2385" si="306">B2321+1</f>
        <v>41122</v>
      </c>
      <c r="C2322">
        <f t="shared" si="305"/>
        <v>410</v>
      </c>
      <c r="D2322">
        <f t="shared" si="303"/>
        <v>360</v>
      </c>
      <c r="E2322">
        <f t="shared" si="304"/>
        <v>50</v>
      </c>
      <c r="F2322">
        <f t="shared" si="299"/>
        <v>85</v>
      </c>
      <c r="G2322">
        <v>160</v>
      </c>
      <c r="I2322">
        <f t="shared" si="300"/>
        <v>85</v>
      </c>
      <c r="J2322">
        <f t="shared" si="301"/>
        <v>20</v>
      </c>
      <c r="K2322">
        <f t="shared" si="301"/>
        <v>10</v>
      </c>
    </row>
    <row r="2323" spans="1:11" x14ac:dyDescent="0.25">
      <c r="A2323" t="str">
        <f t="shared" si="302"/>
        <v/>
      </c>
      <c r="B2323" s="16">
        <f t="shared" si="306"/>
        <v>41123</v>
      </c>
      <c r="C2323">
        <f t="shared" si="305"/>
        <v>410</v>
      </c>
      <c r="D2323">
        <f t="shared" si="303"/>
        <v>360</v>
      </c>
      <c r="E2323">
        <f t="shared" si="304"/>
        <v>50</v>
      </c>
      <c r="F2323">
        <f t="shared" si="299"/>
        <v>85</v>
      </c>
      <c r="G2323">
        <f t="shared" si="299"/>
        <v>160</v>
      </c>
      <c r="I2323">
        <f t="shared" si="300"/>
        <v>85</v>
      </c>
      <c r="J2323">
        <f t="shared" si="301"/>
        <v>20</v>
      </c>
      <c r="K2323">
        <f t="shared" si="301"/>
        <v>10</v>
      </c>
    </row>
    <row r="2324" spans="1:11" x14ac:dyDescent="0.25">
      <c r="A2324" t="str">
        <f t="shared" si="302"/>
        <v/>
      </c>
      <c r="B2324" s="16">
        <f t="shared" si="306"/>
        <v>41124</v>
      </c>
      <c r="C2324">
        <f t="shared" si="305"/>
        <v>410</v>
      </c>
      <c r="D2324">
        <f t="shared" si="303"/>
        <v>360</v>
      </c>
      <c r="E2324">
        <f t="shared" si="304"/>
        <v>50</v>
      </c>
      <c r="F2324">
        <f t="shared" si="299"/>
        <v>85</v>
      </c>
      <c r="G2324">
        <f t="shared" si="299"/>
        <v>160</v>
      </c>
      <c r="I2324">
        <f t="shared" si="300"/>
        <v>85</v>
      </c>
      <c r="J2324">
        <f t="shared" si="301"/>
        <v>20</v>
      </c>
      <c r="K2324">
        <f t="shared" si="301"/>
        <v>10</v>
      </c>
    </row>
    <row r="2325" spans="1:11" x14ac:dyDescent="0.25">
      <c r="A2325" t="str">
        <f t="shared" si="302"/>
        <v/>
      </c>
      <c r="B2325" s="16">
        <f t="shared" si="306"/>
        <v>41125</v>
      </c>
      <c r="C2325">
        <f t="shared" si="305"/>
        <v>410</v>
      </c>
      <c r="D2325">
        <f t="shared" si="303"/>
        <v>360</v>
      </c>
      <c r="E2325">
        <f t="shared" si="304"/>
        <v>50</v>
      </c>
      <c r="F2325">
        <f t="shared" si="299"/>
        <v>85</v>
      </c>
      <c r="G2325">
        <f t="shared" si="299"/>
        <v>160</v>
      </c>
      <c r="I2325">
        <f t="shared" si="300"/>
        <v>85</v>
      </c>
      <c r="J2325">
        <f t="shared" si="301"/>
        <v>20</v>
      </c>
      <c r="K2325">
        <f t="shared" si="301"/>
        <v>10</v>
      </c>
    </row>
    <row r="2326" spans="1:11" x14ac:dyDescent="0.25">
      <c r="A2326" t="str">
        <f t="shared" si="302"/>
        <v/>
      </c>
      <c r="B2326" s="16">
        <f t="shared" si="306"/>
        <v>41126</v>
      </c>
      <c r="C2326">
        <f t="shared" si="305"/>
        <v>410</v>
      </c>
      <c r="D2326">
        <f t="shared" si="303"/>
        <v>360</v>
      </c>
      <c r="E2326">
        <f t="shared" si="304"/>
        <v>50</v>
      </c>
      <c r="F2326">
        <f t="shared" si="299"/>
        <v>85</v>
      </c>
      <c r="G2326">
        <f t="shared" si="299"/>
        <v>160</v>
      </c>
      <c r="I2326">
        <f t="shared" si="300"/>
        <v>85</v>
      </c>
      <c r="J2326">
        <f t="shared" si="301"/>
        <v>20</v>
      </c>
      <c r="K2326">
        <f t="shared" si="301"/>
        <v>10</v>
      </c>
    </row>
    <row r="2327" spans="1:11" x14ac:dyDescent="0.25">
      <c r="A2327" t="str">
        <f t="shared" si="302"/>
        <v/>
      </c>
      <c r="B2327" s="16">
        <f t="shared" si="306"/>
        <v>41127</v>
      </c>
      <c r="C2327">
        <f t="shared" si="305"/>
        <v>410</v>
      </c>
      <c r="D2327">
        <f t="shared" si="303"/>
        <v>360</v>
      </c>
      <c r="E2327">
        <f t="shared" si="304"/>
        <v>50</v>
      </c>
      <c r="F2327">
        <f t="shared" si="299"/>
        <v>85</v>
      </c>
      <c r="G2327">
        <f t="shared" si="299"/>
        <v>160</v>
      </c>
      <c r="I2327">
        <f t="shared" si="300"/>
        <v>85</v>
      </c>
      <c r="J2327">
        <f t="shared" si="301"/>
        <v>20</v>
      </c>
      <c r="K2327">
        <f t="shared" si="301"/>
        <v>10</v>
      </c>
    </row>
    <row r="2328" spans="1:11" x14ac:dyDescent="0.25">
      <c r="A2328" t="str">
        <f t="shared" si="302"/>
        <v/>
      </c>
      <c r="B2328" s="16">
        <f t="shared" si="306"/>
        <v>41128</v>
      </c>
      <c r="C2328">
        <f t="shared" si="305"/>
        <v>410</v>
      </c>
      <c r="D2328">
        <f t="shared" si="303"/>
        <v>360</v>
      </c>
      <c r="E2328">
        <f t="shared" si="304"/>
        <v>50</v>
      </c>
      <c r="F2328">
        <f t="shared" si="299"/>
        <v>85</v>
      </c>
      <c r="G2328">
        <f t="shared" si="299"/>
        <v>160</v>
      </c>
      <c r="I2328">
        <f t="shared" si="300"/>
        <v>85</v>
      </c>
      <c r="J2328">
        <f t="shared" si="301"/>
        <v>20</v>
      </c>
      <c r="K2328">
        <f t="shared" si="301"/>
        <v>10</v>
      </c>
    </row>
    <row r="2329" spans="1:11" x14ac:dyDescent="0.25">
      <c r="A2329" t="str">
        <f t="shared" si="302"/>
        <v/>
      </c>
      <c r="B2329" s="16">
        <f t="shared" si="306"/>
        <v>41129</v>
      </c>
      <c r="C2329">
        <f t="shared" si="305"/>
        <v>410</v>
      </c>
      <c r="D2329">
        <f t="shared" si="303"/>
        <v>360</v>
      </c>
      <c r="E2329">
        <f t="shared" si="304"/>
        <v>50</v>
      </c>
      <c r="F2329">
        <f t="shared" si="299"/>
        <v>85</v>
      </c>
      <c r="G2329">
        <f t="shared" si="299"/>
        <v>160</v>
      </c>
      <c r="I2329">
        <f t="shared" si="300"/>
        <v>85</v>
      </c>
      <c r="J2329">
        <f t="shared" si="301"/>
        <v>20</v>
      </c>
      <c r="K2329">
        <f t="shared" si="301"/>
        <v>10</v>
      </c>
    </row>
    <row r="2330" spans="1:11" x14ac:dyDescent="0.25">
      <c r="A2330" t="str">
        <f t="shared" si="302"/>
        <v/>
      </c>
      <c r="B2330" s="16">
        <f t="shared" si="306"/>
        <v>41130</v>
      </c>
      <c r="C2330">
        <f t="shared" si="305"/>
        <v>410</v>
      </c>
      <c r="D2330">
        <f t="shared" si="303"/>
        <v>360</v>
      </c>
      <c r="E2330">
        <f t="shared" si="304"/>
        <v>50</v>
      </c>
      <c r="F2330">
        <f t="shared" si="299"/>
        <v>85</v>
      </c>
      <c r="G2330">
        <f t="shared" si="299"/>
        <v>160</v>
      </c>
      <c r="I2330">
        <f t="shared" si="300"/>
        <v>85</v>
      </c>
      <c r="J2330">
        <f t="shared" si="301"/>
        <v>20</v>
      </c>
      <c r="K2330">
        <f t="shared" si="301"/>
        <v>10</v>
      </c>
    </row>
    <row r="2331" spans="1:11" x14ac:dyDescent="0.25">
      <c r="A2331" t="str">
        <f t="shared" si="302"/>
        <v/>
      </c>
      <c r="B2331" s="16">
        <f t="shared" si="306"/>
        <v>41131</v>
      </c>
      <c r="C2331">
        <f t="shared" si="305"/>
        <v>410</v>
      </c>
      <c r="D2331">
        <f t="shared" si="303"/>
        <v>360</v>
      </c>
      <c r="E2331">
        <f t="shared" si="304"/>
        <v>50</v>
      </c>
      <c r="F2331">
        <f t="shared" si="299"/>
        <v>85</v>
      </c>
      <c r="G2331">
        <f t="shared" si="299"/>
        <v>160</v>
      </c>
      <c r="I2331">
        <f t="shared" si="300"/>
        <v>85</v>
      </c>
      <c r="J2331">
        <f t="shared" si="301"/>
        <v>20</v>
      </c>
      <c r="K2331">
        <f t="shared" si="301"/>
        <v>10</v>
      </c>
    </row>
    <row r="2332" spans="1:11" x14ac:dyDescent="0.25">
      <c r="A2332" t="str">
        <f t="shared" si="302"/>
        <v/>
      </c>
      <c r="B2332" s="16">
        <f t="shared" si="306"/>
        <v>41132</v>
      </c>
      <c r="C2332">
        <f t="shared" si="305"/>
        <v>410</v>
      </c>
      <c r="D2332">
        <f t="shared" si="303"/>
        <v>360</v>
      </c>
      <c r="E2332">
        <f t="shared" si="304"/>
        <v>50</v>
      </c>
      <c r="F2332">
        <f t="shared" si="299"/>
        <v>85</v>
      </c>
      <c r="G2332">
        <f t="shared" si="299"/>
        <v>160</v>
      </c>
      <c r="I2332">
        <f t="shared" si="300"/>
        <v>85</v>
      </c>
      <c r="J2332">
        <f t="shared" si="301"/>
        <v>20</v>
      </c>
      <c r="K2332">
        <f t="shared" si="301"/>
        <v>10</v>
      </c>
    </row>
    <row r="2333" spans="1:11" x14ac:dyDescent="0.25">
      <c r="A2333" t="str">
        <f t="shared" si="302"/>
        <v/>
      </c>
      <c r="B2333" s="16">
        <f t="shared" si="306"/>
        <v>41133</v>
      </c>
      <c r="C2333">
        <f t="shared" si="305"/>
        <v>410</v>
      </c>
      <c r="D2333">
        <f t="shared" si="303"/>
        <v>360</v>
      </c>
      <c r="E2333">
        <f t="shared" si="304"/>
        <v>50</v>
      </c>
      <c r="F2333">
        <f t="shared" si="299"/>
        <v>85</v>
      </c>
      <c r="G2333">
        <f t="shared" si="299"/>
        <v>160</v>
      </c>
      <c r="I2333">
        <f t="shared" si="300"/>
        <v>85</v>
      </c>
      <c r="J2333">
        <f t="shared" si="301"/>
        <v>20</v>
      </c>
      <c r="K2333">
        <f t="shared" si="301"/>
        <v>10</v>
      </c>
    </row>
    <row r="2334" spans="1:11" x14ac:dyDescent="0.25">
      <c r="A2334" t="str">
        <f t="shared" si="302"/>
        <v/>
      </c>
      <c r="B2334" s="16">
        <f t="shared" si="306"/>
        <v>41134</v>
      </c>
      <c r="C2334">
        <f t="shared" si="305"/>
        <v>410</v>
      </c>
      <c r="D2334">
        <f t="shared" si="303"/>
        <v>360</v>
      </c>
      <c r="E2334">
        <f t="shared" si="304"/>
        <v>50</v>
      </c>
      <c r="F2334">
        <f t="shared" si="299"/>
        <v>85</v>
      </c>
      <c r="G2334">
        <f t="shared" si="299"/>
        <v>160</v>
      </c>
      <c r="I2334">
        <f t="shared" si="300"/>
        <v>85</v>
      </c>
      <c r="J2334">
        <f t="shared" si="301"/>
        <v>20</v>
      </c>
      <c r="K2334">
        <f t="shared" si="301"/>
        <v>10</v>
      </c>
    </row>
    <row r="2335" spans="1:11" x14ac:dyDescent="0.25">
      <c r="A2335" t="str">
        <f t="shared" si="302"/>
        <v/>
      </c>
      <c r="B2335" s="16">
        <f t="shared" si="306"/>
        <v>41135</v>
      </c>
      <c r="C2335">
        <f t="shared" si="305"/>
        <v>410</v>
      </c>
      <c r="D2335">
        <f t="shared" si="303"/>
        <v>360</v>
      </c>
      <c r="E2335">
        <f t="shared" si="304"/>
        <v>50</v>
      </c>
      <c r="F2335">
        <f t="shared" si="299"/>
        <v>85</v>
      </c>
      <c r="G2335">
        <f t="shared" si="299"/>
        <v>160</v>
      </c>
      <c r="I2335">
        <f t="shared" si="300"/>
        <v>85</v>
      </c>
      <c r="J2335">
        <f t="shared" si="301"/>
        <v>20</v>
      </c>
      <c r="K2335">
        <f t="shared" si="301"/>
        <v>10</v>
      </c>
    </row>
    <row r="2336" spans="1:11" x14ac:dyDescent="0.25">
      <c r="A2336" t="str">
        <f t="shared" si="302"/>
        <v/>
      </c>
      <c r="B2336" s="16">
        <f t="shared" si="306"/>
        <v>41136</v>
      </c>
      <c r="C2336">
        <f t="shared" si="305"/>
        <v>410</v>
      </c>
      <c r="D2336">
        <f t="shared" si="303"/>
        <v>360</v>
      </c>
      <c r="E2336">
        <f t="shared" si="304"/>
        <v>50</v>
      </c>
      <c r="F2336">
        <f t="shared" si="299"/>
        <v>85</v>
      </c>
      <c r="G2336">
        <f t="shared" si="299"/>
        <v>160</v>
      </c>
      <c r="I2336">
        <f t="shared" si="300"/>
        <v>85</v>
      </c>
      <c r="J2336">
        <f t="shared" si="301"/>
        <v>20</v>
      </c>
      <c r="K2336">
        <f t="shared" si="301"/>
        <v>10</v>
      </c>
    </row>
    <row r="2337" spans="1:11" x14ac:dyDescent="0.25">
      <c r="A2337" t="str">
        <f t="shared" si="302"/>
        <v/>
      </c>
      <c r="B2337" s="16">
        <f t="shared" si="306"/>
        <v>41137</v>
      </c>
      <c r="C2337">
        <f t="shared" si="305"/>
        <v>410</v>
      </c>
      <c r="D2337">
        <f t="shared" si="303"/>
        <v>360</v>
      </c>
      <c r="E2337">
        <f t="shared" si="304"/>
        <v>50</v>
      </c>
      <c r="F2337">
        <f t="shared" si="299"/>
        <v>85</v>
      </c>
      <c r="G2337">
        <f t="shared" si="299"/>
        <v>160</v>
      </c>
      <c r="I2337">
        <f t="shared" si="300"/>
        <v>85</v>
      </c>
      <c r="J2337">
        <f t="shared" si="301"/>
        <v>20</v>
      </c>
      <c r="K2337">
        <f t="shared" si="301"/>
        <v>10</v>
      </c>
    </row>
    <row r="2338" spans="1:11" x14ac:dyDescent="0.25">
      <c r="A2338" t="str">
        <f t="shared" si="302"/>
        <v/>
      </c>
      <c r="B2338" s="16">
        <f t="shared" si="306"/>
        <v>41138</v>
      </c>
      <c r="C2338">
        <f t="shared" si="305"/>
        <v>410</v>
      </c>
      <c r="D2338">
        <f t="shared" si="303"/>
        <v>360</v>
      </c>
      <c r="E2338">
        <f t="shared" si="304"/>
        <v>50</v>
      </c>
      <c r="F2338">
        <f t="shared" si="299"/>
        <v>85</v>
      </c>
      <c r="G2338">
        <f t="shared" si="299"/>
        <v>160</v>
      </c>
      <c r="I2338">
        <f t="shared" si="300"/>
        <v>85</v>
      </c>
      <c r="J2338">
        <f t="shared" si="301"/>
        <v>20</v>
      </c>
      <c r="K2338">
        <f t="shared" si="301"/>
        <v>10</v>
      </c>
    </row>
    <row r="2339" spans="1:11" x14ac:dyDescent="0.25">
      <c r="A2339" t="str">
        <f t="shared" si="302"/>
        <v/>
      </c>
      <c r="B2339" s="16">
        <f t="shared" si="306"/>
        <v>41139</v>
      </c>
      <c r="C2339">
        <f t="shared" si="305"/>
        <v>410</v>
      </c>
      <c r="D2339">
        <f t="shared" si="303"/>
        <v>360</v>
      </c>
      <c r="E2339">
        <f t="shared" si="304"/>
        <v>50</v>
      </c>
      <c r="F2339">
        <f t="shared" ref="F2339:G2382" si="307">F2338</f>
        <v>85</v>
      </c>
      <c r="G2339">
        <f t="shared" si="307"/>
        <v>160</v>
      </c>
      <c r="I2339">
        <f t="shared" ref="I2339:I2382" si="308">I2338</f>
        <v>85</v>
      </c>
      <c r="J2339">
        <f t="shared" ref="J2339:K2382" si="309">J2338</f>
        <v>20</v>
      </c>
      <c r="K2339">
        <f t="shared" si="309"/>
        <v>10</v>
      </c>
    </row>
    <row r="2340" spans="1:11" x14ac:dyDescent="0.25">
      <c r="A2340" t="str">
        <f t="shared" si="302"/>
        <v/>
      </c>
      <c r="B2340" s="16">
        <f t="shared" si="306"/>
        <v>41140</v>
      </c>
      <c r="C2340">
        <f t="shared" si="305"/>
        <v>410</v>
      </c>
      <c r="D2340">
        <f t="shared" si="303"/>
        <v>360</v>
      </c>
      <c r="E2340">
        <f t="shared" si="304"/>
        <v>50</v>
      </c>
      <c r="F2340">
        <f t="shared" si="307"/>
        <v>85</v>
      </c>
      <c r="G2340">
        <f t="shared" si="307"/>
        <v>160</v>
      </c>
      <c r="I2340">
        <f t="shared" si="308"/>
        <v>85</v>
      </c>
      <c r="J2340">
        <f t="shared" si="309"/>
        <v>20</v>
      </c>
      <c r="K2340">
        <f t="shared" si="309"/>
        <v>10</v>
      </c>
    </row>
    <row r="2341" spans="1:11" x14ac:dyDescent="0.25">
      <c r="A2341" t="str">
        <f t="shared" si="302"/>
        <v/>
      </c>
      <c r="B2341" s="16">
        <f t="shared" si="306"/>
        <v>41141</v>
      </c>
      <c r="C2341">
        <f t="shared" si="305"/>
        <v>410</v>
      </c>
      <c r="D2341">
        <f t="shared" si="303"/>
        <v>360</v>
      </c>
      <c r="E2341">
        <f t="shared" si="304"/>
        <v>50</v>
      </c>
      <c r="F2341">
        <f t="shared" si="307"/>
        <v>85</v>
      </c>
      <c r="G2341">
        <f t="shared" si="307"/>
        <v>160</v>
      </c>
      <c r="I2341">
        <f t="shared" si="308"/>
        <v>85</v>
      </c>
      <c r="J2341">
        <f t="shared" si="309"/>
        <v>20</v>
      </c>
      <c r="K2341">
        <f t="shared" si="309"/>
        <v>10</v>
      </c>
    </row>
    <row r="2342" spans="1:11" x14ac:dyDescent="0.25">
      <c r="A2342" t="str">
        <f t="shared" si="302"/>
        <v/>
      </c>
      <c r="B2342" s="16">
        <f t="shared" si="306"/>
        <v>41142</v>
      </c>
      <c r="C2342">
        <f t="shared" si="305"/>
        <v>410</v>
      </c>
      <c r="D2342">
        <f t="shared" si="303"/>
        <v>360</v>
      </c>
      <c r="E2342">
        <f t="shared" si="304"/>
        <v>50</v>
      </c>
      <c r="F2342">
        <f t="shared" si="307"/>
        <v>85</v>
      </c>
      <c r="G2342">
        <f t="shared" si="307"/>
        <v>160</v>
      </c>
      <c r="I2342">
        <f t="shared" si="308"/>
        <v>85</v>
      </c>
      <c r="J2342">
        <f t="shared" si="309"/>
        <v>20</v>
      </c>
      <c r="K2342">
        <f t="shared" si="309"/>
        <v>10</v>
      </c>
    </row>
    <row r="2343" spans="1:11" x14ac:dyDescent="0.25">
      <c r="A2343" t="str">
        <f t="shared" si="302"/>
        <v/>
      </c>
      <c r="B2343" s="16">
        <f t="shared" si="306"/>
        <v>41143</v>
      </c>
      <c r="C2343">
        <f t="shared" si="305"/>
        <v>410</v>
      </c>
      <c r="D2343">
        <f t="shared" si="303"/>
        <v>360</v>
      </c>
      <c r="E2343">
        <f t="shared" si="304"/>
        <v>50</v>
      </c>
      <c r="F2343">
        <f t="shared" si="307"/>
        <v>85</v>
      </c>
      <c r="G2343">
        <f t="shared" si="307"/>
        <v>160</v>
      </c>
      <c r="I2343">
        <f t="shared" si="308"/>
        <v>85</v>
      </c>
      <c r="J2343">
        <f t="shared" si="309"/>
        <v>20</v>
      </c>
      <c r="K2343">
        <f t="shared" si="309"/>
        <v>10</v>
      </c>
    </row>
    <row r="2344" spans="1:11" x14ac:dyDescent="0.25">
      <c r="A2344" t="str">
        <f t="shared" si="302"/>
        <v/>
      </c>
      <c r="B2344" s="16">
        <f t="shared" si="306"/>
        <v>41144</v>
      </c>
      <c r="C2344">
        <f t="shared" si="305"/>
        <v>410</v>
      </c>
      <c r="D2344">
        <f t="shared" si="303"/>
        <v>360</v>
      </c>
      <c r="E2344">
        <f t="shared" si="304"/>
        <v>50</v>
      </c>
      <c r="F2344">
        <f t="shared" si="307"/>
        <v>85</v>
      </c>
      <c r="G2344">
        <f t="shared" si="307"/>
        <v>160</v>
      </c>
      <c r="I2344">
        <f t="shared" si="308"/>
        <v>85</v>
      </c>
      <c r="J2344">
        <f t="shared" si="309"/>
        <v>20</v>
      </c>
      <c r="K2344">
        <f t="shared" si="309"/>
        <v>10</v>
      </c>
    </row>
    <row r="2345" spans="1:11" x14ac:dyDescent="0.25">
      <c r="A2345" t="str">
        <f t="shared" si="302"/>
        <v/>
      </c>
      <c r="B2345" s="16">
        <f t="shared" si="306"/>
        <v>41145</v>
      </c>
      <c r="C2345">
        <f t="shared" si="305"/>
        <v>410</v>
      </c>
      <c r="D2345">
        <f t="shared" si="303"/>
        <v>360</v>
      </c>
      <c r="E2345">
        <f t="shared" si="304"/>
        <v>50</v>
      </c>
      <c r="F2345">
        <f t="shared" si="307"/>
        <v>85</v>
      </c>
      <c r="G2345">
        <f t="shared" si="307"/>
        <v>160</v>
      </c>
      <c r="I2345">
        <f t="shared" si="308"/>
        <v>85</v>
      </c>
      <c r="J2345">
        <f t="shared" si="309"/>
        <v>20</v>
      </c>
      <c r="K2345">
        <f t="shared" si="309"/>
        <v>10</v>
      </c>
    </row>
    <row r="2346" spans="1:11" x14ac:dyDescent="0.25">
      <c r="A2346" t="str">
        <f t="shared" si="302"/>
        <v/>
      </c>
      <c r="B2346" s="16">
        <f t="shared" si="306"/>
        <v>41146</v>
      </c>
      <c r="C2346">
        <f t="shared" si="305"/>
        <v>410</v>
      </c>
      <c r="D2346">
        <f t="shared" si="303"/>
        <v>360</v>
      </c>
      <c r="E2346">
        <f t="shared" si="304"/>
        <v>50</v>
      </c>
      <c r="F2346">
        <f t="shared" si="307"/>
        <v>85</v>
      </c>
      <c r="G2346">
        <f t="shared" si="307"/>
        <v>160</v>
      </c>
      <c r="I2346">
        <f t="shared" si="308"/>
        <v>85</v>
      </c>
      <c r="J2346">
        <f t="shared" si="309"/>
        <v>20</v>
      </c>
      <c r="K2346">
        <f t="shared" si="309"/>
        <v>10</v>
      </c>
    </row>
    <row r="2347" spans="1:11" x14ac:dyDescent="0.25">
      <c r="A2347" t="str">
        <f t="shared" si="302"/>
        <v/>
      </c>
      <c r="B2347" s="16">
        <f t="shared" si="306"/>
        <v>41147</v>
      </c>
      <c r="C2347">
        <f t="shared" si="305"/>
        <v>410</v>
      </c>
      <c r="D2347">
        <f t="shared" si="303"/>
        <v>360</v>
      </c>
      <c r="E2347">
        <f t="shared" si="304"/>
        <v>50</v>
      </c>
      <c r="F2347">
        <f t="shared" si="307"/>
        <v>85</v>
      </c>
      <c r="G2347">
        <f t="shared" si="307"/>
        <v>160</v>
      </c>
      <c r="I2347">
        <f t="shared" si="308"/>
        <v>85</v>
      </c>
      <c r="J2347">
        <f t="shared" si="309"/>
        <v>20</v>
      </c>
      <c r="K2347">
        <f t="shared" si="309"/>
        <v>10</v>
      </c>
    </row>
    <row r="2348" spans="1:11" x14ac:dyDescent="0.25">
      <c r="A2348" t="str">
        <f t="shared" si="302"/>
        <v/>
      </c>
      <c r="B2348" s="16">
        <f t="shared" si="306"/>
        <v>41148</v>
      </c>
      <c r="C2348">
        <f t="shared" si="305"/>
        <v>410</v>
      </c>
      <c r="D2348">
        <f t="shared" si="303"/>
        <v>360</v>
      </c>
      <c r="E2348">
        <f t="shared" si="304"/>
        <v>50</v>
      </c>
      <c r="F2348">
        <f t="shared" si="307"/>
        <v>85</v>
      </c>
      <c r="G2348">
        <f t="shared" si="307"/>
        <v>160</v>
      </c>
      <c r="I2348">
        <f t="shared" si="308"/>
        <v>85</v>
      </c>
      <c r="J2348">
        <f t="shared" si="309"/>
        <v>20</v>
      </c>
      <c r="K2348">
        <f t="shared" si="309"/>
        <v>10</v>
      </c>
    </row>
    <row r="2349" spans="1:11" x14ac:dyDescent="0.25">
      <c r="A2349" t="str">
        <f t="shared" si="302"/>
        <v/>
      </c>
      <c r="B2349" s="16">
        <f t="shared" si="306"/>
        <v>41149</v>
      </c>
      <c r="C2349">
        <f t="shared" si="305"/>
        <v>410</v>
      </c>
      <c r="D2349">
        <f t="shared" si="303"/>
        <v>360</v>
      </c>
      <c r="E2349">
        <f t="shared" si="304"/>
        <v>50</v>
      </c>
      <c r="F2349">
        <f t="shared" si="307"/>
        <v>85</v>
      </c>
      <c r="G2349">
        <f t="shared" si="307"/>
        <v>160</v>
      </c>
      <c r="I2349">
        <f t="shared" si="308"/>
        <v>85</v>
      </c>
      <c r="J2349">
        <f t="shared" si="309"/>
        <v>20</v>
      </c>
      <c r="K2349">
        <f t="shared" si="309"/>
        <v>10</v>
      </c>
    </row>
    <row r="2350" spans="1:11" x14ac:dyDescent="0.25">
      <c r="A2350" t="str">
        <f t="shared" si="302"/>
        <v/>
      </c>
      <c r="B2350" s="16">
        <f t="shared" si="306"/>
        <v>41150</v>
      </c>
      <c r="C2350">
        <f t="shared" si="305"/>
        <v>410</v>
      </c>
      <c r="D2350">
        <f t="shared" si="303"/>
        <v>360</v>
      </c>
      <c r="E2350">
        <f t="shared" si="304"/>
        <v>50</v>
      </c>
      <c r="F2350">
        <f t="shared" si="307"/>
        <v>85</v>
      </c>
      <c r="G2350">
        <f t="shared" si="307"/>
        <v>160</v>
      </c>
      <c r="I2350">
        <f t="shared" si="308"/>
        <v>85</v>
      </c>
      <c r="J2350">
        <f t="shared" si="309"/>
        <v>20</v>
      </c>
      <c r="K2350">
        <f t="shared" si="309"/>
        <v>10</v>
      </c>
    </row>
    <row r="2351" spans="1:11" x14ac:dyDescent="0.25">
      <c r="A2351" t="str">
        <f t="shared" si="302"/>
        <v/>
      </c>
      <c r="B2351" s="16">
        <f t="shared" si="306"/>
        <v>41151</v>
      </c>
      <c r="C2351">
        <f t="shared" si="305"/>
        <v>410</v>
      </c>
      <c r="D2351">
        <f t="shared" si="303"/>
        <v>360</v>
      </c>
      <c r="E2351">
        <f t="shared" si="304"/>
        <v>50</v>
      </c>
      <c r="F2351">
        <f t="shared" si="307"/>
        <v>85</v>
      </c>
      <c r="G2351">
        <f t="shared" si="307"/>
        <v>160</v>
      </c>
      <c r="I2351">
        <f t="shared" si="308"/>
        <v>85</v>
      </c>
      <c r="J2351">
        <f t="shared" si="309"/>
        <v>20</v>
      </c>
      <c r="K2351">
        <f t="shared" si="309"/>
        <v>10</v>
      </c>
    </row>
    <row r="2352" spans="1:11" x14ac:dyDescent="0.25">
      <c r="A2352" t="str">
        <f t="shared" si="302"/>
        <v/>
      </c>
      <c r="B2352" s="16">
        <f t="shared" si="306"/>
        <v>41152</v>
      </c>
      <c r="C2352">
        <f t="shared" si="305"/>
        <v>410</v>
      </c>
      <c r="D2352">
        <f t="shared" si="303"/>
        <v>360</v>
      </c>
      <c r="E2352">
        <f t="shared" si="304"/>
        <v>50</v>
      </c>
      <c r="F2352">
        <f t="shared" si="307"/>
        <v>85</v>
      </c>
      <c r="G2352">
        <f t="shared" si="307"/>
        <v>160</v>
      </c>
      <c r="I2352">
        <f t="shared" si="308"/>
        <v>85</v>
      </c>
      <c r="J2352">
        <f t="shared" si="309"/>
        <v>20</v>
      </c>
      <c r="K2352">
        <f t="shared" si="309"/>
        <v>10</v>
      </c>
    </row>
    <row r="2353" spans="1:11" x14ac:dyDescent="0.25">
      <c r="A2353">
        <f t="shared" si="302"/>
        <v>1</v>
      </c>
      <c r="B2353" s="16">
        <f t="shared" si="306"/>
        <v>41153</v>
      </c>
      <c r="C2353">
        <f t="shared" si="305"/>
        <v>410</v>
      </c>
      <c r="D2353">
        <f t="shared" si="303"/>
        <v>360</v>
      </c>
      <c r="E2353">
        <f t="shared" si="304"/>
        <v>50</v>
      </c>
      <c r="F2353">
        <f t="shared" si="307"/>
        <v>85</v>
      </c>
      <c r="G2353">
        <f t="shared" si="307"/>
        <v>160</v>
      </c>
      <c r="I2353">
        <f t="shared" si="308"/>
        <v>85</v>
      </c>
      <c r="J2353">
        <f t="shared" si="309"/>
        <v>20</v>
      </c>
      <c r="K2353">
        <f t="shared" si="309"/>
        <v>10</v>
      </c>
    </row>
    <row r="2354" spans="1:11" x14ac:dyDescent="0.25">
      <c r="A2354" t="str">
        <f t="shared" si="302"/>
        <v/>
      </c>
      <c r="B2354" s="16">
        <f t="shared" si="306"/>
        <v>41154</v>
      </c>
      <c r="C2354">
        <f t="shared" si="305"/>
        <v>410</v>
      </c>
      <c r="D2354">
        <f t="shared" si="303"/>
        <v>360</v>
      </c>
      <c r="E2354">
        <f t="shared" si="304"/>
        <v>50</v>
      </c>
      <c r="F2354">
        <f t="shared" si="307"/>
        <v>85</v>
      </c>
      <c r="G2354">
        <f t="shared" si="307"/>
        <v>160</v>
      </c>
      <c r="I2354">
        <f t="shared" si="308"/>
        <v>85</v>
      </c>
      <c r="J2354">
        <f t="shared" si="309"/>
        <v>20</v>
      </c>
      <c r="K2354">
        <f t="shared" si="309"/>
        <v>10</v>
      </c>
    </row>
    <row r="2355" spans="1:11" x14ac:dyDescent="0.25">
      <c r="A2355" t="str">
        <f t="shared" si="302"/>
        <v/>
      </c>
      <c r="B2355" s="16">
        <f t="shared" si="306"/>
        <v>41155</v>
      </c>
      <c r="C2355">
        <f t="shared" si="305"/>
        <v>410</v>
      </c>
      <c r="D2355">
        <f t="shared" si="303"/>
        <v>360</v>
      </c>
      <c r="E2355">
        <f t="shared" si="304"/>
        <v>50</v>
      </c>
      <c r="F2355">
        <f t="shared" si="307"/>
        <v>85</v>
      </c>
      <c r="G2355">
        <f t="shared" si="307"/>
        <v>160</v>
      </c>
      <c r="I2355">
        <f t="shared" si="308"/>
        <v>85</v>
      </c>
      <c r="J2355">
        <f t="shared" si="309"/>
        <v>20</v>
      </c>
      <c r="K2355">
        <f t="shared" si="309"/>
        <v>10</v>
      </c>
    </row>
    <row r="2356" spans="1:11" x14ac:dyDescent="0.25">
      <c r="A2356" t="str">
        <f t="shared" si="302"/>
        <v/>
      </c>
      <c r="B2356" s="16">
        <f t="shared" si="306"/>
        <v>41156</v>
      </c>
      <c r="C2356">
        <f t="shared" si="305"/>
        <v>410</v>
      </c>
      <c r="D2356">
        <f t="shared" si="303"/>
        <v>360</v>
      </c>
      <c r="E2356">
        <f t="shared" si="304"/>
        <v>50</v>
      </c>
      <c r="F2356">
        <f t="shared" si="307"/>
        <v>85</v>
      </c>
      <c r="G2356">
        <f t="shared" si="307"/>
        <v>160</v>
      </c>
      <c r="I2356">
        <f t="shared" si="308"/>
        <v>85</v>
      </c>
      <c r="J2356">
        <f t="shared" si="309"/>
        <v>20</v>
      </c>
      <c r="K2356">
        <f t="shared" si="309"/>
        <v>10</v>
      </c>
    </row>
    <row r="2357" spans="1:11" x14ac:dyDescent="0.25">
      <c r="A2357" t="str">
        <f t="shared" si="302"/>
        <v/>
      </c>
      <c r="B2357" s="16">
        <f t="shared" si="306"/>
        <v>41157</v>
      </c>
      <c r="C2357">
        <f t="shared" si="305"/>
        <v>410</v>
      </c>
      <c r="D2357">
        <f t="shared" si="303"/>
        <v>360</v>
      </c>
      <c r="E2357">
        <f t="shared" si="304"/>
        <v>50</v>
      </c>
      <c r="F2357">
        <f t="shared" si="307"/>
        <v>85</v>
      </c>
      <c r="G2357">
        <f t="shared" si="307"/>
        <v>160</v>
      </c>
      <c r="I2357">
        <f t="shared" si="308"/>
        <v>85</v>
      </c>
      <c r="J2357">
        <f t="shared" si="309"/>
        <v>20</v>
      </c>
      <c r="K2357">
        <f t="shared" si="309"/>
        <v>10</v>
      </c>
    </row>
    <row r="2358" spans="1:11" x14ac:dyDescent="0.25">
      <c r="A2358" t="str">
        <f t="shared" si="302"/>
        <v/>
      </c>
      <c r="B2358" s="16">
        <f t="shared" si="306"/>
        <v>41158</v>
      </c>
      <c r="C2358">
        <f t="shared" si="305"/>
        <v>410</v>
      </c>
      <c r="D2358">
        <f t="shared" si="303"/>
        <v>360</v>
      </c>
      <c r="E2358">
        <f t="shared" si="304"/>
        <v>50</v>
      </c>
      <c r="F2358">
        <f t="shared" si="307"/>
        <v>85</v>
      </c>
      <c r="G2358">
        <f t="shared" si="307"/>
        <v>160</v>
      </c>
      <c r="I2358">
        <f t="shared" si="308"/>
        <v>85</v>
      </c>
      <c r="J2358">
        <f t="shared" si="309"/>
        <v>20</v>
      </c>
      <c r="K2358">
        <f t="shared" si="309"/>
        <v>10</v>
      </c>
    </row>
    <row r="2359" spans="1:11" x14ac:dyDescent="0.25">
      <c r="A2359" t="str">
        <f t="shared" si="302"/>
        <v/>
      </c>
      <c r="B2359" s="16">
        <f t="shared" si="306"/>
        <v>41159</v>
      </c>
      <c r="C2359">
        <f t="shared" si="305"/>
        <v>410</v>
      </c>
      <c r="D2359">
        <f t="shared" si="303"/>
        <v>360</v>
      </c>
      <c r="E2359">
        <f t="shared" si="304"/>
        <v>50</v>
      </c>
      <c r="F2359">
        <f t="shared" si="307"/>
        <v>85</v>
      </c>
      <c r="G2359">
        <f t="shared" si="307"/>
        <v>160</v>
      </c>
      <c r="I2359">
        <f t="shared" si="308"/>
        <v>85</v>
      </c>
      <c r="J2359">
        <f t="shared" si="309"/>
        <v>20</v>
      </c>
      <c r="K2359">
        <f t="shared" si="309"/>
        <v>10</v>
      </c>
    </row>
    <row r="2360" spans="1:11" x14ac:dyDescent="0.25">
      <c r="A2360" t="str">
        <f t="shared" si="302"/>
        <v/>
      </c>
      <c r="B2360" s="16">
        <f t="shared" si="306"/>
        <v>41160</v>
      </c>
      <c r="C2360">
        <f t="shared" si="305"/>
        <v>410</v>
      </c>
      <c r="D2360">
        <f t="shared" si="303"/>
        <v>360</v>
      </c>
      <c r="E2360">
        <f t="shared" si="304"/>
        <v>50</v>
      </c>
      <c r="F2360">
        <f t="shared" si="307"/>
        <v>85</v>
      </c>
      <c r="G2360">
        <f t="shared" si="307"/>
        <v>160</v>
      </c>
      <c r="I2360">
        <f t="shared" si="308"/>
        <v>85</v>
      </c>
      <c r="J2360">
        <f t="shared" si="309"/>
        <v>20</v>
      </c>
      <c r="K2360">
        <f t="shared" si="309"/>
        <v>10</v>
      </c>
    </row>
    <row r="2361" spans="1:11" x14ac:dyDescent="0.25">
      <c r="A2361" t="str">
        <f t="shared" si="302"/>
        <v/>
      </c>
      <c r="B2361" s="16">
        <f t="shared" si="306"/>
        <v>41161</v>
      </c>
      <c r="C2361">
        <f t="shared" si="305"/>
        <v>410</v>
      </c>
      <c r="D2361">
        <f t="shared" si="303"/>
        <v>360</v>
      </c>
      <c r="E2361">
        <f t="shared" si="304"/>
        <v>50</v>
      </c>
      <c r="F2361">
        <f t="shared" si="307"/>
        <v>85</v>
      </c>
      <c r="G2361">
        <f t="shared" si="307"/>
        <v>160</v>
      </c>
      <c r="I2361">
        <f t="shared" si="308"/>
        <v>85</v>
      </c>
      <c r="J2361">
        <f t="shared" si="309"/>
        <v>20</v>
      </c>
      <c r="K2361">
        <f t="shared" si="309"/>
        <v>10</v>
      </c>
    </row>
    <row r="2362" spans="1:11" x14ac:dyDescent="0.25">
      <c r="A2362" t="str">
        <f t="shared" si="302"/>
        <v/>
      </c>
      <c r="B2362" s="16">
        <f t="shared" si="306"/>
        <v>41162</v>
      </c>
      <c r="C2362">
        <f t="shared" si="305"/>
        <v>410</v>
      </c>
      <c r="D2362">
        <f t="shared" si="303"/>
        <v>360</v>
      </c>
      <c r="E2362">
        <f t="shared" si="304"/>
        <v>50</v>
      </c>
      <c r="F2362">
        <f t="shared" si="307"/>
        <v>85</v>
      </c>
      <c r="G2362">
        <f t="shared" si="307"/>
        <v>160</v>
      </c>
      <c r="I2362">
        <f t="shared" si="308"/>
        <v>85</v>
      </c>
      <c r="J2362">
        <f t="shared" si="309"/>
        <v>20</v>
      </c>
      <c r="K2362">
        <f t="shared" si="309"/>
        <v>10</v>
      </c>
    </row>
    <row r="2363" spans="1:11" x14ac:dyDescent="0.25">
      <c r="A2363" t="str">
        <f t="shared" si="302"/>
        <v/>
      </c>
      <c r="B2363" s="16">
        <f t="shared" si="306"/>
        <v>41163</v>
      </c>
      <c r="C2363">
        <f t="shared" si="305"/>
        <v>410</v>
      </c>
      <c r="D2363">
        <f t="shared" si="303"/>
        <v>360</v>
      </c>
      <c r="E2363">
        <f t="shared" si="304"/>
        <v>50</v>
      </c>
      <c r="F2363">
        <f t="shared" si="307"/>
        <v>85</v>
      </c>
      <c r="G2363">
        <f t="shared" si="307"/>
        <v>160</v>
      </c>
      <c r="I2363">
        <f t="shared" si="308"/>
        <v>85</v>
      </c>
      <c r="J2363">
        <f t="shared" si="309"/>
        <v>20</v>
      </c>
      <c r="K2363">
        <f t="shared" si="309"/>
        <v>10</v>
      </c>
    </row>
    <row r="2364" spans="1:11" x14ac:dyDescent="0.25">
      <c r="A2364" t="str">
        <f t="shared" si="302"/>
        <v/>
      </c>
      <c r="B2364" s="16">
        <f t="shared" si="306"/>
        <v>41164</v>
      </c>
      <c r="C2364">
        <f t="shared" si="305"/>
        <v>410</v>
      </c>
      <c r="D2364">
        <f t="shared" si="303"/>
        <v>360</v>
      </c>
      <c r="E2364">
        <f t="shared" si="304"/>
        <v>50</v>
      </c>
      <c r="F2364">
        <f t="shared" si="307"/>
        <v>85</v>
      </c>
      <c r="G2364">
        <f t="shared" si="307"/>
        <v>160</v>
      </c>
      <c r="I2364">
        <f t="shared" si="308"/>
        <v>85</v>
      </c>
      <c r="J2364">
        <f t="shared" si="309"/>
        <v>20</v>
      </c>
      <c r="K2364">
        <f t="shared" si="309"/>
        <v>10</v>
      </c>
    </row>
    <row r="2365" spans="1:11" x14ac:dyDescent="0.25">
      <c r="A2365" t="str">
        <f t="shared" si="302"/>
        <v/>
      </c>
      <c r="B2365" s="16">
        <f t="shared" si="306"/>
        <v>41165</v>
      </c>
      <c r="C2365">
        <f t="shared" si="305"/>
        <v>410</v>
      </c>
      <c r="D2365">
        <f t="shared" si="303"/>
        <v>360</v>
      </c>
      <c r="E2365">
        <f t="shared" si="304"/>
        <v>50</v>
      </c>
      <c r="F2365">
        <f t="shared" si="307"/>
        <v>85</v>
      </c>
      <c r="G2365">
        <f t="shared" si="307"/>
        <v>160</v>
      </c>
      <c r="I2365">
        <f t="shared" si="308"/>
        <v>85</v>
      </c>
      <c r="J2365">
        <f t="shared" si="309"/>
        <v>20</v>
      </c>
      <c r="K2365">
        <f t="shared" si="309"/>
        <v>10</v>
      </c>
    </row>
    <row r="2366" spans="1:11" x14ac:dyDescent="0.25">
      <c r="A2366" t="str">
        <f t="shared" si="302"/>
        <v/>
      </c>
      <c r="B2366" s="16">
        <f t="shared" si="306"/>
        <v>41166</v>
      </c>
      <c r="C2366">
        <f t="shared" si="305"/>
        <v>410</v>
      </c>
      <c r="D2366">
        <f t="shared" si="303"/>
        <v>360</v>
      </c>
      <c r="E2366">
        <f t="shared" si="304"/>
        <v>50</v>
      </c>
      <c r="F2366">
        <f t="shared" si="307"/>
        <v>85</v>
      </c>
      <c r="G2366">
        <f t="shared" si="307"/>
        <v>160</v>
      </c>
      <c r="I2366">
        <f t="shared" si="308"/>
        <v>85</v>
      </c>
      <c r="J2366">
        <f t="shared" si="309"/>
        <v>20</v>
      </c>
      <c r="K2366">
        <f t="shared" si="309"/>
        <v>10</v>
      </c>
    </row>
    <row r="2367" spans="1:11" x14ac:dyDescent="0.25">
      <c r="A2367" t="str">
        <f t="shared" si="302"/>
        <v/>
      </c>
      <c r="B2367" s="16">
        <f t="shared" si="306"/>
        <v>41167</v>
      </c>
      <c r="C2367">
        <f t="shared" si="305"/>
        <v>410</v>
      </c>
      <c r="D2367">
        <f t="shared" si="303"/>
        <v>360</v>
      </c>
      <c r="E2367">
        <f t="shared" si="304"/>
        <v>50</v>
      </c>
      <c r="F2367">
        <f t="shared" si="307"/>
        <v>85</v>
      </c>
      <c r="G2367">
        <f t="shared" si="307"/>
        <v>160</v>
      </c>
      <c r="I2367">
        <f t="shared" si="308"/>
        <v>85</v>
      </c>
      <c r="J2367">
        <f t="shared" si="309"/>
        <v>20</v>
      </c>
      <c r="K2367">
        <f t="shared" si="309"/>
        <v>10</v>
      </c>
    </row>
    <row r="2368" spans="1:11" x14ac:dyDescent="0.25">
      <c r="A2368" t="str">
        <f t="shared" si="302"/>
        <v/>
      </c>
      <c r="B2368" s="16">
        <f t="shared" si="306"/>
        <v>41168</v>
      </c>
      <c r="C2368">
        <f t="shared" si="305"/>
        <v>410</v>
      </c>
      <c r="D2368">
        <f t="shared" si="303"/>
        <v>360</v>
      </c>
      <c r="E2368">
        <f t="shared" si="304"/>
        <v>50</v>
      </c>
      <c r="F2368">
        <f t="shared" si="307"/>
        <v>85</v>
      </c>
      <c r="G2368">
        <f t="shared" si="307"/>
        <v>160</v>
      </c>
      <c r="I2368">
        <f t="shared" si="308"/>
        <v>85</v>
      </c>
      <c r="J2368">
        <f t="shared" si="309"/>
        <v>20</v>
      </c>
      <c r="K2368">
        <f t="shared" si="309"/>
        <v>10</v>
      </c>
    </row>
    <row r="2369" spans="1:14" x14ac:dyDescent="0.25">
      <c r="A2369" t="str">
        <f t="shared" si="302"/>
        <v/>
      </c>
      <c r="B2369" s="16">
        <f t="shared" si="306"/>
        <v>41169</v>
      </c>
      <c r="C2369">
        <f t="shared" si="305"/>
        <v>410</v>
      </c>
      <c r="D2369">
        <f t="shared" si="303"/>
        <v>360</v>
      </c>
      <c r="E2369">
        <f t="shared" si="304"/>
        <v>50</v>
      </c>
      <c r="F2369">
        <f t="shared" si="307"/>
        <v>85</v>
      </c>
      <c r="G2369">
        <f t="shared" si="307"/>
        <v>160</v>
      </c>
      <c r="I2369">
        <f t="shared" si="308"/>
        <v>85</v>
      </c>
      <c r="J2369">
        <f t="shared" si="309"/>
        <v>20</v>
      </c>
      <c r="K2369">
        <f t="shared" si="309"/>
        <v>10</v>
      </c>
    </row>
    <row r="2370" spans="1:14" x14ac:dyDescent="0.25">
      <c r="A2370" t="str">
        <f t="shared" si="302"/>
        <v/>
      </c>
      <c r="B2370" s="16">
        <f t="shared" si="306"/>
        <v>41170</v>
      </c>
      <c r="C2370">
        <f t="shared" si="305"/>
        <v>410</v>
      </c>
      <c r="D2370">
        <f t="shared" si="303"/>
        <v>360</v>
      </c>
      <c r="E2370">
        <f t="shared" si="304"/>
        <v>50</v>
      </c>
      <c r="F2370">
        <f t="shared" si="307"/>
        <v>85</v>
      </c>
      <c r="G2370">
        <f t="shared" si="307"/>
        <v>160</v>
      </c>
      <c r="I2370">
        <f t="shared" si="308"/>
        <v>85</v>
      </c>
      <c r="J2370">
        <f t="shared" si="309"/>
        <v>20</v>
      </c>
      <c r="K2370">
        <f t="shared" si="309"/>
        <v>10</v>
      </c>
    </row>
    <row r="2371" spans="1:14" x14ac:dyDescent="0.25">
      <c r="A2371" t="str">
        <f t="shared" si="302"/>
        <v/>
      </c>
      <c r="B2371" s="16">
        <f t="shared" si="306"/>
        <v>41171</v>
      </c>
      <c r="C2371">
        <f t="shared" si="305"/>
        <v>410</v>
      </c>
      <c r="D2371">
        <f t="shared" si="303"/>
        <v>360</v>
      </c>
      <c r="E2371">
        <f t="shared" si="304"/>
        <v>50</v>
      </c>
      <c r="F2371">
        <f t="shared" si="307"/>
        <v>85</v>
      </c>
      <c r="G2371">
        <f t="shared" si="307"/>
        <v>160</v>
      </c>
      <c r="I2371">
        <f t="shared" si="308"/>
        <v>85</v>
      </c>
      <c r="J2371">
        <f t="shared" si="309"/>
        <v>20</v>
      </c>
      <c r="K2371">
        <f t="shared" si="309"/>
        <v>10</v>
      </c>
    </row>
    <row r="2372" spans="1:14" x14ac:dyDescent="0.25">
      <c r="A2372" t="str">
        <f t="shared" si="302"/>
        <v/>
      </c>
      <c r="B2372" s="16">
        <f t="shared" si="306"/>
        <v>41172</v>
      </c>
      <c r="C2372">
        <f t="shared" si="305"/>
        <v>410</v>
      </c>
      <c r="D2372">
        <f t="shared" si="303"/>
        <v>360</v>
      </c>
      <c r="E2372">
        <f t="shared" si="304"/>
        <v>50</v>
      </c>
      <c r="F2372">
        <f t="shared" si="307"/>
        <v>85</v>
      </c>
      <c r="G2372">
        <f t="shared" si="307"/>
        <v>160</v>
      </c>
      <c r="I2372">
        <f t="shared" si="308"/>
        <v>85</v>
      </c>
      <c r="J2372">
        <f t="shared" si="309"/>
        <v>20</v>
      </c>
      <c r="K2372">
        <f t="shared" si="309"/>
        <v>10</v>
      </c>
    </row>
    <row r="2373" spans="1:14" x14ac:dyDescent="0.25">
      <c r="A2373" t="str">
        <f t="shared" si="302"/>
        <v/>
      </c>
      <c r="B2373" s="16">
        <f t="shared" si="306"/>
        <v>41173</v>
      </c>
      <c r="C2373">
        <f t="shared" si="305"/>
        <v>410</v>
      </c>
      <c r="D2373">
        <f t="shared" si="303"/>
        <v>360</v>
      </c>
      <c r="E2373">
        <f t="shared" si="304"/>
        <v>50</v>
      </c>
      <c r="F2373">
        <f t="shared" si="307"/>
        <v>85</v>
      </c>
      <c r="G2373">
        <f t="shared" si="307"/>
        <v>160</v>
      </c>
      <c r="I2373">
        <f t="shared" si="308"/>
        <v>85</v>
      </c>
      <c r="J2373">
        <f t="shared" si="309"/>
        <v>20</v>
      </c>
      <c r="K2373">
        <f t="shared" si="309"/>
        <v>10</v>
      </c>
    </row>
    <row r="2374" spans="1:14" x14ac:dyDescent="0.25">
      <c r="A2374" t="str">
        <f t="shared" si="302"/>
        <v/>
      </c>
      <c r="B2374" s="16">
        <f t="shared" si="306"/>
        <v>41174</v>
      </c>
      <c r="C2374">
        <f t="shared" si="305"/>
        <v>410</v>
      </c>
      <c r="D2374">
        <f t="shared" si="303"/>
        <v>360</v>
      </c>
      <c r="E2374">
        <f t="shared" si="304"/>
        <v>50</v>
      </c>
      <c r="F2374">
        <f t="shared" si="307"/>
        <v>85</v>
      </c>
      <c r="G2374">
        <f t="shared" si="307"/>
        <v>160</v>
      </c>
      <c r="I2374">
        <f t="shared" si="308"/>
        <v>85</v>
      </c>
      <c r="J2374">
        <f t="shared" si="309"/>
        <v>20</v>
      </c>
      <c r="K2374">
        <f t="shared" si="309"/>
        <v>10</v>
      </c>
    </row>
    <row r="2375" spans="1:14" x14ac:dyDescent="0.25">
      <c r="A2375" t="str">
        <f t="shared" si="302"/>
        <v/>
      </c>
      <c r="B2375" s="16">
        <f t="shared" si="306"/>
        <v>41175</v>
      </c>
      <c r="C2375">
        <f t="shared" si="305"/>
        <v>410</v>
      </c>
      <c r="D2375">
        <f t="shared" si="303"/>
        <v>360</v>
      </c>
      <c r="E2375">
        <f t="shared" si="304"/>
        <v>50</v>
      </c>
      <c r="F2375">
        <f t="shared" si="307"/>
        <v>85</v>
      </c>
      <c r="G2375">
        <f t="shared" si="307"/>
        <v>160</v>
      </c>
      <c r="I2375">
        <f t="shared" si="308"/>
        <v>85</v>
      </c>
      <c r="J2375">
        <f t="shared" si="309"/>
        <v>20</v>
      </c>
      <c r="K2375">
        <f t="shared" si="309"/>
        <v>10</v>
      </c>
    </row>
    <row r="2376" spans="1:14" x14ac:dyDescent="0.25">
      <c r="A2376" t="str">
        <f t="shared" ref="A2376:A2439" si="310">IF(DAY(B2376)=1,1,"")</f>
        <v/>
      </c>
      <c r="B2376" s="16">
        <f t="shared" si="306"/>
        <v>41176</v>
      </c>
      <c r="C2376">
        <f t="shared" si="305"/>
        <v>410</v>
      </c>
      <c r="D2376">
        <f t="shared" si="303"/>
        <v>360</v>
      </c>
      <c r="E2376">
        <f t="shared" si="304"/>
        <v>50</v>
      </c>
      <c r="F2376">
        <f t="shared" si="307"/>
        <v>85</v>
      </c>
      <c r="G2376">
        <f t="shared" si="307"/>
        <v>160</v>
      </c>
      <c r="I2376">
        <f t="shared" si="308"/>
        <v>85</v>
      </c>
      <c r="J2376">
        <f t="shared" si="309"/>
        <v>20</v>
      </c>
      <c r="K2376">
        <f t="shared" si="309"/>
        <v>10</v>
      </c>
    </row>
    <row r="2377" spans="1:14" x14ac:dyDescent="0.25">
      <c r="A2377" t="str">
        <f t="shared" si="310"/>
        <v/>
      </c>
      <c r="B2377" s="16">
        <f t="shared" si="306"/>
        <v>41177</v>
      </c>
      <c r="C2377">
        <f t="shared" si="305"/>
        <v>410</v>
      </c>
      <c r="D2377">
        <f t="shared" ref="D2377:D2440" si="311">SUM(F2377:S2377)</f>
        <v>360</v>
      </c>
      <c r="E2377">
        <f t="shared" ref="E2377:E2440" si="312">C2377-D2377</f>
        <v>50</v>
      </c>
      <c r="F2377">
        <f t="shared" si="307"/>
        <v>85</v>
      </c>
      <c r="G2377">
        <f t="shared" si="307"/>
        <v>160</v>
      </c>
      <c r="I2377">
        <f t="shared" si="308"/>
        <v>85</v>
      </c>
      <c r="J2377">
        <f t="shared" si="309"/>
        <v>20</v>
      </c>
      <c r="K2377">
        <f t="shared" si="309"/>
        <v>10</v>
      </c>
    </row>
    <row r="2378" spans="1:14" x14ac:dyDescent="0.25">
      <c r="A2378" t="str">
        <f t="shared" si="310"/>
        <v/>
      </c>
      <c r="B2378" s="16">
        <f t="shared" si="306"/>
        <v>41178</v>
      </c>
      <c r="C2378">
        <f t="shared" si="305"/>
        <v>410</v>
      </c>
      <c r="D2378">
        <f t="shared" si="311"/>
        <v>360</v>
      </c>
      <c r="E2378">
        <f t="shared" si="312"/>
        <v>50</v>
      </c>
      <c r="F2378">
        <f t="shared" si="307"/>
        <v>85</v>
      </c>
      <c r="G2378">
        <f t="shared" si="307"/>
        <v>160</v>
      </c>
      <c r="I2378">
        <f t="shared" si="308"/>
        <v>85</v>
      </c>
      <c r="J2378">
        <f t="shared" si="309"/>
        <v>20</v>
      </c>
      <c r="K2378">
        <f t="shared" si="309"/>
        <v>10</v>
      </c>
    </row>
    <row r="2379" spans="1:14" x14ac:dyDescent="0.25">
      <c r="A2379" t="str">
        <f t="shared" si="310"/>
        <v/>
      </c>
      <c r="B2379" s="16">
        <f t="shared" si="306"/>
        <v>41179</v>
      </c>
      <c r="C2379">
        <f t="shared" si="305"/>
        <v>410</v>
      </c>
      <c r="D2379">
        <f t="shared" si="311"/>
        <v>360</v>
      </c>
      <c r="E2379">
        <f t="shared" si="312"/>
        <v>50</v>
      </c>
      <c r="F2379">
        <f t="shared" si="307"/>
        <v>85</v>
      </c>
      <c r="G2379">
        <f t="shared" si="307"/>
        <v>160</v>
      </c>
      <c r="I2379">
        <f t="shared" si="308"/>
        <v>85</v>
      </c>
      <c r="J2379">
        <f t="shared" si="309"/>
        <v>20</v>
      </c>
      <c r="K2379">
        <f t="shared" si="309"/>
        <v>10</v>
      </c>
    </row>
    <row r="2380" spans="1:14" x14ac:dyDescent="0.25">
      <c r="A2380" t="str">
        <f t="shared" si="310"/>
        <v/>
      </c>
      <c r="B2380" s="16">
        <f t="shared" si="306"/>
        <v>41180</v>
      </c>
      <c r="C2380">
        <f t="shared" ref="C2380:C2443" si="313">IF(MONTH(B2380)&lt;4,450,IF(MONTH(B2380)&gt;10,450,410))</f>
        <v>410</v>
      </c>
      <c r="D2380">
        <f t="shared" si="311"/>
        <v>360</v>
      </c>
      <c r="E2380">
        <f t="shared" si="312"/>
        <v>50</v>
      </c>
      <c r="F2380">
        <f t="shared" si="307"/>
        <v>85</v>
      </c>
      <c r="G2380">
        <f t="shared" si="307"/>
        <v>160</v>
      </c>
      <c r="I2380">
        <f t="shared" si="308"/>
        <v>85</v>
      </c>
      <c r="J2380">
        <f t="shared" si="309"/>
        <v>20</v>
      </c>
      <c r="K2380">
        <f t="shared" si="309"/>
        <v>10</v>
      </c>
    </row>
    <row r="2381" spans="1:14" x14ac:dyDescent="0.25">
      <c r="A2381" t="str">
        <f t="shared" si="310"/>
        <v/>
      </c>
      <c r="B2381" s="16">
        <f t="shared" si="306"/>
        <v>41181</v>
      </c>
      <c r="C2381">
        <f t="shared" si="313"/>
        <v>410</v>
      </c>
      <c r="D2381">
        <f t="shared" si="311"/>
        <v>360</v>
      </c>
      <c r="E2381">
        <f t="shared" si="312"/>
        <v>50</v>
      </c>
      <c r="F2381">
        <f t="shared" si="307"/>
        <v>85</v>
      </c>
      <c r="G2381">
        <f t="shared" si="307"/>
        <v>160</v>
      </c>
      <c r="I2381">
        <f t="shared" si="308"/>
        <v>85</v>
      </c>
      <c r="J2381">
        <f t="shared" si="309"/>
        <v>20</v>
      </c>
      <c r="K2381">
        <f t="shared" si="309"/>
        <v>10</v>
      </c>
    </row>
    <row r="2382" spans="1:14" x14ac:dyDescent="0.25">
      <c r="A2382" t="str">
        <f t="shared" si="310"/>
        <v/>
      </c>
      <c r="B2382" s="16">
        <f t="shared" si="306"/>
        <v>41182</v>
      </c>
      <c r="C2382">
        <f t="shared" si="313"/>
        <v>410</v>
      </c>
      <c r="D2382">
        <f t="shared" si="311"/>
        <v>360</v>
      </c>
      <c r="E2382">
        <f t="shared" si="312"/>
        <v>50</v>
      </c>
      <c r="F2382">
        <f t="shared" si="307"/>
        <v>85</v>
      </c>
      <c r="G2382">
        <f t="shared" si="307"/>
        <v>160</v>
      </c>
      <c r="I2382">
        <f t="shared" si="308"/>
        <v>85</v>
      </c>
      <c r="J2382">
        <f t="shared" si="309"/>
        <v>20</v>
      </c>
      <c r="K2382">
        <f t="shared" si="309"/>
        <v>10</v>
      </c>
    </row>
    <row r="2383" spans="1:14" x14ac:dyDescent="0.25">
      <c r="A2383">
        <f t="shared" si="310"/>
        <v>1</v>
      </c>
      <c r="B2383" s="16">
        <f t="shared" si="306"/>
        <v>41183</v>
      </c>
      <c r="C2383">
        <f t="shared" si="313"/>
        <v>410</v>
      </c>
      <c r="D2383">
        <f t="shared" si="311"/>
        <v>245</v>
      </c>
      <c r="E2383">
        <f t="shared" si="312"/>
        <v>165</v>
      </c>
      <c r="F2383">
        <f>20+10+5</f>
        <v>35</v>
      </c>
      <c r="G2383">
        <f>20+20+30+20</f>
        <v>90</v>
      </c>
      <c r="H2383">
        <v>3</v>
      </c>
      <c r="I2383">
        <f>15+5</f>
        <v>20</v>
      </c>
      <c r="J2383">
        <v>25</v>
      </c>
      <c r="K2383">
        <f>10+20+15</f>
        <v>45</v>
      </c>
      <c r="N2383">
        <f>10+17</f>
        <v>27</v>
      </c>
    </row>
    <row r="2384" spans="1:14" x14ac:dyDescent="0.25">
      <c r="A2384" t="str">
        <f t="shared" si="310"/>
        <v/>
      </c>
      <c r="B2384" s="16">
        <f t="shared" si="306"/>
        <v>41184</v>
      </c>
      <c r="C2384">
        <f t="shared" si="313"/>
        <v>410</v>
      </c>
      <c r="D2384">
        <f t="shared" si="311"/>
        <v>245</v>
      </c>
      <c r="E2384">
        <f t="shared" si="312"/>
        <v>165</v>
      </c>
      <c r="F2384">
        <f>F2383</f>
        <v>35</v>
      </c>
      <c r="G2384">
        <f>G2383</f>
        <v>90</v>
      </c>
      <c r="H2384">
        <v>3</v>
      </c>
      <c r="I2384">
        <f t="shared" ref="I2384:I2447" si="314">15+5</f>
        <v>20</v>
      </c>
      <c r="J2384">
        <v>25</v>
      </c>
      <c r="K2384">
        <f t="shared" ref="K2384:K2447" si="315">10+20+15</f>
        <v>45</v>
      </c>
      <c r="N2384">
        <f t="shared" ref="N2384:N2413" si="316">10+17</f>
        <v>27</v>
      </c>
    </row>
    <row r="2385" spans="1:14" x14ac:dyDescent="0.25">
      <c r="A2385" t="str">
        <f t="shared" si="310"/>
        <v/>
      </c>
      <c r="B2385" s="16">
        <f t="shared" si="306"/>
        <v>41185</v>
      </c>
      <c r="C2385">
        <f t="shared" si="313"/>
        <v>410</v>
      </c>
      <c r="D2385">
        <f t="shared" si="311"/>
        <v>245</v>
      </c>
      <c r="E2385">
        <f t="shared" si="312"/>
        <v>165</v>
      </c>
      <c r="F2385">
        <f t="shared" ref="F2385:G2448" si="317">F2384</f>
        <v>35</v>
      </c>
      <c r="G2385">
        <f t="shared" si="317"/>
        <v>90</v>
      </c>
      <c r="H2385">
        <v>3</v>
      </c>
      <c r="I2385">
        <f t="shared" si="314"/>
        <v>20</v>
      </c>
      <c r="J2385">
        <v>25</v>
      </c>
      <c r="K2385">
        <f t="shared" si="315"/>
        <v>45</v>
      </c>
      <c r="N2385">
        <f t="shared" si="316"/>
        <v>27</v>
      </c>
    </row>
    <row r="2386" spans="1:14" x14ac:dyDescent="0.25">
      <c r="A2386" t="str">
        <f t="shared" si="310"/>
        <v/>
      </c>
      <c r="B2386" s="16">
        <f t="shared" ref="B2386:B2449" si="318">B2385+1</f>
        <v>41186</v>
      </c>
      <c r="C2386">
        <f t="shared" si="313"/>
        <v>410</v>
      </c>
      <c r="D2386">
        <f t="shared" si="311"/>
        <v>245</v>
      </c>
      <c r="E2386">
        <f t="shared" si="312"/>
        <v>165</v>
      </c>
      <c r="F2386">
        <f t="shared" si="317"/>
        <v>35</v>
      </c>
      <c r="G2386">
        <f t="shared" si="317"/>
        <v>90</v>
      </c>
      <c r="H2386">
        <v>3</v>
      </c>
      <c r="I2386">
        <f t="shared" si="314"/>
        <v>20</v>
      </c>
      <c r="J2386">
        <v>25</v>
      </c>
      <c r="K2386">
        <f t="shared" si="315"/>
        <v>45</v>
      </c>
      <c r="N2386">
        <f t="shared" si="316"/>
        <v>27</v>
      </c>
    </row>
    <row r="2387" spans="1:14" x14ac:dyDescent="0.25">
      <c r="A2387" t="str">
        <f t="shared" si="310"/>
        <v/>
      </c>
      <c r="B2387" s="16">
        <f t="shared" si="318"/>
        <v>41187</v>
      </c>
      <c r="C2387">
        <f t="shared" si="313"/>
        <v>410</v>
      </c>
      <c r="D2387">
        <f t="shared" si="311"/>
        <v>245</v>
      </c>
      <c r="E2387">
        <f t="shared" si="312"/>
        <v>165</v>
      </c>
      <c r="F2387">
        <f t="shared" si="317"/>
        <v>35</v>
      </c>
      <c r="G2387">
        <f t="shared" si="317"/>
        <v>90</v>
      </c>
      <c r="H2387">
        <v>3</v>
      </c>
      <c r="I2387">
        <f t="shared" si="314"/>
        <v>20</v>
      </c>
      <c r="J2387">
        <v>25</v>
      </c>
      <c r="K2387">
        <f t="shared" si="315"/>
        <v>45</v>
      </c>
      <c r="N2387">
        <f t="shared" si="316"/>
        <v>27</v>
      </c>
    </row>
    <row r="2388" spans="1:14" x14ac:dyDescent="0.25">
      <c r="A2388" t="str">
        <f t="shared" si="310"/>
        <v/>
      </c>
      <c r="B2388" s="16">
        <f t="shared" si="318"/>
        <v>41188</v>
      </c>
      <c r="C2388">
        <f t="shared" si="313"/>
        <v>410</v>
      </c>
      <c r="D2388">
        <f t="shared" si="311"/>
        <v>245</v>
      </c>
      <c r="E2388">
        <f t="shared" si="312"/>
        <v>165</v>
      </c>
      <c r="F2388">
        <f t="shared" si="317"/>
        <v>35</v>
      </c>
      <c r="G2388">
        <f t="shared" si="317"/>
        <v>90</v>
      </c>
      <c r="H2388">
        <v>3</v>
      </c>
      <c r="I2388">
        <f t="shared" si="314"/>
        <v>20</v>
      </c>
      <c r="J2388">
        <v>25</v>
      </c>
      <c r="K2388">
        <f t="shared" si="315"/>
        <v>45</v>
      </c>
      <c r="N2388">
        <f t="shared" si="316"/>
        <v>27</v>
      </c>
    </row>
    <row r="2389" spans="1:14" x14ac:dyDescent="0.25">
      <c r="A2389" t="str">
        <f t="shared" si="310"/>
        <v/>
      </c>
      <c r="B2389" s="16">
        <f t="shared" si="318"/>
        <v>41189</v>
      </c>
      <c r="C2389">
        <f t="shared" si="313"/>
        <v>410</v>
      </c>
      <c r="D2389">
        <f t="shared" si="311"/>
        <v>245</v>
      </c>
      <c r="E2389">
        <f t="shared" si="312"/>
        <v>165</v>
      </c>
      <c r="F2389">
        <f t="shared" si="317"/>
        <v>35</v>
      </c>
      <c r="G2389">
        <f t="shared" si="317"/>
        <v>90</v>
      </c>
      <c r="H2389">
        <v>3</v>
      </c>
      <c r="I2389">
        <f t="shared" si="314"/>
        <v>20</v>
      </c>
      <c r="J2389">
        <v>25</v>
      </c>
      <c r="K2389">
        <f t="shared" si="315"/>
        <v>45</v>
      </c>
      <c r="N2389">
        <f t="shared" si="316"/>
        <v>27</v>
      </c>
    </row>
    <row r="2390" spans="1:14" x14ac:dyDescent="0.25">
      <c r="A2390" t="str">
        <f t="shared" si="310"/>
        <v/>
      </c>
      <c r="B2390" s="16">
        <f t="shared" si="318"/>
        <v>41190</v>
      </c>
      <c r="C2390">
        <f t="shared" si="313"/>
        <v>410</v>
      </c>
      <c r="D2390">
        <f t="shared" si="311"/>
        <v>245</v>
      </c>
      <c r="E2390">
        <f t="shared" si="312"/>
        <v>165</v>
      </c>
      <c r="F2390">
        <f t="shared" si="317"/>
        <v>35</v>
      </c>
      <c r="G2390">
        <f t="shared" si="317"/>
        <v>90</v>
      </c>
      <c r="H2390">
        <v>3</v>
      </c>
      <c r="I2390">
        <f t="shared" si="314"/>
        <v>20</v>
      </c>
      <c r="J2390">
        <v>25</v>
      </c>
      <c r="K2390">
        <f t="shared" si="315"/>
        <v>45</v>
      </c>
      <c r="N2390">
        <f t="shared" si="316"/>
        <v>27</v>
      </c>
    </row>
    <row r="2391" spans="1:14" x14ac:dyDescent="0.25">
      <c r="A2391" t="str">
        <f t="shared" si="310"/>
        <v/>
      </c>
      <c r="B2391" s="16">
        <f t="shared" si="318"/>
        <v>41191</v>
      </c>
      <c r="C2391">
        <f t="shared" si="313"/>
        <v>410</v>
      </c>
      <c r="D2391">
        <f t="shared" si="311"/>
        <v>245</v>
      </c>
      <c r="E2391">
        <f t="shared" si="312"/>
        <v>165</v>
      </c>
      <c r="F2391">
        <f t="shared" si="317"/>
        <v>35</v>
      </c>
      <c r="G2391">
        <f t="shared" si="317"/>
        <v>90</v>
      </c>
      <c r="H2391">
        <v>3</v>
      </c>
      <c r="I2391">
        <f t="shared" si="314"/>
        <v>20</v>
      </c>
      <c r="J2391">
        <v>25</v>
      </c>
      <c r="K2391">
        <f t="shared" si="315"/>
        <v>45</v>
      </c>
      <c r="N2391">
        <f t="shared" si="316"/>
        <v>27</v>
      </c>
    </row>
    <row r="2392" spans="1:14" x14ac:dyDescent="0.25">
      <c r="A2392" t="str">
        <f t="shared" si="310"/>
        <v/>
      </c>
      <c r="B2392" s="16">
        <f t="shared" si="318"/>
        <v>41192</v>
      </c>
      <c r="C2392">
        <f t="shared" si="313"/>
        <v>410</v>
      </c>
      <c r="D2392">
        <f t="shared" si="311"/>
        <v>245</v>
      </c>
      <c r="E2392">
        <f t="shared" si="312"/>
        <v>165</v>
      </c>
      <c r="F2392">
        <f t="shared" si="317"/>
        <v>35</v>
      </c>
      <c r="G2392">
        <f t="shared" si="317"/>
        <v>90</v>
      </c>
      <c r="H2392">
        <v>3</v>
      </c>
      <c r="I2392">
        <f t="shared" si="314"/>
        <v>20</v>
      </c>
      <c r="J2392">
        <v>25</v>
      </c>
      <c r="K2392">
        <f t="shared" si="315"/>
        <v>45</v>
      </c>
      <c r="N2392">
        <f t="shared" si="316"/>
        <v>27</v>
      </c>
    </row>
    <row r="2393" spans="1:14" x14ac:dyDescent="0.25">
      <c r="A2393" t="str">
        <f t="shared" si="310"/>
        <v/>
      </c>
      <c r="B2393" s="16">
        <f t="shared" si="318"/>
        <v>41193</v>
      </c>
      <c r="C2393">
        <f t="shared" si="313"/>
        <v>410</v>
      </c>
      <c r="D2393">
        <f t="shared" si="311"/>
        <v>245</v>
      </c>
      <c r="E2393">
        <f t="shared" si="312"/>
        <v>165</v>
      </c>
      <c r="F2393">
        <f t="shared" si="317"/>
        <v>35</v>
      </c>
      <c r="G2393">
        <f t="shared" si="317"/>
        <v>90</v>
      </c>
      <c r="H2393">
        <v>3</v>
      </c>
      <c r="I2393">
        <f t="shared" si="314"/>
        <v>20</v>
      </c>
      <c r="J2393">
        <v>25</v>
      </c>
      <c r="K2393">
        <f t="shared" si="315"/>
        <v>45</v>
      </c>
      <c r="N2393">
        <f t="shared" si="316"/>
        <v>27</v>
      </c>
    </row>
    <row r="2394" spans="1:14" x14ac:dyDescent="0.25">
      <c r="A2394" t="str">
        <f t="shared" si="310"/>
        <v/>
      </c>
      <c r="B2394" s="16">
        <f t="shared" si="318"/>
        <v>41194</v>
      </c>
      <c r="C2394">
        <f t="shared" si="313"/>
        <v>410</v>
      </c>
      <c r="D2394">
        <f t="shared" si="311"/>
        <v>245</v>
      </c>
      <c r="E2394">
        <f t="shared" si="312"/>
        <v>165</v>
      </c>
      <c r="F2394">
        <f t="shared" si="317"/>
        <v>35</v>
      </c>
      <c r="G2394">
        <f t="shared" si="317"/>
        <v>90</v>
      </c>
      <c r="H2394">
        <v>3</v>
      </c>
      <c r="I2394">
        <f t="shared" si="314"/>
        <v>20</v>
      </c>
      <c r="J2394">
        <v>25</v>
      </c>
      <c r="K2394">
        <f t="shared" si="315"/>
        <v>45</v>
      </c>
      <c r="N2394">
        <f t="shared" si="316"/>
        <v>27</v>
      </c>
    </row>
    <row r="2395" spans="1:14" x14ac:dyDescent="0.25">
      <c r="A2395" t="str">
        <f t="shared" si="310"/>
        <v/>
      </c>
      <c r="B2395" s="16">
        <f t="shared" si="318"/>
        <v>41195</v>
      </c>
      <c r="C2395">
        <f t="shared" si="313"/>
        <v>410</v>
      </c>
      <c r="D2395">
        <f t="shared" si="311"/>
        <v>245</v>
      </c>
      <c r="E2395">
        <f t="shared" si="312"/>
        <v>165</v>
      </c>
      <c r="F2395">
        <f t="shared" si="317"/>
        <v>35</v>
      </c>
      <c r="G2395">
        <f t="shared" si="317"/>
        <v>90</v>
      </c>
      <c r="H2395">
        <v>3</v>
      </c>
      <c r="I2395">
        <f t="shared" si="314"/>
        <v>20</v>
      </c>
      <c r="J2395">
        <v>25</v>
      </c>
      <c r="K2395">
        <f t="shared" si="315"/>
        <v>45</v>
      </c>
      <c r="N2395">
        <f t="shared" si="316"/>
        <v>27</v>
      </c>
    </row>
    <row r="2396" spans="1:14" x14ac:dyDescent="0.25">
      <c r="A2396" t="str">
        <f t="shared" si="310"/>
        <v/>
      </c>
      <c r="B2396" s="16">
        <f t="shared" si="318"/>
        <v>41196</v>
      </c>
      <c r="C2396">
        <f t="shared" si="313"/>
        <v>410</v>
      </c>
      <c r="D2396">
        <f t="shared" si="311"/>
        <v>245</v>
      </c>
      <c r="E2396">
        <f t="shared" si="312"/>
        <v>165</v>
      </c>
      <c r="F2396">
        <f t="shared" si="317"/>
        <v>35</v>
      </c>
      <c r="G2396">
        <f t="shared" si="317"/>
        <v>90</v>
      </c>
      <c r="H2396">
        <v>3</v>
      </c>
      <c r="I2396">
        <f t="shared" si="314"/>
        <v>20</v>
      </c>
      <c r="J2396">
        <v>25</v>
      </c>
      <c r="K2396">
        <f t="shared" si="315"/>
        <v>45</v>
      </c>
      <c r="N2396">
        <f t="shared" si="316"/>
        <v>27</v>
      </c>
    </row>
    <row r="2397" spans="1:14" x14ac:dyDescent="0.25">
      <c r="A2397" t="str">
        <f t="shared" si="310"/>
        <v/>
      </c>
      <c r="B2397" s="16">
        <f t="shared" si="318"/>
        <v>41197</v>
      </c>
      <c r="C2397">
        <f t="shared" si="313"/>
        <v>410</v>
      </c>
      <c r="D2397">
        <f t="shared" si="311"/>
        <v>245</v>
      </c>
      <c r="E2397">
        <f t="shared" si="312"/>
        <v>165</v>
      </c>
      <c r="F2397">
        <f t="shared" si="317"/>
        <v>35</v>
      </c>
      <c r="G2397">
        <f t="shared" si="317"/>
        <v>90</v>
      </c>
      <c r="H2397">
        <v>3</v>
      </c>
      <c r="I2397">
        <f t="shared" si="314"/>
        <v>20</v>
      </c>
      <c r="J2397">
        <v>25</v>
      </c>
      <c r="K2397">
        <f t="shared" si="315"/>
        <v>45</v>
      </c>
      <c r="N2397">
        <f t="shared" si="316"/>
        <v>27</v>
      </c>
    </row>
    <row r="2398" spans="1:14" x14ac:dyDescent="0.25">
      <c r="A2398" t="str">
        <f t="shared" si="310"/>
        <v/>
      </c>
      <c r="B2398" s="16">
        <f t="shared" si="318"/>
        <v>41198</v>
      </c>
      <c r="C2398">
        <f t="shared" si="313"/>
        <v>410</v>
      </c>
      <c r="D2398">
        <f t="shared" si="311"/>
        <v>245</v>
      </c>
      <c r="E2398">
        <f t="shared" si="312"/>
        <v>165</v>
      </c>
      <c r="F2398">
        <f t="shared" si="317"/>
        <v>35</v>
      </c>
      <c r="G2398">
        <f t="shared" si="317"/>
        <v>90</v>
      </c>
      <c r="H2398">
        <v>3</v>
      </c>
      <c r="I2398">
        <f t="shared" si="314"/>
        <v>20</v>
      </c>
      <c r="J2398">
        <v>25</v>
      </c>
      <c r="K2398">
        <f t="shared" si="315"/>
        <v>45</v>
      </c>
      <c r="N2398">
        <f t="shared" si="316"/>
        <v>27</v>
      </c>
    </row>
    <row r="2399" spans="1:14" x14ac:dyDescent="0.25">
      <c r="A2399" t="str">
        <f t="shared" si="310"/>
        <v/>
      </c>
      <c r="B2399" s="16">
        <f t="shared" si="318"/>
        <v>41199</v>
      </c>
      <c r="C2399">
        <f t="shared" si="313"/>
        <v>410</v>
      </c>
      <c r="D2399">
        <f t="shared" si="311"/>
        <v>245</v>
      </c>
      <c r="E2399">
        <f t="shared" si="312"/>
        <v>165</v>
      </c>
      <c r="F2399">
        <f t="shared" si="317"/>
        <v>35</v>
      </c>
      <c r="G2399">
        <f t="shared" si="317"/>
        <v>90</v>
      </c>
      <c r="H2399">
        <v>3</v>
      </c>
      <c r="I2399">
        <f t="shared" si="314"/>
        <v>20</v>
      </c>
      <c r="J2399">
        <v>25</v>
      </c>
      <c r="K2399">
        <f t="shared" si="315"/>
        <v>45</v>
      </c>
      <c r="N2399">
        <f t="shared" si="316"/>
        <v>27</v>
      </c>
    </row>
    <row r="2400" spans="1:14" x14ac:dyDescent="0.25">
      <c r="A2400" t="str">
        <f t="shared" si="310"/>
        <v/>
      </c>
      <c r="B2400" s="16">
        <f t="shared" si="318"/>
        <v>41200</v>
      </c>
      <c r="C2400">
        <f t="shared" si="313"/>
        <v>410</v>
      </c>
      <c r="D2400">
        <f t="shared" si="311"/>
        <v>245</v>
      </c>
      <c r="E2400">
        <f t="shared" si="312"/>
        <v>165</v>
      </c>
      <c r="F2400">
        <f t="shared" si="317"/>
        <v>35</v>
      </c>
      <c r="G2400">
        <f t="shared" si="317"/>
        <v>90</v>
      </c>
      <c r="H2400">
        <v>3</v>
      </c>
      <c r="I2400">
        <f t="shared" si="314"/>
        <v>20</v>
      </c>
      <c r="J2400">
        <v>25</v>
      </c>
      <c r="K2400">
        <f t="shared" si="315"/>
        <v>45</v>
      </c>
      <c r="N2400">
        <f t="shared" si="316"/>
        <v>27</v>
      </c>
    </row>
    <row r="2401" spans="1:14" x14ac:dyDescent="0.25">
      <c r="A2401" t="str">
        <f t="shared" si="310"/>
        <v/>
      </c>
      <c r="B2401" s="16">
        <f t="shared" si="318"/>
        <v>41201</v>
      </c>
      <c r="C2401">
        <f t="shared" si="313"/>
        <v>410</v>
      </c>
      <c r="D2401">
        <f t="shared" si="311"/>
        <v>245</v>
      </c>
      <c r="E2401">
        <f t="shared" si="312"/>
        <v>165</v>
      </c>
      <c r="F2401">
        <f t="shared" si="317"/>
        <v>35</v>
      </c>
      <c r="G2401">
        <f t="shared" si="317"/>
        <v>90</v>
      </c>
      <c r="H2401">
        <v>3</v>
      </c>
      <c r="I2401">
        <f t="shared" si="314"/>
        <v>20</v>
      </c>
      <c r="J2401">
        <v>25</v>
      </c>
      <c r="K2401">
        <f t="shared" si="315"/>
        <v>45</v>
      </c>
      <c r="N2401">
        <f t="shared" si="316"/>
        <v>27</v>
      </c>
    </row>
    <row r="2402" spans="1:14" x14ac:dyDescent="0.25">
      <c r="A2402" t="str">
        <f t="shared" si="310"/>
        <v/>
      </c>
      <c r="B2402" s="16">
        <f t="shared" si="318"/>
        <v>41202</v>
      </c>
      <c r="C2402">
        <f t="shared" si="313"/>
        <v>410</v>
      </c>
      <c r="D2402">
        <f t="shared" si="311"/>
        <v>245</v>
      </c>
      <c r="E2402">
        <f t="shared" si="312"/>
        <v>165</v>
      </c>
      <c r="F2402">
        <f t="shared" si="317"/>
        <v>35</v>
      </c>
      <c r="G2402">
        <f t="shared" si="317"/>
        <v>90</v>
      </c>
      <c r="H2402">
        <v>3</v>
      </c>
      <c r="I2402">
        <f t="shared" si="314"/>
        <v>20</v>
      </c>
      <c r="J2402">
        <v>25</v>
      </c>
      <c r="K2402">
        <f t="shared" si="315"/>
        <v>45</v>
      </c>
      <c r="N2402">
        <f t="shared" si="316"/>
        <v>27</v>
      </c>
    </row>
    <row r="2403" spans="1:14" x14ac:dyDescent="0.25">
      <c r="A2403" t="str">
        <f t="shared" si="310"/>
        <v/>
      </c>
      <c r="B2403" s="16">
        <f t="shared" si="318"/>
        <v>41203</v>
      </c>
      <c r="C2403">
        <f t="shared" si="313"/>
        <v>410</v>
      </c>
      <c r="D2403">
        <f t="shared" si="311"/>
        <v>245</v>
      </c>
      <c r="E2403">
        <f t="shared" si="312"/>
        <v>165</v>
      </c>
      <c r="F2403">
        <f t="shared" si="317"/>
        <v>35</v>
      </c>
      <c r="G2403">
        <f t="shared" si="317"/>
        <v>90</v>
      </c>
      <c r="H2403">
        <v>3</v>
      </c>
      <c r="I2403">
        <f t="shared" si="314"/>
        <v>20</v>
      </c>
      <c r="J2403">
        <v>25</v>
      </c>
      <c r="K2403">
        <f t="shared" si="315"/>
        <v>45</v>
      </c>
      <c r="N2403">
        <f t="shared" si="316"/>
        <v>27</v>
      </c>
    </row>
    <row r="2404" spans="1:14" x14ac:dyDescent="0.25">
      <c r="A2404" t="str">
        <f t="shared" si="310"/>
        <v/>
      </c>
      <c r="B2404" s="16">
        <f t="shared" si="318"/>
        <v>41204</v>
      </c>
      <c r="C2404">
        <f t="shared" si="313"/>
        <v>410</v>
      </c>
      <c r="D2404">
        <f t="shared" si="311"/>
        <v>245</v>
      </c>
      <c r="E2404">
        <f t="shared" si="312"/>
        <v>165</v>
      </c>
      <c r="F2404">
        <f t="shared" si="317"/>
        <v>35</v>
      </c>
      <c r="G2404">
        <f t="shared" si="317"/>
        <v>90</v>
      </c>
      <c r="H2404">
        <v>3</v>
      </c>
      <c r="I2404">
        <f t="shared" si="314"/>
        <v>20</v>
      </c>
      <c r="J2404">
        <v>25</v>
      </c>
      <c r="K2404">
        <f t="shared" si="315"/>
        <v>45</v>
      </c>
      <c r="N2404">
        <f t="shared" si="316"/>
        <v>27</v>
      </c>
    </row>
    <row r="2405" spans="1:14" x14ac:dyDescent="0.25">
      <c r="A2405" t="str">
        <f t="shared" si="310"/>
        <v/>
      </c>
      <c r="B2405" s="16">
        <f t="shared" si="318"/>
        <v>41205</v>
      </c>
      <c r="C2405">
        <f t="shared" si="313"/>
        <v>410</v>
      </c>
      <c r="D2405">
        <f t="shared" si="311"/>
        <v>245</v>
      </c>
      <c r="E2405">
        <f t="shared" si="312"/>
        <v>165</v>
      </c>
      <c r="F2405">
        <f t="shared" si="317"/>
        <v>35</v>
      </c>
      <c r="G2405">
        <f t="shared" si="317"/>
        <v>90</v>
      </c>
      <c r="H2405">
        <v>3</v>
      </c>
      <c r="I2405">
        <f t="shared" si="314"/>
        <v>20</v>
      </c>
      <c r="J2405">
        <v>25</v>
      </c>
      <c r="K2405">
        <f t="shared" si="315"/>
        <v>45</v>
      </c>
      <c r="N2405">
        <f t="shared" si="316"/>
        <v>27</v>
      </c>
    </row>
    <row r="2406" spans="1:14" x14ac:dyDescent="0.25">
      <c r="A2406" t="str">
        <f t="shared" si="310"/>
        <v/>
      </c>
      <c r="B2406" s="16">
        <f t="shared" si="318"/>
        <v>41206</v>
      </c>
      <c r="C2406">
        <f t="shared" si="313"/>
        <v>410</v>
      </c>
      <c r="D2406">
        <f t="shared" si="311"/>
        <v>245</v>
      </c>
      <c r="E2406">
        <f t="shared" si="312"/>
        <v>165</v>
      </c>
      <c r="F2406">
        <f t="shared" si="317"/>
        <v>35</v>
      </c>
      <c r="G2406">
        <f t="shared" si="317"/>
        <v>90</v>
      </c>
      <c r="H2406">
        <v>3</v>
      </c>
      <c r="I2406">
        <f t="shared" si="314"/>
        <v>20</v>
      </c>
      <c r="J2406">
        <v>25</v>
      </c>
      <c r="K2406">
        <f t="shared" si="315"/>
        <v>45</v>
      </c>
      <c r="N2406">
        <f t="shared" si="316"/>
        <v>27</v>
      </c>
    </row>
    <row r="2407" spans="1:14" x14ac:dyDescent="0.25">
      <c r="A2407" t="str">
        <f t="shared" si="310"/>
        <v/>
      </c>
      <c r="B2407" s="16">
        <f t="shared" si="318"/>
        <v>41207</v>
      </c>
      <c r="C2407">
        <f t="shared" si="313"/>
        <v>410</v>
      </c>
      <c r="D2407">
        <f t="shared" si="311"/>
        <v>245</v>
      </c>
      <c r="E2407">
        <f t="shared" si="312"/>
        <v>165</v>
      </c>
      <c r="F2407">
        <f t="shared" si="317"/>
        <v>35</v>
      </c>
      <c r="G2407">
        <f t="shared" si="317"/>
        <v>90</v>
      </c>
      <c r="H2407">
        <v>3</v>
      </c>
      <c r="I2407">
        <f t="shared" si="314"/>
        <v>20</v>
      </c>
      <c r="J2407">
        <v>25</v>
      </c>
      <c r="K2407">
        <f t="shared" si="315"/>
        <v>45</v>
      </c>
      <c r="N2407">
        <f t="shared" si="316"/>
        <v>27</v>
      </c>
    </row>
    <row r="2408" spans="1:14" x14ac:dyDescent="0.25">
      <c r="A2408" t="str">
        <f t="shared" si="310"/>
        <v/>
      </c>
      <c r="B2408" s="16">
        <f t="shared" si="318"/>
        <v>41208</v>
      </c>
      <c r="C2408">
        <f t="shared" si="313"/>
        <v>410</v>
      </c>
      <c r="D2408">
        <f t="shared" si="311"/>
        <v>245</v>
      </c>
      <c r="E2408">
        <f t="shared" si="312"/>
        <v>165</v>
      </c>
      <c r="F2408">
        <f t="shared" si="317"/>
        <v>35</v>
      </c>
      <c r="G2408">
        <f t="shared" si="317"/>
        <v>90</v>
      </c>
      <c r="H2408">
        <v>3</v>
      </c>
      <c r="I2408">
        <f t="shared" si="314"/>
        <v>20</v>
      </c>
      <c r="J2408">
        <v>25</v>
      </c>
      <c r="K2408">
        <f t="shared" si="315"/>
        <v>45</v>
      </c>
      <c r="N2408">
        <f t="shared" si="316"/>
        <v>27</v>
      </c>
    </row>
    <row r="2409" spans="1:14" x14ac:dyDescent="0.25">
      <c r="A2409" t="str">
        <f t="shared" si="310"/>
        <v/>
      </c>
      <c r="B2409" s="16">
        <f t="shared" si="318"/>
        <v>41209</v>
      </c>
      <c r="C2409">
        <f t="shared" si="313"/>
        <v>410</v>
      </c>
      <c r="D2409">
        <f t="shared" si="311"/>
        <v>245</v>
      </c>
      <c r="E2409">
        <f t="shared" si="312"/>
        <v>165</v>
      </c>
      <c r="F2409">
        <f t="shared" si="317"/>
        <v>35</v>
      </c>
      <c r="G2409">
        <f t="shared" si="317"/>
        <v>90</v>
      </c>
      <c r="H2409">
        <v>3</v>
      </c>
      <c r="I2409">
        <f t="shared" si="314"/>
        <v>20</v>
      </c>
      <c r="J2409">
        <v>25</v>
      </c>
      <c r="K2409">
        <f t="shared" si="315"/>
        <v>45</v>
      </c>
      <c r="N2409">
        <f t="shared" si="316"/>
        <v>27</v>
      </c>
    </row>
    <row r="2410" spans="1:14" x14ac:dyDescent="0.25">
      <c r="A2410" t="str">
        <f t="shared" si="310"/>
        <v/>
      </c>
      <c r="B2410" s="16">
        <f t="shared" si="318"/>
        <v>41210</v>
      </c>
      <c r="C2410">
        <f t="shared" si="313"/>
        <v>410</v>
      </c>
      <c r="D2410">
        <f t="shared" si="311"/>
        <v>245</v>
      </c>
      <c r="E2410">
        <f t="shared" si="312"/>
        <v>165</v>
      </c>
      <c r="F2410">
        <f t="shared" si="317"/>
        <v>35</v>
      </c>
      <c r="G2410">
        <f t="shared" si="317"/>
        <v>90</v>
      </c>
      <c r="H2410">
        <v>3</v>
      </c>
      <c r="I2410">
        <f t="shared" si="314"/>
        <v>20</v>
      </c>
      <c r="J2410">
        <v>25</v>
      </c>
      <c r="K2410">
        <f t="shared" si="315"/>
        <v>45</v>
      </c>
      <c r="N2410">
        <f t="shared" si="316"/>
        <v>27</v>
      </c>
    </row>
    <row r="2411" spans="1:14" x14ac:dyDescent="0.25">
      <c r="A2411" t="str">
        <f t="shared" si="310"/>
        <v/>
      </c>
      <c r="B2411" s="16">
        <f t="shared" si="318"/>
        <v>41211</v>
      </c>
      <c r="C2411">
        <f t="shared" si="313"/>
        <v>410</v>
      </c>
      <c r="D2411">
        <f t="shared" si="311"/>
        <v>245</v>
      </c>
      <c r="E2411">
        <f t="shared" si="312"/>
        <v>165</v>
      </c>
      <c r="F2411">
        <f t="shared" si="317"/>
        <v>35</v>
      </c>
      <c r="G2411">
        <f t="shared" si="317"/>
        <v>90</v>
      </c>
      <c r="H2411">
        <v>3</v>
      </c>
      <c r="I2411">
        <f t="shared" si="314"/>
        <v>20</v>
      </c>
      <c r="J2411">
        <v>25</v>
      </c>
      <c r="K2411">
        <f t="shared" si="315"/>
        <v>45</v>
      </c>
      <c r="N2411">
        <f t="shared" si="316"/>
        <v>27</v>
      </c>
    </row>
    <row r="2412" spans="1:14" x14ac:dyDescent="0.25">
      <c r="A2412" t="str">
        <f t="shared" si="310"/>
        <v/>
      </c>
      <c r="B2412" s="16">
        <f t="shared" si="318"/>
        <v>41212</v>
      </c>
      <c r="C2412">
        <f t="shared" si="313"/>
        <v>410</v>
      </c>
      <c r="D2412">
        <f t="shared" si="311"/>
        <v>245</v>
      </c>
      <c r="E2412">
        <f t="shared" si="312"/>
        <v>165</v>
      </c>
      <c r="F2412">
        <f t="shared" si="317"/>
        <v>35</v>
      </c>
      <c r="G2412">
        <f t="shared" si="317"/>
        <v>90</v>
      </c>
      <c r="H2412">
        <v>3</v>
      </c>
      <c r="I2412">
        <f t="shared" si="314"/>
        <v>20</v>
      </c>
      <c r="J2412">
        <v>25</v>
      </c>
      <c r="K2412">
        <f t="shared" si="315"/>
        <v>45</v>
      </c>
      <c r="N2412">
        <f t="shared" si="316"/>
        <v>27</v>
      </c>
    </row>
    <row r="2413" spans="1:14" x14ac:dyDescent="0.25">
      <c r="A2413" t="str">
        <f t="shared" si="310"/>
        <v/>
      </c>
      <c r="B2413" s="16">
        <f t="shared" si="318"/>
        <v>41213</v>
      </c>
      <c r="C2413">
        <f t="shared" si="313"/>
        <v>410</v>
      </c>
      <c r="D2413">
        <f t="shared" si="311"/>
        <v>245</v>
      </c>
      <c r="E2413">
        <f t="shared" si="312"/>
        <v>165</v>
      </c>
      <c r="F2413">
        <f t="shared" si="317"/>
        <v>35</v>
      </c>
      <c r="G2413">
        <f t="shared" si="317"/>
        <v>90</v>
      </c>
      <c r="H2413">
        <v>3</v>
      </c>
      <c r="I2413">
        <f t="shared" si="314"/>
        <v>20</v>
      </c>
      <c r="J2413">
        <v>25</v>
      </c>
      <c r="K2413">
        <f t="shared" si="315"/>
        <v>45</v>
      </c>
      <c r="N2413">
        <f t="shared" si="316"/>
        <v>27</v>
      </c>
    </row>
    <row r="2414" spans="1:14" x14ac:dyDescent="0.25">
      <c r="A2414">
        <f t="shared" si="310"/>
        <v>1</v>
      </c>
      <c r="B2414" s="16">
        <f t="shared" si="318"/>
        <v>41214</v>
      </c>
      <c r="C2414">
        <f t="shared" si="313"/>
        <v>450</v>
      </c>
      <c r="D2414">
        <f t="shared" si="311"/>
        <v>245</v>
      </c>
      <c r="E2414">
        <f t="shared" si="312"/>
        <v>205</v>
      </c>
      <c r="F2414">
        <f>F2413+5</f>
        <v>40</v>
      </c>
      <c r="G2414">
        <f t="shared" si="317"/>
        <v>90</v>
      </c>
      <c r="H2414">
        <v>15</v>
      </c>
      <c r="I2414">
        <f t="shared" si="314"/>
        <v>20</v>
      </c>
      <c r="J2414">
        <v>25</v>
      </c>
      <c r="K2414">
        <f t="shared" si="315"/>
        <v>45</v>
      </c>
      <c r="N2414">
        <v>10</v>
      </c>
    </row>
    <row r="2415" spans="1:14" x14ac:dyDescent="0.25">
      <c r="A2415" t="str">
        <f t="shared" si="310"/>
        <v/>
      </c>
      <c r="B2415" s="16">
        <f t="shared" si="318"/>
        <v>41215</v>
      </c>
      <c r="C2415">
        <f t="shared" si="313"/>
        <v>450</v>
      </c>
      <c r="D2415">
        <f t="shared" si="311"/>
        <v>245</v>
      </c>
      <c r="E2415">
        <f t="shared" si="312"/>
        <v>205</v>
      </c>
      <c r="F2415">
        <f t="shared" si="317"/>
        <v>40</v>
      </c>
      <c r="G2415">
        <f t="shared" si="317"/>
        <v>90</v>
      </c>
      <c r="H2415">
        <v>15</v>
      </c>
      <c r="I2415">
        <f t="shared" si="314"/>
        <v>20</v>
      </c>
      <c r="J2415">
        <v>25</v>
      </c>
      <c r="K2415">
        <f t="shared" si="315"/>
        <v>45</v>
      </c>
      <c r="N2415">
        <v>10</v>
      </c>
    </row>
    <row r="2416" spans="1:14" x14ac:dyDescent="0.25">
      <c r="A2416" t="str">
        <f t="shared" si="310"/>
        <v/>
      </c>
      <c r="B2416" s="16">
        <f t="shared" si="318"/>
        <v>41216</v>
      </c>
      <c r="C2416">
        <f t="shared" si="313"/>
        <v>450</v>
      </c>
      <c r="D2416">
        <f t="shared" si="311"/>
        <v>245</v>
      </c>
      <c r="E2416">
        <f t="shared" si="312"/>
        <v>205</v>
      </c>
      <c r="F2416">
        <f t="shared" si="317"/>
        <v>40</v>
      </c>
      <c r="G2416">
        <f t="shared" si="317"/>
        <v>90</v>
      </c>
      <c r="H2416">
        <v>15</v>
      </c>
      <c r="I2416">
        <f t="shared" si="314"/>
        <v>20</v>
      </c>
      <c r="J2416">
        <v>25</v>
      </c>
      <c r="K2416">
        <f t="shared" si="315"/>
        <v>45</v>
      </c>
      <c r="N2416">
        <v>10</v>
      </c>
    </row>
    <row r="2417" spans="1:14" x14ac:dyDescent="0.25">
      <c r="A2417" t="str">
        <f t="shared" si="310"/>
        <v/>
      </c>
      <c r="B2417" s="16">
        <f t="shared" si="318"/>
        <v>41217</v>
      </c>
      <c r="C2417">
        <f t="shared" si="313"/>
        <v>450</v>
      </c>
      <c r="D2417">
        <f t="shared" si="311"/>
        <v>245</v>
      </c>
      <c r="E2417">
        <f t="shared" si="312"/>
        <v>205</v>
      </c>
      <c r="F2417">
        <f t="shared" si="317"/>
        <v>40</v>
      </c>
      <c r="G2417">
        <f t="shared" si="317"/>
        <v>90</v>
      </c>
      <c r="H2417">
        <v>15</v>
      </c>
      <c r="I2417">
        <f t="shared" si="314"/>
        <v>20</v>
      </c>
      <c r="J2417">
        <v>25</v>
      </c>
      <c r="K2417">
        <f t="shared" si="315"/>
        <v>45</v>
      </c>
      <c r="N2417">
        <v>10</v>
      </c>
    </row>
    <row r="2418" spans="1:14" x14ac:dyDescent="0.25">
      <c r="A2418" t="str">
        <f t="shared" si="310"/>
        <v/>
      </c>
      <c r="B2418" s="16">
        <f t="shared" si="318"/>
        <v>41218</v>
      </c>
      <c r="C2418">
        <f t="shared" si="313"/>
        <v>450</v>
      </c>
      <c r="D2418">
        <f t="shared" si="311"/>
        <v>245</v>
      </c>
      <c r="E2418">
        <f t="shared" si="312"/>
        <v>205</v>
      </c>
      <c r="F2418">
        <f t="shared" si="317"/>
        <v>40</v>
      </c>
      <c r="G2418">
        <f t="shared" si="317"/>
        <v>90</v>
      </c>
      <c r="H2418">
        <v>15</v>
      </c>
      <c r="I2418">
        <f t="shared" si="314"/>
        <v>20</v>
      </c>
      <c r="J2418">
        <v>25</v>
      </c>
      <c r="K2418">
        <f t="shared" si="315"/>
        <v>45</v>
      </c>
      <c r="N2418">
        <v>10</v>
      </c>
    </row>
    <row r="2419" spans="1:14" x14ac:dyDescent="0.25">
      <c r="A2419" t="str">
        <f t="shared" si="310"/>
        <v/>
      </c>
      <c r="B2419" s="16">
        <f t="shared" si="318"/>
        <v>41219</v>
      </c>
      <c r="C2419">
        <f t="shared" si="313"/>
        <v>450</v>
      </c>
      <c r="D2419">
        <f t="shared" si="311"/>
        <v>245</v>
      </c>
      <c r="E2419">
        <f t="shared" si="312"/>
        <v>205</v>
      </c>
      <c r="F2419">
        <f t="shared" si="317"/>
        <v>40</v>
      </c>
      <c r="G2419">
        <f t="shared" si="317"/>
        <v>90</v>
      </c>
      <c r="H2419">
        <v>15</v>
      </c>
      <c r="I2419">
        <f t="shared" si="314"/>
        <v>20</v>
      </c>
      <c r="J2419">
        <v>25</v>
      </c>
      <c r="K2419">
        <f t="shared" si="315"/>
        <v>45</v>
      </c>
      <c r="N2419">
        <v>10</v>
      </c>
    </row>
    <row r="2420" spans="1:14" x14ac:dyDescent="0.25">
      <c r="A2420" t="str">
        <f t="shared" si="310"/>
        <v/>
      </c>
      <c r="B2420" s="16">
        <f t="shared" si="318"/>
        <v>41220</v>
      </c>
      <c r="C2420">
        <f t="shared" si="313"/>
        <v>450</v>
      </c>
      <c r="D2420">
        <f t="shared" si="311"/>
        <v>245</v>
      </c>
      <c r="E2420">
        <f t="shared" si="312"/>
        <v>205</v>
      </c>
      <c r="F2420">
        <f t="shared" si="317"/>
        <v>40</v>
      </c>
      <c r="G2420">
        <f t="shared" si="317"/>
        <v>90</v>
      </c>
      <c r="H2420">
        <v>15</v>
      </c>
      <c r="I2420">
        <f t="shared" si="314"/>
        <v>20</v>
      </c>
      <c r="J2420">
        <v>25</v>
      </c>
      <c r="K2420">
        <f t="shared" si="315"/>
        <v>45</v>
      </c>
      <c r="N2420">
        <v>10</v>
      </c>
    </row>
    <row r="2421" spans="1:14" x14ac:dyDescent="0.25">
      <c r="A2421" t="str">
        <f t="shared" si="310"/>
        <v/>
      </c>
      <c r="B2421" s="16">
        <f t="shared" si="318"/>
        <v>41221</v>
      </c>
      <c r="C2421">
        <f t="shared" si="313"/>
        <v>450</v>
      </c>
      <c r="D2421">
        <f t="shared" si="311"/>
        <v>245</v>
      </c>
      <c r="E2421">
        <f t="shared" si="312"/>
        <v>205</v>
      </c>
      <c r="F2421">
        <f t="shared" si="317"/>
        <v>40</v>
      </c>
      <c r="G2421">
        <f t="shared" si="317"/>
        <v>90</v>
      </c>
      <c r="H2421">
        <v>15</v>
      </c>
      <c r="I2421">
        <f t="shared" si="314"/>
        <v>20</v>
      </c>
      <c r="J2421">
        <v>25</v>
      </c>
      <c r="K2421">
        <f t="shared" si="315"/>
        <v>45</v>
      </c>
      <c r="N2421">
        <v>10</v>
      </c>
    </row>
    <row r="2422" spans="1:14" x14ac:dyDescent="0.25">
      <c r="A2422" t="str">
        <f t="shared" si="310"/>
        <v/>
      </c>
      <c r="B2422" s="16">
        <f t="shared" si="318"/>
        <v>41222</v>
      </c>
      <c r="C2422">
        <f t="shared" si="313"/>
        <v>450</v>
      </c>
      <c r="D2422">
        <f t="shared" si="311"/>
        <v>245</v>
      </c>
      <c r="E2422">
        <f t="shared" si="312"/>
        <v>205</v>
      </c>
      <c r="F2422">
        <f t="shared" si="317"/>
        <v>40</v>
      </c>
      <c r="G2422">
        <f t="shared" si="317"/>
        <v>90</v>
      </c>
      <c r="H2422">
        <v>15</v>
      </c>
      <c r="I2422">
        <f t="shared" si="314"/>
        <v>20</v>
      </c>
      <c r="J2422">
        <v>25</v>
      </c>
      <c r="K2422">
        <f t="shared" si="315"/>
        <v>45</v>
      </c>
      <c r="N2422">
        <v>10</v>
      </c>
    </row>
    <row r="2423" spans="1:14" x14ac:dyDescent="0.25">
      <c r="A2423" t="str">
        <f t="shared" si="310"/>
        <v/>
      </c>
      <c r="B2423" s="16">
        <f t="shared" si="318"/>
        <v>41223</v>
      </c>
      <c r="C2423">
        <f t="shared" si="313"/>
        <v>450</v>
      </c>
      <c r="D2423">
        <f t="shared" si="311"/>
        <v>245</v>
      </c>
      <c r="E2423">
        <f t="shared" si="312"/>
        <v>205</v>
      </c>
      <c r="F2423">
        <f t="shared" si="317"/>
        <v>40</v>
      </c>
      <c r="G2423">
        <f t="shared" si="317"/>
        <v>90</v>
      </c>
      <c r="H2423">
        <v>15</v>
      </c>
      <c r="I2423">
        <f t="shared" si="314"/>
        <v>20</v>
      </c>
      <c r="J2423">
        <v>25</v>
      </c>
      <c r="K2423">
        <f t="shared" si="315"/>
        <v>45</v>
      </c>
      <c r="N2423">
        <v>10</v>
      </c>
    </row>
    <row r="2424" spans="1:14" x14ac:dyDescent="0.25">
      <c r="A2424" t="str">
        <f t="shared" si="310"/>
        <v/>
      </c>
      <c r="B2424" s="16">
        <f t="shared" si="318"/>
        <v>41224</v>
      </c>
      <c r="C2424">
        <f t="shared" si="313"/>
        <v>450</v>
      </c>
      <c r="D2424">
        <f t="shared" si="311"/>
        <v>245</v>
      </c>
      <c r="E2424">
        <f t="shared" si="312"/>
        <v>205</v>
      </c>
      <c r="F2424">
        <f t="shared" si="317"/>
        <v>40</v>
      </c>
      <c r="G2424">
        <f t="shared" si="317"/>
        <v>90</v>
      </c>
      <c r="H2424">
        <v>15</v>
      </c>
      <c r="I2424">
        <f t="shared" si="314"/>
        <v>20</v>
      </c>
      <c r="J2424">
        <v>25</v>
      </c>
      <c r="K2424">
        <f t="shared" si="315"/>
        <v>45</v>
      </c>
      <c r="N2424">
        <v>10</v>
      </c>
    </row>
    <row r="2425" spans="1:14" x14ac:dyDescent="0.25">
      <c r="A2425" t="str">
        <f t="shared" si="310"/>
        <v/>
      </c>
      <c r="B2425" s="16">
        <f t="shared" si="318"/>
        <v>41225</v>
      </c>
      <c r="C2425">
        <f t="shared" si="313"/>
        <v>450</v>
      </c>
      <c r="D2425">
        <f t="shared" si="311"/>
        <v>245</v>
      </c>
      <c r="E2425">
        <f t="shared" si="312"/>
        <v>205</v>
      </c>
      <c r="F2425">
        <f t="shared" si="317"/>
        <v>40</v>
      </c>
      <c r="G2425">
        <f t="shared" si="317"/>
        <v>90</v>
      </c>
      <c r="H2425">
        <v>15</v>
      </c>
      <c r="I2425">
        <f t="shared" si="314"/>
        <v>20</v>
      </c>
      <c r="J2425">
        <v>25</v>
      </c>
      <c r="K2425">
        <f t="shared" si="315"/>
        <v>45</v>
      </c>
      <c r="N2425">
        <v>10</v>
      </c>
    </row>
    <row r="2426" spans="1:14" x14ac:dyDescent="0.25">
      <c r="A2426" t="str">
        <f t="shared" si="310"/>
        <v/>
      </c>
      <c r="B2426" s="16">
        <f t="shared" si="318"/>
        <v>41226</v>
      </c>
      <c r="C2426">
        <f t="shared" si="313"/>
        <v>450</v>
      </c>
      <c r="D2426">
        <f t="shared" si="311"/>
        <v>245</v>
      </c>
      <c r="E2426">
        <f t="shared" si="312"/>
        <v>205</v>
      </c>
      <c r="F2426">
        <f t="shared" si="317"/>
        <v>40</v>
      </c>
      <c r="G2426">
        <f t="shared" si="317"/>
        <v>90</v>
      </c>
      <c r="H2426">
        <v>15</v>
      </c>
      <c r="I2426">
        <f t="shared" si="314"/>
        <v>20</v>
      </c>
      <c r="J2426">
        <v>25</v>
      </c>
      <c r="K2426">
        <f t="shared" si="315"/>
        <v>45</v>
      </c>
      <c r="N2426">
        <v>10</v>
      </c>
    </row>
    <row r="2427" spans="1:14" x14ac:dyDescent="0.25">
      <c r="A2427" t="str">
        <f t="shared" si="310"/>
        <v/>
      </c>
      <c r="B2427" s="16">
        <f t="shared" si="318"/>
        <v>41227</v>
      </c>
      <c r="C2427">
        <f t="shared" si="313"/>
        <v>450</v>
      </c>
      <c r="D2427">
        <f t="shared" si="311"/>
        <v>245</v>
      </c>
      <c r="E2427">
        <f t="shared" si="312"/>
        <v>205</v>
      </c>
      <c r="F2427">
        <f t="shared" si="317"/>
        <v>40</v>
      </c>
      <c r="G2427">
        <f t="shared" si="317"/>
        <v>90</v>
      </c>
      <c r="H2427">
        <v>15</v>
      </c>
      <c r="I2427">
        <f t="shared" si="314"/>
        <v>20</v>
      </c>
      <c r="J2427">
        <v>25</v>
      </c>
      <c r="K2427">
        <f t="shared" si="315"/>
        <v>45</v>
      </c>
      <c r="N2427">
        <v>10</v>
      </c>
    </row>
    <row r="2428" spans="1:14" x14ac:dyDescent="0.25">
      <c r="A2428" t="str">
        <f t="shared" si="310"/>
        <v/>
      </c>
      <c r="B2428" s="16">
        <f t="shared" si="318"/>
        <v>41228</v>
      </c>
      <c r="C2428">
        <f t="shared" si="313"/>
        <v>450</v>
      </c>
      <c r="D2428">
        <f t="shared" si="311"/>
        <v>245</v>
      </c>
      <c r="E2428">
        <f t="shared" si="312"/>
        <v>205</v>
      </c>
      <c r="F2428">
        <f t="shared" si="317"/>
        <v>40</v>
      </c>
      <c r="G2428">
        <f t="shared" si="317"/>
        <v>90</v>
      </c>
      <c r="H2428">
        <v>15</v>
      </c>
      <c r="I2428">
        <f t="shared" si="314"/>
        <v>20</v>
      </c>
      <c r="J2428">
        <v>25</v>
      </c>
      <c r="K2428">
        <f t="shared" si="315"/>
        <v>45</v>
      </c>
      <c r="N2428">
        <v>10</v>
      </c>
    </row>
    <row r="2429" spans="1:14" x14ac:dyDescent="0.25">
      <c r="A2429" t="str">
        <f t="shared" si="310"/>
        <v/>
      </c>
      <c r="B2429" s="16">
        <f t="shared" si="318"/>
        <v>41229</v>
      </c>
      <c r="C2429">
        <f t="shared" si="313"/>
        <v>450</v>
      </c>
      <c r="D2429">
        <f t="shared" si="311"/>
        <v>245</v>
      </c>
      <c r="E2429">
        <f t="shared" si="312"/>
        <v>205</v>
      </c>
      <c r="F2429">
        <f t="shared" si="317"/>
        <v>40</v>
      </c>
      <c r="G2429">
        <f t="shared" si="317"/>
        <v>90</v>
      </c>
      <c r="H2429">
        <v>15</v>
      </c>
      <c r="I2429">
        <f t="shared" si="314"/>
        <v>20</v>
      </c>
      <c r="J2429">
        <v>25</v>
      </c>
      <c r="K2429">
        <f t="shared" si="315"/>
        <v>45</v>
      </c>
      <c r="N2429">
        <v>10</v>
      </c>
    </row>
    <row r="2430" spans="1:14" x14ac:dyDescent="0.25">
      <c r="A2430" t="str">
        <f t="shared" si="310"/>
        <v/>
      </c>
      <c r="B2430" s="16">
        <f t="shared" si="318"/>
        <v>41230</v>
      </c>
      <c r="C2430">
        <f t="shared" si="313"/>
        <v>450</v>
      </c>
      <c r="D2430">
        <f t="shared" si="311"/>
        <v>245</v>
      </c>
      <c r="E2430">
        <f t="shared" si="312"/>
        <v>205</v>
      </c>
      <c r="F2430">
        <f t="shared" si="317"/>
        <v>40</v>
      </c>
      <c r="G2430">
        <f t="shared" si="317"/>
        <v>90</v>
      </c>
      <c r="H2430">
        <v>15</v>
      </c>
      <c r="I2430">
        <f t="shared" si="314"/>
        <v>20</v>
      </c>
      <c r="J2430">
        <v>25</v>
      </c>
      <c r="K2430">
        <f t="shared" si="315"/>
        <v>45</v>
      </c>
      <c r="N2430">
        <v>10</v>
      </c>
    </row>
    <row r="2431" spans="1:14" x14ac:dyDescent="0.25">
      <c r="A2431" t="str">
        <f t="shared" si="310"/>
        <v/>
      </c>
      <c r="B2431" s="16">
        <f t="shared" si="318"/>
        <v>41231</v>
      </c>
      <c r="C2431">
        <f t="shared" si="313"/>
        <v>450</v>
      </c>
      <c r="D2431">
        <f t="shared" si="311"/>
        <v>245</v>
      </c>
      <c r="E2431">
        <f t="shared" si="312"/>
        <v>205</v>
      </c>
      <c r="F2431">
        <f t="shared" si="317"/>
        <v>40</v>
      </c>
      <c r="G2431">
        <f t="shared" si="317"/>
        <v>90</v>
      </c>
      <c r="H2431">
        <v>15</v>
      </c>
      <c r="I2431">
        <f t="shared" si="314"/>
        <v>20</v>
      </c>
      <c r="J2431">
        <v>25</v>
      </c>
      <c r="K2431">
        <f t="shared" si="315"/>
        <v>45</v>
      </c>
      <c r="N2431">
        <v>10</v>
      </c>
    </row>
    <row r="2432" spans="1:14" x14ac:dyDescent="0.25">
      <c r="A2432" t="str">
        <f t="shared" si="310"/>
        <v/>
      </c>
      <c r="B2432" s="16">
        <f t="shared" si="318"/>
        <v>41232</v>
      </c>
      <c r="C2432">
        <f t="shared" si="313"/>
        <v>450</v>
      </c>
      <c r="D2432">
        <f t="shared" si="311"/>
        <v>245</v>
      </c>
      <c r="E2432">
        <f t="shared" si="312"/>
        <v>205</v>
      </c>
      <c r="F2432">
        <f t="shared" si="317"/>
        <v>40</v>
      </c>
      <c r="G2432">
        <f t="shared" si="317"/>
        <v>90</v>
      </c>
      <c r="H2432">
        <v>15</v>
      </c>
      <c r="I2432">
        <f t="shared" si="314"/>
        <v>20</v>
      </c>
      <c r="J2432">
        <v>25</v>
      </c>
      <c r="K2432">
        <f t="shared" si="315"/>
        <v>45</v>
      </c>
      <c r="N2432">
        <v>10</v>
      </c>
    </row>
    <row r="2433" spans="1:14" x14ac:dyDescent="0.25">
      <c r="A2433" t="str">
        <f t="shared" si="310"/>
        <v/>
      </c>
      <c r="B2433" s="16">
        <f t="shared" si="318"/>
        <v>41233</v>
      </c>
      <c r="C2433">
        <f t="shared" si="313"/>
        <v>450</v>
      </c>
      <c r="D2433">
        <f t="shared" si="311"/>
        <v>245</v>
      </c>
      <c r="E2433">
        <f t="shared" si="312"/>
        <v>205</v>
      </c>
      <c r="F2433">
        <f t="shared" si="317"/>
        <v>40</v>
      </c>
      <c r="G2433">
        <f t="shared" si="317"/>
        <v>90</v>
      </c>
      <c r="H2433">
        <v>15</v>
      </c>
      <c r="I2433">
        <f t="shared" si="314"/>
        <v>20</v>
      </c>
      <c r="J2433">
        <v>25</v>
      </c>
      <c r="K2433">
        <f t="shared" si="315"/>
        <v>45</v>
      </c>
      <c r="N2433">
        <v>10</v>
      </c>
    </row>
    <row r="2434" spans="1:14" x14ac:dyDescent="0.25">
      <c r="A2434" t="str">
        <f t="shared" si="310"/>
        <v/>
      </c>
      <c r="B2434" s="16">
        <f t="shared" si="318"/>
        <v>41234</v>
      </c>
      <c r="C2434">
        <f t="shared" si="313"/>
        <v>450</v>
      </c>
      <c r="D2434">
        <f t="shared" si="311"/>
        <v>245</v>
      </c>
      <c r="E2434">
        <f t="shared" si="312"/>
        <v>205</v>
      </c>
      <c r="F2434">
        <f t="shared" si="317"/>
        <v>40</v>
      </c>
      <c r="G2434">
        <f t="shared" si="317"/>
        <v>90</v>
      </c>
      <c r="H2434">
        <v>15</v>
      </c>
      <c r="I2434">
        <f t="shared" si="314"/>
        <v>20</v>
      </c>
      <c r="J2434">
        <v>25</v>
      </c>
      <c r="K2434">
        <f t="shared" si="315"/>
        <v>45</v>
      </c>
      <c r="N2434">
        <v>10</v>
      </c>
    </row>
    <row r="2435" spans="1:14" x14ac:dyDescent="0.25">
      <c r="A2435" t="str">
        <f t="shared" si="310"/>
        <v/>
      </c>
      <c r="B2435" s="16">
        <f t="shared" si="318"/>
        <v>41235</v>
      </c>
      <c r="C2435">
        <f t="shared" si="313"/>
        <v>450</v>
      </c>
      <c r="D2435">
        <f t="shared" si="311"/>
        <v>245</v>
      </c>
      <c r="E2435">
        <f t="shared" si="312"/>
        <v>205</v>
      </c>
      <c r="F2435">
        <f t="shared" si="317"/>
        <v>40</v>
      </c>
      <c r="G2435">
        <f t="shared" si="317"/>
        <v>90</v>
      </c>
      <c r="H2435">
        <v>15</v>
      </c>
      <c r="I2435">
        <f t="shared" si="314"/>
        <v>20</v>
      </c>
      <c r="J2435">
        <v>25</v>
      </c>
      <c r="K2435">
        <f t="shared" si="315"/>
        <v>45</v>
      </c>
      <c r="N2435">
        <v>10</v>
      </c>
    </row>
    <row r="2436" spans="1:14" x14ac:dyDescent="0.25">
      <c r="A2436" t="str">
        <f t="shared" si="310"/>
        <v/>
      </c>
      <c r="B2436" s="16">
        <f t="shared" si="318"/>
        <v>41236</v>
      </c>
      <c r="C2436">
        <f t="shared" si="313"/>
        <v>450</v>
      </c>
      <c r="D2436">
        <f t="shared" si="311"/>
        <v>245</v>
      </c>
      <c r="E2436">
        <f t="shared" si="312"/>
        <v>205</v>
      </c>
      <c r="F2436">
        <f t="shared" si="317"/>
        <v>40</v>
      </c>
      <c r="G2436">
        <f t="shared" si="317"/>
        <v>90</v>
      </c>
      <c r="H2436">
        <v>15</v>
      </c>
      <c r="I2436">
        <f t="shared" si="314"/>
        <v>20</v>
      </c>
      <c r="J2436">
        <v>25</v>
      </c>
      <c r="K2436">
        <f t="shared" si="315"/>
        <v>45</v>
      </c>
      <c r="N2436">
        <v>10</v>
      </c>
    </row>
    <row r="2437" spans="1:14" x14ac:dyDescent="0.25">
      <c r="A2437" t="str">
        <f t="shared" si="310"/>
        <v/>
      </c>
      <c r="B2437" s="16">
        <f t="shared" si="318"/>
        <v>41237</v>
      </c>
      <c r="C2437">
        <f t="shared" si="313"/>
        <v>450</v>
      </c>
      <c r="D2437">
        <f t="shared" si="311"/>
        <v>245</v>
      </c>
      <c r="E2437">
        <f t="shared" si="312"/>
        <v>205</v>
      </c>
      <c r="F2437">
        <f t="shared" si="317"/>
        <v>40</v>
      </c>
      <c r="G2437">
        <f t="shared" si="317"/>
        <v>90</v>
      </c>
      <c r="H2437">
        <v>15</v>
      </c>
      <c r="I2437">
        <f t="shared" si="314"/>
        <v>20</v>
      </c>
      <c r="J2437">
        <v>25</v>
      </c>
      <c r="K2437">
        <f t="shared" si="315"/>
        <v>45</v>
      </c>
      <c r="N2437">
        <v>10</v>
      </c>
    </row>
    <row r="2438" spans="1:14" x14ac:dyDescent="0.25">
      <c r="A2438" t="str">
        <f t="shared" si="310"/>
        <v/>
      </c>
      <c r="B2438" s="16">
        <f t="shared" si="318"/>
        <v>41238</v>
      </c>
      <c r="C2438">
        <f t="shared" si="313"/>
        <v>450</v>
      </c>
      <c r="D2438">
        <f t="shared" si="311"/>
        <v>245</v>
      </c>
      <c r="E2438">
        <f t="shared" si="312"/>
        <v>205</v>
      </c>
      <c r="F2438">
        <f t="shared" si="317"/>
        <v>40</v>
      </c>
      <c r="G2438">
        <f t="shared" si="317"/>
        <v>90</v>
      </c>
      <c r="H2438">
        <v>15</v>
      </c>
      <c r="I2438">
        <f t="shared" si="314"/>
        <v>20</v>
      </c>
      <c r="J2438">
        <v>25</v>
      </c>
      <c r="K2438">
        <f t="shared" si="315"/>
        <v>45</v>
      </c>
      <c r="N2438">
        <v>10</v>
      </c>
    </row>
    <row r="2439" spans="1:14" x14ac:dyDescent="0.25">
      <c r="A2439" t="str">
        <f t="shared" si="310"/>
        <v/>
      </c>
      <c r="B2439" s="16">
        <f t="shared" si="318"/>
        <v>41239</v>
      </c>
      <c r="C2439">
        <f t="shared" si="313"/>
        <v>450</v>
      </c>
      <c r="D2439">
        <f t="shared" si="311"/>
        <v>245</v>
      </c>
      <c r="E2439">
        <f t="shared" si="312"/>
        <v>205</v>
      </c>
      <c r="F2439">
        <f t="shared" si="317"/>
        <v>40</v>
      </c>
      <c r="G2439">
        <f t="shared" si="317"/>
        <v>90</v>
      </c>
      <c r="H2439">
        <v>15</v>
      </c>
      <c r="I2439">
        <f t="shared" si="314"/>
        <v>20</v>
      </c>
      <c r="J2439">
        <v>25</v>
      </c>
      <c r="K2439">
        <f t="shared" si="315"/>
        <v>45</v>
      </c>
      <c r="N2439">
        <v>10</v>
      </c>
    </row>
    <row r="2440" spans="1:14" x14ac:dyDescent="0.25">
      <c r="A2440" t="str">
        <f t="shared" ref="A2440:A2503" si="319">IF(DAY(B2440)=1,1,"")</f>
        <v/>
      </c>
      <c r="B2440" s="16">
        <f t="shared" si="318"/>
        <v>41240</v>
      </c>
      <c r="C2440">
        <f t="shared" si="313"/>
        <v>450</v>
      </c>
      <c r="D2440">
        <f t="shared" si="311"/>
        <v>245</v>
      </c>
      <c r="E2440">
        <f t="shared" si="312"/>
        <v>205</v>
      </c>
      <c r="F2440">
        <f t="shared" si="317"/>
        <v>40</v>
      </c>
      <c r="G2440">
        <f t="shared" si="317"/>
        <v>90</v>
      </c>
      <c r="H2440">
        <v>15</v>
      </c>
      <c r="I2440">
        <f t="shared" si="314"/>
        <v>20</v>
      </c>
      <c r="J2440">
        <v>25</v>
      </c>
      <c r="K2440">
        <f t="shared" si="315"/>
        <v>45</v>
      </c>
      <c r="N2440">
        <v>10</v>
      </c>
    </row>
    <row r="2441" spans="1:14" x14ac:dyDescent="0.25">
      <c r="A2441" t="str">
        <f t="shared" si="319"/>
        <v/>
      </c>
      <c r="B2441" s="16">
        <f t="shared" si="318"/>
        <v>41241</v>
      </c>
      <c r="C2441">
        <f t="shared" si="313"/>
        <v>450</v>
      </c>
      <c r="D2441">
        <f t="shared" ref="D2441:D2504" si="320">SUM(F2441:S2441)</f>
        <v>245</v>
      </c>
      <c r="E2441">
        <f t="shared" ref="E2441:E2504" si="321">C2441-D2441</f>
        <v>205</v>
      </c>
      <c r="F2441">
        <f t="shared" si="317"/>
        <v>40</v>
      </c>
      <c r="G2441">
        <f t="shared" si="317"/>
        <v>90</v>
      </c>
      <c r="H2441">
        <v>15</v>
      </c>
      <c r="I2441">
        <f t="shared" si="314"/>
        <v>20</v>
      </c>
      <c r="J2441">
        <v>25</v>
      </c>
      <c r="K2441">
        <f t="shared" si="315"/>
        <v>45</v>
      </c>
      <c r="N2441">
        <v>10</v>
      </c>
    </row>
    <row r="2442" spans="1:14" x14ac:dyDescent="0.25">
      <c r="A2442" t="str">
        <f t="shared" si="319"/>
        <v/>
      </c>
      <c r="B2442" s="16">
        <f t="shared" si="318"/>
        <v>41242</v>
      </c>
      <c r="C2442">
        <f t="shared" si="313"/>
        <v>450</v>
      </c>
      <c r="D2442">
        <f t="shared" si="320"/>
        <v>245</v>
      </c>
      <c r="E2442">
        <f t="shared" si="321"/>
        <v>205</v>
      </c>
      <c r="F2442">
        <f t="shared" si="317"/>
        <v>40</v>
      </c>
      <c r="G2442">
        <f t="shared" si="317"/>
        <v>90</v>
      </c>
      <c r="H2442">
        <v>15</v>
      </c>
      <c r="I2442">
        <f t="shared" si="314"/>
        <v>20</v>
      </c>
      <c r="J2442">
        <v>25</v>
      </c>
      <c r="K2442">
        <f t="shared" si="315"/>
        <v>45</v>
      </c>
      <c r="N2442">
        <v>10</v>
      </c>
    </row>
    <row r="2443" spans="1:14" x14ac:dyDescent="0.25">
      <c r="A2443" t="str">
        <f t="shared" si="319"/>
        <v/>
      </c>
      <c r="B2443" s="16">
        <f t="shared" si="318"/>
        <v>41243</v>
      </c>
      <c r="C2443">
        <f t="shared" si="313"/>
        <v>450</v>
      </c>
      <c r="D2443">
        <f t="shared" si="320"/>
        <v>245</v>
      </c>
      <c r="E2443">
        <f t="shared" si="321"/>
        <v>205</v>
      </c>
      <c r="F2443">
        <f t="shared" si="317"/>
        <v>40</v>
      </c>
      <c r="G2443">
        <f t="shared" si="317"/>
        <v>90</v>
      </c>
      <c r="H2443">
        <v>15</v>
      </c>
      <c r="I2443">
        <f t="shared" si="314"/>
        <v>20</v>
      </c>
      <c r="J2443">
        <v>25</v>
      </c>
      <c r="K2443">
        <f t="shared" si="315"/>
        <v>45</v>
      </c>
      <c r="N2443">
        <v>10</v>
      </c>
    </row>
    <row r="2444" spans="1:14" x14ac:dyDescent="0.25">
      <c r="A2444">
        <f t="shared" si="319"/>
        <v>1</v>
      </c>
      <c r="B2444" s="16">
        <f t="shared" si="318"/>
        <v>41244</v>
      </c>
      <c r="C2444">
        <f t="shared" ref="C2444:C2507" si="322">IF(MONTH(B2444)&lt;4,450,IF(MONTH(B2444)&gt;10,450,410))</f>
        <v>450</v>
      </c>
      <c r="D2444">
        <f t="shared" si="320"/>
        <v>245</v>
      </c>
      <c r="E2444">
        <f t="shared" si="321"/>
        <v>205</v>
      </c>
      <c r="F2444">
        <f>35+5</f>
        <v>40</v>
      </c>
      <c r="G2444">
        <f t="shared" si="317"/>
        <v>90</v>
      </c>
      <c r="H2444">
        <v>15</v>
      </c>
      <c r="I2444">
        <f t="shared" si="314"/>
        <v>20</v>
      </c>
      <c r="J2444">
        <v>25</v>
      </c>
      <c r="K2444">
        <f t="shared" si="315"/>
        <v>45</v>
      </c>
      <c r="N2444">
        <v>10</v>
      </c>
    </row>
    <row r="2445" spans="1:14" x14ac:dyDescent="0.25">
      <c r="A2445" t="str">
        <f t="shared" si="319"/>
        <v/>
      </c>
      <c r="B2445" s="16">
        <f t="shared" si="318"/>
        <v>41245</v>
      </c>
      <c r="C2445">
        <f t="shared" si="322"/>
        <v>450</v>
      </c>
      <c r="D2445">
        <f t="shared" si="320"/>
        <v>245</v>
      </c>
      <c r="E2445">
        <f t="shared" si="321"/>
        <v>205</v>
      </c>
      <c r="F2445">
        <f t="shared" si="317"/>
        <v>40</v>
      </c>
      <c r="G2445">
        <f t="shared" si="317"/>
        <v>90</v>
      </c>
      <c r="H2445">
        <v>15</v>
      </c>
      <c r="I2445">
        <f t="shared" si="314"/>
        <v>20</v>
      </c>
      <c r="J2445">
        <v>25</v>
      </c>
      <c r="K2445">
        <f t="shared" si="315"/>
        <v>45</v>
      </c>
      <c r="N2445">
        <v>10</v>
      </c>
    </row>
    <row r="2446" spans="1:14" x14ac:dyDescent="0.25">
      <c r="A2446" t="str">
        <f t="shared" si="319"/>
        <v/>
      </c>
      <c r="B2446" s="16">
        <f t="shared" si="318"/>
        <v>41246</v>
      </c>
      <c r="C2446">
        <f t="shared" si="322"/>
        <v>450</v>
      </c>
      <c r="D2446">
        <f t="shared" si="320"/>
        <v>245</v>
      </c>
      <c r="E2446">
        <f t="shared" si="321"/>
        <v>205</v>
      </c>
      <c r="F2446">
        <f t="shared" si="317"/>
        <v>40</v>
      </c>
      <c r="G2446">
        <f t="shared" si="317"/>
        <v>90</v>
      </c>
      <c r="H2446">
        <v>15</v>
      </c>
      <c r="I2446">
        <f t="shared" si="314"/>
        <v>20</v>
      </c>
      <c r="J2446">
        <v>25</v>
      </c>
      <c r="K2446">
        <f t="shared" si="315"/>
        <v>45</v>
      </c>
      <c r="N2446">
        <v>10</v>
      </c>
    </row>
    <row r="2447" spans="1:14" x14ac:dyDescent="0.25">
      <c r="A2447" t="str">
        <f t="shared" si="319"/>
        <v/>
      </c>
      <c r="B2447" s="16">
        <f t="shared" si="318"/>
        <v>41247</v>
      </c>
      <c r="C2447">
        <f t="shared" si="322"/>
        <v>450</v>
      </c>
      <c r="D2447">
        <f t="shared" si="320"/>
        <v>245</v>
      </c>
      <c r="E2447">
        <f t="shared" si="321"/>
        <v>205</v>
      </c>
      <c r="F2447">
        <f t="shared" si="317"/>
        <v>40</v>
      </c>
      <c r="G2447">
        <f t="shared" si="317"/>
        <v>90</v>
      </c>
      <c r="H2447">
        <v>15</v>
      </c>
      <c r="I2447">
        <f t="shared" si="314"/>
        <v>20</v>
      </c>
      <c r="J2447">
        <v>25</v>
      </c>
      <c r="K2447">
        <f t="shared" si="315"/>
        <v>45</v>
      </c>
      <c r="N2447">
        <v>10</v>
      </c>
    </row>
    <row r="2448" spans="1:14" x14ac:dyDescent="0.25">
      <c r="A2448" t="str">
        <f t="shared" si="319"/>
        <v/>
      </c>
      <c r="B2448" s="16">
        <f t="shared" si="318"/>
        <v>41248</v>
      </c>
      <c r="C2448">
        <f t="shared" si="322"/>
        <v>450</v>
      </c>
      <c r="D2448">
        <f t="shared" si="320"/>
        <v>245</v>
      </c>
      <c r="E2448">
        <f t="shared" si="321"/>
        <v>205</v>
      </c>
      <c r="F2448">
        <f t="shared" si="317"/>
        <v>40</v>
      </c>
      <c r="G2448">
        <f t="shared" si="317"/>
        <v>90</v>
      </c>
      <c r="H2448">
        <v>15</v>
      </c>
      <c r="I2448">
        <f t="shared" ref="I2448:I2474" si="323">15+5</f>
        <v>20</v>
      </c>
      <c r="J2448">
        <v>25</v>
      </c>
      <c r="K2448">
        <f t="shared" ref="K2448:K2474" si="324">10+20+15</f>
        <v>45</v>
      </c>
      <c r="N2448">
        <v>10</v>
      </c>
    </row>
    <row r="2449" spans="1:14" x14ac:dyDescent="0.25">
      <c r="A2449" t="str">
        <f t="shared" si="319"/>
        <v/>
      </c>
      <c r="B2449" s="16">
        <f t="shared" si="318"/>
        <v>41249</v>
      </c>
      <c r="C2449">
        <f t="shared" si="322"/>
        <v>450</v>
      </c>
      <c r="D2449">
        <f t="shared" si="320"/>
        <v>245</v>
      </c>
      <c r="E2449">
        <f t="shared" si="321"/>
        <v>205</v>
      </c>
      <c r="F2449">
        <f t="shared" ref="F2449:G2512" si="325">F2448</f>
        <v>40</v>
      </c>
      <c r="G2449">
        <f t="shared" si="325"/>
        <v>90</v>
      </c>
      <c r="H2449">
        <v>15</v>
      </c>
      <c r="I2449">
        <f t="shared" si="323"/>
        <v>20</v>
      </c>
      <c r="J2449">
        <v>25</v>
      </c>
      <c r="K2449">
        <f t="shared" si="324"/>
        <v>45</v>
      </c>
      <c r="N2449">
        <v>10</v>
      </c>
    </row>
    <row r="2450" spans="1:14" x14ac:dyDescent="0.25">
      <c r="A2450" t="str">
        <f t="shared" si="319"/>
        <v/>
      </c>
      <c r="B2450" s="16">
        <f t="shared" ref="B2450:B2513" si="326">B2449+1</f>
        <v>41250</v>
      </c>
      <c r="C2450">
        <f t="shared" si="322"/>
        <v>450</v>
      </c>
      <c r="D2450">
        <f t="shared" si="320"/>
        <v>245</v>
      </c>
      <c r="E2450">
        <f t="shared" si="321"/>
        <v>205</v>
      </c>
      <c r="F2450">
        <f t="shared" si="325"/>
        <v>40</v>
      </c>
      <c r="G2450">
        <f t="shared" si="325"/>
        <v>90</v>
      </c>
      <c r="H2450">
        <v>15</v>
      </c>
      <c r="I2450">
        <f t="shared" si="323"/>
        <v>20</v>
      </c>
      <c r="J2450">
        <v>25</v>
      </c>
      <c r="K2450">
        <f t="shared" si="324"/>
        <v>45</v>
      </c>
      <c r="N2450">
        <v>10</v>
      </c>
    </row>
    <row r="2451" spans="1:14" x14ac:dyDescent="0.25">
      <c r="A2451" t="str">
        <f t="shared" si="319"/>
        <v/>
      </c>
      <c r="B2451" s="16">
        <f t="shared" si="326"/>
        <v>41251</v>
      </c>
      <c r="C2451">
        <f t="shared" si="322"/>
        <v>450</v>
      </c>
      <c r="D2451">
        <f t="shared" si="320"/>
        <v>245</v>
      </c>
      <c r="E2451">
        <f t="shared" si="321"/>
        <v>205</v>
      </c>
      <c r="F2451">
        <f t="shared" si="325"/>
        <v>40</v>
      </c>
      <c r="G2451">
        <f t="shared" si="325"/>
        <v>90</v>
      </c>
      <c r="H2451">
        <v>15</v>
      </c>
      <c r="I2451">
        <f t="shared" si="323"/>
        <v>20</v>
      </c>
      <c r="J2451">
        <v>25</v>
      </c>
      <c r="K2451">
        <f t="shared" si="324"/>
        <v>45</v>
      </c>
      <c r="N2451">
        <v>10</v>
      </c>
    </row>
    <row r="2452" spans="1:14" x14ac:dyDescent="0.25">
      <c r="A2452" t="str">
        <f t="shared" si="319"/>
        <v/>
      </c>
      <c r="B2452" s="16">
        <f t="shared" si="326"/>
        <v>41252</v>
      </c>
      <c r="C2452">
        <f t="shared" si="322"/>
        <v>450</v>
      </c>
      <c r="D2452">
        <f t="shared" si="320"/>
        <v>245</v>
      </c>
      <c r="E2452">
        <f t="shared" si="321"/>
        <v>205</v>
      </c>
      <c r="F2452">
        <f t="shared" si="325"/>
        <v>40</v>
      </c>
      <c r="G2452">
        <f t="shared" si="325"/>
        <v>90</v>
      </c>
      <c r="H2452">
        <v>15</v>
      </c>
      <c r="I2452">
        <f t="shared" si="323"/>
        <v>20</v>
      </c>
      <c r="J2452">
        <v>25</v>
      </c>
      <c r="K2452">
        <f t="shared" si="324"/>
        <v>45</v>
      </c>
      <c r="N2452">
        <v>10</v>
      </c>
    </row>
    <row r="2453" spans="1:14" x14ac:dyDescent="0.25">
      <c r="A2453" t="str">
        <f t="shared" si="319"/>
        <v/>
      </c>
      <c r="B2453" s="16">
        <f t="shared" si="326"/>
        <v>41253</v>
      </c>
      <c r="C2453">
        <f t="shared" si="322"/>
        <v>450</v>
      </c>
      <c r="D2453">
        <f t="shared" si="320"/>
        <v>245</v>
      </c>
      <c r="E2453">
        <f t="shared" si="321"/>
        <v>205</v>
      </c>
      <c r="F2453">
        <f t="shared" si="325"/>
        <v>40</v>
      </c>
      <c r="G2453">
        <f t="shared" si="325"/>
        <v>90</v>
      </c>
      <c r="H2453">
        <v>15</v>
      </c>
      <c r="I2453">
        <f t="shared" si="323"/>
        <v>20</v>
      </c>
      <c r="J2453">
        <v>25</v>
      </c>
      <c r="K2453">
        <f t="shared" si="324"/>
        <v>45</v>
      </c>
      <c r="N2453">
        <v>10</v>
      </c>
    </row>
    <row r="2454" spans="1:14" x14ac:dyDescent="0.25">
      <c r="A2454" t="str">
        <f t="shared" si="319"/>
        <v/>
      </c>
      <c r="B2454" s="16">
        <f t="shared" si="326"/>
        <v>41254</v>
      </c>
      <c r="C2454">
        <f t="shared" si="322"/>
        <v>450</v>
      </c>
      <c r="D2454">
        <f t="shared" si="320"/>
        <v>245</v>
      </c>
      <c r="E2454">
        <f t="shared" si="321"/>
        <v>205</v>
      </c>
      <c r="F2454">
        <f t="shared" si="325"/>
        <v>40</v>
      </c>
      <c r="G2454">
        <f t="shared" si="325"/>
        <v>90</v>
      </c>
      <c r="H2454">
        <v>15</v>
      </c>
      <c r="I2454">
        <f t="shared" si="323"/>
        <v>20</v>
      </c>
      <c r="J2454">
        <v>25</v>
      </c>
      <c r="K2454">
        <f t="shared" si="324"/>
        <v>45</v>
      </c>
      <c r="N2454">
        <v>10</v>
      </c>
    </row>
    <row r="2455" spans="1:14" x14ac:dyDescent="0.25">
      <c r="A2455" t="str">
        <f t="shared" si="319"/>
        <v/>
      </c>
      <c r="B2455" s="16">
        <f t="shared" si="326"/>
        <v>41255</v>
      </c>
      <c r="C2455">
        <f t="shared" si="322"/>
        <v>450</v>
      </c>
      <c r="D2455">
        <f t="shared" si="320"/>
        <v>245</v>
      </c>
      <c r="E2455">
        <f t="shared" si="321"/>
        <v>205</v>
      </c>
      <c r="F2455">
        <f t="shared" si="325"/>
        <v>40</v>
      </c>
      <c r="G2455">
        <f t="shared" si="325"/>
        <v>90</v>
      </c>
      <c r="H2455">
        <v>15</v>
      </c>
      <c r="I2455">
        <f t="shared" si="323"/>
        <v>20</v>
      </c>
      <c r="J2455">
        <v>25</v>
      </c>
      <c r="K2455">
        <f t="shared" si="324"/>
        <v>45</v>
      </c>
      <c r="N2455">
        <v>10</v>
      </c>
    </row>
    <row r="2456" spans="1:14" x14ac:dyDescent="0.25">
      <c r="A2456" t="str">
        <f t="shared" si="319"/>
        <v/>
      </c>
      <c r="B2456" s="16">
        <f t="shared" si="326"/>
        <v>41256</v>
      </c>
      <c r="C2456">
        <f t="shared" si="322"/>
        <v>450</v>
      </c>
      <c r="D2456">
        <f t="shared" si="320"/>
        <v>245</v>
      </c>
      <c r="E2456">
        <f t="shared" si="321"/>
        <v>205</v>
      </c>
      <c r="F2456">
        <f t="shared" si="325"/>
        <v>40</v>
      </c>
      <c r="G2456">
        <f t="shared" si="325"/>
        <v>90</v>
      </c>
      <c r="H2456">
        <v>15</v>
      </c>
      <c r="I2456">
        <f t="shared" si="323"/>
        <v>20</v>
      </c>
      <c r="J2456">
        <v>25</v>
      </c>
      <c r="K2456">
        <f t="shared" si="324"/>
        <v>45</v>
      </c>
      <c r="N2456">
        <v>10</v>
      </c>
    </row>
    <row r="2457" spans="1:14" x14ac:dyDescent="0.25">
      <c r="A2457" t="str">
        <f t="shared" si="319"/>
        <v/>
      </c>
      <c r="B2457" s="16">
        <f t="shared" si="326"/>
        <v>41257</v>
      </c>
      <c r="C2457">
        <f t="shared" si="322"/>
        <v>450</v>
      </c>
      <c r="D2457">
        <f t="shared" si="320"/>
        <v>245</v>
      </c>
      <c r="E2457">
        <f t="shared" si="321"/>
        <v>205</v>
      </c>
      <c r="F2457">
        <f t="shared" si="325"/>
        <v>40</v>
      </c>
      <c r="G2457">
        <f t="shared" si="325"/>
        <v>90</v>
      </c>
      <c r="H2457">
        <v>15</v>
      </c>
      <c r="I2457">
        <f t="shared" si="323"/>
        <v>20</v>
      </c>
      <c r="J2457">
        <v>25</v>
      </c>
      <c r="K2457">
        <f t="shared" si="324"/>
        <v>45</v>
      </c>
      <c r="N2457">
        <v>10</v>
      </c>
    </row>
    <row r="2458" spans="1:14" x14ac:dyDescent="0.25">
      <c r="A2458" t="str">
        <f t="shared" si="319"/>
        <v/>
      </c>
      <c r="B2458" s="16">
        <f t="shared" si="326"/>
        <v>41258</v>
      </c>
      <c r="C2458">
        <f t="shared" si="322"/>
        <v>450</v>
      </c>
      <c r="D2458">
        <f t="shared" si="320"/>
        <v>245</v>
      </c>
      <c r="E2458">
        <f t="shared" si="321"/>
        <v>205</v>
      </c>
      <c r="F2458">
        <f t="shared" si="325"/>
        <v>40</v>
      </c>
      <c r="G2458">
        <f t="shared" si="325"/>
        <v>90</v>
      </c>
      <c r="H2458">
        <v>15</v>
      </c>
      <c r="I2458">
        <f t="shared" si="323"/>
        <v>20</v>
      </c>
      <c r="J2458">
        <v>25</v>
      </c>
      <c r="K2458">
        <f t="shared" si="324"/>
        <v>45</v>
      </c>
      <c r="N2458">
        <v>10</v>
      </c>
    </row>
    <row r="2459" spans="1:14" x14ac:dyDescent="0.25">
      <c r="A2459" t="str">
        <f t="shared" si="319"/>
        <v/>
      </c>
      <c r="B2459" s="16">
        <f t="shared" si="326"/>
        <v>41259</v>
      </c>
      <c r="C2459">
        <f t="shared" si="322"/>
        <v>450</v>
      </c>
      <c r="D2459">
        <f t="shared" si="320"/>
        <v>245</v>
      </c>
      <c r="E2459">
        <f t="shared" si="321"/>
        <v>205</v>
      </c>
      <c r="F2459">
        <f t="shared" si="325"/>
        <v>40</v>
      </c>
      <c r="G2459">
        <f t="shared" si="325"/>
        <v>90</v>
      </c>
      <c r="H2459">
        <v>15</v>
      </c>
      <c r="I2459">
        <f t="shared" si="323"/>
        <v>20</v>
      </c>
      <c r="J2459">
        <v>25</v>
      </c>
      <c r="K2459">
        <f t="shared" si="324"/>
        <v>45</v>
      </c>
      <c r="N2459">
        <v>10</v>
      </c>
    </row>
    <row r="2460" spans="1:14" x14ac:dyDescent="0.25">
      <c r="A2460" t="str">
        <f t="shared" si="319"/>
        <v/>
      </c>
      <c r="B2460" s="16">
        <f t="shared" si="326"/>
        <v>41260</v>
      </c>
      <c r="C2460">
        <f t="shared" si="322"/>
        <v>450</v>
      </c>
      <c r="D2460">
        <f t="shared" si="320"/>
        <v>245</v>
      </c>
      <c r="E2460">
        <f t="shared" si="321"/>
        <v>205</v>
      </c>
      <c r="F2460">
        <f t="shared" si="325"/>
        <v>40</v>
      </c>
      <c r="G2460">
        <f t="shared" si="325"/>
        <v>90</v>
      </c>
      <c r="H2460">
        <v>15</v>
      </c>
      <c r="I2460">
        <f t="shared" si="323"/>
        <v>20</v>
      </c>
      <c r="J2460">
        <v>25</v>
      </c>
      <c r="K2460">
        <f t="shared" si="324"/>
        <v>45</v>
      </c>
      <c r="N2460">
        <v>10</v>
      </c>
    </row>
    <row r="2461" spans="1:14" x14ac:dyDescent="0.25">
      <c r="A2461" t="str">
        <f t="shared" si="319"/>
        <v/>
      </c>
      <c r="B2461" s="16">
        <f t="shared" si="326"/>
        <v>41261</v>
      </c>
      <c r="C2461">
        <f t="shared" si="322"/>
        <v>450</v>
      </c>
      <c r="D2461">
        <f t="shared" si="320"/>
        <v>245</v>
      </c>
      <c r="E2461">
        <f t="shared" si="321"/>
        <v>205</v>
      </c>
      <c r="F2461">
        <f t="shared" si="325"/>
        <v>40</v>
      </c>
      <c r="G2461">
        <f t="shared" si="325"/>
        <v>90</v>
      </c>
      <c r="H2461">
        <v>15</v>
      </c>
      <c r="I2461">
        <f t="shared" si="323"/>
        <v>20</v>
      </c>
      <c r="J2461">
        <v>25</v>
      </c>
      <c r="K2461">
        <f t="shared" si="324"/>
        <v>45</v>
      </c>
      <c r="N2461">
        <v>10</v>
      </c>
    </row>
    <row r="2462" spans="1:14" x14ac:dyDescent="0.25">
      <c r="A2462" t="str">
        <f t="shared" si="319"/>
        <v/>
      </c>
      <c r="B2462" s="16">
        <f t="shared" si="326"/>
        <v>41262</v>
      </c>
      <c r="C2462">
        <f t="shared" si="322"/>
        <v>450</v>
      </c>
      <c r="D2462">
        <f t="shared" si="320"/>
        <v>245</v>
      </c>
      <c r="E2462">
        <f t="shared" si="321"/>
        <v>205</v>
      </c>
      <c r="F2462">
        <f t="shared" si="325"/>
        <v>40</v>
      </c>
      <c r="G2462">
        <f t="shared" si="325"/>
        <v>90</v>
      </c>
      <c r="H2462">
        <v>15</v>
      </c>
      <c r="I2462">
        <f t="shared" si="323"/>
        <v>20</v>
      </c>
      <c r="J2462">
        <v>25</v>
      </c>
      <c r="K2462">
        <f t="shared" si="324"/>
        <v>45</v>
      </c>
      <c r="N2462">
        <v>10</v>
      </c>
    </row>
    <row r="2463" spans="1:14" x14ac:dyDescent="0.25">
      <c r="A2463" t="str">
        <f t="shared" si="319"/>
        <v/>
      </c>
      <c r="B2463" s="16">
        <f t="shared" si="326"/>
        <v>41263</v>
      </c>
      <c r="C2463">
        <f t="shared" si="322"/>
        <v>450</v>
      </c>
      <c r="D2463">
        <f t="shared" si="320"/>
        <v>245</v>
      </c>
      <c r="E2463">
        <f t="shared" si="321"/>
        <v>205</v>
      </c>
      <c r="F2463">
        <f t="shared" si="325"/>
        <v>40</v>
      </c>
      <c r="G2463">
        <f t="shared" si="325"/>
        <v>90</v>
      </c>
      <c r="H2463">
        <v>15</v>
      </c>
      <c r="I2463">
        <f t="shared" si="323"/>
        <v>20</v>
      </c>
      <c r="J2463">
        <v>25</v>
      </c>
      <c r="K2463">
        <f t="shared" si="324"/>
        <v>45</v>
      </c>
      <c r="N2463">
        <v>10</v>
      </c>
    </row>
    <row r="2464" spans="1:14" x14ac:dyDescent="0.25">
      <c r="A2464" t="str">
        <f t="shared" si="319"/>
        <v/>
      </c>
      <c r="B2464" s="16">
        <f t="shared" si="326"/>
        <v>41264</v>
      </c>
      <c r="C2464">
        <f t="shared" si="322"/>
        <v>450</v>
      </c>
      <c r="D2464">
        <f t="shared" si="320"/>
        <v>245</v>
      </c>
      <c r="E2464">
        <f t="shared" si="321"/>
        <v>205</v>
      </c>
      <c r="F2464">
        <f t="shared" si="325"/>
        <v>40</v>
      </c>
      <c r="G2464">
        <f t="shared" si="325"/>
        <v>90</v>
      </c>
      <c r="H2464">
        <v>15</v>
      </c>
      <c r="I2464">
        <f t="shared" si="323"/>
        <v>20</v>
      </c>
      <c r="J2464">
        <v>25</v>
      </c>
      <c r="K2464">
        <f t="shared" si="324"/>
        <v>45</v>
      </c>
      <c r="N2464">
        <v>10</v>
      </c>
    </row>
    <row r="2465" spans="1:14" x14ac:dyDescent="0.25">
      <c r="A2465" t="str">
        <f t="shared" si="319"/>
        <v/>
      </c>
      <c r="B2465" s="16">
        <f t="shared" si="326"/>
        <v>41265</v>
      </c>
      <c r="C2465">
        <f t="shared" si="322"/>
        <v>450</v>
      </c>
      <c r="D2465">
        <f t="shared" si="320"/>
        <v>245</v>
      </c>
      <c r="E2465">
        <f t="shared" si="321"/>
        <v>205</v>
      </c>
      <c r="F2465">
        <f t="shared" si="325"/>
        <v>40</v>
      </c>
      <c r="G2465">
        <f t="shared" si="325"/>
        <v>90</v>
      </c>
      <c r="H2465">
        <v>15</v>
      </c>
      <c r="I2465">
        <f t="shared" si="323"/>
        <v>20</v>
      </c>
      <c r="J2465">
        <v>25</v>
      </c>
      <c r="K2465">
        <f t="shared" si="324"/>
        <v>45</v>
      </c>
      <c r="N2465">
        <v>10</v>
      </c>
    </row>
    <row r="2466" spans="1:14" x14ac:dyDescent="0.25">
      <c r="A2466" t="str">
        <f t="shared" si="319"/>
        <v/>
      </c>
      <c r="B2466" s="16">
        <f t="shared" si="326"/>
        <v>41266</v>
      </c>
      <c r="C2466">
        <f t="shared" si="322"/>
        <v>450</v>
      </c>
      <c r="D2466">
        <f t="shared" si="320"/>
        <v>245</v>
      </c>
      <c r="E2466">
        <f t="shared" si="321"/>
        <v>205</v>
      </c>
      <c r="F2466">
        <f t="shared" si="325"/>
        <v>40</v>
      </c>
      <c r="G2466">
        <f t="shared" si="325"/>
        <v>90</v>
      </c>
      <c r="H2466">
        <v>15</v>
      </c>
      <c r="I2466">
        <f t="shared" si="323"/>
        <v>20</v>
      </c>
      <c r="J2466">
        <v>25</v>
      </c>
      <c r="K2466">
        <f t="shared" si="324"/>
        <v>45</v>
      </c>
      <c r="N2466">
        <v>10</v>
      </c>
    </row>
    <row r="2467" spans="1:14" x14ac:dyDescent="0.25">
      <c r="A2467" t="str">
        <f t="shared" si="319"/>
        <v/>
      </c>
      <c r="B2467" s="16">
        <f t="shared" si="326"/>
        <v>41267</v>
      </c>
      <c r="C2467">
        <f t="shared" si="322"/>
        <v>450</v>
      </c>
      <c r="D2467">
        <f t="shared" si="320"/>
        <v>245</v>
      </c>
      <c r="E2467">
        <f t="shared" si="321"/>
        <v>205</v>
      </c>
      <c r="F2467">
        <f t="shared" si="325"/>
        <v>40</v>
      </c>
      <c r="G2467">
        <f t="shared" si="325"/>
        <v>90</v>
      </c>
      <c r="H2467">
        <v>15</v>
      </c>
      <c r="I2467">
        <f t="shared" si="323"/>
        <v>20</v>
      </c>
      <c r="J2467">
        <v>25</v>
      </c>
      <c r="K2467">
        <f t="shared" si="324"/>
        <v>45</v>
      </c>
      <c r="N2467">
        <v>10</v>
      </c>
    </row>
    <row r="2468" spans="1:14" x14ac:dyDescent="0.25">
      <c r="A2468" t="str">
        <f t="shared" si="319"/>
        <v/>
      </c>
      <c r="B2468" s="16">
        <f t="shared" si="326"/>
        <v>41268</v>
      </c>
      <c r="C2468">
        <f t="shared" si="322"/>
        <v>450</v>
      </c>
      <c r="D2468">
        <f t="shared" si="320"/>
        <v>245</v>
      </c>
      <c r="E2468">
        <f t="shared" si="321"/>
        <v>205</v>
      </c>
      <c r="F2468">
        <f t="shared" si="325"/>
        <v>40</v>
      </c>
      <c r="G2468">
        <f t="shared" si="325"/>
        <v>90</v>
      </c>
      <c r="H2468">
        <v>15</v>
      </c>
      <c r="I2468">
        <f t="shared" si="323"/>
        <v>20</v>
      </c>
      <c r="J2468">
        <v>25</v>
      </c>
      <c r="K2468">
        <f t="shared" si="324"/>
        <v>45</v>
      </c>
      <c r="N2468">
        <v>10</v>
      </c>
    </row>
    <row r="2469" spans="1:14" x14ac:dyDescent="0.25">
      <c r="A2469" t="str">
        <f t="shared" si="319"/>
        <v/>
      </c>
      <c r="B2469" s="16">
        <f t="shared" si="326"/>
        <v>41269</v>
      </c>
      <c r="C2469">
        <f t="shared" si="322"/>
        <v>450</v>
      </c>
      <c r="D2469">
        <f t="shared" si="320"/>
        <v>245</v>
      </c>
      <c r="E2469">
        <f t="shared" si="321"/>
        <v>205</v>
      </c>
      <c r="F2469">
        <f t="shared" si="325"/>
        <v>40</v>
      </c>
      <c r="G2469">
        <f t="shared" si="325"/>
        <v>90</v>
      </c>
      <c r="H2469">
        <v>15</v>
      </c>
      <c r="I2469">
        <f t="shared" si="323"/>
        <v>20</v>
      </c>
      <c r="J2469">
        <v>25</v>
      </c>
      <c r="K2469">
        <f t="shared" si="324"/>
        <v>45</v>
      </c>
      <c r="N2469">
        <v>10</v>
      </c>
    </row>
    <row r="2470" spans="1:14" x14ac:dyDescent="0.25">
      <c r="A2470" t="str">
        <f t="shared" si="319"/>
        <v/>
      </c>
      <c r="B2470" s="16">
        <f t="shared" si="326"/>
        <v>41270</v>
      </c>
      <c r="C2470">
        <f t="shared" si="322"/>
        <v>450</v>
      </c>
      <c r="D2470">
        <f t="shared" si="320"/>
        <v>245</v>
      </c>
      <c r="E2470">
        <f t="shared" si="321"/>
        <v>205</v>
      </c>
      <c r="F2470">
        <f t="shared" si="325"/>
        <v>40</v>
      </c>
      <c r="G2470">
        <f t="shared" si="325"/>
        <v>90</v>
      </c>
      <c r="H2470">
        <v>15</v>
      </c>
      <c r="I2470">
        <f t="shared" si="323"/>
        <v>20</v>
      </c>
      <c r="J2470">
        <v>25</v>
      </c>
      <c r="K2470">
        <f t="shared" si="324"/>
        <v>45</v>
      </c>
      <c r="N2470">
        <v>10</v>
      </c>
    </row>
    <row r="2471" spans="1:14" x14ac:dyDescent="0.25">
      <c r="A2471" t="str">
        <f t="shared" si="319"/>
        <v/>
      </c>
      <c r="B2471" s="16">
        <f t="shared" si="326"/>
        <v>41271</v>
      </c>
      <c r="C2471">
        <f t="shared" si="322"/>
        <v>450</v>
      </c>
      <c r="D2471">
        <f t="shared" si="320"/>
        <v>245</v>
      </c>
      <c r="E2471">
        <f t="shared" si="321"/>
        <v>205</v>
      </c>
      <c r="F2471">
        <f t="shared" si="325"/>
        <v>40</v>
      </c>
      <c r="G2471">
        <f t="shared" si="325"/>
        <v>90</v>
      </c>
      <c r="H2471">
        <v>15</v>
      </c>
      <c r="I2471">
        <f t="shared" si="323"/>
        <v>20</v>
      </c>
      <c r="J2471">
        <v>25</v>
      </c>
      <c r="K2471">
        <f t="shared" si="324"/>
        <v>45</v>
      </c>
      <c r="N2471">
        <v>10</v>
      </c>
    </row>
    <row r="2472" spans="1:14" x14ac:dyDescent="0.25">
      <c r="A2472" t="str">
        <f t="shared" si="319"/>
        <v/>
      </c>
      <c r="B2472" s="16">
        <f t="shared" si="326"/>
        <v>41272</v>
      </c>
      <c r="C2472">
        <f t="shared" si="322"/>
        <v>450</v>
      </c>
      <c r="D2472">
        <f t="shared" si="320"/>
        <v>245</v>
      </c>
      <c r="E2472">
        <f t="shared" si="321"/>
        <v>205</v>
      </c>
      <c r="F2472">
        <f t="shared" si="325"/>
        <v>40</v>
      </c>
      <c r="G2472">
        <f t="shared" si="325"/>
        <v>90</v>
      </c>
      <c r="H2472">
        <v>15</v>
      </c>
      <c r="I2472">
        <f t="shared" si="323"/>
        <v>20</v>
      </c>
      <c r="J2472">
        <v>25</v>
      </c>
      <c r="K2472">
        <f t="shared" si="324"/>
        <v>45</v>
      </c>
      <c r="N2472">
        <v>10</v>
      </c>
    </row>
    <row r="2473" spans="1:14" x14ac:dyDescent="0.25">
      <c r="A2473" t="str">
        <f t="shared" si="319"/>
        <v/>
      </c>
      <c r="B2473" s="16">
        <f t="shared" si="326"/>
        <v>41273</v>
      </c>
      <c r="C2473">
        <f t="shared" si="322"/>
        <v>450</v>
      </c>
      <c r="D2473">
        <f t="shared" si="320"/>
        <v>245</v>
      </c>
      <c r="E2473">
        <f t="shared" si="321"/>
        <v>205</v>
      </c>
      <c r="F2473">
        <f t="shared" si="325"/>
        <v>40</v>
      </c>
      <c r="G2473">
        <f t="shared" si="325"/>
        <v>90</v>
      </c>
      <c r="H2473">
        <v>15</v>
      </c>
      <c r="I2473">
        <f t="shared" si="323"/>
        <v>20</v>
      </c>
      <c r="J2473">
        <v>25</v>
      </c>
      <c r="K2473">
        <f t="shared" si="324"/>
        <v>45</v>
      </c>
      <c r="N2473">
        <v>10</v>
      </c>
    </row>
    <row r="2474" spans="1:14" x14ac:dyDescent="0.25">
      <c r="A2474" t="str">
        <f t="shared" si="319"/>
        <v/>
      </c>
      <c r="B2474" s="16">
        <f t="shared" si="326"/>
        <v>41274</v>
      </c>
      <c r="C2474">
        <f t="shared" si="322"/>
        <v>450</v>
      </c>
      <c r="D2474">
        <f t="shared" si="320"/>
        <v>245</v>
      </c>
      <c r="E2474">
        <f t="shared" si="321"/>
        <v>205</v>
      </c>
      <c r="F2474">
        <f t="shared" si="325"/>
        <v>40</v>
      </c>
      <c r="G2474">
        <f t="shared" si="325"/>
        <v>90</v>
      </c>
      <c r="H2474">
        <v>15</v>
      </c>
      <c r="I2474">
        <f t="shared" si="323"/>
        <v>20</v>
      </c>
      <c r="J2474">
        <v>25</v>
      </c>
      <c r="K2474">
        <f t="shared" si="324"/>
        <v>45</v>
      </c>
      <c r="N2474">
        <v>10</v>
      </c>
    </row>
    <row r="2475" spans="1:14" x14ac:dyDescent="0.25">
      <c r="A2475">
        <f t="shared" si="319"/>
        <v>1</v>
      </c>
      <c r="B2475" s="16">
        <f t="shared" si="326"/>
        <v>41275</v>
      </c>
      <c r="C2475">
        <f t="shared" si="322"/>
        <v>450</v>
      </c>
      <c r="D2475">
        <f t="shared" si="320"/>
        <v>245</v>
      </c>
      <c r="E2475">
        <f t="shared" si="321"/>
        <v>205</v>
      </c>
      <c r="F2475">
        <v>35</v>
      </c>
      <c r="G2475">
        <f t="shared" si="325"/>
        <v>90</v>
      </c>
      <c r="H2475">
        <v>20</v>
      </c>
      <c r="I2475">
        <f>15+5+5</f>
        <v>25</v>
      </c>
      <c r="J2475">
        <v>25</v>
      </c>
      <c r="K2475">
        <f>10+20+10</f>
        <v>40</v>
      </c>
      <c r="N2475">
        <v>10</v>
      </c>
    </row>
    <row r="2476" spans="1:14" x14ac:dyDescent="0.25">
      <c r="A2476" t="str">
        <f t="shared" si="319"/>
        <v/>
      </c>
      <c r="B2476" s="16">
        <f t="shared" si="326"/>
        <v>41276</v>
      </c>
      <c r="C2476">
        <f t="shared" si="322"/>
        <v>450</v>
      </c>
      <c r="D2476">
        <f t="shared" si="320"/>
        <v>245</v>
      </c>
      <c r="E2476">
        <f t="shared" si="321"/>
        <v>205</v>
      </c>
      <c r="F2476">
        <f t="shared" si="325"/>
        <v>35</v>
      </c>
      <c r="G2476">
        <f t="shared" si="325"/>
        <v>90</v>
      </c>
      <c r="H2476">
        <v>20</v>
      </c>
      <c r="I2476">
        <f t="shared" ref="I2476:I2505" si="327">15+5+5</f>
        <v>25</v>
      </c>
      <c r="J2476">
        <v>25</v>
      </c>
      <c r="K2476">
        <f t="shared" ref="K2476:K2539" si="328">10+20+10</f>
        <v>40</v>
      </c>
      <c r="N2476">
        <v>10</v>
      </c>
    </row>
    <row r="2477" spans="1:14" x14ac:dyDescent="0.25">
      <c r="A2477" t="str">
        <f t="shared" si="319"/>
        <v/>
      </c>
      <c r="B2477" s="16">
        <f t="shared" si="326"/>
        <v>41277</v>
      </c>
      <c r="C2477">
        <f t="shared" si="322"/>
        <v>450</v>
      </c>
      <c r="D2477">
        <f t="shared" si="320"/>
        <v>245</v>
      </c>
      <c r="E2477">
        <f t="shared" si="321"/>
        <v>205</v>
      </c>
      <c r="F2477">
        <f t="shared" si="325"/>
        <v>35</v>
      </c>
      <c r="G2477">
        <f t="shared" si="325"/>
        <v>90</v>
      </c>
      <c r="H2477">
        <v>20</v>
      </c>
      <c r="I2477">
        <f t="shared" si="327"/>
        <v>25</v>
      </c>
      <c r="J2477">
        <v>25</v>
      </c>
      <c r="K2477">
        <f t="shared" si="328"/>
        <v>40</v>
      </c>
      <c r="N2477">
        <v>10</v>
      </c>
    </row>
    <row r="2478" spans="1:14" x14ac:dyDescent="0.25">
      <c r="A2478" t="str">
        <f t="shared" si="319"/>
        <v/>
      </c>
      <c r="B2478" s="16">
        <f t="shared" si="326"/>
        <v>41278</v>
      </c>
      <c r="C2478">
        <f t="shared" si="322"/>
        <v>450</v>
      </c>
      <c r="D2478">
        <f t="shared" si="320"/>
        <v>245</v>
      </c>
      <c r="E2478">
        <f t="shared" si="321"/>
        <v>205</v>
      </c>
      <c r="F2478">
        <f t="shared" si="325"/>
        <v>35</v>
      </c>
      <c r="G2478">
        <f t="shared" si="325"/>
        <v>90</v>
      </c>
      <c r="H2478">
        <v>20</v>
      </c>
      <c r="I2478">
        <f t="shared" si="327"/>
        <v>25</v>
      </c>
      <c r="J2478">
        <v>25</v>
      </c>
      <c r="K2478">
        <f t="shared" si="328"/>
        <v>40</v>
      </c>
      <c r="N2478">
        <v>10</v>
      </c>
    </row>
    <row r="2479" spans="1:14" x14ac:dyDescent="0.25">
      <c r="A2479" t="str">
        <f t="shared" si="319"/>
        <v/>
      </c>
      <c r="B2479" s="16">
        <f t="shared" si="326"/>
        <v>41279</v>
      </c>
      <c r="C2479">
        <f t="shared" si="322"/>
        <v>450</v>
      </c>
      <c r="D2479">
        <f t="shared" si="320"/>
        <v>245</v>
      </c>
      <c r="E2479">
        <f t="shared" si="321"/>
        <v>205</v>
      </c>
      <c r="F2479">
        <f t="shared" si="325"/>
        <v>35</v>
      </c>
      <c r="G2479">
        <f t="shared" si="325"/>
        <v>90</v>
      </c>
      <c r="H2479">
        <v>20</v>
      </c>
      <c r="I2479">
        <f t="shared" si="327"/>
        <v>25</v>
      </c>
      <c r="J2479">
        <v>25</v>
      </c>
      <c r="K2479">
        <f t="shared" si="328"/>
        <v>40</v>
      </c>
      <c r="N2479">
        <v>10</v>
      </c>
    </row>
    <row r="2480" spans="1:14" x14ac:dyDescent="0.25">
      <c r="A2480" t="str">
        <f t="shared" si="319"/>
        <v/>
      </c>
      <c r="B2480" s="16">
        <f t="shared" si="326"/>
        <v>41280</v>
      </c>
      <c r="C2480">
        <f t="shared" si="322"/>
        <v>450</v>
      </c>
      <c r="D2480">
        <f t="shared" si="320"/>
        <v>245</v>
      </c>
      <c r="E2480">
        <f t="shared" si="321"/>
        <v>205</v>
      </c>
      <c r="F2480">
        <f t="shared" si="325"/>
        <v>35</v>
      </c>
      <c r="G2480">
        <f t="shared" si="325"/>
        <v>90</v>
      </c>
      <c r="H2480">
        <v>20</v>
      </c>
      <c r="I2480">
        <f t="shared" si="327"/>
        <v>25</v>
      </c>
      <c r="J2480">
        <v>25</v>
      </c>
      <c r="K2480">
        <f t="shared" si="328"/>
        <v>40</v>
      </c>
      <c r="N2480">
        <v>10</v>
      </c>
    </row>
    <row r="2481" spans="1:14" x14ac:dyDescent="0.25">
      <c r="A2481" t="str">
        <f t="shared" si="319"/>
        <v/>
      </c>
      <c r="B2481" s="16">
        <f t="shared" si="326"/>
        <v>41281</v>
      </c>
      <c r="C2481">
        <f t="shared" si="322"/>
        <v>450</v>
      </c>
      <c r="D2481">
        <f t="shared" si="320"/>
        <v>245</v>
      </c>
      <c r="E2481">
        <f t="shared" si="321"/>
        <v>205</v>
      </c>
      <c r="F2481">
        <f t="shared" si="325"/>
        <v>35</v>
      </c>
      <c r="G2481">
        <f t="shared" si="325"/>
        <v>90</v>
      </c>
      <c r="H2481">
        <v>20</v>
      </c>
      <c r="I2481">
        <f t="shared" si="327"/>
        <v>25</v>
      </c>
      <c r="J2481">
        <v>25</v>
      </c>
      <c r="K2481">
        <f t="shared" si="328"/>
        <v>40</v>
      </c>
      <c r="N2481">
        <v>10</v>
      </c>
    </row>
    <row r="2482" spans="1:14" x14ac:dyDescent="0.25">
      <c r="A2482" t="str">
        <f t="shared" si="319"/>
        <v/>
      </c>
      <c r="B2482" s="16">
        <f t="shared" si="326"/>
        <v>41282</v>
      </c>
      <c r="C2482">
        <f t="shared" si="322"/>
        <v>450</v>
      </c>
      <c r="D2482">
        <f t="shared" si="320"/>
        <v>245</v>
      </c>
      <c r="E2482">
        <f t="shared" si="321"/>
        <v>205</v>
      </c>
      <c r="F2482">
        <f t="shared" si="325"/>
        <v>35</v>
      </c>
      <c r="G2482">
        <f t="shared" si="325"/>
        <v>90</v>
      </c>
      <c r="H2482">
        <v>20</v>
      </c>
      <c r="I2482">
        <f t="shared" si="327"/>
        <v>25</v>
      </c>
      <c r="J2482">
        <v>25</v>
      </c>
      <c r="K2482">
        <f t="shared" si="328"/>
        <v>40</v>
      </c>
      <c r="N2482">
        <v>10</v>
      </c>
    </row>
    <row r="2483" spans="1:14" x14ac:dyDescent="0.25">
      <c r="A2483" t="str">
        <f t="shared" si="319"/>
        <v/>
      </c>
      <c r="B2483" s="16">
        <f t="shared" si="326"/>
        <v>41283</v>
      </c>
      <c r="C2483">
        <f t="shared" si="322"/>
        <v>450</v>
      </c>
      <c r="D2483">
        <f t="shared" si="320"/>
        <v>245</v>
      </c>
      <c r="E2483">
        <f t="shared" si="321"/>
        <v>205</v>
      </c>
      <c r="F2483">
        <f t="shared" si="325"/>
        <v>35</v>
      </c>
      <c r="G2483">
        <f t="shared" si="325"/>
        <v>90</v>
      </c>
      <c r="H2483">
        <v>20</v>
      </c>
      <c r="I2483">
        <f t="shared" si="327"/>
        <v>25</v>
      </c>
      <c r="J2483">
        <v>25</v>
      </c>
      <c r="K2483">
        <f t="shared" si="328"/>
        <v>40</v>
      </c>
      <c r="N2483">
        <v>10</v>
      </c>
    </row>
    <row r="2484" spans="1:14" x14ac:dyDescent="0.25">
      <c r="A2484" t="str">
        <f t="shared" si="319"/>
        <v/>
      </c>
      <c r="B2484" s="16">
        <f t="shared" si="326"/>
        <v>41284</v>
      </c>
      <c r="C2484">
        <f t="shared" si="322"/>
        <v>450</v>
      </c>
      <c r="D2484">
        <f t="shared" si="320"/>
        <v>245</v>
      </c>
      <c r="E2484">
        <f t="shared" si="321"/>
        <v>205</v>
      </c>
      <c r="F2484">
        <f t="shared" si="325"/>
        <v>35</v>
      </c>
      <c r="G2484">
        <f t="shared" si="325"/>
        <v>90</v>
      </c>
      <c r="H2484">
        <v>20</v>
      </c>
      <c r="I2484">
        <f t="shared" si="327"/>
        <v>25</v>
      </c>
      <c r="J2484">
        <v>25</v>
      </c>
      <c r="K2484">
        <f t="shared" si="328"/>
        <v>40</v>
      </c>
      <c r="N2484">
        <v>10</v>
      </c>
    </row>
    <row r="2485" spans="1:14" x14ac:dyDescent="0.25">
      <c r="A2485" t="str">
        <f t="shared" si="319"/>
        <v/>
      </c>
      <c r="B2485" s="16">
        <f t="shared" si="326"/>
        <v>41285</v>
      </c>
      <c r="C2485">
        <f t="shared" si="322"/>
        <v>450</v>
      </c>
      <c r="D2485">
        <f t="shared" si="320"/>
        <v>245</v>
      </c>
      <c r="E2485">
        <f t="shared" si="321"/>
        <v>205</v>
      </c>
      <c r="F2485">
        <f t="shared" si="325"/>
        <v>35</v>
      </c>
      <c r="G2485">
        <f t="shared" si="325"/>
        <v>90</v>
      </c>
      <c r="H2485">
        <v>20</v>
      </c>
      <c r="I2485">
        <f t="shared" si="327"/>
        <v>25</v>
      </c>
      <c r="J2485">
        <v>25</v>
      </c>
      <c r="K2485">
        <f t="shared" si="328"/>
        <v>40</v>
      </c>
      <c r="N2485">
        <v>10</v>
      </c>
    </row>
    <row r="2486" spans="1:14" x14ac:dyDescent="0.25">
      <c r="A2486" t="str">
        <f t="shared" si="319"/>
        <v/>
      </c>
      <c r="B2486" s="16">
        <f t="shared" si="326"/>
        <v>41286</v>
      </c>
      <c r="C2486">
        <f t="shared" si="322"/>
        <v>450</v>
      </c>
      <c r="D2486">
        <f t="shared" si="320"/>
        <v>245</v>
      </c>
      <c r="E2486">
        <f t="shared" si="321"/>
        <v>205</v>
      </c>
      <c r="F2486">
        <f t="shared" si="325"/>
        <v>35</v>
      </c>
      <c r="G2486">
        <f t="shared" si="325"/>
        <v>90</v>
      </c>
      <c r="H2486">
        <v>20</v>
      </c>
      <c r="I2486">
        <f t="shared" si="327"/>
        <v>25</v>
      </c>
      <c r="J2486">
        <v>25</v>
      </c>
      <c r="K2486">
        <f t="shared" si="328"/>
        <v>40</v>
      </c>
      <c r="N2486">
        <v>10</v>
      </c>
    </row>
    <row r="2487" spans="1:14" x14ac:dyDescent="0.25">
      <c r="A2487" t="str">
        <f t="shared" si="319"/>
        <v/>
      </c>
      <c r="B2487" s="16">
        <f t="shared" si="326"/>
        <v>41287</v>
      </c>
      <c r="C2487">
        <f t="shared" si="322"/>
        <v>450</v>
      </c>
      <c r="D2487">
        <f t="shared" si="320"/>
        <v>245</v>
      </c>
      <c r="E2487">
        <f t="shared" si="321"/>
        <v>205</v>
      </c>
      <c r="F2487">
        <f t="shared" si="325"/>
        <v>35</v>
      </c>
      <c r="G2487">
        <f t="shared" si="325"/>
        <v>90</v>
      </c>
      <c r="H2487">
        <v>20</v>
      </c>
      <c r="I2487">
        <f t="shared" si="327"/>
        <v>25</v>
      </c>
      <c r="J2487">
        <v>25</v>
      </c>
      <c r="K2487">
        <f t="shared" si="328"/>
        <v>40</v>
      </c>
      <c r="N2487">
        <v>10</v>
      </c>
    </row>
    <row r="2488" spans="1:14" x14ac:dyDescent="0.25">
      <c r="A2488" t="str">
        <f t="shared" si="319"/>
        <v/>
      </c>
      <c r="B2488" s="16">
        <f t="shared" si="326"/>
        <v>41288</v>
      </c>
      <c r="C2488">
        <f t="shared" si="322"/>
        <v>450</v>
      </c>
      <c r="D2488">
        <f t="shared" si="320"/>
        <v>245</v>
      </c>
      <c r="E2488">
        <f t="shared" si="321"/>
        <v>205</v>
      </c>
      <c r="F2488">
        <f t="shared" si="325"/>
        <v>35</v>
      </c>
      <c r="G2488">
        <f t="shared" si="325"/>
        <v>90</v>
      </c>
      <c r="H2488">
        <v>20</v>
      </c>
      <c r="I2488">
        <f t="shared" si="327"/>
        <v>25</v>
      </c>
      <c r="J2488">
        <v>25</v>
      </c>
      <c r="K2488">
        <f t="shared" si="328"/>
        <v>40</v>
      </c>
      <c r="N2488">
        <v>10</v>
      </c>
    </row>
    <row r="2489" spans="1:14" x14ac:dyDescent="0.25">
      <c r="A2489" t="str">
        <f t="shared" si="319"/>
        <v/>
      </c>
      <c r="B2489" s="16">
        <f t="shared" si="326"/>
        <v>41289</v>
      </c>
      <c r="C2489">
        <f t="shared" si="322"/>
        <v>450</v>
      </c>
      <c r="D2489">
        <f t="shared" si="320"/>
        <v>245</v>
      </c>
      <c r="E2489">
        <f t="shared" si="321"/>
        <v>205</v>
      </c>
      <c r="F2489">
        <f t="shared" si="325"/>
        <v>35</v>
      </c>
      <c r="G2489">
        <f t="shared" si="325"/>
        <v>90</v>
      </c>
      <c r="H2489">
        <v>20</v>
      </c>
      <c r="I2489">
        <f t="shared" si="327"/>
        <v>25</v>
      </c>
      <c r="J2489">
        <v>25</v>
      </c>
      <c r="K2489">
        <f t="shared" si="328"/>
        <v>40</v>
      </c>
      <c r="N2489">
        <v>10</v>
      </c>
    </row>
    <row r="2490" spans="1:14" x14ac:dyDescent="0.25">
      <c r="A2490" t="str">
        <f t="shared" si="319"/>
        <v/>
      </c>
      <c r="B2490" s="16">
        <f t="shared" si="326"/>
        <v>41290</v>
      </c>
      <c r="C2490">
        <f t="shared" si="322"/>
        <v>450</v>
      </c>
      <c r="D2490">
        <f t="shared" si="320"/>
        <v>245</v>
      </c>
      <c r="E2490">
        <f t="shared" si="321"/>
        <v>205</v>
      </c>
      <c r="F2490">
        <f t="shared" si="325"/>
        <v>35</v>
      </c>
      <c r="G2490">
        <f t="shared" si="325"/>
        <v>90</v>
      </c>
      <c r="H2490">
        <v>20</v>
      </c>
      <c r="I2490">
        <f t="shared" si="327"/>
        <v>25</v>
      </c>
      <c r="J2490">
        <v>25</v>
      </c>
      <c r="K2490">
        <f t="shared" si="328"/>
        <v>40</v>
      </c>
      <c r="N2490">
        <v>10</v>
      </c>
    </row>
    <row r="2491" spans="1:14" x14ac:dyDescent="0.25">
      <c r="A2491" t="str">
        <f t="shared" si="319"/>
        <v/>
      </c>
      <c r="B2491" s="16">
        <f t="shared" si="326"/>
        <v>41291</v>
      </c>
      <c r="C2491">
        <f t="shared" si="322"/>
        <v>450</v>
      </c>
      <c r="D2491">
        <f t="shared" si="320"/>
        <v>245</v>
      </c>
      <c r="E2491">
        <f t="shared" si="321"/>
        <v>205</v>
      </c>
      <c r="F2491">
        <f t="shared" si="325"/>
        <v>35</v>
      </c>
      <c r="G2491">
        <f t="shared" si="325"/>
        <v>90</v>
      </c>
      <c r="H2491">
        <v>20</v>
      </c>
      <c r="I2491">
        <f t="shared" si="327"/>
        <v>25</v>
      </c>
      <c r="J2491">
        <v>25</v>
      </c>
      <c r="K2491">
        <f t="shared" si="328"/>
        <v>40</v>
      </c>
      <c r="N2491">
        <v>10</v>
      </c>
    </row>
    <row r="2492" spans="1:14" x14ac:dyDescent="0.25">
      <c r="A2492" t="str">
        <f t="shared" si="319"/>
        <v/>
      </c>
      <c r="B2492" s="16">
        <f t="shared" si="326"/>
        <v>41292</v>
      </c>
      <c r="C2492">
        <f t="shared" si="322"/>
        <v>450</v>
      </c>
      <c r="D2492">
        <f t="shared" si="320"/>
        <v>245</v>
      </c>
      <c r="E2492">
        <f t="shared" si="321"/>
        <v>205</v>
      </c>
      <c r="F2492">
        <f t="shared" si="325"/>
        <v>35</v>
      </c>
      <c r="G2492">
        <f t="shared" si="325"/>
        <v>90</v>
      </c>
      <c r="H2492">
        <v>20</v>
      </c>
      <c r="I2492">
        <f t="shared" si="327"/>
        <v>25</v>
      </c>
      <c r="J2492">
        <v>25</v>
      </c>
      <c r="K2492">
        <f t="shared" si="328"/>
        <v>40</v>
      </c>
      <c r="N2492">
        <v>10</v>
      </c>
    </row>
    <row r="2493" spans="1:14" x14ac:dyDescent="0.25">
      <c r="A2493" t="str">
        <f t="shared" si="319"/>
        <v/>
      </c>
      <c r="B2493" s="16">
        <f t="shared" si="326"/>
        <v>41293</v>
      </c>
      <c r="C2493">
        <f t="shared" si="322"/>
        <v>450</v>
      </c>
      <c r="D2493">
        <f t="shared" si="320"/>
        <v>245</v>
      </c>
      <c r="E2493">
        <f t="shared" si="321"/>
        <v>205</v>
      </c>
      <c r="F2493">
        <f t="shared" si="325"/>
        <v>35</v>
      </c>
      <c r="G2493">
        <f t="shared" si="325"/>
        <v>90</v>
      </c>
      <c r="H2493">
        <v>20</v>
      </c>
      <c r="I2493">
        <f t="shared" si="327"/>
        <v>25</v>
      </c>
      <c r="J2493">
        <v>25</v>
      </c>
      <c r="K2493">
        <f t="shared" si="328"/>
        <v>40</v>
      </c>
      <c r="N2493">
        <v>10</v>
      </c>
    </row>
    <row r="2494" spans="1:14" x14ac:dyDescent="0.25">
      <c r="A2494" t="str">
        <f t="shared" si="319"/>
        <v/>
      </c>
      <c r="B2494" s="16">
        <f t="shared" si="326"/>
        <v>41294</v>
      </c>
      <c r="C2494">
        <f t="shared" si="322"/>
        <v>450</v>
      </c>
      <c r="D2494">
        <f t="shared" si="320"/>
        <v>245</v>
      </c>
      <c r="E2494">
        <f t="shared" si="321"/>
        <v>205</v>
      </c>
      <c r="F2494">
        <f t="shared" si="325"/>
        <v>35</v>
      </c>
      <c r="G2494">
        <f t="shared" si="325"/>
        <v>90</v>
      </c>
      <c r="H2494">
        <v>20</v>
      </c>
      <c r="I2494">
        <f t="shared" si="327"/>
        <v>25</v>
      </c>
      <c r="J2494">
        <v>25</v>
      </c>
      <c r="K2494">
        <f t="shared" si="328"/>
        <v>40</v>
      </c>
      <c r="N2494">
        <v>10</v>
      </c>
    </row>
    <row r="2495" spans="1:14" x14ac:dyDescent="0.25">
      <c r="A2495" t="str">
        <f t="shared" si="319"/>
        <v/>
      </c>
      <c r="B2495" s="16">
        <f t="shared" si="326"/>
        <v>41295</v>
      </c>
      <c r="C2495">
        <f t="shared" si="322"/>
        <v>450</v>
      </c>
      <c r="D2495">
        <f t="shared" si="320"/>
        <v>245</v>
      </c>
      <c r="E2495">
        <f t="shared" si="321"/>
        <v>205</v>
      </c>
      <c r="F2495">
        <f t="shared" si="325"/>
        <v>35</v>
      </c>
      <c r="G2495">
        <f t="shared" si="325"/>
        <v>90</v>
      </c>
      <c r="H2495">
        <v>20</v>
      </c>
      <c r="I2495">
        <f t="shared" si="327"/>
        <v>25</v>
      </c>
      <c r="J2495">
        <v>25</v>
      </c>
      <c r="K2495">
        <f t="shared" si="328"/>
        <v>40</v>
      </c>
      <c r="N2495">
        <v>10</v>
      </c>
    </row>
    <row r="2496" spans="1:14" x14ac:dyDescent="0.25">
      <c r="A2496" t="str">
        <f t="shared" si="319"/>
        <v/>
      </c>
      <c r="B2496" s="16">
        <f t="shared" si="326"/>
        <v>41296</v>
      </c>
      <c r="C2496">
        <f t="shared" si="322"/>
        <v>450</v>
      </c>
      <c r="D2496">
        <f t="shared" si="320"/>
        <v>245</v>
      </c>
      <c r="E2496">
        <f t="shared" si="321"/>
        <v>205</v>
      </c>
      <c r="F2496">
        <f t="shared" si="325"/>
        <v>35</v>
      </c>
      <c r="G2496">
        <f t="shared" si="325"/>
        <v>90</v>
      </c>
      <c r="H2496">
        <v>20</v>
      </c>
      <c r="I2496">
        <f t="shared" si="327"/>
        <v>25</v>
      </c>
      <c r="J2496">
        <v>25</v>
      </c>
      <c r="K2496">
        <f t="shared" si="328"/>
        <v>40</v>
      </c>
      <c r="N2496">
        <v>10</v>
      </c>
    </row>
    <row r="2497" spans="1:14" x14ac:dyDescent="0.25">
      <c r="A2497" t="str">
        <f t="shared" si="319"/>
        <v/>
      </c>
      <c r="B2497" s="16">
        <f t="shared" si="326"/>
        <v>41297</v>
      </c>
      <c r="C2497">
        <f t="shared" si="322"/>
        <v>450</v>
      </c>
      <c r="D2497">
        <f t="shared" si="320"/>
        <v>245</v>
      </c>
      <c r="E2497">
        <f t="shared" si="321"/>
        <v>205</v>
      </c>
      <c r="F2497">
        <f t="shared" si="325"/>
        <v>35</v>
      </c>
      <c r="G2497">
        <f t="shared" si="325"/>
        <v>90</v>
      </c>
      <c r="H2497">
        <v>20</v>
      </c>
      <c r="I2497">
        <f t="shared" si="327"/>
        <v>25</v>
      </c>
      <c r="J2497">
        <v>25</v>
      </c>
      <c r="K2497">
        <f t="shared" si="328"/>
        <v>40</v>
      </c>
      <c r="N2497">
        <v>10</v>
      </c>
    </row>
    <row r="2498" spans="1:14" x14ac:dyDescent="0.25">
      <c r="A2498" t="str">
        <f t="shared" si="319"/>
        <v/>
      </c>
      <c r="B2498" s="16">
        <f t="shared" si="326"/>
        <v>41298</v>
      </c>
      <c r="C2498">
        <f t="shared" si="322"/>
        <v>450</v>
      </c>
      <c r="D2498">
        <f t="shared" si="320"/>
        <v>245</v>
      </c>
      <c r="E2498">
        <f t="shared" si="321"/>
        <v>205</v>
      </c>
      <c r="F2498">
        <f t="shared" si="325"/>
        <v>35</v>
      </c>
      <c r="G2498">
        <f t="shared" si="325"/>
        <v>90</v>
      </c>
      <c r="H2498">
        <v>20</v>
      </c>
      <c r="I2498">
        <f t="shared" si="327"/>
        <v>25</v>
      </c>
      <c r="J2498">
        <v>25</v>
      </c>
      <c r="K2498">
        <f t="shared" si="328"/>
        <v>40</v>
      </c>
      <c r="N2498">
        <v>10</v>
      </c>
    </row>
    <row r="2499" spans="1:14" x14ac:dyDescent="0.25">
      <c r="A2499" t="str">
        <f t="shared" si="319"/>
        <v/>
      </c>
      <c r="B2499" s="16">
        <f t="shared" si="326"/>
        <v>41299</v>
      </c>
      <c r="C2499">
        <f t="shared" si="322"/>
        <v>450</v>
      </c>
      <c r="D2499">
        <f t="shared" si="320"/>
        <v>245</v>
      </c>
      <c r="E2499">
        <f t="shared" si="321"/>
        <v>205</v>
      </c>
      <c r="F2499">
        <f t="shared" si="325"/>
        <v>35</v>
      </c>
      <c r="G2499">
        <f t="shared" si="325"/>
        <v>90</v>
      </c>
      <c r="H2499">
        <v>20</v>
      </c>
      <c r="I2499">
        <f t="shared" si="327"/>
        <v>25</v>
      </c>
      <c r="J2499">
        <v>25</v>
      </c>
      <c r="K2499">
        <f t="shared" si="328"/>
        <v>40</v>
      </c>
      <c r="N2499">
        <v>10</v>
      </c>
    </row>
    <row r="2500" spans="1:14" x14ac:dyDescent="0.25">
      <c r="A2500" t="str">
        <f t="shared" si="319"/>
        <v/>
      </c>
      <c r="B2500" s="16">
        <f t="shared" si="326"/>
        <v>41300</v>
      </c>
      <c r="C2500">
        <f t="shared" si="322"/>
        <v>450</v>
      </c>
      <c r="D2500">
        <f t="shared" si="320"/>
        <v>245</v>
      </c>
      <c r="E2500">
        <f t="shared" si="321"/>
        <v>205</v>
      </c>
      <c r="F2500">
        <f t="shared" si="325"/>
        <v>35</v>
      </c>
      <c r="G2500">
        <f t="shared" si="325"/>
        <v>90</v>
      </c>
      <c r="H2500">
        <v>20</v>
      </c>
      <c r="I2500">
        <f t="shared" si="327"/>
        <v>25</v>
      </c>
      <c r="J2500">
        <v>25</v>
      </c>
      <c r="K2500">
        <f t="shared" si="328"/>
        <v>40</v>
      </c>
      <c r="N2500">
        <v>10</v>
      </c>
    </row>
    <row r="2501" spans="1:14" x14ac:dyDescent="0.25">
      <c r="A2501" t="str">
        <f t="shared" si="319"/>
        <v/>
      </c>
      <c r="B2501" s="16">
        <f t="shared" si="326"/>
        <v>41301</v>
      </c>
      <c r="C2501">
        <f t="shared" si="322"/>
        <v>450</v>
      </c>
      <c r="D2501">
        <f t="shared" si="320"/>
        <v>245</v>
      </c>
      <c r="E2501">
        <f t="shared" si="321"/>
        <v>205</v>
      </c>
      <c r="F2501">
        <f t="shared" si="325"/>
        <v>35</v>
      </c>
      <c r="G2501">
        <f t="shared" si="325"/>
        <v>90</v>
      </c>
      <c r="H2501">
        <v>20</v>
      </c>
      <c r="I2501">
        <f t="shared" si="327"/>
        <v>25</v>
      </c>
      <c r="J2501">
        <v>25</v>
      </c>
      <c r="K2501">
        <f t="shared" si="328"/>
        <v>40</v>
      </c>
      <c r="N2501">
        <v>10</v>
      </c>
    </row>
    <row r="2502" spans="1:14" x14ac:dyDescent="0.25">
      <c r="A2502" t="str">
        <f t="shared" si="319"/>
        <v/>
      </c>
      <c r="B2502" s="16">
        <f t="shared" si="326"/>
        <v>41302</v>
      </c>
      <c r="C2502">
        <f t="shared" si="322"/>
        <v>450</v>
      </c>
      <c r="D2502">
        <f t="shared" si="320"/>
        <v>245</v>
      </c>
      <c r="E2502">
        <f t="shared" si="321"/>
        <v>205</v>
      </c>
      <c r="F2502">
        <f t="shared" si="325"/>
        <v>35</v>
      </c>
      <c r="G2502">
        <f t="shared" si="325"/>
        <v>90</v>
      </c>
      <c r="H2502">
        <v>20</v>
      </c>
      <c r="I2502">
        <f t="shared" si="327"/>
        <v>25</v>
      </c>
      <c r="J2502">
        <v>25</v>
      </c>
      <c r="K2502">
        <f t="shared" si="328"/>
        <v>40</v>
      </c>
      <c r="N2502">
        <v>10</v>
      </c>
    </row>
    <row r="2503" spans="1:14" x14ac:dyDescent="0.25">
      <c r="A2503" t="str">
        <f t="shared" si="319"/>
        <v/>
      </c>
      <c r="B2503" s="16">
        <f t="shared" si="326"/>
        <v>41303</v>
      </c>
      <c r="C2503">
        <f t="shared" si="322"/>
        <v>450</v>
      </c>
      <c r="D2503">
        <f t="shared" si="320"/>
        <v>245</v>
      </c>
      <c r="E2503">
        <f t="shared" si="321"/>
        <v>205</v>
      </c>
      <c r="F2503">
        <f t="shared" si="325"/>
        <v>35</v>
      </c>
      <c r="G2503">
        <f t="shared" si="325"/>
        <v>90</v>
      </c>
      <c r="H2503">
        <v>20</v>
      </c>
      <c r="I2503">
        <f t="shared" si="327"/>
        <v>25</v>
      </c>
      <c r="J2503">
        <v>25</v>
      </c>
      <c r="K2503">
        <f t="shared" si="328"/>
        <v>40</v>
      </c>
      <c r="N2503">
        <v>10</v>
      </c>
    </row>
    <row r="2504" spans="1:14" x14ac:dyDescent="0.25">
      <c r="A2504" t="str">
        <f t="shared" ref="A2504:A2567" si="329">IF(DAY(B2504)=1,1,"")</f>
        <v/>
      </c>
      <c r="B2504" s="16">
        <f t="shared" si="326"/>
        <v>41304</v>
      </c>
      <c r="C2504">
        <f t="shared" si="322"/>
        <v>450</v>
      </c>
      <c r="D2504">
        <f t="shared" si="320"/>
        <v>245</v>
      </c>
      <c r="E2504">
        <f t="shared" si="321"/>
        <v>205</v>
      </c>
      <c r="F2504">
        <f t="shared" si="325"/>
        <v>35</v>
      </c>
      <c r="G2504">
        <f t="shared" si="325"/>
        <v>90</v>
      </c>
      <c r="H2504">
        <v>20</v>
      </c>
      <c r="I2504">
        <f t="shared" si="327"/>
        <v>25</v>
      </c>
      <c r="J2504">
        <v>25</v>
      </c>
      <c r="K2504">
        <f t="shared" si="328"/>
        <v>40</v>
      </c>
      <c r="N2504">
        <v>10</v>
      </c>
    </row>
    <row r="2505" spans="1:14" x14ac:dyDescent="0.25">
      <c r="A2505" t="str">
        <f t="shared" si="329"/>
        <v/>
      </c>
      <c r="B2505" s="16">
        <f t="shared" si="326"/>
        <v>41305</v>
      </c>
      <c r="C2505">
        <f t="shared" si="322"/>
        <v>450</v>
      </c>
      <c r="D2505">
        <f t="shared" ref="D2505:D2568" si="330">SUM(F2505:S2505)</f>
        <v>245</v>
      </c>
      <c r="E2505">
        <f t="shared" ref="E2505:E2568" si="331">C2505-D2505</f>
        <v>205</v>
      </c>
      <c r="F2505">
        <f t="shared" si="325"/>
        <v>35</v>
      </c>
      <c r="G2505">
        <f t="shared" si="325"/>
        <v>90</v>
      </c>
      <c r="H2505">
        <v>20</v>
      </c>
      <c r="I2505">
        <f t="shared" si="327"/>
        <v>25</v>
      </c>
      <c r="J2505">
        <v>25</v>
      </c>
      <c r="K2505">
        <f t="shared" si="328"/>
        <v>40</v>
      </c>
      <c r="N2505">
        <v>10</v>
      </c>
    </row>
    <row r="2506" spans="1:14" x14ac:dyDescent="0.25">
      <c r="A2506">
        <f t="shared" si="329"/>
        <v>1</v>
      </c>
      <c r="B2506" s="16">
        <f t="shared" si="326"/>
        <v>41306</v>
      </c>
      <c r="C2506">
        <f t="shared" si="322"/>
        <v>450</v>
      </c>
      <c r="D2506">
        <f t="shared" si="330"/>
        <v>245</v>
      </c>
      <c r="E2506">
        <f t="shared" si="331"/>
        <v>205</v>
      </c>
      <c r="F2506">
        <f t="shared" si="325"/>
        <v>35</v>
      </c>
      <c r="G2506">
        <f t="shared" si="325"/>
        <v>90</v>
      </c>
      <c r="H2506">
        <v>15</v>
      </c>
      <c r="I2506">
        <f>15+5+5+5</f>
        <v>30</v>
      </c>
      <c r="J2506">
        <v>25</v>
      </c>
      <c r="K2506">
        <f t="shared" si="328"/>
        <v>40</v>
      </c>
      <c r="N2506">
        <v>10</v>
      </c>
    </row>
    <row r="2507" spans="1:14" x14ac:dyDescent="0.25">
      <c r="A2507" t="str">
        <f t="shared" si="329"/>
        <v/>
      </c>
      <c r="B2507" s="16">
        <f t="shared" si="326"/>
        <v>41307</v>
      </c>
      <c r="C2507">
        <f t="shared" si="322"/>
        <v>450</v>
      </c>
      <c r="D2507">
        <f t="shared" si="330"/>
        <v>245</v>
      </c>
      <c r="E2507">
        <f t="shared" si="331"/>
        <v>205</v>
      </c>
      <c r="F2507">
        <f t="shared" si="325"/>
        <v>35</v>
      </c>
      <c r="G2507">
        <f t="shared" si="325"/>
        <v>90</v>
      </c>
      <c r="H2507">
        <v>15</v>
      </c>
      <c r="I2507">
        <f t="shared" ref="I2507:I2533" si="332">15+5+5+5</f>
        <v>30</v>
      </c>
      <c r="J2507">
        <v>25</v>
      </c>
      <c r="K2507">
        <f t="shared" si="328"/>
        <v>40</v>
      </c>
      <c r="N2507">
        <v>10</v>
      </c>
    </row>
    <row r="2508" spans="1:14" x14ac:dyDescent="0.25">
      <c r="A2508" t="str">
        <f t="shared" si="329"/>
        <v/>
      </c>
      <c r="B2508" s="16">
        <f t="shared" si="326"/>
        <v>41308</v>
      </c>
      <c r="C2508">
        <f t="shared" ref="C2508:C2571" si="333">IF(MONTH(B2508)&lt;4,450,IF(MONTH(B2508)&gt;10,450,410))</f>
        <v>450</v>
      </c>
      <c r="D2508">
        <f t="shared" si="330"/>
        <v>245</v>
      </c>
      <c r="E2508">
        <f t="shared" si="331"/>
        <v>205</v>
      </c>
      <c r="F2508">
        <f t="shared" si="325"/>
        <v>35</v>
      </c>
      <c r="G2508">
        <f t="shared" si="325"/>
        <v>90</v>
      </c>
      <c r="H2508">
        <v>15</v>
      </c>
      <c r="I2508">
        <f t="shared" si="332"/>
        <v>30</v>
      </c>
      <c r="J2508">
        <v>25</v>
      </c>
      <c r="K2508">
        <f t="shared" si="328"/>
        <v>40</v>
      </c>
      <c r="N2508">
        <v>10</v>
      </c>
    </row>
    <row r="2509" spans="1:14" x14ac:dyDescent="0.25">
      <c r="A2509" t="str">
        <f t="shared" si="329"/>
        <v/>
      </c>
      <c r="B2509" s="16">
        <f t="shared" si="326"/>
        <v>41309</v>
      </c>
      <c r="C2509">
        <f t="shared" si="333"/>
        <v>450</v>
      </c>
      <c r="D2509">
        <f t="shared" si="330"/>
        <v>245</v>
      </c>
      <c r="E2509">
        <f t="shared" si="331"/>
        <v>205</v>
      </c>
      <c r="F2509">
        <f t="shared" si="325"/>
        <v>35</v>
      </c>
      <c r="G2509">
        <f t="shared" si="325"/>
        <v>90</v>
      </c>
      <c r="H2509">
        <v>15</v>
      </c>
      <c r="I2509">
        <f t="shared" si="332"/>
        <v>30</v>
      </c>
      <c r="J2509">
        <v>25</v>
      </c>
      <c r="K2509">
        <f t="shared" si="328"/>
        <v>40</v>
      </c>
      <c r="N2509">
        <v>10</v>
      </c>
    </row>
    <row r="2510" spans="1:14" x14ac:dyDescent="0.25">
      <c r="A2510" t="str">
        <f t="shared" si="329"/>
        <v/>
      </c>
      <c r="B2510" s="16">
        <f t="shared" si="326"/>
        <v>41310</v>
      </c>
      <c r="C2510">
        <f t="shared" si="333"/>
        <v>450</v>
      </c>
      <c r="D2510">
        <f t="shared" si="330"/>
        <v>245</v>
      </c>
      <c r="E2510">
        <f t="shared" si="331"/>
        <v>205</v>
      </c>
      <c r="F2510">
        <f t="shared" si="325"/>
        <v>35</v>
      </c>
      <c r="G2510">
        <f t="shared" si="325"/>
        <v>90</v>
      </c>
      <c r="H2510">
        <v>15</v>
      </c>
      <c r="I2510">
        <f t="shared" si="332"/>
        <v>30</v>
      </c>
      <c r="J2510">
        <v>25</v>
      </c>
      <c r="K2510">
        <f t="shared" si="328"/>
        <v>40</v>
      </c>
      <c r="N2510">
        <v>10</v>
      </c>
    </row>
    <row r="2511" spans="1:14" x14ac:dyDescent="0.25">
      <c r="A2511" t="str">
        <f t="shared" si="329"/>
        <v/>
      </c>
      <c r="B2511" s="16">
        <f t="shared" si="326"/>
        <v>41311</v>
      </c>
      <c r="C2511">
        <f t="shared" si="333"/>
        <v>450</v>
      </c>
      <c r="D2511">
        <f t="shared" si="330"/>
        <v>245</v>
      </c>
      <c r="E2511">
        <f t="shared" si="331"/>
        <v>205</v>
      </c>
      <c r="F2511">
        <f t="shared" si="325"/>
        <v>35</v>
      </c>
      <c r="G2511">
        <f t="shared" si="325"/>
        <v>90</v>
      </c>
      <c r="H2511">
        <v>15</v>
      </c>
      <c r="I2511">
        <f t="shared" si="332"/>
        <v>30</v>
      </c>
      <c r="J2511">
        <v>25</v>
      </c>
      <c r="K2511">
        <f t="shared" si="328"/>
        <v>40</v>
      </c>
      <c r="N2511">
        <v>10</v>
      </c>
    </row>
    <row r="2512" spans="1:14" x14ac:dyDescent="0.25">
      <c r="A2512" t="str">
        <f t="shared" si="329"/>
        <v/>
      </c>
      <c r="B2512" s="16">
        <f t="shared" si="326"/>
        <v>41312</v>
      </c>
      <c r="C2512">
        <f t="shared" si="333"/>
        <v>450</v>
      </c>
      <c r="D2512">
        <f t="shared" si="330"/>
        <v>245</v>
      </c>
      <c r="E2512">
        <f t="shared" si="331"/>
        <v>205</v>
      </c>
      <c r="F2512">
        <f t="shared" si="325"/>
        <v>35</v>
      </c>
      <c r="G2512">
        <f t="shared" si="325"/>
        <v>90</v>
      </c>
      <c r="H2512">
        <v>15</v>
      </c>
      <c r="I2512">
        <f t="shared" si="332"/>
        <v>30</v>
      </c>
      <c r="J2512">
        <v>25</v>
      </c>
      <c r="K2512">
        <f t="shared" si="328"/>
        <v>40</v>
      </c>
      <c r="N2512">
        <v>10</v>
      </c>
    </row>
    <row r="2513" spans="1:14" x14ac:dyDescent="0.25">
      <c r="A2513" t="str">
        <f t="shared" si="329"/>
        <v/>
      </c>
      <c r="B2513" s="16">
        <f t="shared" si="326"/>
        <v>41313</v>
      </c>
      <c r="C2513">
        <f t="shared" si="333"/>
        <v>450</v>
      </c>
      <c r="D2513">
        <f t="shared" si="330"/>
        <v>245</v>
      </c>
      <c r="E2513">
        <f t="shared" si="331"/>
        <v>205</v>
      </c>
      <c r="F2513">
        <f t="shared" ref="F2513:G2576" si="334">F2512</f>
        <v>35</v>
      </c>
      <c r="G2513">
        <f t="shared" si="334"/>
        <v>90</v>
      </c>
      <c r="H2513">
        <v>15</v>
      </c>
      <c r="I2513">
        <f t="shared" si="332"/>
        <v>30</v>
      </c>
      <c r="J2513">
        <v>25</v>
      </c>
      <c r="K2513">
        <f t="shared" si="328"/>
        <v>40</v>
      </c>
      <c r="N2513">
        <v>10</v>
      </c>
    </row>
    <row r="2514" spans="1:14" x14ac:dyDescent="0.25">
      <c r="A2514" t="str">
        <f t="shared" si="329"/>
        <v/>
      </c>
      <c r="B2514" s="16">
        <f t="shared" ref="B2514:B2577" si="335">B2513+1</f>
        <v>41314</v>
      </c>
      <c r="C2514">
        <f t="shared" si="333"/>
        <v>450</v>
      </c>
      <c r="D2514">
        <f t="shared" si="330"/>
        <v>245</v>
      </c>
      <c r="E2514">
        <f t="shared" si="331"/>
        <v>205</v>
      </c>
      <c r="F2514">
        <f t="shared" si="334"/>
        <v>35</v>
      </c>
      <c r="G2514">
        <f t="shared" si="334"/>
        <v>90</v>
      </c>
      <c r="H2514">
        <v>15</v>
      </c>
      <c r="I2514">
        <f t="shared" si="332"/>
        <v>30</v>
      </c>
      <c r="J2514">
        <v>25</v>
      </c>
      <c r="K2514">
        <f t="shared" si="328"/>
        <v>40</v>
      </c>
      <c r="N2514">
        <v>10</v>
      </c>
    </row>
    <row r="2515" spans="1:14" x14ac:dyDescent="0.25">
      <c r="A2515" t="str">
        <f t="shared" si="329"/>
        <v/>
      </c>
      <c r="B2515" s="16">
        <f t="shared" si="335"/>
        <v>41315</v>
      </c>
      <c r="C2515">
        <f t="shared" si="333"/>
        <v>450</v>
      </c>
      <c r="D2515">
        <f t="shared" si="330"/>
        <v>245</v>
      </c>
      <c r="E2515">
        <f t="shared" si="331"/>
        <v>205</v>
      </c>
      <c r="F2515">
        <f t="shared" si="334"/>
        <v>35</v>
      </c>
      <c r="G2515">
        <f t="shared" si="334"/>
        <v>90</v>
      </c>
      <c r="H2515">
        <v>15</v>
      </c>
      <c r="I2515">
        <f t="shared" si="332"/>
        <v>30</v>
      </c>
      <c r="J2515">
        <v>25</v>
      </c>
      <c r="K2515">
        <f t="shared" si="328"/>
        <v>40</v>
      </c>
      <c r="N2515">
        <v>10</v>
      </c>
    </row>
    <row r="2516" spans="1:14" x14ac:dyDescent="0.25">
      <c r="A2516" t="str">
        <f t="shared" si="329"/>
        <v/>
      </c>
      <c r="B2516" s="16">
        <f t="shared" si="335"/>
        <v>41316</v>
      </c>
      <c r="C2516">
        <f t="shared" si="333"/>
        <v>450</v>
      </c>
      <c r="D2516">
        <f t="shared" si="330"/>
        <v>245</v>
      </c>
      <c r="E2516">
        <f t="shared" si="331"/>
        <v>205</v>
      </c>
      <c r="F2516">
        <f t="shared" si="334"/>
        <v>35</v>
      </c>
      <c r="G2516">
        <f t="shared" si="334"/>
        <v>90</v>
      </c>
      <c r="H2516">
        <v>15</v>
      </c>
      <c r="I2516">
        <f t="shared" si="332"/>
        <v>30</v>
      </c>
      <c r="J2516">
        <v>25</v>
      </c>
      <c r="K2516">
        <f t="shared" si="328"/>
        <v>40</v>
      </c>
      <c r="N2516">
        <v>10</v>
      </c>
    </row>
    <row r="2517" spans="1:14" x14ac:dyDescent="0.25">
      <c r="A2517" t="str">
        <f t="shared" si="329"/>
        <v/>
      </c>
      <c r="B2517" s="16">
        <f t="shared" si="335"/>
        <v>41317</v>
      </c>
      <c r="C2517">
        <f t="shared" si="333"/>
        <v>450</v>
      </c>
      <c r="D2517">
        <f t="shared" si="330"/>
        <v>245</v>
      </c>
      <c r="E2517">
        <f t="shared" si="331"/>
        <v>205</v>
      </c>
      <c r="F2517">
        <f t="shared" si="334"/>
        <v>35</v>
      </c>
      <c r="G2517">
        <f t="shared" si="334"/>
        <v>90</v>
      </c>
      <c r="H2517">
        <v>15</v>
      </c>
      <c r="I2517">
        <f t="shared" si="332"/>
        <v>30</v>
      </c>
      <c r="J2517">
        <v>25</v>
      </c>
      <c r="K2517">
        <f t="shared" si="328"/>
        <v>40</v>
      </c>
      <c r="N2517">
        <v>10</v>
      </c>
    </row>
    <row r="2518" spans="1:14" x14ac:dyDescent="0.25">
      <c r="A2518" t="str">
        <f t="shared" si="329"/>
        <v/>
      </c>
      <c r="B2518" s="16">
        <f t="shared" si="335"/>
        <v>41318</v>
      </c>
      <c r="C2518">
        <f t="shared" si="333"/>
        <v>450</v>
      </c>
      <c r="D2518">
        <f t="shared" si="330"/>
        <v>245</v>
      </c>
      <c r="E2518">
        <f t="shared" si="331"/>
        <v>205</v>
      </c>
      <c r="F2518">
        <f t="shared" si="334"/>
        <v>35</v>
      </c>
      <c r="G2518">
        <f t="shared" si="334"/>
        <v>90</v>
      </c>
      <c r="H2518">
        <v>15</v>
      </c>
      <c r="I2518">
        <f t="shared" si="332"/>
        <v>30</v>
      </c>
      <c r="J2518">
        <v>25</v>
      </c>
      <c r="K2518">
        <f t="shared" si="328"/>
        <v>40</v>
      </c>
      <c r="N2518">
        <v>10</v>
      </c>
    </row>
    <row r="2519" spans="1:14" x14ac:dyDescent="0.25">
      <c r="A2519" t="str">
        <f t="shared" si="329"/>
        <v/>
      </c>
      <c r="B2519" s="16">
        <f t="shared" si="335"/>
        <v>41319</v>
      </c>
      <c r="C2519">
        <f t="shared" si="333"/>
        <v>450</v>
      </c>
      <c r="D2519">
        <f t="shared" si="330"/>
        <v>245</v>
      </c>
      <c r="E2519">
        <f t="shared" si="331"/>
        <v>205</v>
      </c>
      <c r="F2519">
        <f t="shared" si="334"/>
        <v>35</v>
      </c>
      <c r="G2519">
        <f t="shared" si="334"/>
        <v>90</v>
      </c>
      <c r="H2519">
        <v>15</v>
      </c>
      <c r="I2519">
        <f t="shared" si="332"/>
        <v>30</v>
      </c>
      <c r="J2519">
        <v>25</v>
      </c>
      <c r="K2519">
        <f t="shared" si="328"/>
        <v>40</v>
      </c>
      <c r="N2519">
        <v>10</v>
      </c>
    </row>
    <row r="2520" spans="1:14" x14ac:dyDescent="0.25">
      <c r="A2520" t="str">
        <f t="shared" si="329"/>
        <v/>
      </c>
      <c r="B2520" s="16">
        <f t="shared" si="335"/>
        <v>41320</v>
      </c>
      <c r="C2520">
        <f t="shared" si="333"/>
        <v>450</v>
      </c>
      <c r="D2520">
        <f t="shared" si="330"/>
        <v>245</v>
      </c>
      <c r="E2520">
        <f t="shared" si="331"/>
        <v>205</v>
      </c>
      <c r="F2520">
        <f t="shared" si="334"/>
        <v>35</v>
      </c>
      <c r="G2520">
        <f t="shared" si="334"/>
        <v>90</v>
      </c>
      <c r="H2520">
        <v>15</v>
      </c>
      <c r="I2520">
        <f t="shared" si="332"/>
        <v>30</v>
      </c>
      <c r="J2520">
        <v>25</v>
      </c>
      <c r="K2520">
        <f t="shared" si="328"/>
        <v>40</v>
      </c>
      <c r="N2520">
        <v>10</v>
      </c>
    </row>
    <row r="2521" spans="1:14" x14ac:dyDescent="0.25">
      <c r="A2521" t="str">
        <f t="shared" si="329"/>
        <v/>
      </c>
      <c r="B2521" s="16">
        <f t="shared" si="335"/>
        <v>41321</v>
      </c>
      <c r="C2521">
        <f t="shared" si="333"/>
        <v>450</v>
      </c>
      <c r="D2521">
        <f t="shared" si="330"/>
        <v>245</v>
      </c>
      <c r="E2521">
        <f t="shared" si="331"/>
        <v>205</v>
      </c>
      <c r="F2521">
        <f t="shared" si="334"/>
        <v>35</v>
      </c>
      <c r="G2521">
        <f t="shared" si="334"/>
        <v>90</v>
      </c>
      <c r="H2521">
        <v>15</v>
      </c>
      <c r="I2521">
        <f t="shared" si="332"/>
        <v>30</v>
      </c>
      <c r="J2521">
        <v>25</v>
      </c>
      <c r="K2521">
        <f t="shared" si="328"/>
        <v>40</v>
      </c>
      <c r="N2521">
        <v>10</v>
      </c>
    </row>
    <row r="2522" spans="1:14" x14ac:dyDescent="0.25">
      <c r="A2522" t="str">
        <f t="shared" si="329"/>
        <v/>
      </c>
      <c r="B2522" s="16">
        <f t="shared" si="335"/>
        <v>41322</v>
      </c>
      <c r="C2522">
        <f t="shared" si="333"/>
        <v>450</v>
      </c>
      <c r="D2522">
        <f t="shared" si="330"/>
        <v>245</v>
      </c>
      <c r="E2522">
        <f t="shared" si="331"/>
        <v>205</v>
      </c>
      <c r="F2522">
        <f t="shared" si="334"/>
        <v>35</v>
      </c>
      <c r="G2522">
        <f t="shared" si="334"/>
        <v>90</v>
      </c>
      <c r="H2522">
        <v>15</v>
      </c>
      <c r="I2522">
        <f t="shared" si="332"/>
        <v>30</v>
      </c>
      <c r="J2522">
        <v>25</v>
      </c>
      <c r="K2522">
        <f t="shared" si="328"/>
        <v>40</v>
      </c>
      <c r="N2522">
        <v>10</v>
      </c>
    </row>
    <row r="2523" spans="1:14" x14ac:dyDescent="0.25">
      <c r="A2523" t="str">
        <f t="shared" si="329"/>
        <v/>
      </c>
      <c r="B2523" s="16">
        <f t="shared" si="335"/>
        <v>41323</v>
      </c>
      <c r="C2523">
        <f t="shared" si="333"/>
        <v>450</v>
      </c>
      <c r="D2523">
        <f t="shared" si="330"/>
        <v>245</v>
      </c>
      <c r="E2523">
        <f t="shared" si="331"/>
        <v>205</v>
      </c>
      <c r="F2523">
        <f t="shared" si="334"/>
        <v>35</v>
      </c>
      <c r="G2523">
        <f t="shared" si="334"/>
        <v>90</v>
      </c>
      <c r="H2523">
        <v>15</v>
      </c>
      <c r="I2523">
        <f t="shared" si="332"/>
        <v>30</v>
      </c>
      <c r="J2523">
        <v>25</v>
      </c>
      <c r="K2523">
        <f t="shared" si="328"/>
        <v>40</v>
      </c>
      <c r="N2523">
        <v>10</v>
      </c>
    </row>
    <row r="2524" spans="1:14" x14ac:dyDescent="0.25">
      <c r="A2524" t="str">
        <f t="shared" si="329"/>
        <v/>
      </c>
      <c r="B2524" s="16">
        <f t="shared" si="335"/>
        <v>41324</v>
      </c>
      <c r="C2524">
        <f t="shared" si="333"/>
        <v>450</v>
      </c>
      <c r="D2524">
        <f t="shared" si="330"/>
        <v>245</v>
      </c>
      <c r="E2524">
        <f t="shared" si="331"/>
        <v>205</v>
      </c>
      <c r="F2524">
        <f t="shared" si="334"/>
        <v>35</v>
      </c>
      <c r="G2524">
        <f t="shared" si="334"/>
        <v>90</v>
      </c>
      <c r="H2524">
        <v>15</v>
      </c>
      <c r="I2524">
        <f t="shared" si="332"/>
        <v>30</v>
      </c>
      <c r="J2524">
        <v>25</v>
      </c>
      <c r="K2524">
        <f t="shared" si="328"/>
        <v>40</v>
      </c>
      <c r="N2524">
        <v>10</v>
      </c>
    </row>
    <row r="2525" spans="1:14" x14ac:dyDescent="0.25">
      <c r="A2525" t="str">
        <f t="shared" si="329"/>
        <v/>
      </c>
      <c r="B2525" s="16">
        <f t="shared" si="335"/>
        <v>41325</v>
      </c>
      <c r="C2525">
        <f t="shared" si="333"/>
        <v>450</v>
      </c>
      <c r="D2525">
        <f t="shared" si="330"/>
        <v>245</v>
      </c>
      <c r="E2525">
        <f t="shared" si="331"/>
        <v>205</v>
      </c>
      <c r="F2525">
        <f t="shared" si="334"/>
        <v>35</v>
      </c>
      <c r="G2525">
        <f t="shared" si="334"/>
        <v>90</v>
      </c>
      <c r="H2525">
        <v>15</v>
      </c>
      <c r="I2525">
        <f t="shared" si="332"/>
        <v>30</v>
      </c>
      <c r="J2525">
        <v>25</v>
      </c>
      <c r="K2525">
        <f t="shared" si="328"/>
        <v>40</v>
      </c>
      <c r="N2525">
        <v>10</v>
      </c>
    </row>
    <row r="2526" spans="1:14" x14ac:dyDescent="0.25">
      <c r="A2526" t="str">
        <f t="shared" si="329"/>
        <v/>
      </c>
      <c r="B2526" s="16">
        <f t="shared" si="335"/>
        <v>41326</v>
      </c>
      <c r="C2526">
        <f t="shared" si="333"/>
        <v>450</v>
      </c>
      <c r="D2526">
        <f t="shared" si="330"/>
        <v>245</v>
      </c>
      <c r="E2526">
        <f t="shared" si="331"/>
        <v>205</v>
      </c>
      <c r="F2526">
        <f t="shared" si="334"/>
        <v>35</v>
      </c>
      <c r="G2526">
        <f t="shared" si="334"/>
        <v>90</v>
      </c>
      <c r="H2526">
        <v>15</v>
      </c>
      <c r="I2526">
        <f t="shared" si="332"/>
        <v>30</v>
      </c>
      <c r="J2526">
        <v>25</v>
      </c>
      <c r="K2526">
        <f t="shared" si="328"/>
        <v>40</v>
      </c>
      <c r="N2526">
        <v>10</v>
      </c>
    </row>
    <row r="2527" spans="1:14" x14ac:dyDescent="0.25">
      <c r="A2527" t="str">
        <f t="shared" si="329"/>
        <v/>
      </c>
      <c r="B2527" s="16">
        <f t="shared" si="335"/>
        <v>41327</v>
      </c>
      <c r="C2527">
        <f t="shared" si="333"/>
        <v>450</v>
      </c>
      <c r="D2527">
        <f t="shared" si="330"/>
        <v>245</v>
      </c>
      <c r="E2527">
        <f t="shared" si="331"/>
        <v>205</v>
      </c>
      <c r="F2527">
        <f t="shared" si="334"/>
        <v>35</v>
      </c>
      <c r="G2527">
        <f t="shared" si="334"/>
        <v>90</v>
      </c>
      <c r="H2527">
        <v>15</v>
      </c>
      <c r="I2527">
        <f t="shared" si="332"/>
        <v>30</v>
      </c>
      <c r="J2527">
        <v>25</v>
      </c>
      <c r="K2527">
        <f t="shared" si="328"/>
        <v>40</v>
      </c>
      <c r="N2527">
        <v>10</v>
      </c>
    </row>
    <row r="2528" spans="1:14" x14ac:dyDescent="0.25">
      <c r="A2528" t="str">
        <f t="shared" si="329"/>
        <v/>
      </c>
      <c r="B2528" s="16">
        <f t="shared" si="335"/>
        <v>41328</v>
      </c>
      <c r="C2528">
        <f t="shared" si="333"/>
        <v>450</v>
      </c>
      <c r="D2528">
        <f t="shared" si="330"/>
        <v>245</v>
      </c>
      <c r="E2528">
        <f t="shared" si="331"/>
        <v>205</v>
      </c>
      <c r="F2528">
        <f t="shared" si="334"/>
        <v>35</v>
      </c>
      <c r="G2528">
        <f t="shared" si="334"/>
        <v>90</v>
      </c>
      <c r="H2528">
        <v>15</v>
      </c>
      <c r="I2528">
        <f t="shared" si="332"/>
        <v>30</v>
      </c>
      <c r="J2528">
        <v>25</v>
      </c>
      <c r="K2528">
        <f t="shared" si="328"/>
        <v>40</v>
      </c>
      <c r="N2528">
        <v>10</v>
      </c>
    </row>
    <row r="2529" spans="1:14" x14ac:dyDescent="0.25">
      <c r="A2529" t="str">
        <f t="shared" si="329"/>
        <v/>
      </c>
      <c r="B2529" s="16">
        <f t="shared" si="335"/>
        <v>41329</v>
      </c>
      <c r="C2529">
        <f t="shared" si="333"/>
        <v>450</v>
      </c>
      <c r="D2529">
        <f t="shared" si="330"/>
        <v>245</v>
      </c>
      <c r="E2529">
        <f t="shared" si="331"/>
        <v>205</v>
      </c>
      <c r="F2529">
        <f t="shared" si="334"/>
        <v>35</v>
      </c>
      <c r="G2529">
        <f t="shared" si="334"/>
        <v>90</v>
      </c>
      <c r="H2529">
        <v>15</v>
      </c>
      <c r="I2529">
        <f t="shared" si="332"/>
        <v>30</v>
      </c>
      <c r="J2529">
        <v>25</v>
      </c>
      <c r="K2529">
        <f t="shared" si="328"/>
        <v>40</v>
      </c>
      <c r="N2529">
        <v>10</v>
      </c>
    </row>
    <row r="2530" spans="1:14" x14ac:dyDescent="0.25">
      <c r="A2530" t="str">
        <f t="shared" si="329"/>
        <v/>
      </c>
      <c r="B2530" s="16">
        <f t="shared" si="335"/>
        <v>41330</v>
      </c>
      <c r="C2530">
        <f t="shared" si="333"/>
        <v>450</v>
      </c>
      <c r="D2530">
        <f t="shared" si="330"/>
        <v>245</v>
      </c>
      <c r="E2530">
        <f t="shared" si="331"/>
        <v>205</v>
      </c>
      <c r="F2530">
        <f t="shared" si="334"/>
        <v>35</v>
      </c>
      <c r="G2530">
        <f t="shared" si="334"/>
        <v>90</v>
      </c>
      <c r="H2530">
        <v>15</v>
      </c>
      <c r="I2530">
        <f t="shared" si="332"/>
        <v>30</v>
      </c>
      <c r="J2530">
        <v>25</v>
      </c>
      <c r="K2530">
        <f t="shared" si="328"/>
        <v>40</v>
      </c>
      <c r="N2530">
        <v>10</v>
      </c>
    </row>
    <row r="2531" spans="1:14" x14ac:dyDescent="0.25">
      <c r="A2531" t="str">
        <f t="shared" si="329"/>
        <v/>
      </c>
      <c r="B2531" s="16">
        <f t="shared" si="335"/>
        <v>41331</v>
      </c>
      <c r="C2531">
        <f t="shared" si="333"/>
        <v>450</v>
      </c>
      <c r="D2531">
        <f t="shared" si="330"/>
        <v>245</v>
      </c>
      <c r="E2531">
        <f t="shared" si="331"/>
        <v>205</v>
      </c>
      <c r="F2531">
        <f t="shared" si="334"/>
        <v>35</v>
      </c>
      <c r="G2531">
        <f t="shared" si="334"/>
        <v>90</v>
      </c>
      <c r="H2531">
        <v>15</v>
      </c>
      <c r="I2531">
        <f t="shared" si="332"/>
        <v>30</v>
      </c>
      <c r="J2531">
        <v>25</v>
      </c>
      <c r="K2531">
        <f t="shared" si="328"/>
        <v>40</v>
      </c>
      <c r="N2531">
        <v>10</v>
      </c>
    </row>
    <row r="2532" spans="1:14" x14ac:dyDescent="0.25">
      <c r="A2532" t="str">
        <f t="shared" si="329"/>
        <v/>
      </c>
      <c r="B2532" s="16">
        <f t="shared" si="335"/>
        <v>41332</v>
      </c>
      <c r="C2532">
        <f t="shared" si="333"/>
        <v>450</v>
      </c>
      <c r="D2532">
        <f t="shared" si="330"/>
        <v>245</v>
      </c>
      <c r="E2532">
        <f t="shared" si="331"/>
        <v>205</v>
      </c>
      <c r="F2532">
        <f t="shared" si="334"/>
        <v>35</v>
      </c>
      <c r="G2532">
        <f t="shared" si="334"/>
        <v>90</v>
      </c>
      <c r="H2532">
        <v>15</v>
      </c>
      <c r="I2532">
        <f t="shared" si="332"/>
        <v>30</v>
      </c>
      <c r="J2532">
        <v>25</v>
      </c>
      <c r="K2532">
        <f t="shared" si="328"/>
        <v>40</v>
      </c>
      <c r="N2532">
        <v>10</v>
      </c>
    </row>
    <row r="2533" spans="1:14" x14ac:dyDescent="0.25">
      <c r="A2533" t="str">
        <f t="shared" si="329"/>
        <v/>
      </c>
      <c r="B2533" s="16">
        <f t="shared" si="335"/>
        <v>41333</v>
      </c>
      <c r="C2533">
        <f t="shared" si="333"/>
        <v>450</v>
      </c>
      <c r="D2533">
        <f t="shared" si="330"/>
        <v>245</v>
      </c>
      <c r="E2533">
        <f t="shared" si="331"/>
        <v>205</v>
      </c>
      <c r="F2533">
        <f t="shared" si="334"/>
        <v>35</v>
      </c>
      <c r="G2533">
        <f t="shared" si="334"/>
        <v>90</v>
      </c>
      <c r="H2533">
        <v>15</v>
      </c>
      <c r="I2533">
        <f t="shared" si="332"/>
        <v>30</v>
      </c>
      <c r="J2533">
        <v>25</v>
      </c>
      <c r="K2533">
        <f t="shared" si="328"/>
        <v>40</v>
      </c>
      <c r="N2533">
        <v>10</v>
      </c>
    </row>
    <row r="2534" spans="1:14" x14ac:dyDescent="0.25">
      <c r="A2534">
        <f t="shared" si="329"/>
        <v>1</v>
      </c>
      <c r="B2534" s="16">
        <f t="shared" si="335"/>
        <v>41334</v>
      </c>
      <c r="C2534">
        <f t="shared" si="333"/>
        <v>450</v>
      </c>
      <c r="D2534">
        <f t="shared" si="330"/>
        <v>245</v>
      </c>
      <c r="E2534">
        <f t="shared" si="331"/>
        <v>205</v>
      </c>
      <c r="F2534">
        <f t="shared" si="334"/>
        <v>35</v>
      </c>
      <c r="G2534">
        <f t="shared" si="334"/>
        <v>90</v>
      </c>
      <c r="H2534">
        <v>9</v>
      </c>
      <c r="I2534">
        <f>15+5+5+11</f>
        <v>36</v>
      </c>
      <c r="J2534">
        <v>25</v>
      </c>
      <c r="K2534">
        <f t="shared" si="328"/>
        <v>40</v>
      </c>
      <c r="N2534">
        <v>10</v>
      </c>
    </row>
    <row r="2535" spans="1:14" x14ac:dyDescent="0.25">
      <c r="A2535" t="str">
        <f t="shared" si="329"/>
        <v/>
      </c>
      <c r="B2535" s="16">
        <f t="shared" si="335"/>
        <v>41335</v>
      </c>
      <c r="C2535">
        <f t="shared" si="333"/>
        <v>450</v>
      </c>
      <c r="D2535">
        <f t="shared" si="330"/>
        <v>245</v>
      </c>
      <c r="E2535">
        <f t="shared" si="331"/>
        <v>205</v>
      </c>
      <c r="F2535">
        <f t="shared" si="334"/>
        <v>35</v>
      </c>
      <c r="G2535">
        <f t="shared" si="334"/>
        <v>90</v>
      </c>
      <c r="H2535">
        <v>9</v>
      </c>
      <c r="I2535">
        <f t="shared" ref="I2535:I2564" si="336">15+5+5+11</f>
        <v>36</v>
      </c>
      <c r="J2535">
        <v>25</v>
      </c>
      <c r="K2535">
        <f t="shared" si="328"/>
        <v>40</v>
      </c>
      <c r="N2535">
        <v>10</v>
      </c>
    </row>
    <row r="2536" spans="1:14" x14ac:dyDescent="0.25">
      <c r="A2536" t="str">
        <f t="shared" si="329"/>
        <v/>
      </c>
      <c r="B2536" s="16">
        <f t="shared" si="335"/>
        <v>41336</v>
      </c>
      <c r="C2536">
        <f t="shared" si="333"/>
        <v>450</v>
      </c>
      <c r="D2536">
        <f t="shared" si="330"/>
        <v>245</v>
      </c>
      <c r="E2536">
        <f t="shared" si="331"/>
        <v>205</v>
      </c>
      <c r="F2536">
        <f t="shared" si="334"/>
        <v>35</v>
      </c>
      <c r="G2536">
        <f t="shared" si="334"/>
        <v>90</v>
      </c>
      <c r="H2536">
        <v>9</v>
      </c>
      <c r="I2536">
        <f t="shared" si="336"/>
        <v>36</v>
      </c>
      <c r="J2536">
        <v>25</v>
      </c>
      <c r="K2536">
        <f t="shared" si="328"/>
        <v>40</v>
      </c>
      <c r="N2536">
        <v>10</v>
      </c>
    </row>
    <row r="2537" spans="1:14" x14ac:dyDescent="0.25">
      <c r="A2537" t="str">
        <f t="shared" si="329"/>
        <v/>
      </c>
      <c r="B2537" s="16">
        <f t="shared" si="335"/>
        <v>41337</v>
      </c>
      <c r="C2537">
        <f t="shared" si="333"/>
        <v>450</v>
      </c>
      <c r="D2537">
        <f t="shared" si="330"/>
        <v>245</v>
      </c>
      <c r="E2537">
        <f t="shared" si="331"/>
        <v>205</v>
      </c>
      <c r="F2537">
        <f t="shared" si="334"/>
        <v>35</v>
      </c>
      <c r="G2537">
        <f t="shared" si="334"/>
        <v>90</v>
      </c>
      <c r="H2537">
        <v>9</v>
      </c>
      <c r="I2537">
        <f t="shared" si="336"/>
        <v>36</v>
      </c>
      <c r="J2537">
        <v>25</v>
      </c>
      <c r="K2537">
        <f t="shared" si="328"/>
        <v>40</v>
      </c>
      <c r="N2537">
        <v>10</v>
      </c>
    </row>
    <row r="2538" spans="1:14" x14ac:dyDescent="0.25">
      <c r="A2538" t="str">
        <f t="shared" si="329"/>
        <v/>
      </c>
      <c r="B2538" s="16">
        <f t="shared" si="335"/>
        <v>41338</v>
      </c>
      <c r="C2538">
        <f t="shared" si="333"/>
        <v>450</v>
      </c>
      <c r="D2538">
        <f t="shared" si="330"/>
        <v>245</v>
      </c>
      <c r="E2538">
        <f t="shared" si="331"/>
        <v>205</v>
      </c>
      <c r="F2538">
        <f t="shared" si="334"/>
        <v>35</v>
      </c>
      <c r="G2538">
        <f t="shared" si="334"/>
        <v>90</v>
      </c>
      <c r="H2538">
        <v>9</v>
      </c>
      <c r="I2538">
        <f t="shared" si="336"/>
        <v>36</v>
      </c>
      <c r="J2538">
        <v>25</v>
      </c>
      <c r="K2538">
        <f t="shared" si="328"/>
        <v>40</v>
      </c>
      <c r="N2538">
        <v>10</v>
      </c>
    </row>
    <row r="2539" spans="1:14" x14ac:dyDescent="0.25">
      <c r="A2539" t="str">
        <f t="shared" si="329"/>
        <v/>
      </c>
      <c r="B2539" s="16">
        <f t="shared" si="335"/>
        <v>41339</v>
      </c>
      <c r="C2539">
        <f t="shared" si="333"/>
        <v>450</v>
      </c>
      <c r="D2539">
        <f t="shared" si="330"/>
        <v>245</v>
      </c>
      <c r="E2539">
        <f t="shared" si="331"/>
        <v>205</v>
      </c>
      <c r="F2539">
        <f t="shared" si="334"/>
        <v>35</v>
      </c>
      <c r="G2539">
        <f t="shared" si="334"/>
        <v>90</v>
      </c>
      <c r="H2539">
        <v>9</v>
      </c>
      <c r="I2539">
        <f t="shared" si="336"/>
        <v>36</v>
      </c>
      <c r="J2539">
        <v>25</v>
      </c>
      <c r="K2539">
        <f t="shared" si="328"/>
        <v>40</v>
      </c>
      <c r="N2539">
        <v>10</v>
      </c>
    </row>
    <row r="2540" spans="1:14" x14ac:dyDescent="0.25">
      <c r="A2540" t="str">
        <f t="shared" si="329"/>
        <v/>
      </c>
      <c r="B2540" s="16">
        <f t="shared" si="335"/>
        <v>41340</v>
      </c>
      <c r="C2540">
        <f t="shared" si="333"/>
        <v>450</v>
      </c>
      <c r="D2540">
        <f t="shared" si="330"/>
        <v>245</v>
      </c>
      <c r="E2540">
        <f t="shared" si="331"/>
        <v>205</v>
      </c>
      <c r="F2540">
        <f t="shared" si="334"/>
        <v>35</v>
      </c>
      <c r="G2540">
        <f t="shared" si="334"/>
        <v>90</v>
      </c>
      <c r="H2540">
        <v>9</v>
      </c>
      <c r="I2540">
        <f t="shared" si="336"/>
        <v>36</v>
      </c>
      <c r="J2540">
        <v>25</v>
      </c>
      <c r="K2540">
        <f t="shared" ref="K2540:K2564" si="337">10+20+10</f>
        <v>40</v>
      </c>
      <c r="N2540">
        <v>10</v>
      </c>
    </row>
    <row r="2541" spans="1:14" x14ac:dyDescent="0.25">
      <c r="A2541" t="str">
        <f t="shared" si="329"/>
        <v/>
      </c>
      <c r="B2541" s="16">
        <f t="shared" si="335"/>
        <v>41341</v>
      </c>
      <c r="C2541">
        <f t="shared" si="333"/>
        <v>450</v>
      </c>
      <c r="D2541">
        <f t="shared" si="330"/>
        <v>245</v>
      </c>
      <c r="E2541">
        <f t="shared" si="331"/>
        <v>205</v>
      </c>
      <c r="F2541">
        <f t="shared" si="334"/>
        <v>35</v>
      </c>
      <c r="G2541">
        <f t="shared" si="334"/>
        <v>90</v>
      </c>
      <c r="H2541">
        <v>9</v>
      </c>
      <c r="I2541">
        <f t="shared" si="336"/>
        <v>36</v>
      </c>
      <c r="J2541">
        <v>25</v>
      </c>
      <c r="K2541">
        <f t="shared" si="337"/>
        <v>40</v>
      </c>
      <c r="N2541">
        <v>10</v>
      </c>
    </row>
    <row r="2542" spans="1:14" x14ac:dyDescent="0.25">
      <c r="A2542" t="str">
        <f t="shared" si="329"/>
        <v/>
      </c>
      <c r="B2542" s="16">
        <f t="shared" si="335"/>
        <v>41342</v>
      </c>
      <c r="C2542">
        <f t="shared" si="333"/>
        <v>450</v>
      </c>
      <c r="D2542">
        <f t="shared" si="330"/>
        <v>245</v>
      </c>
      <c r="E2542">
        <f t="shared" si="331"/>
        <v>205</v>
      </c>
      <c r="F2542">
        <f t="shared" si="334"/>
        <v>35</v>
      </c>
      <c r="G2542">
        <f t="shared" si="334"/>
        <v>90</v>
      </c>
      <c r="H2542">
        <v>9</v>
      </c>
      <c r="I2542">
        <f t="shared" si="336"/>
        <v>36</v>
      </c>
      <c r="J2542">
        <v>25</v>
      </c>
      <c r="K2542">
        <f t="shared" si="337"/>
        <v>40</v>
      </c>
      <c r="N2542">
        <v>10</v>
      </c>
    </row>
    <row r="2543" spans="1:14" x14ac:dyDescent="0.25">
      <c r="A2543" t="str">
        <f t="shared" si="329"/>
        <v/>
      </c>
      <c r="B2543" s="16">
        <f t="shared" si="335"/>
        <v>41343</v>
      </c>
      <c r="C2543">
        <f t="shared" si="333"/>
        <v>450</v>
      </c>
      <c r="D2543">
        <f t="shared" si="330"/>
        <v>245</v>
      </c>
      <c r="E2543">
        <f t="shared" si="331"/>
        <v>205</v>
      </c>
      <c r="F2543">
        <f t="shared" si="334"/>
        <v>35</v>
      </c>
      <c r="G2543">
        <f t="shared" si="334"/>
        <v>90</v>
      </c>
      <c r="H2543">
        <v>9</v>
      </c>
      <c r="I2543">
        <f t="shared" si="336"/>
        <v>36</v>
      </c>
      <c r="J2543">
        <v>25</v>
      </c>
      <c r="K2543">
        <f t="shared" si="337"/>
        <v>40</v>
      </c>
      <c r="N2543">
        <v>10</v>
      </c>
    </row>
    <row r="2544" spans="1:14" x14ac:dyDescent="0.25">
      <c r="A2544" t="str">
        <f t="shared" si="329"/>
        <v/>
      </c>
      <c r="B2544" s="16">
        <f t="shared" si="335"/>
        <v>41344</v>
      </c>
      <c r="C2544">
        <f t="shared" si="333"/>
        <v>450</v>
      </c>
      <c r="D2544">
        <f t="shared" si="330"/>
        <v>245</v>
      </c>
      <c r="E2544">
        <f t="shared" si="331"/>
        <v>205</v>
      </c>
      <c r="F2544">
        <f t="shared" si="334"/>
        <v>35</v>
      </c>
      <c r="G2544">
        <f t="shared" si="334"/>
        <v>90</v>
      </c>
      <c r="H2544">
        <v>9</v>
      </c>
      <c r="I2544">
        <f t="shared" si="336"/>
        <v>36</v>
      </c>
      <c r="J2544">
        <v>25</v>
      </c>
      <c r="K2544">
        <f t="shared" si="337"/>
        <v>40</v>
      </c>
      <c r="N2544">
        <v>10</v>
      </c>
    </row>
    <row r="2545" spans="1:14" x14ac:dyDescent="0.25">
      <c r="A2545" t="str">
        <f t="shared" si="329"/>
        <v/>
      </c>
      <c r="B2545" s="16">
        <f t="shared" si="335"/>
        <v>41345</v>
      </c>
      <c r="C2545">
        <f t="shared" si="333"/>
        <v>450</v>
      </c>
      <c r="D2545">
        <f t="shared" si="330"/>
        <v>245</v>
      </c>
      <c r="E2545">
        <f t="shared" si="331"/>
        <v>205</v>
      </c>
      <c r="F2545">
        <f t="shared" si="334"/>
        <v>35</v>
      </c>
      <c r="G2545">
        <f t="shared" si="334"/>
        <v>90</v>
      </c>
      <c r="H2545">
        <v>9</v>
      </c>
      <c r="I2545">
        <f t="shared" si="336"/>
        <v>36</v>
      </c>
      <c r="J2545">
        <v>25</v>
      </c>
      <c r="K2545">
        <f t="shared" si="337"/>
        <v>40</v>
      </c>
      <c r="N2545">
        <v>10</v>
      </c>
    </row>
    <row r="2546" spans="1:14" x14ac:dyDescent="0.25">
      <c r="A2546" t="str">
        <f t="shared" si="329"/>
        <v/>
      </c>
      <c r="B2546" s="16">
        <f t="shared" si="335"/>
        <v>41346</v>
      </c>
      <c r="C2546">
        <f t="shared" si="333"/>
        <v>450</v>
      </c>
      <c r="D2546">
        <f t="shared" si="330"/>
        <v>245</v>
      </c>
      <c r="E2546">
        <f t="shared" si="331"/>
        <v>205</v>
      </c>
      <c r="F2546">
        <f t="shared" si="334"/>
        <v>35</v>
      </c>
      <c r="G2546">
        <f t="shared" si="334"/>
        <v>90</v>
      </c>
      <c r="H2546">
        <v>9</v>
      </c>
      <c r="I2546">
        <f t="shared" si="336"/>
        <v>36</v>
      </c>
      <c r="J2546">
        <v>25</v>
      </c>
      <c r="K2546">
        <f t="shared" si="337"/>
        <v>40</v>
      </c>
      <c r="N2546">
        <v>10</v>
      </c>
    </row>
    <row r="2547" spans="1:14" x14ac:dyDescent="0.25">
      <c r="A2547" t="str">
        <f t="shared" si="329"/>
        <v/>
      </c>
      <c r="B2547" s="16">
        <f t="shared" si="335"/>
        <v>41347</v>
      </c>
      <c r="C2547">
        <f t="shared" si="333"/>
        <v>450</v>
      </c>
      <c r="D2547">
        <f t="shared" si="330"/>
        <v>245</v>
      </c>
      <c r="E2547">
        <f t="shared" si="331"/>
        <v>205</v>
      </c>
      <c r="F2547">
        <f t="shared" si="334"/>
        <v>35</v>
      </c>
      <c r="G2547">
        <f t="shared" si="334"/>
        <v>90</v>
      </c>
      <c r="H2547">
        <v>9</v>
      </c>
      <c r="I2547">
        <f t="shared" si="336"/>
        <v>36</v>
      </c>
      <c r="J2547">
        <v>25</v>
      </c>
      <c r="K2547">
        <f t="shared" si="337"/>
        <v>40</v>
      </c>
      <c r="N2547">
        <v>10</v>
      </c>
    </row>
    <row r="2548" spans="1:14" x14ac:dyDescent="0.25">
      <c r="A2548" t="str">
        <f t="shared" si="329"/>
        <v/>
      </c>
      <c r="B2548" s="16">
        <f t="shared" si="335"/>
        <v>41348</v>
      </c>
      <c r="C2548">
        <f t="shared" si="333"/>
        <v>450</v>
      </c>
      <c r="D2548">
        <f t="shared" si="330"/>
        <v>245</v>
      </c>
      <c r="E2548">
        <f t="shared" si="331"/>
        <v>205</v>
      </c>
      <c r="F2548">
        <f t="shared" si="334"/>
        <v>35</v>
      </c>
      <c r="G2548">
        <f t="shared" si="334"/>
        <v>90</v>
      </c>
      <c r="H2548">
        <v>9</v>
      </c>
      <c r="I2548">
        <f t="shared" si="336"/>
        <v>36</v>
      </c>
      <c r="J2548">
        <v>25</v>
      </c>
      <c r="K2548">
        <f t="shared" si="337"/>
        <v>40</v>
      </c>
      <c r="N2548">
        <v>10</v>
      </c>
    </row>
    <row r="2549" spans="1:14" x14ac:dyDescent="0.25">
      <c r="A2549" t="str">
        <f t="shared" si="329"/>
        <v/>
      </c>
      <c r="B2549" s="16">
        <f t="shared" si="335"/>
        <v>41349</v>
      </c>
      <c r="C2549">
        <f t="shared" si="333"/>
        <v>450</v>
      </c>
      <c r="D2549">
        <f t="shared" si="330"/>
        <v>245</v>
      </c>
      <c r="E2549">
        <f t="shared" si="331"/>
        <v>205</v>
      </c>
      <c r="F2549">
        <f t="shared" si="334"/>
        <v>35</v>
      </c>
      <c r="G2549">
        <f t="shared" si="334"/>
        <v>90</v>
      </c>
      <c r="H2549">
        <v>9</v>
      </c>
      <c r="I2549">
        <f t="shared" si="336"/>
        <v>36</v>
      </c>
      <c r="J2549">
        <v>25</v>
      </c>
      <c r="K2549">
        <f t="shared" si="337"/>
        <v>40</v>
      </c>
      <c r="N2549">
        <v>10</v>
      </c>
    </row>
    <row r="2550" spans="1:14" x14ac:dyDescent="0.25">
      <c r="A2550" t="str">
        <f t="shared" si="329"/>
        <v/>
      </c>
      <c r="B2550" s="16">
        <f t="shared" si="335"/>
        <v>41350</v>
      </c>
      <c r="C2550">
        <f t="shared" si="333"/>
        <v>450</v>
      </c>
      <c r="D2550">
        <f t="shared" si="330"/>
        <v>245</v>
      </c>
      <c r="E2550">
        <f t="shared" si="331"/>
        <v>205</v>
      </c>
      <c r="F2550">
        <f t="shared" si="334"/>
        <v>35</v>
      </c>
      <c r="G2550">
        <f t="shared" si="334"/>
        <v>90</v>
      </c>
      <c r="H2550">
        <v>9</v>
      </c>
      <c r="I2550">
        <f t="shared" si="336"/>
        <v>36</v>
      </c>
      <c r="J2550">
        <v>25</v>
      </c>
      <c r="K2550">
        <f t="shared" si="337"/>
        <v>40</v>
      </c>
      <c r="N2550">
        <v>10</v>
      </c>
    </row>
    <row r="2551" spans="1:14" x14ac:dyDescent="0.25">
      <c r="A2551" t="str">
        <f t="shared" si="329"/>
        <v/>
      </c>
      <c r="B2551" s="16">
        <f t="shared" si="335"/>
        <v>41351</v>
      </c>
      <c r="C2551">
        <f t="shared" si="333"/>
        <v>450</v>
      </c>
      <c r="D2551">
        <f t="shared" si="330"/>
        <v>245</v>
      </c>
      <c r="E2551">
        <f t="shared" si="331"/>
        <v>205</v>
      </c>
      <c r="F2551">
        <f t="shared" si="334"/>
        <v>35</v>
      </c>
      <c r="G2551">
        <f t="shared" si="334"/>
        <v>90</v>
      </c>
      <c r="H2551">
        <v>9</v>
      </c>
      <c r="I2551">
        <f t="shared" si="336"/>
        <v>36</v>
      </c>
      <c r="J2551">
        <v>25</v>
      </c>
      <c r="K2551">
        <f t="shared" si="337"/>
        <v>40</v>
      </c>
      <c r="N2551">
        <v>10</v>
      </c>
    </row>
    <row r="2552" spans="1:14" x14ac:dyDescent="0.25">
      <c r="A2552" t="str">
        <f t="shared" si="329"/>
        <v/>
      </c>
      <c r="B2552" s="16">
        <f t="shared" si="335"/>
        <v>41352</v>
      </c>
      <c r="C2552">
        <f t="shared" si="333"/>
        <v>450</v>
      </c>
      <c r="D2552">
        <f t="shared" si="330"/>
        <v>245</v>
      </c>
      <c r="E2552">
        <f t="shared" si="331"/>
        <v>205</v>
      </c>
      <c r="F2552">
        <f t="shared" si="334"/>
        <v>35</v>
      </c>
      <c r="G2552">
        <f t="shared" si="334"/>
        <v>90</v>
      </c>
      <c r="H2552">
        <v>9</v>
      </c>
      <c r="I2552">
        <f t="shared" si="336"/>
        <v>36</v>
      </c>
      <c r="J2552">
        <v>25</v>
      </c>
      <c r="K2552">
        <f t="shared" si="337"/>
        <v>40</v>
      </c>
      <c r="N2552">
        <v>10</v>
      </c>
    </row>
    <row r="2553" spans="1:14" x14ac:dyDescent="0.25">
      <c r="A2553" t="str">
        <f t="shared" si="329"/>
        <v/>
      </c>
      <c r="B2553" s="16">
        <f t="shared" si="335"/>
        <v>41353</v>
      </c>
      <c r="C2553">
        <f t="shared" si="333"/>
        <v>450</v>
      </c>
      <c r="D2553">
        <f t="shared" si="330"/>
        <v>245</v>
      </c>
      <c r="E2553">
        <f t="shared" si="331"/>
        <v>205</v>
      </c>
      <c r="F2553">
        <f t="shared" si="334"/>
        <v>35</v>
      </c>
      <c r="G2553">
        <f t="shared" si="334"/>
        <v>90</v>
      </c>
      <c r="H2553">
        <v>9</v>
      </c>
      <c r="I2553">
        <f t="shared" si="336"/>
        <v>36</v>
      </c>
      <c r="J2553">
        <v>25</v>
      </c>
      <c r="K2553">
        <f t="shared" si="337"/>
        <v>40</v>
      </c>
      <c r="N2553">
        <v>10</v>
      </c>
    </row>
    <row r="2554" spans="1:14" x14ac:dyDescent="0.25">
      <c r="A2554" t="str">
        <f t="shared" si="329"/>
        <v/>
      </c>
      <c r="B2554" s="16">
        <f t="shared" si="335"/>
        <v>41354</v>
      </c>
      <c r="C2554">
        <f t="shared" si="333"/>
        <v>450</v>
      </c>
      <c r="D2554">
        <f t="shared" si="330"/>
        <v>245</v>
      </c>
      <c r="E2554">
        <f t="shared" si="331"/>
        <v>205</v>
      </c>
      <c r="F2554">
        <f t="shared" si="334"/>
        <v>35</v>
      </c>
      <c r="G2554">
        <f t="shared" si="334"/>
        <v>90</v>
      </c>
      <c r="H2554">
        <v>9</v>
      </c>
      <c r="I2554">
        <f t="shared" si="336"/>
        <v>36</v>
      </c>
      <c r="J2554">
        <v>25</v>
      </c>
      <c r="K2554">
        <f t="shared" si="337"/>
        <v>40</v>
      </c>
      <c r="N2554">
        <v>10</v>
      </c>
    </row>
    <row r="2555" spans="1:14" x14ac:dyDescent="0.25">
      <c r="A2555" t="str">
        <f t="shared" si="329"/>
        <v/>
      </c>
      <c r="B2555" s="16">
        <f t="shared" si="335"/>
        <v>41355</v>
      </c>
      <c r="C2555">
        <f t="shared" si="333"/>
        <v>450</v>
      </c>
      <c r="D2555">
        <f t="shared" si="330"/>
        <v>245</v>
      </c>
      <c r="E2555">
        <f t="shared" si="331"/>
        <v>205</v>
      </c>
      <c r="F2555">
        <f t="shared" si="334"/>
        <v>35</v>
      </c>
      <c r="G2555">
        <f t="shared" si="334"/>
        <v>90</v>
      </c>
      <c r="H2555">
        <v>9</v>
      </c>
      <c r="I2555">
        <f t="shared" si="336"/>
        <v>36</v>
      </c>
      <c r="J2555">
        <v>25</v>
      </c>
      <c r="K2555">
        <f t="shared" si="337"/>
        <v>40</v>
      </c>
      <c r="N2555">
        <v>10</v>
      </c>
    </row>
    <row r="2556" spans="1:14" x14ac:dyDescent="0.25">
      <c r="A2556" t="str">
        <f t="shared" si="329"/>
        <v/>
      </c>
      <c r="B2556" s="16">
        <f t="shared" si="335"/>
        <v>41356</v>
      </c>
      <c r="C2556">
        <f t="shared" si="333"/>
        <v>450</v>
      </c>
      <c r="D2556">
        <f t="shared" si="330"/>
        <v>245</v>
      </c>
      <c r="E2556">
        <f t="shared" si="331"/>
        <v>205</v>
      </c>
      <c r="F2556">
        <f t="shared" si="334"/>
        <v>35</v>
      </c>
      <c r="G2556">
        <f t="shared" si="334"/>
        <v>90</v>
      </c>
      <c r="H2556">
        <v>9</v>
      </c>
      <c r="I2556">
        <f t="shared" si="336"/>
        <v>36</v>
      </c>
      <c r="J2556">
        <v>25</v>
      </c>
      <c r="K2556">
        <f t="shared" si="337"/>
        <v>40</v>
      </c>
      <c r="N2556">
        <v>10</v>
      </c>
    </row>
    <row r="2557" spans="1:14" x14ac:dyDescent="0.25">
      <c r="A2557" t="str">
        <f t="shared" si="329"/>
        <v/>
      </c>
      <c r="B2557" s="16">
        <f t="shared" si="335"/>
        <v>41357</v>
      </c>
      <c r="C2557">
        <f t="shared" si="333"/>
        <v>450</v>
      </c>
      <c r="D2557">
        <f t="shared" si="330"/>
        <v>245</v>
      </c>
      <c r="E2557">
        <f t="shared" si="331"/>
        <v>205</v>
      </c>
      <c r="F2557">
        <f t="shared" si="334"/>
        <v>35</v>
      </c>
      <c r="G2557">
        <f t="shared" si="334"/>
        <v>90</v>
      </c>
      <c r="H2557">
        <v>9</v>
      </c>
      <c r="I2557">
        <f t="shared" si="336"/>
        <v>36</v>
      </c>
      <c r="J2557">
        <v>25</v>
      </c>
      <c r="K2557">
        <f t="shared" si="337"/>
        <v>40</v>
      </c>
      <c r="N2557">
        <v>10</v>
      </c>
    </row>
    <row r="2558" spans="1:14" x14ac:dyDescent="0.25">
      <c r="A2558" t="str">
        <f t="shared" si="329"/>
        <v/>
      </c>
      <c r="B2558" s="16">
        <f t="shared" si="335"/>
        <v>41358</v>
      </c>
      <c r="C2558">
        <f t="shared" si="333"/>
        <v>450</v>
      </c>
      <c r="D2558">
        <f t="shared" si="330"/>
        <v>245</v>
      </c>
      <c r="E2558">
        <f t="shared" si="331"/>
        <v>205</v>
      </c>
      <c r="F2558">
        <f t="shared" si="334"/>
        <v>35</v>
      </c>
      <c r="G2558">
        <f t="shared" si="334"/>
        <v>90</v>
      </c>
      <c r="H2558">
        <v>9</v>
      </c>
      <c r="I2558">
        <f t="shared" si="336"/>
        <v>36</v>
      </c>
      <c r="J2558">
        <v>25</v>
      </c>
      <c r="K2558">
        <f t="shared" si="337"/>
        <v>40</v>
      </c>
      <c r="N2558">
        <v>10</v>
      </c>
    </row>
    <row r="2559" spans="1:14" x14ac:dyDescent="0.25">
      <c r="A2559" t="str">
        <f t="shared" si="329"/>
        <v/>
      </c>
      <c r="B2559" s="16">
        <f t="shared" si="335"/>
        <v>41359</v>
      </c>
      <c r="C2559">
        <f t="shared" si="333"/>
        <v>450</v>
      </c>
      <c r="D2559">
        <f t="shared" si="330"/>
        <v>245</v>
      </c>
      <c r="E2559">
        <f t="shared" si="331"/>
        <v>205</v>
      </c>
      <c r="F2559">
        <f t="shared" si="334"/>
        <v>35</v>
      </c>
      <c r="G2559">
        <f t="shared" si="334"/>
        <v>90</v>
      </c>
      <c r="H2559">
        <v>9</v>
      </c>
      <c r="I2559">
        <f t="shared" si="336"/>
        <v>36</v>
      </c>
      <c r="J2559">
        <v>25</v>
      </c>
      <c r="K2559">
        <f t="shared" si="337"/>
        <v>40</v>
      </c>
      <c r="N2559">
        <v>10</v>
      </c>
    </row>
    <row r="2560" spans="1:14" x14ac:dyDescent="0.25">
      <c r="A2560" t="str">
        <f t="shared" si="329"/>
        <v/>
      </c>
      <c r="B2560" s="16">
        <f t="shared" si="335"/>
        <v>41360</v>
      </c>
      <c r="C2560">
        <f t="shared" si="333"/>
        <v>450</v>
      </c>
      <c r="D2560">
        <f t="shared" si="330"/>
        <v>245</v>
      </c>
      <c r="E2560">
        <f t="shared" si="331"/>
        <v>205</v>
      </c>
      <c r="F2560">
        <f t="shared" si="334"/>
        <v>35</v>
      </c>
      <c r="G2560">
        <f t="shared" si="334"/>
        <v>90</v>
      </c>
      <c r="H2560">
        <v>9</v>
      </c>
      <c r="I2560">
        <f t="shared" si="336"/>
        <v>36</v>
      </c>
      <c r="J2560">
        <v>25</v>
      </c>
      <c r="K2560">
        <f t="shared" si="337"/>
        <v>40</v>
      </c>
      <c r="N2560">
        <v>10</v>
      </c>
    </row>
    <row r="2561" spans="1:15" x14ac:dyDescent="0.25">
      <c r="A2561" t="str">
        <f t="shared" si="329"/>
        <v/>
      </c>
      <c r="B2561" s="16">
        <f t="shared" si="335"/>
        <v>41361</v>
      </c>
      <c r="C2561">
        <f t="shared" si="333"/>
        <v>450</v>
      </c>
      <c r="D2561">
        <f t="shared" si="330"/>
        <v>245</v>
      </c>
      <c r="E2561">
        <f t="shared" si="331"/>
        <v>205</v>
      </c>
      <c r="F2561">
        <f t="shared" si="334"/>
        <v>35</v>
      </c>
      <c r="G2561">
        <f t="shared" si="334"/>
        <v>90</v>
      </c>
      <c r="H2561">
        <v>9</v>
      </c>
      <c r="I2561">
        <f t="shared" si="336"/>
        <v>36</v>
      </c>
      <c r="J2561">
        <v>25</v>
      </c>
      <c r="K2561">
        <f t="shared" si="337"/>
        <v>40</v>
      </c>
      <c r="N2561">
        <v>10</v>
      </c>
    </row>
    <row r="2562" spans="1:15" x14ac:dyDescent="0.25">
      <c r="A2562" t="str">
        <f t="shared" si="329"/>
        <v/>
      </c>
      <c r="B2562" s="16">
        <f t="shared" si="335"/>
        <v>41362</v>
      </c>
      <c r="C2562">
        <f t="shared" si="333"/>
        <v>450</v>
      </c>
      <c r="D2562">
        <f t="shared" si="330"/>
        <v>245</v>
      </c>
      <c r="E2562">
        <f t="shared" si="331"/>
        <v>205</v>
      </c>
      <c r="F2562">
        <f t="shared" si="334"/>
        <v>35</v>
      </c>
      <c r="G2562">
        <f t="shared" si="334"/>
        <v>90</v>
      </c>
      <c r="H2562">
        <v>9</v>
      </c>
      <c r="I2562">
        <f t="shared" si="336"/>
        <v>36</v>
      </c>
      <c r="J2562">
        <v>25</v>
      </c>
      <c r="K2562">
        <f t="shared" si="337"/>
        <v>40</v>
      </c>
      <c r="N2562">
        <v>10</v>
      </c>
    </row>
    <row r="2563" spans="1:15" x14ac:dyDescent="0.25">
      <c r="A2563" t="str">
        <f t="shared" si="329"/>
        <v/>
      </c>
      <c r="B2563" s="16">
        <f t="shared" si="335"/>
        <v>41363</v>
      </c>
      <c r="C2563">
        <f t="shared" si="333"/>
        <v>450</v>
      </c>
      <c r="D2563">
        <f t="shared" si="330"/>
        <v>245</v>
      </c>
      <c r="E2563">
        <f t="shared" si="331"/>
        <v>205</v>
      </c>
      <c r="F2563">
        <f t="shared" si="334"/>
        <v>35</v>
      </c>
      <c r="G2563">
        <f t="shared" si="334"/>
        <v>90</v>
      </c>
      <c r="H2563">
        <v>9</v>
      </c>
      <c r="I2563">
        <f t="shared" si="336"/>
        <v>36</v>
      </c>
      <c r="J2563">
        <v>25</v>
      </c>
      <c r="K2563">
        <f t="shared" si="337"/>
        <v>40</v>
      </c>
      <c r="N2563">
        <v>10</v>
      </c>
    </row>
    <row r="2564" spans="1:15" x14ac:dyDescent="0.25">
      <c r="A2564" t="str">
        <f t="shared" si="329"/>
        <v/>
      </c>
      <c r="B2564" s="16">
        <f t="shared" si="335"/>
        <v>41364</v>
      </c>
      <c r="C2564">
        <f t="shared" si="333"/>
        <v>450</v>
      </c>
      <c r="D2564">
        <f t="shared" si="330"/>
        <v>245</v>
      </c>
      <c r="E2564">
        <f t="shared" si="331"/>
        <v>205</v>
      </c>
      <c r="F2564">
        <f t="shared" si="334"/>
        <v>35</v>
      </c>
      <c r="G2564">
        <f t="shared" si="334"/>
        <v>90</v>
      </c>
      <c r="H2564">
        <v>9</v>
      </c>
      <c r="I2564">
        <f t="shared" si="336"/>
        <v>36</v>
      </c>
      <c r="J2564">
        <v>25</v>
      </c>
      <c r="K2564">
        <f t="shared" si="337"/>
        <v>40</v>
      </c>
      <c r="N2564">
        <v>10</v>
      </c>
    </row>
    <row r="2565" spans="1:15" x14ac:dyDescent="0.25">
      <c r="A2565">
        <f t="shared" si="329"/>
        <v>1</v>
      </c>
      <c r="B2565" s="16">
        <f t="shared" si="335"/>
        <v>41365</v>
      </c>
      <c r="C2565">
        <f t="shared" si="333"/>
        <v>410</v>
      </c>
      <c r="D2565">
        <f t="shared" si="330"/>
        <v>245</v>
      </c>
      <c r="E2565">
        <f t="shared" si="331"/>
        <v>165</v>
      </c>
      <c r="F2565">
        <f t="shared" si="334"/>
        <v>35</v>
      </c>
      <c r="G2565">
        <f>G2564+13</f>
        <v>103</v>
      </c>
      <c r="H2565">
        <v>3</v>
      </c>
      <c r="I2565">
        <f>15+10</f>
        <v>25</v>
      </c>
      <c r="J2565">
        <v>25</v>
      </c>
      <c r="K2565">
        <f t="shared" ref="K2565:K2575" si="338">10+20</f>
        <v>30</v>
      </c>
      <c r="N2565">
        <v>20</v>
      </c>
      <c r="O2565">
        <f>2+2</f>
        <v>4</v>
      </c>
    </row>
    <row r="2566" spans="1:15" x14ac:dyDescent="0.25">
      <c r="A2566" t="str">
        <f t="shared" si="329"/>
        <v/>
      </c>
      <c r="B2566" s="16">
        <f t="shared" si="335"/>
        <v>41366</v>
      </c>
      <c r="C2566">
        <f t="shared" si="333"/>
        <v>410</v>
      </c>
      <c r="D2566">
        <f t="shared" si="330"/>
        <v>245</v>
      </c>
      <c r="E2566">
        <f t="shared" si="331"/>
        <v>165</v>
      </c>
      <c r="F2566">
        <f t="shared" si="334"/>
        <v>35</v>
      </c>
      <c r="G2566">
        <f>G2565</f>
        <v>103</v>
      </c>
      <c r="H2566">
        <v>3</v>
      </c>
      <c r="I2566">
        <f t="shared" ref="I2566:I2625" si="339">15+10</f>
        <v>25</v>
      </c>
      <c r="J2566">
        <v>25</v>
      </c>
      <c r="K2566">
        <f t="shared" si="338"/>
        <v>30</v>
      </c>
      <c r="N2566">
        <v>20</v>
      </c>
      <c r="O2566">
        <f t="shared" ref="O2566:O2629" si="340">2+2</f>
        <v>4</v>
      </c>
    </row>
    <row r="2567" spans="1:15" x14ac:dyDescent="0.25">
      <c r="A2567" t="str">
        <f t="shared" si="329"/>
        <v/>
      </c>
      <c r="B2567" s="16">
        <f t="shared" si="335"/>
        <v>41367</v>
      </c>
      <c r="C2567">
        <f t="shared" si="333"/>
        <v>410</v>
      </c>
      <c r="D2567">
        <f t="shared" si="330"/>
        <v>245</v>
      </c>
      <c r="E2567">
        <f t="shared" si="331"/>
        <v>165</v>
      </c>
      <c r="F2567">
        <f t="shared" si="334"/>
        <v>35</v>
      </c>
      <c r="G2567">
        <f t="shared" si="334"/>
        <v>103</v>
      </c>
      <c r="H2567">
        <v>3</v>
      </c>
      <c r="I2567">
        <f t="shared" si="339"/>
        <v>25</v>
      </c>
      <c r="J2567">
        <v>25</v>
      </c>
      <c r="K2567">
        <f t="shared" si="338"/>
        <v>30</v>
      </c>
      <c r="N2567">
        <v>20</v>
      </c>
      <c r="O2567">
        <f t="shared" si="340"/>
        <v>4</v>
      </c>
    </row>
    <row r="2568" spans="1:15" x14ac:dyDescent="0.25">
      <c r="A2568" t="str">
        <f t="shared" ref="A2568:A2631" si="341">IF(DAY(B2568)=1,1,"")</f>
        <v/>
      </c>
      <c r="B2568" s="16">
        <f t="shared" si="335"/>
        <v>41368</v>
      </c>
      <c r="C2568">
        <f t="shared" si="333"/>
        <v>410</v>
      </c>
      <c r="D2568">
        <f t="shared" si="330"/>
        <v>245</v>
      </c>
      <c r="E2568">
        <f t="shared" si="331"/>
        <v>165</v>
      </c>
      <c r="F2568">
        <f t="shared" si="334"/>
        <v>35</v>
      </c>
      <c r="G2568">
        <f t="shared" si="334"/>
        <v>103</v>
      </c>
      <c r="H2568">
        <v>3</v>
      </c>
      <c r="I2568">
        <f t="shared" si="339"/>
        <v>25</v>
      </c>
      <c r="J2568">
        <v>25</v>
      </c>
      <c r="K2568">
        <f t="shared" si="338"/>
        <v>30</v>
      </c>
      <c r="N2568">
        <v>20</v>
      </c>
      <c r="O2568">
        <f t="shared" si="340"/>
        <v>4</v>
      </c>
    </row>
    <row r="2569" spans="1:15" x14ac:dyDescent="0.25">
      <c r="A2569" t="str">
        <f t="shared" si="341"/>
        <v/>
      </c>
      <c r="B2569" s="16">
        <f t="shared" si="335"/>
        <v>41369</v>
      </c>
      <c r="C2569">
        <f t="shared" si="333"/>
        <v>410</v>
      </c>
      <c r="D2569">
        <f t="shared" ref="D2569:D2632" si="342">SUM(F2569:S2569)</f>
        <v>245</v>
      </c>
      <c r="E2569">
        <f t="shared" ref="E2569:E2632" si="343">C2569-D2569</f>
        <v>165</v>
      </c>
      <c r="F2569">
        <f t="shared" si="334"/>
        <v>35</v>
      </c>
      <c r="G2569">
        <f t="shared" si="334"/>
        <v>103</v>
      </c>
      <c r="H2569">
        <v>3</v>
      </c>
      <c r="I2569">
        <f t="shared" si="339"/>
        <v>25</v>
      </c>
      <c r="J2569">
        <v>25</v>
      </c>
      <c r="K2569">
        <f t="shared" si="338"/>
        <v>30</v>
      </c>
      <c r="N2569">
        <v>20</v>
      </c>
      <c r="O2569">
        <f t="shared" si="340"/>
        <v>4</v>
      </c>
    </row>
    <row r="2570" spans="1:15" x14ac:dyDescent="0.25">
      <c r="A2570" t="str">
        <f t="shared" si="341"/>
        <v/>
      </c>
      <c r="B2570" s="16">
        <f t="shared" si="335"/>
        <v>41370</v>
      </c>
      <c r="C2570">
        <f t="shared" si="333"/>
        <v>410</v>
      </c>
      <c r="D2570">
        <f t="shared" si="342"/>
        <v>245</v>
      </c>
      <c r="E2570">
        <f t="shared" si="343"/>
        <v>165</v>
      </c>
      <c r="F2570">
        <f t="shared" si="334"/>
        <v>35</v>
      </c>
      <c r="G2570">
        <f t="shared" si="334"/>
        <v>103</v>
      </c>
      <c r="H2570">
        <v>3</v>
      </c>
      <c r="I2570">
        <f t="shared" si="339"/>
        <v>25</v>
      </c>
      <c r="J2570">
        <v>25</v>
      </c>
      <c r="K2570">
        <f t="shared" si="338"/>
        <v>30</v>
      </c>
      <c r="N2570">
        <v>20</v>
      </c>
      <c r="O2570">
        <f t="shared" si="340"/>
        <v>4</v>
      </c>
    </row>
    <row r="2571" spans="1:15" x14ac:dyDescent="0.25">
      <c r="A2571" t="str">
        <f t="shared" si="341"/>
        <v/>
      </c>
      <c r="B2571" s="16">
        <f t="shared" si="335"/>
        <v>41371</v>
      </c>
      <c r="C2571">
        <f t="shared" si="333"/>
        <v>410</v>
      </c>
      <c r="D2571">
        <f t="shared" si="342"/>
        <v>245</v>
      </c>
      <c r="E2571">
        <f t="shared" si="343"/>
        <v>165</v>
      </c>
      <c r="F2571">
        <f t="shared" si="334"/>
        <v>35</v>
      </c>
      <c r="G2571">
        <f t="shared" si="334"/>
        <v>103</v>
      </c>
      <c r="H2571">
        <v>3</v>
      </c>
      <c r="I2571">
        <f t="shared" si="339"/>
        <v>25</v>
      </c>
      <c r="J2571">
        <v>25</v>
      </c>
      <c r="K2571">
        <f t="shared" si="338"/>
        <v>30</v>
      </c>
      <c r="N2571">
        <v>20</v>
      </c>
      <c r="O2571">
        <f t="shared" si="340"/>
        <v>4</v>
      </c>
    </row>
    <row r="2572" spans="1:15" x14ac:dyDescent="0.25">
      <c r="A2572" t="str">
        <f t="shared" si="341"/>
        <v/>
      </c>
      <c r="B2572" s="16">
        <f t="shared" si="335"/>
        <v>41372</v>
      </c>
      <c r="C2572">
        <f t="shared" ref="C2572:C2635" si="344">IF(MONTH(B2572)&lt;4,450,IF(MONTH(B2572)&gt;10,450,410))</f>
        <v>410</v>
      </c>
      <c r="D2572">
        <f t="shared" si="342"/>
        <v>245</v>
      </c>
      <c r="E2572">
        <f t="shared" si="343"/>
        <v>165</v>
      </c>
      <c r="F2572">
        <f t="shared" si="334"/>
        <v>35</v>
      </c>
      <c r="G2572">
        <f t="shared" si="334"/>
        <v>103</v>
      </c>
      <c r="H2572">
        <v>3</v>
      </c>
      <c r="I2572">
        <f t="shared" si="339"/>
        <v>25</v>
      </c>
      <c r="J2572">
        <v>25</v>
      </c>
      <c r="K2572">
        <f t="shared" si="338"/>
        <v>30</v>
      </c>
      <c r="N2572">
        <v>20</v>
      </c>
      <c r="O2572">
        <f t="shared" si="340"/>
        <v>4</v>
      </c>
    </row>
    <row r="2573" spans="1:15" x14ac:dyDescent="0.25">
      <c r="A2573" t="str">
        <f t="shared" si="341"/>
        <v/>
      </c>
      <c r="B2573" s="16">
        <f t="shared" si="335"/>
        <v>41373</v>
      </c>
      <c r="C2573">
        <f t="shared" si="344"/>
        <v>410</v>
      </c>
      <c r="D2573">
        <f t="shared" si="342"/>
        <v>245</v>
      </c>
      <c r="E2573">
        <f t="shared" si="343"/>
        <v>165</v>
      </c>
      <c r="F2573">
        <f t="shared" si="334"/>
        <v>35</v>
      </c>
      <c r="G2573">
        <f t="shared" si="334"/>
        <v>103</v>
      </c>
      <c r="H2573">
        <v>3</v>
      </c>
      <c r="I2573">
        <f t="shared" si="339"/>
        <v>25</v>
      </c>
      <c r="J2573">
        <v>25</v>
      </c>
      <c r="K2573">
        <f t="shared" si="338"/>
        <v>30</v>
      </c>
      <c r="N2573">
        <v>20</v>
      </c>
      <c r="O2573">
        <f t="shared" si="340"/>
        <v>4</v>
      </c>
    </row>
    <row r="2574" spans="1:15" x14ac:dyDescent="0.25">
      <c r="A2574" t="str">
        <f t="shared" si="341"/>
        <v/>
      </c>
      <c r="B2574" s="16">
        <f t="shared" si="335"/>
        <v>41374</v>
      </c>
      <c r="C2574">
        <f t="shared" si="344"/>
        <v>410</v>
      </c>
      <c r="D2574">
        <f t="shared" si="342"/>
        <v>245</v>
      </c>
      <c r="E2574">
        <f t="shared" si="343"/>
        <v>165</v>
      </c>
      <c r="F2574">
        <f t="shared" si="334"/>
        <v>35</v>
      </c>
      <c r="G2574">
        <f t="shared" si="334"/>
        <v>103</v>
      </c>
      <c r="H2574">
        <v>3</v>
      </c>
      <c r="I2574">
        <f t="shared" si="339"/>
        <v>25</v>
      </c>
      <c r="J2574">
        <v>25</v>
      </c>
      <c r="K2574">
        <f t="shared" si="338"/>
        <v>30</v>
      </c>
      <c r="N2574">
        <v>20</v>
      </c>
      <c r="O2574">
        <f t="shared" si="340"/>
        <v>4</v>
      </c>
    </row>
    <row r="2575" spans="1:15" x14ac:dyDescent="0.25">
      <c r="A2575" t="str">
        <f t="shared" si="341"/>
        <v/>
      </c>
      <c r="B2575" s="16">
        <f t="shared" si="335"/>
        <v>41375</v>
      </c>
      <c r="C2575">
        <f t="shared" si="344"/>
        <v>410</v>
      </c>
      <c r="D2575">
        <f t="shared" si="342"/>
        <v>245</v>
      </c>
      <c r="E2575">
        <f t="shared" si="343"/>
        <v>165</v>
      </c>
      <c r="F2575">
        <f t="shared" si="334"/>
        <v>35</v>
      </c>
      <c r="G2575">
        <f t="shared" si="334"/>
        <v>103</v>
      </c>
      <c r="H2575">
        <v>3</v>
      </c>
      <c r="I2575">
        <f t="shared" si="339"/>
        <v>25</v>
      </c>
      <c r="J2575">
        <v>25</v>
      </c>
      <c r="K2575">
        <f t="shared" si="338"/>
        <v>30</v>
      </c>
      <c r="N2575">
        <v>20</v>
      </c>
      <c r="O2575">
        <f t="shared" si="340"/>
        <v>4</v>
      </c>
    </row>
    <row r="2576" spans="1:15" x14ac:dyDescent="0.25">
      <c r="A2576" t="str">
        <f t="shared" si="341"/>
        <v/>
      </c>
      <c r="B2576" s="16">
        <f t="shared" si="335"/>
        <v>41376</v>
      </c>
      <c r="C2576">
        <f t="shared" si="344"/>
        <v>410</v>
      </c>
      <c r="D2576">
        <f t="shared" si="342"/>
        <v>245</v>
      </c>
      <c r="E2576">
        <f t="shared" si="343"/>
        <v>165</v>
      </c>
      <c r="F2576">
        <f t="shared" si="334"/>
        <v>35</v>
      </c>
      <c r="G2576">
        <f t="shared" si="334"/>
        <v>103</v>
      </c>
      <c r="H2576">
        <v>3</v>
      </c>
      <c r="I2576">
        <f t="shared" si="339"/>
        <v>25</v>
      </c>
      <c r="J2576">
        <v>25</v>
      </c>
      <c r="K2576">
        <f t="shared" ref="K2576:K2639" si="345">10+20</f>
        <v>30</v>
      </c>
      <c r="N2576">
        <v>20</v>
      </c>
      <c r="O2576">
        <f t="shared" si="340"/>
        <v>4</v>
      </c>
    </row>
    <row r="2577" spans="1:15" x14ac:dyDescent="0.25">
      <c r="A2577" t="str">
        <f t="shared" si="341"/>
        <v/>
      </c>
      <c r="B2577" s="16">
        <f t="shared" si="335"/>
        <v>41377</v>
      </c>
      <c r="C2577">
        <f t="shared" si="344"/>
        <v>410</v>
      </c>
      <c r="D2577">
        <f t="shared" si="342"/>
        <v>245</v>
      </c>
      <c r="E2577">
        <f t="shared" si="343"/>
        <v>165</v>
      </c>
      <c r="F2577">
        <f t="shared" ref="F2577:G2640" si="346">F2576</f>
        <v>35</v>
      </c>
      <c r="G2577">
        <f t="shared" si="346"/>
        <v>103</v>
      </c>
      <c r="H2577">
        <v>3</v>
      </c>
      <c r="I2577">
        <f t="shared" si="339"/>
        <v>25</v>
      </c>
      <c r="J2577">
        <v>25</v>
      </c>
      <c r="K2577">
        <f t="shared" si="345"/>
        <v>30</v>
      </c>
      <c r="N2577">
        <v>20</v>
      </c>
      <c r="O2577">
        <f t="shared" si="340"/>
        <v>4</v>
      </c>
    </row>
    <row r="2578" spans="1:15" x14ac:dyDescent="0.25">
      <c r="A2578" t="str">
        <f t="shared" si="341"/>
        <v/>
      </c>
      <c r="B2578" s="16">
        <f t="shared" ref="B2578:B2641" si="347">B2577+1</f>
        <v>41378</v>
      </c>
      <c r="C2578">
        <f t="shared" si="344"/>
        <v>410</v>
      </c>
      <c r="D2578">
        <f t="shared" si="342"/>
        <v>245</v>
      </c>
      <c r="E2578">
        <f t="shared" si="343"/>
        <v>165</v>
      </c>
      <c r="F2578">
        <f t="shared" si="346"/>
        <v>35</v>
      </c>
      <c r="G2578">
        <f t="shared" si="346"/>
        <v>103</v>
      </c>
      <c r="H2578">
        <v>3</v>
      </c>
      <c r="I2578">
        <f t="shared" si="339"/>
        <v>25</v>
      </c>
      <c r="J2578">
        <v>25</v>
      </c>
      <c r="K2578">
        <f t="shared" si="345"/>
        <v>30</v>
      </c>
      <c r="N2578">
        <v>20</v>
      </c>
      <c r="O2578">
        <f t="shared" si="340"/>
        <v>4</v>
      </c>
    </row>
    <row r="2579" spans="1:15" x14ac:dyDescent="0.25">
      <c r="A2579" t="str">
        <f t="shared" si="341"/>
        <v/>
      </c>
      <c r="B2579" s="16">
        <f t="shared" si="347"/>
        <v>41379</v>
      </c>
      <c r="C2579">
        <f t="shared" si="344"/>
        <v>410</v>
      </c>
      <c r="D2579">
        <f t="shared" si="342"/>
        <v>245</v>
      </c>
      <c r="E2579">
        <f t="shared" si="343"/>
        <v>165</v>
      </c>
      <c r="F2579">
        <f t="shared" si="346"/>
        <v>35</v>
      </c>
      <c r="G2579">
        <f t="shared" si="346"/>
        <v>103</v>
      </c>
      <c r="H2579">
        <v>3</v>
      </c>
      <c r="I2579">
        <f t="shared" si="339"/>
        <v>25</v>
      </c>
      <c r="J2579">
        <v>25</v>
      </c>
      <c r="K2579">
        <f t="shared" si="345"/>
        <v>30</v>
      </c>
      <c r="N2579">
        <v>20</v>
      </c>
      <c r="O2579">
        <f t="shared" si="340"/>
        <v>4</v>
      </c>
    </row>
    <row r="2580" spans="1:15" x14ac:dyDescent="0.25">
      <c r="A2580" t="str">
        <f t="shared" si="341"/>
        <v/>
      </c>
      <c r="B2580" s="16">
        <f t="shared" si="347"/>
        <v>41380</v>
      </c>
      <c r="C2580">
        <f t="shared" si="344"/>
        <v>410</v>
      </c>
      <c r="D2580">
        <f t="shared" si="342"/>
        <v>245</v>
      </c>
      <c r="E2580">
        <f t="shared" si="343"/>
        <v>165</v>
      </c>
      <c r="F2580">
        <f t="shared" si="346"/>
        <v>35</v>
      </c>
      <c r="G2580">
        <f t="shared" si="346"/>
        <v>103</v>
      </c>
      <c r="H2580">
        <v>3</v>
      </c>
      <c r="I2580">
        <f t="shared" si="339"/>
        <v>25</v>
      </c>
      <c r="J2580">
        <v>25</v>
      </c>
      <c r="K2580">
        <f t="shared" si="345"/>
        <v>30</v>
      </c>
      <c r="N2580">
        <v>20</v>
      </c>
      <c r="O2580">
        <f t="shared" si="340"/>
        <v>4</v>
      </c>
    </row>
    <row r="2581" spans="1:15" x14ac:dyDescent="0.25">
      <c r="A2581" t="str">
        <f t="shared" si="341"/>
        <v/>
      </c>
      <c r="B2581" s="16">
        <f t="shared" si="347"/>
        <v>41381</v>
      </c>
      <c r="C2581">
        <f t="shared" si="344"/>
        <v>410</v>
      </c>
      <c r="D2581">
        <f t="shared" si="342"/>
        <v>245</v>
      </c>
      <c r="E2581">
        <f t="shared" si="343"/>
        <v>165</v>
      </c>
      <c r="F2581">
        <f t="shared" si="346"/>
        <v>35</v>
      </c>
      <c r="G2581">
        <f t="shared" si="346"/>
        <v>103</v>
      </c>
      <c r="H2581">
        <v>3</v>
      </c>
      <c r="I2581">
        <f t="shared" si="339"/>
        <v>25</v>
      </c>
      <c r="J2581">
        <v>25</v>
      </c>
      <c r="K2581">
        <f t="shared" si="345"/>
        <v>30</v>
      </c>
      <c r="N2581">
        <v>20</v>
      </c>
      <c r="O2581">
        <f t="shared" si="340"/>
        <v>4</v>
      </c>
    </row>
    <row r="2582" spans="1:15" x14ac:dyDescent="0.25">
      <c r="A2582" t="str">
        <f t="shared" si="341"/>
        <v/>
      </c>
      <c r="B2582" s="16">
        <f t="shared" si="347"/>
        <v>41382</v>
      </c>
      <c r="C2582">
        <f t="shared" si="344"/>
        <v>410</v>
      </c>
      <c r="D2582">
        <f t="shared" si="342"/>
        <v>245</v>
      </c>
      <c r="E2582">
        <f t="shared" si="343"/>
        <v>165</v>
      </c>
      <c r="F2582">
        <f t="shared" si="346"/>
        <v>35</v>
      </c>
      <c r="G2582">
        <f t="shared" si="346"/>
        <v>103</v>
      </c>
      <c r="H2582">
        <v>3</v>
      </c>
      <c r="I2582">
        <f t="shared" si="339"/>
        <v>25</v>
      </c>
      <c r="J2582">
        <v>25</v>
      </c>
      <c r="K2582">
        <f t="shared" si="345"/>
        <v>30</v>
      </c>
      <c r="N2582">
        <v>20</v>
      </c>
      <c r="O2582">
        <f t="shared" si="340"/>
        <v>4</v>
      </c>
    </row>
    <row r="2583" spans="1:15" x14ac:dyDescent="0.25">
      <c r="A2583" t="str">
        <f t="shared" si="341"/>
        <v/>
      </c>
      <c r="B2583" s="16">
        <f t="shared" si="347"/>
        <v>41383</v>
      </c>
      <c r="C2583">
        <f t="shared" si="344"/>
        <v>410</v>
      </c>
      <c r="D2583">
        <f t="shared" si="342"/>
        <v>245</v>
      </c>
      <c r="E2583">
        <f t="shared" si="343"/>
        <v>165</v>
      </c>
      <c r="F2583">
        <f t="shared" si="346"/>
        <v>35</v>
      </c>
      <c r="G2583">
        <f t="shared" si="346"/>
        <v>103</v>
      </c>
      <c r="H2583">
        <v>3</v>
      </c>
      <c r="I2583">
        <f t="shared" si="339"/>
        <v>25</v>
      </c>
      <c r="J2583">
        <v>25</v>
      </c>
      <c r="K2583">
        <f t="shared" si="345"/>
        <v>30</v>
      </c>
      <c r="N2583">
        <v>20</v>
      </c>
      <c r="O2583">
        <f t="shared" si="340"/>
        <v>4</v>
      </c>
    </row>
    <row r="2584" spans="1:15" x14ac:dyDescent="0.25">
      <c r="A2584" t="str">
        <f t="shared" si="341"/>
        <v/>
      </c>
      <c r="B2584" s="16">
        <f t="shared" si="347"/>
        <v>41384</v>
      </c>
      <c r="C2584">
        <f t="shared" si="344"/>
        <v>410</v>
      </c>
      <c r="D2584">
        <f t="shared" si="342"/>
        <v>245</v>
      </c>
      <c r="E2584">
        <f t="shared" si="343"/>
        <v>165</v>
      </c>
      <c r="F2584">
        <f t="shared" si="346"/>
        <v>35</v>
      </c>
      <c r="G2584">
        <f t="shared" si="346"/>
        <v>103</v>
      </c>
      <c r="H2584">
        <v>3</v>
      </c>
      <c r="I2584">
        <f t="shared" si="339"/>
        <v>25</v>
      </c>
      <c r="J2584">
        <v>25</v>
      </c>
      <c r="K2584">
        <f t="shared" si="345"/>
        <v>30</v>
      </c>
      <c r="N2584">
        <v>20</v>
      </c>
      <c r="O2584">
        <f t="shared" si="340"/>
        <v>4</v>
      </c>
    </row>
    <row r="2585" spans="1:15" x14ac:dyDescent="0.25">
      <c r="A2585" t="str">
        <f t="shared" si="341"/>
        <v/>
      </c>
      <c r="B2585" s="16">
        <f t="shared" si="347"/>
        <v>41385</v>
      </c>
      <c r="C2585">
        <f t="shared" si="344"/>
        <v>410</v>
      </c>
      <c r="D2585">
        <f t="shared" si="342"/>
        <v>245</v>
      </c>
      <c r="E2585">
        <f t="shared" si="343"/>
        <v>165</v>
      </c>
      <c r="F2585">
        <f t="shared" si="346"/>
        <v>35</v>
      </c>
      <c r="G2585">
        <f t="shared" si="346"/>
        <v>103</v>
      </c>
      <c r="H2585">
        <v>3</v>
      </c>
      <c r="I2585">
        <f t="shared" si="339"/>
        <v>25</v>
      </c>
      <c r="J2585">
        <v>25</v>
      </c>
      <c r="K2585">
        <f t="shared" si="345"/>
        <v>30</v>
      </c>
      <c r="N2585">
        <v>20</v>
      </c>
      <c r="O2585">
        <f t="shared" si="340"/>
        <v>4</v>
      </c>
    </row>
    <row r="2586" spans="1:15" x14ac:dyDescent="0.25">
      <c r="A2586" t="str">
        <f t="shared" si="341"/>
        <v/>
      </c>
      <c r="B2586" s="16">
        <f t="shared" si="347"/>
        <v>41386</v>
      </c>
      <c r="C2586">
        <f t="shared" si="344"/>
        <v>410</v>
      </c>
      <c r="D2586">
        <f t="shared" si="342"/>
        <v>245</v>
      </c>
      <c r="E2586">
        <f t="shared" si="343"/>
        <v>165</v>
      </c>
      <c r="F2586">
        <f t="shared" si="346"/>
        <v>35</v>
      </c>
      <c r="G2586">
        <f t="shared" si="346"/>
        <v>103</v>
      </c>
      <c r="H2586">
        <v>3</v>
      </c>
      <c r="I2586">
        <f t="shared" si="339"/>
        <v>25</v>
      </c>
      <c r="J2586">
        <v>25</v>
      </c>
      <c r="K2586">
        <f t="shared" si="345"/>
        <v>30</v>
      </c>
      <c r="N2586">
        <v>20</v>
      </c>
      <c r="O2586">
        <f t="shared" si="340"/>
        <v>4</v>
      </c>
    </row>
    <row r="2587" spans="1:15" x14ac:dyDescent="0.25">
      <c r="A2587" t="str">
        <f t="shared" si="341"/>
        <v/>
      </c>
      <c r="B2587" s="16">
        <f t="shared" si="347"/>
        <v>41387</v>
      </c>
      <c r="C2587">
        <f t="shared" si="344"/>
        <v>410</v>
      </c>
      <c r="D2587">
        <f t="shared" si="342"/>
        <v>245</v>
      </c>
      <c r="E2587">
        <f t="shared" si="343"/>
        <v>165</v>
      </c>
      <c r="F2587">
        <f t="shared" si="346"/>
        <v>35</v>
      </c>
      <c r="G2587">
        <f t="shared" si="346"/>
        <v>103</v>
      </c>
      <c r="H2587">
        <v>3</v>
      </c>
      <c r="I2587">
        <f t="shared" si="339"/>
        <v>25</v>
      </c>
      <c r="J2587">
        <v>25</v>
      </c>
      <c r="K2587">
        <f t="shared" si="345"/>
        <v>30</v>
      </c>
      <c r="N2587">
        <v>20</v>
      </c>
      <c r="O2587">
        <f t="shared" si="340"/>
        <v>4</v>
      </c>
    </row>
    <row r="2588" spans="1:15" x14ac:dyDescent="0.25">
      <c r="A2588" t="str">
        <f t="shared" si="341"/>
        <v/>
      </c>
      <c r="B2588" s="16">
        <f t="shared" si="347"/>
        <v>41388</v>
      </c>
      <c r="C2588">
        <f t="shared" si="344"/>
        <v>410</v>
      </c>
      <c r="D2588">
        <f t="shared" si="342"/>
        <v>245</v>
      </c>
      <c r="E2588">
        <f t="shared" si="343"/>
        <v>165</v>
      </c>
      <c r="F2588">
        <f t="shared" si="346"/>
        <v>35</v>
      </c>
      <c r="G2588">
        <f t="shared" si="346"/>
        <v>103</v>
      </c>
      <c r="H2588">
        <v>3</v>
      </c>
      <c r="I2588">
        <f t="shared" si="339"/>
        <v>25</v>
      </c>
      <c r="J2588">
        <v>25</v>
      </c>
      <c r="K2588">
        <f t="shared" si="345"/>
        <v>30</v>
      </c>
      <c r="N2588">
        <v>20</v>
      </c>
      <c r="O2588">
        <f t="shared" si="340"/>
        <v>4</v>
      </c>
    </row>
    <row r="2589" spans="1:15" x14ac:dyDescent="0.25">
      <c r="A2589" t="str">
        <f t="shared" si="341"/>
        <v/>
      </c>
      <c r="B2589" s="16">
        <f t="shared" si="347"/>
        <v>41389</v>
      </c>
      <c r="C2589">
        <f t="shared" si="344"/>
        <v>410</v>
      </c>
      <c r="D2589">
        <f t="shared" si="342"/>
        <v>245</v>
      </c>
      <c r="E2589">
        <f t="shared" si="343"/>
        <v>165</v>
      </c>
      <c r="F2589">
        <f t="shared" si="346"/>
        <v>35</v>
      </c>
      <c r="G2589">
        <f t="shared" si="346"/>
        <v>103</v>
      </c>
      <c r="H2589">
        <v>3</v>
      </c>
      <c r="I2589">
        <f t="shared" si="339"/>
        <v>25</v>
      </c>
      <c r="J2589">
        <v>25</v>
      </c>
      <c r="K2589">
        <f t="shared" si="345"/>
        <v>30</v>
      </c>
      <c r="N2589">
        <v>20</v>
      </c>
      <c r="O2589">
        <f t="shared" si="340"/>
        <v>4</v>
      </c>
    </row>
    <row r="2590" spans="1:15" x14ac:dyDescent="0.25">
      <c r="A2590" t="str">
        <f t="shared" si="341"/>
        <v/>
      </c>
      <c r="B2590" s="16">
        <f t="shared" si="347"/>
        <v>41390</v>
      </c>
      <c r="C2590">
        <f t="shared" si="344"/>
        <v>410</v>
      </c>
      <c r="D2590">
        <f t="shared" si="342"/>
        <v>245</v>
      </c>
      <c r="E2590">
        <f t="shared" si="343"/>
        <v>165</v>
      </c>
      <c r="F2590">
        <f t="shared" si="346"/>
        <v>35</v>
      </c>
      <c r="G2590">
        <f t="shared" si="346"/>
        <v>103</v>
      </c>
      <c r="H2590">
        <v>3</v>
      </c>
      <c r="I2590">
        <f t="shared" si="339"/>
        <v>25</v>
      </c>
      <c r="J2590">
        <v>25</v>
      </c>
      <c r="K2590">
        <f t="shared" si="345"/>
        <v>30</v>
      </c>
      <c r="N2590">
        <v>20</v>
      </c>
      <c r="O2590">
        <f t="shared" si="340"/>
        <v>4</v>
      </c>
    </row>
    <row r="2591" spans="1:15" x14ac:dyDescent="0.25">
      <c r="A2591" t="str">
        <f t="shared" si="341"/>
        <v/>
      </c>
      <c r="B2591" s="16">
        <f t="shared" si="347"/>
        <v>41391</v>
      </c>
      <c r="C2591">
        <f t="shared" si="344"/>
        <v>410</v>
      </c>
      <c r="D2591">
        <f t="shared" si="342"/>
        <v>245</v>
      </c>
      <c r="E2591">
        <f t="shared" si="343"/>
        <v>165</v>
      </c>
      <c r="F2591">
        <f t="shared" si="346"/>
        <v>35</v>
      </c>
      <c r="G2591">
        <f t="shared" si="346"/>
        <v>103</v>
      </c>
      <c r="H2591">
        <v>3</v>
      </c>
      <c r="I2591">
        <f t="shared" si="339"/>
        <v>25</v>
      </c>
      <c r="J2591">
        <v>25</v>
      </c>
      <c r="K2591">
        <f t="shared" si="345"/>
        <v>30</v>
      </c>
      <c r="N2591">
        <v>20</v>
      </c>
      <c r="O2591">
        <f t="shared" si="340"/>
        <v>4</v>
      </c>
    </row>
    <row r="2592" spans="1:15" x14ac:dyDescent="0.25">
      <c r="A2592" t="str">
        <f t="shared" si="341"/>
        <v/>
      </c>
      <c r="B2592" s="16">
        <f t="shared" si="347"/>
        <v>41392</v>
      </c>
      <c r="C2592">
        <f t="shared" si="344"/>
        <v>410</v>
      </c>
      <c r="D2592">
        <f t="shared" si="342"/>
        <v>245</v>
      </c>
      <c r="E2592">
        <f t="shared" si="343"/>
        <v>165</v>
      </c>
      <c r="F2592">
        <f t="shared" si="346"/>
        <v>35</v>
      </c>
      <c r="G2592">
        <f t="shared" si="346"/>
        <v>103</v>
      </c>
      <c r="H2592">
        <v>3</v>
      </c>
      <c r="I2592">
        <f t="shared" si="339"/>
        <v>25</v>
      </c>
      <c r="J2592">
        <v>25</v>
      </c>
      <c r="K2592">
        <f t="shared" si="345"/>
        <v>30</v>
      </c>
      <c r="N2592">
        <v>20</v>
      </c>
      <c r="O2592">
        <f t="shared" si="340"/>
        <v>4</v>
      </c>
    </row>
    <row r="2593" spans="1:15" x14ac:dyDescent="0.25">
      <c r="A2593" t="str">
        <f t="shared" si="341"/>
        <v/>
      </c>
      <c r="B2593" s="16">
        <f t="shared" si="347"/>
        <v>41393</v>
      </c>
      <c r="C2593">
        <f t="shared" si="344"/>
        <v>410</v>
      </c>
      <c r="D2593">
        <f t="shared" si="342"/>
        <v>245</v>
      </c>
      <c r="E2593">
        <f t="shared" si="343"/>
        <v>165</v>
      </c>
      <c r="F2593">
        <f t="shared" si="346"/>
        <v>35</v>
      </c>
      <c r="G2593">
        <f t="shared" si="346"/>
        <v>103</v>
      </c>
      <c r="H2593">
        <v>3</v>
      </c>
      <c r="I2593">
        <f t="shared" si="339"/>
        <v>25</v>
      </c>
      <c r="J2593">
        <v>25</v>
      </c>
      <c r="K2593">
        <f t="shared" si="345"/>
        <v>30</v>
      </c>
      <c r="N2593">
        <v>20</v>
      </c>
      <c r="O2593">
        <f t="shared" si="340"/>
        <v>4</v>
      </c>
    </row>
    <row r="2594" spans="1:15" x14ac:dyDescent="0.25">
      <c r="A2594" t="str">
        <f t="shared" si="341"/>
        <v/>
      </c>
      <c r="B2594" s="16">
        <f t="shared" si="347"/>
        <v>41394</v>
      </c>
      <c r="C2594">
        <f t="shared" si="344"/>
        <v>410</v>
      </c>
      <c r="D2594">
        <f t="shared" si="342"/>
        <v>245</v>
      </c>
      <c r="E2594">
        <f t="shared" si="343"/>
        <v>165</v>
      </c>
      <c r="F2594">
        <f t="shared" si="346"/>
        <v>35</v>
      </c>
      <c r="G2594">
        <f t="shared" si="346"/>
        <v>103</v>
      </c>
      <c r="H2594">
        <v>3</v>
      </c>
      <c r="I2594">
        <f t="shared" si="339"/>
        <v>25</v>
      </c>
      <c r="J2594">
        <v>25</v>
      </c>
      <c r="K2594">
        <f t="shared" si="345"/>
        <v>30</v>
      </c>
      <c r="N2594">
        <v>20</v>
      </c>
      <c r="O2594">
        <f t="shared" si="340"/>
        <v>4</v>
      </c>
    </row>
    <row r="2595" spans="1:15" x14ac:dyDescent="0.25">
      <c r="A2595">
        <f t="shared" si="341"/>
        <v>1</v>
      </c>
      <c r="B2595" s="16">
        <f t="shared" si="347"/>
        <v>41395</v>
      </c>
      <c r="C2595">
        <f t="shared" si="344"/>
        <v>410</v>
      </c>
      <c r="D2595">
        <f t="shared" si="342"/>
        <v>245</v>
      </c>
      <c r="E2595">
        <f t="shared" si="343"/>
        <v>165</v>
      </c>
      <c r="F2595">
        <f t="shared" si="346"/>
        <v>35</v>
      </c>
      <c r="G2595">
        <f>G2594+20</f>
        <v>123</v>
      </c>
      <c r="H2595">
        <v>3</v>
      </c>
      <c r="I2595">
        <f t="shared" si="339"/>
        <v>25</v>
      </c>
      <c r="J2595">
        <v>25</v>
      </c>
      <c r="K2595">
        <f t="shared" si="345"/>
        <v>30</v>
      </c>
      <c r="O2595">
        <f t="shared" si="340"/>
        <v>4</v>
      </c>
    </row>
    <row r="2596" spans="1:15" x14ac:dyDescent="0.25">
      <c r="A2596" t="str">
        <f t="shared" si="341"/>
        <v/>
      </c>
      <c r="B2596" s="16">
        <f t="shared" si="347"/>
        <v>41396</v>
      </c>
      <c r="C2596">
        <f t="shared" si="344"/>
        <v>410</v>
      </c>
      <c r="D2596">
        <f t="shared" si="342"/>
        <v>245</v>
      </c>
      <c r="E2596">
        <f t="shared" si="343"/>
        <v>165</v>
      </c>
      <c r="F2596">
        <f t="shared" si="346"/>
        <v>35</v>
      </c>
      <c r="G2596">
        <f t="shared" si="346"/>
        <v>123</v>
      </c>
      <c r="H2596">
        <v>3</v>
      </c>
      <c r="I2596">
        <f t="shared" si="339"/>
        <v>25</v>
      </c>
      <c r="J2596">
        <v>25</v>
      </c>
      <c r="K2596">
        <f t="shared" si="345"/>
        <v>30</v>
      </c>
      <c r="O2596">
        <f t="shared" si="340"/>
        <v>4</v>
      </c>
    </row>
    <row r="2597" spans="1:15" x14ac:dyDescent="0.25">
      <c r="A2597" t="str">
        <f t="shared" si="341"/>
        <v/>
      </c>
      <c r="B2597" s="16">
        <f t="shared" si="347"/>
        <v>41397</v>
      </c>
      <c r="C2597">
        <f t="shared" si="344"/>
        <v>410</v>
      </c>
      <c r="D2597">
        <f t="shared" si="342"/>
        <v>245</v>
      </c>
      <c r="E2597">
        <f t="shared" si="343"/>
        <v>165</v>
      </c>
      <c r="F2597">
        <f t="shared" si="346"/>
        <v>35</v>
      </c>
      <c r="G2597">
        <f t="shared" si="346"/>
        <v>123</v>
      </c>
      <c r="H2597">
        <v>3</v>
      </c>
      <c r="I2597">
        <f t="shared" si="339"/>
        <v>25</v>
      </c>
      <c r="J2597">
        <v>25</v>
      </c>
      <c r="K2597">
        <f t="shared" si="345"/>
        <v>30</v>
      </c>
      <c r="O2597">
        <f t="shared" si="340"/>
        <v>4</v>
      </c>
    </row>
    <row r="2598" spans="1:15" x14ac:dyDescent="0.25">
      <c r="A2598" t="str">
        <f t="shared" si="341"/>
        <v/>
      </c>
      <c r="B2598" s="16">
        <f t="shared" si="347"/>
        <v>41398</v>
      </c>
      <c r="C2598">
        <f t="shared" si="344"/>
        <v>410</v>
      </c>
      <c r="D2598">
        <f t="shared" si="342"/>
        <v>245</v>
      </c>
      <c r="E2598">
        <f t="shared" si="343"/>
        <v>165</v>
      </c>
      <c r="F2598">
        <f t="shared" si="346"/>
        <v>35</v>
      </c>
      <c r="G2598">
        <f t="shared" si="346"/>
        <v>123</v>
      </c>
      <c r="H2598">
        <v>3</v>
      </c>
      <c r="I2598">
        <f t="shared" si="339"/>
        <v>25</v>
      </c>
      <c r="J2598">
        <v>25</v>
      </c>
      <c r="K2598">
        <f t="shared" si="345"/>
        <v>30</v>
      </c>
      <c r="O2598">
        <f t="shared" si="340"/>
        <v>4</v>
      </c>
    </row>
    <row r="2599" spans="1:15" x14ac:dyDescent="0.25">
      <c r="A2599" t="str">
        <f t="shared" si="341"/>
        <v/>
      </c>
      <c r="B2599" s="16">
        <f t="shared" si="347"/>
        <v>41399</v>
      </c>
      <c r="C2599">
        <f t="shared" si="344"/>
        <v>410</v>
      </c>
      <c r="D2599">
        <f t="shared" si="342"/>
        <v>245</v>
      </c>
      <c r="E2599">
        <f t="shared" si="343"/>
        <v>165</v>
      </c>
      <c r="F2599">
        <f t="shared" si="346"/>
        <v>35</v>
      </c>
      <c r="G2599">
        <f t="shared" si="346"/>
        <v>123</v>
      </c>
      <c r="H2599">
        <v>3</v>
      </c>
      <c r="I2599">
        <f t="shared" si="339"/>
        <v>25</v>
      </c>
      <c r="J2599">
        <v>25</v>
      </c>
      <c r="K2599">
        <f t="shared" si="345"/>
        <v>30</v>
      </c>
      <c r="O2599">
        <f t="shared" si="340"/>
        <v>4</v>
      </c>
    </row>
    <row r="2600" spans="1:15" x14ac:dyDescent="0.25">
      <c r="A2600" t="str">
        <f t="shared" si="341"/>
        <v/>
      </c>
      <c r="B2600" s="16">
        <f t="shared" si="347"/>
        <v>41400</v>
      </c>
      <c r="C2600">
        <f t="shared" si="344"/>
        <v>410</v>
      </c>
      <c r="D2600">
        <f t="shared" si="342"/>
        <v>245</v>
      </c>
      <c r="E2600">
        <f t="shared" si="343"/>
        <v>165</v>
      </c>
      <c r="F2600">
        <f t="shared" si="346"/>
        <v>35</v>
      </c>
      <c r="G2600">
        <f t="shared" si="346"/>
        <v>123</v>
      </c>
      <c r="H2600">
        <v>3</v>
      </c>
      <c r="I2600">
        <f t="shared" si="339"/>
        <v>25</v>
      </c>
      <c r="J2600">
        <v>25</v>
      </c>
      <c r="K2600">
        <f t="shared" si="345"/>
        <v>30</v>
      </c>
      <c r="O2600">
        <f t="shared" si="340"/>
        <v>4</v>
      </c>
    </row>
    <row r="2601" spans="1:15" x14ac:dyDescent="0.25">
      <c r="A2601" t="str">
        <f t="shared" si="341"/>
        <v/>
      </c>
      <c r="B2601" s="16">
        <f t="shared" si="347"/>
        <v>41401</v>
      </c>
      <c r="C2601">
        <f t="shared" si="344"/>
        <v>410</v>
      </c>
      <c r="D2601">
        <f t="shared" si="342"/>
        <v>245</v>
      </c>
      <c r="E2601">
        <f t="shared" si="343"/>
        <v>165</v>
      </c>
      <c r="F2601">
        <f t="shared" si="346"/>
        <v>35</v>
      </c>
      <c r="G2601">
        <f t="shared" si="346"/>
        <v>123</v>
      </c>
      <c r="H2601">
        <v>3</v>
      </c>
      <c r="I2601">
        <f t="shared" si="339"/>
        <v>25</v>
      </c>
      <c r="J2601">
        <v>25</v>
      </c>
      <c r="K2601">
        <f t="shared" si="345"/>
        <v>30</v>
      </c>
      <c r="O2601">
        <f t="shared" si="340"/>
        <v>4</v>
      </c>
    </row>
    <row r="2602" spans="1:15" x14ac:dyDescent="0.25">
      <c r="A2602" t="str">
        <f t="shared" si="341"/>
        <v/>
      </c>
      <c r="B2602" s="16">
        <f t="shared" si="347"/>
        <v>41402</v>
      </c>
      <c r="C2602">
        <f t="shared" si="344"/>
        <v>410</v>
      </c>
      <c r="D2602">
        <f t="shared" si="342"/>
        <v>245</v>
      </c>
      <c r="E2602">
        <f t="shared" si="343"/>
        <v>165</v>
      </c>
      <c r="F2602">
        <f t="shared" si="346"/>
        <v>35</v>
      </c>
      <c r="G2602">
        <f t="shared" si="346"/>
        <v>123</v>
      </c>
      <c r="H2602">
        <v>3</v>
      </c>
      <c r="I2602">
        <f t="shared" si="339"/>
        <v>25</v>
      </c>
      <c r="J2602">
        <v>25</v>
      </c>
      <c r="K2602">
        <f t="shared" si="345"/>
        <v>30</v>
      </c>
      <c r="O2602">
        <f t="shared" si="340"/>
        <v>4</v>
      </c>
    </row>
    <row r="2603" spans="1:15" x14ac:dyDescent="0.25">
      <c r="A2603" t="str">
        <f t="shared" si="341"/>
        <v/>
      </c>
      <c r="B2603" s="16">
        <f t="shared" si="347"/>
        <v>41403</v>
      </c>
      <c r="C2603">
        <f t="shared" si="344"/>
        <v>410</v>
      </c>
      <c r="D2603">
        <f t="shared" si="342"/>
        <v>245</v>
      </c>
      <c r="E2603">
        <f t="shared" si="343"/>
        <v>165</v>
      </c>
      <c r="F2603">
        <f t="shared" si="346"/>
        <v>35</v>
      </c>
      <c r="G2603">
        <f t="shared" si="346"/>
        <v>123</v>
      </c>
      <c r="H2603">
        <v>3</v>
      </c>
      <c r="I2603">
        <f t="shared" si="339"/>
        <v>25</v>
      </c>
      <c r="J2603">
        <v>25</v>
      </c>
      <c r="K2603">
        <f t="shared" si="345"/>
        <v>30</v>
      </c>
      <c r="O2603">
        <f t="shared" si="340"/>
        <v>4</v>
      </c>
    </row>
    <row r="2604" spans="1:15" x14ac:dyDescent="0.25">
      <c r="A2604" t="str">
        <f t="shared" si="341"/>
        <v/>
      </c>
      <c r="B2604" s="16">
        <f t="shared" si="347"/>
        <v>41404</v>
      </c>
      <c r="C2604">
        <f t="shared" si="344"/>
        <v>410</v>
      </c>
      <c r="D2604">
        <f t="shared" si="342"/>
        <v>245</v>
      </c>
      <c r="E2604">
        <f t="shared" si="343"/>
        <v>165</v>
      </c>
      <c r="F2604">
        <f t="shared" si="346"/>
        <v>35</v>
      </c>
      <c r="G2604">
        <f t="shared" si="346"/>
        <v>123</v>
      </c>
      <c r="H2604">
        <v>3</v>
      </c>
      <c r="I2604">
        <f t="shared" si="339"/>
        <v>25</v>
      </c>
      <c r="J2604">
        <v>25</v>
      </c>
      <c r="K2604">
        <f t="shared" si="345"/>
        <v>30</v>
      </c>
      <c r="O2604">
        <f t="shared" si="340"/>
        <v>4</v>
      </c>
    </row>
    <row r="2605" spans="1:15" x14ac:dyDescent="0.25">
      <c r="A2605" t="str">
        <f t="shared" si="341"/>
        <v/>
      </c>
      <c r="B2605" s="16">
        <f t="shared" si="347"/>
        <v>41405</v>
      </c>
      <c r="C2605">
        <f t="shared" si="344"/>
        <v>410</v>
      </c>
      <c r="D2605">
        <f t="shared" si="342"/>
        <v>245</v>
      </c>
      <c r="E2605">
        <f t="shared" si="343"/>
        <v>165</v>
      </c>
      <c r="F2605">
        <f t="shared" si="346"/>
        <v>35</v>
      </c>
      <c r="G2605">
        <f t="shared" si="346"/>
        <v>123</v>
      </c>
      <c r="H2605">
        <v>3</v>
      </c>
      <c r="I2605">
        <f t="shared" si="339"/>
        <v>25</v>
      </c>
      <c r="J2605">
        <v>25</v>
      </c>
      <c r="K2605">
        <f t="shared" si="345"/>
        <v>30</v>
      </c>
      <c r="O2605">
        <f t="shared" si="340"/>
        <v>4</v>
      </c>
    </row>
    <row r="2606" spans="1:15" x14ac:dyDescent="0.25">
      <c r="A2606" t="str">
        <f t="shared" si="341"/>
        <v/>
      </c>
      <c r="B2606" s="16">
        <f t="shared" si="347"/>
        <v>41406</v>
      </c>
      <c r="C2606">
        <f t="shared" si="344"/>
        <v>410</v>
      </c>
      <c r="D2606">
        <f t="shared" si="342"/>
        <v>245</v>
      </c>
      <c r="E2606">
        <f t="shared" si="343"/>
        <v>165</v>
      </c>
      <c r="F2606">
        <f t="shared" si="346"/>
        <v>35</v>
      </c>
      <c r="G2606">
        <f t="shared" si="346"/>
        <v>123</v>
      </c>
      <c r="H2606">
        <v>3</v>
      </c>
      <c r="I2606">
        <f t="shared" si="339"/>
        <v>25</v>
      </c>
      <c r="J2606">
        <v>25</v>
      </c>
      <c r="K2606">
        <f t="shared" si="345"/>
        <v>30</v>
      </c>
      <c r="O2606">
        <f t="shared" si="340"/>
        <v>4</v>
      </c>
    </row>
    <row r="2607" spans="1:15" x14ac:dyDescent="0.25">
      <c r="A2607" t="str">
        <f t="shared" si="341"/>
        <v/>
      </c>
      <c r="B2607" s="16">
        <f t="shared" si="347"/>
        <v>41407</v>
      </c>
      <c r="C2607">
        <f t="shared" si="344"/>
        <v>410</v>
      </c>
      <c r="D2607">
        <f t="shared" si="342"/>
        <v>245</v>
      </c>
      <c r="E2607">
        <f t="shared" si="343"/>
        <v>165</v>
      </c>
      <c r="F2607">
        <f t="shared" si="346"/>
        <v>35</v>
      </c>
      <c r="G2607">
        <f t="shared" si="346"/>
        <v>123</v>
      </c>
      <c r="H2607">
        <v>3</v>
      </c>
      <c r="I2607">
        <f t="shared" si="339"/>
        <v>25</v>
      </c>
      <c r="J2607">
        <v>25</v>
      </c>
      <c r="K2607">
        <f t="shared" si="345"/>
        <v>30</v>
      </c>
      <c r="O2607">
        <f t="shared" si="340"/>
        <v>4</v>
      </c>
    </row>
    <row r="2608" spans="1:15" x14ac:dyDescent="0.25">
      <c r="A2608" t="str">
        <f t="shared" si="341"/>
        <v/>
      </c>
      <c r="B2608" s="16">
        <f t="shared" si="347"/>
        <v>41408</v>
      </c>
      <c r="C2608">
        <f t="shared" si="344"/>
        <v>410</v>
      </c>
      <c r="D2608">
        <f t="shared" si="342"/>
        <v>245</v>
      </c>
      <c r="E2608">
        <f t="shared" si="343"/>
        <v>165</v>
      </c>
      <c r="F2608">
        <f t="shared" si="346"/>
        <v>35</v>
      </c>
      <c r="G2608">
        <f t="shared" si="346"/>
        <v>123</v>
      </c>
      <c r="H2608">
        <v>3</v>
      </c>
      <c r="I2608">
        <f t="shared" si="339"/>
        <v>25</v>
      </c>
      <c r="J2608">
        <v>25</v>
      </c>
      <c r="K2608">
        <f t="shared" si="345"/>
        <v>30</v>
      </c>
      <c r="O2608">
        <f t="shared" si="340"/>
        <v>4</v>
      </c>
    </row>
    <row r="2609" spans="1:15" x14ac:dyDescent="0.25">
      <c r="A2609" t="str">
        <f t="shared" si="341"/>
        <v/>
      </c>
      <c r="B2609" s="16">
        <f t="shared" si="347"/>
        <v>41409</v>
      </c>
      <c r="C2609">
        <f t="shared" si="344"/>
        <v>410</v>
      </c>
      <c r="D2609">
        <f t="shared" si="342"/>
        <v>245</v>
      </c>
      <c r="E2609">
        <f t="shared" si="343"/>
        <v>165</v>
      </c>
      <c r="F2609">
        <f t="shared" si="346"/>
        <v>35</v>
      </c>
      <c r="G2609">
        <f t="shared" si="346"/>
        <v>123</v>
      </c>
      <c r="H2609">
        <v>3</v>
      </c>
      <c r="I2609">
        <f t="shared" si="339"/>
        <v>25</v>
      </c>
      <c r="J2609">
        <v>25</v>
      </c>
      <c r="K2609">
        <f t="shared" si="345"/>
        <v>30</v>
      </c>
      <c r="O2609">
        <f t="shared" si="340"/>
        <v>4</v>
      </c>
    </row>
    <row r="2610" spans="1:15" x14ac:dyDescent="0.25">
      <c r="A2610" t="str">
        <f t="shared" si="341"/>
        <v/>
      </c>
      <c r="B2610" s="16">
        <f t="shared" si="347"/>
        <v>41410</v>
      </c>
      <c r="C2610">
        <f t="shared" si="344"/>
        <v>410</v>
      </c>
      <c r="D2610">
        <f t="shared" si="342"/>
        <v>245</v>
      </c>
      <c r="E2610">
        <f t="shared" si="343"/>
        <v>165</v>
      </c>
      <c r="F2610">
        <f t="shared" si="346"/>
        <v>35</v>
      </c>
      <c r="G2610">
        <f t="shared" si="346"/>
        <v>123</v>
      </c>
      <c r="H2610">
        <v>3</v>
      </c>
      <c r="I2610">
        <f t="shared" si="339"/>
        <v>25</v>
      </c>
      <c r="J2610">
        <v>25</v>
      </c>
      <c r="K2610">
        <f t="shared" si="345"/>
        <v>30</v>
      </c>
      <c r="O2610">
        <f t="shared" si="340"/>
        <v>4</v>
      </c>
    </row>
    <row r="2611" spans="1:15" x14ac:dyDescent="0.25">
      <c r="A2611" t="str">
        <f t="shared" si="341"/>
        <v/>
      </c>
      <c r="B2611" s="16">
        <f t="shared" si="347"/>
        <v>41411</v>
      </c>
      <c r="C2611">
        <f t="shared" si="344"/>
        <v>410</v>
      </c>
      <c r="D2611">
        <f t="shared" si="342"/>
        <v>245</v>
      </c>
      <c r="E2611">
        <f t="shared" si="343"/>
        <v>165</v>
      </c>
      <c r="F2611">
        <f t="shared" si="346"/>
        <v>35</v>
      </c>
      <c r="G2611">
        <f t="shared" si="346"/>
        <v>123</v>
      </c>
      <c r="H2611">
        <v>3</v>
      </c>
      <c r="I2611">
        <f t="shared" si="339"/>
        <v>25</v>
      </c>
      <c r="J2611">
        <v>25</v>
      </c>
      <c r="K2611">
        <f t="shared" si="345"/>
        <v>30</v>
      </c>
      <c r="O2611">
        <f t="shared" si="340"/>
        <v>4</v>
      </c>
    </row>
    <row r="2612" spans="1:15" x14ac:dyDescent="0.25">
      <c r="A2612" t="str">
        <f t="shared" si="341"/>
        <v/>
      </c>
      <c r="B2612" s="16">
        <f t="shared" si="347"/>
        <v>41412</v>
      </c>
      <c r="C2612">
        <f t="shared" si="344"/>
        <v>410</v>
      </c>
      <c r="D2612">
        <f t="shared" si="342"/>
        <v>245</v>
      </c>
      <c r="E2612">
        <f t="shared" si="343"/>
        <v>165</v>
      </c>
      <c r="F2612">
        <f t="shared" si="346"/>
        <v>35</v>
      </c>
      <c r="G2612">
        <f t="shared" si="346"/>
        <v>123</v>
      </c>
      <c r="H2612">
        <v>3</v>
      </c>
      <c r="I2612">
        <f t="shared" si="339"/>
        <v>25</v>
      </c>
      <c r="J2612">
        <v>25</v>
      </c>
      <c r="K2612">
        <f t="shared" si="345"/>
        <v>30</v>
      </c>
      <c r="O2612">
        <f t="shared" si="340"/>
        <v>4</v>
      </c>
    </row>
    <row r="2613" spans="1:15" x14ac:dyDescent="0.25">
      <c r="A2613" t="str">
        <f t="shared" si="341"/>
        <v/>
      </c>
      <c r="B2613" s="16">
        <f t="shared" si="347"/>
        <v>41413</v>
      </c>
      <c r="C2613">
        <f t="shared" si="344"/>
        <v>410</v>
      </c>
      <c r="D2613">
        <f t="shared" si="342"/>
        <v>245</v>
      </c>
      <c r="E2613">
        <f t="shared" si="343"/>
        <v>165</v>
      </c>
      <c r="F2613">
        <f t="shared" si="346"/>
        <v>35</v>
      </c>
      <c r="G2613">
        <f t="shared" si="346"/>
        <v>123</v>
      </c>
      <c r="H2613">
        <v>3</v>
      </c>
      <c r="I2613">
        <f t="shared" si="339"/>
        <v>25</v>
      </c>
      <c r="J2613">
        <v>25</v>
      </c>
      <c r="K2613">
        <f t="shared" si="345"/>
        <v>30</v>
      </c>
      <c r="O2613">
        <f t="shared" si="340"/>
        <v>4</v>
      </c>
    </row>
    <row r="2614" spans="1:15" x14ac:dyDescent="0.25">
      <c r="A2614" t="str">
        <f t="shared" si="341"/>
        <v/>
      </c>
      <c r="B2614" s="16">
        <f t="shared" si="347"/>
        <v>41414</v>
      </c>
      <c r="C2614">
        <f t="shared" si="344"/>
        <v>410</v>
      </c>
      <c r="D2614">
        <f t="shared" si="342"/>
        <v>245</v>
      </c>
      <c r="E2614">
        <f t="shared" si="343"/>
        <v>165</v>
      </c>
      <c r="F2614">
        <f t="shared" si="346"/>
        <v>35</v>
      </c>
      <c r="G2614">
        <f t="shared" si="346"/>
        <v>123</v>
      </c>
      <c r="H2614">
        <v>3</v>
      </c>
      <c r="I2614">
        <f t="shared" si="339"/>
        <v>25</v>
      </c>
      <c r="J2614">
        <v>25</v>
      </c>
      <c r="K2614">
        <f t="shared" si="345"/>
        <v>30</v>
      </c>
      <c r="O2614">
        <f t="shared" si="340"/>
        <v>4</v>
      </c>
    </row>
    <row r="2615" spans="1:15" x14ac:dyDescent="0.25">
      <c r="A2615" t="str">
        <f t="shared" si="341"/>
        <v/>
      </c>
      <c r="B2615" s="16">
        <f t="shared" si="347"/>
        <v>41415</v>
      </c>
      <c r="C2615">
        <f t="shared" si="344"/>
        <v>410</v>
      </c>
      <c r="D2615">
        <f t="shared" si="342"/>
        <v>245</v>
      </c>
      <c r="E2615">
        <f t="shared" si="343"/>
        <v>165</v>
      </c>
      <c r="F2615">
        <f t="shared" si="346"/>
        <v>35</v>
      </c>
      <c r="G2615">
        <f t="shared" si="346"/>
        <v>123</v>
      </c>
      <c r="H2615">
        <v>3</v>
      </c>
      <c r="I2615">
        <f t="shared" si="339"/>
        <v>25</v>
      </c>
      <c r="J2615">
        <v>25</v>
      </c>
      <c r="K2615">
        <f t="shared" si="345"/>
        <v>30</v>
      </c>
      <c r="O2615">
        <f t="shared" si="340"/>
        <v>4</v>
      </c>
    </row>
    <row r="2616" spans="1:15" x14ac:dyDescent="0.25">
      <c r="A2616" t="str">
        <f t="shared" si="341"/>
        <v/>
      </c>
      <c r="B2616" s="16">
        <f t="shared" si="347"/>
        <v>41416</v>
      </c>
      <c r="C2616">
        <f t="shared" si="344"/>
        <v>410</v>
      </c>
      <c r="D2616">
        <f t="shared" si="342"/>
        <v>245</v>
      </c>
      <c r="E2616">
        <f t="shared" si="343"/>
        <v>165</v>
      </c>
      <c r="F2616">
        <f t="shared" si="346"/>
        <v>35</v>
      </c>
      <c r="G2616">
        <f t="shared" si="346"/>
        <v>123</v>
      </c>
      <c r="H2616">
        <v>3</v>
      </c>
      <c r="I2616">
        <f t="shared" si="339"/>
        <v>25</v>
      </c>
      <c r="J2616">
        <v>25</v>
      </c>
      <c r="K2616">
        <f t="shared" si="345"/>
        <v>30</v>
      </c>
      <c r="O2616">
        <f t="shared" si="340"/>
        <v>4</v>
      </c>
    </row>
    <row r="2617" spans="1:15" x14ac:dyDescent="0.25">
      <c r="A2617" t="str">
        <f t="shared" si="341"/>
        <v/>
      </c>
      <c r="B2617" s="16">
        <f t="shared" si="347"/>
        <v>41417</v>
      </c>
      <c r="C2617">
        <f t="shared" si="344"/>
        <v>410</v>
      </c>
      <c r="D2617">
        <f t="shared" si="342"/>
        <v>245</v>
      </c>
      <c r="E2617">
        <f t="shared" si="343"/>
        <v>165</v>
      </c>
      <c r="F2617">
        <f t="shared" si="346"/>
        <v>35</v>
      </c>
      <c r="G2617">
        <f t="shared" si="346"/>
        <v>123</v>
      </c>
      <c r="H2617">
        <v>3</v>
      </c>
      <c r="I2617">
        <f t="shared" si="339"/>
        <v>25</v>
      </c>
      <c r="J2617">
        <v>25</v>
      </c>
      <c r="K2617">
        <f t="shared" si="345"/>
        <v>30</v>
      </c>
      <c r="O2617">
        <f t="shared" si="340"/>
        <v>4</v>
      </c>
    </row>
    <row r="2618" spans="1:15" x14ac:dyDescent="0.25">
      <c r="A2618" t="str">
        <f t="shared" si="341"/>
        <v/>
      </c>
      <c r="B2618" s="16">
        <f t="shared" si="347"/>
        <v>41418</v>
      </c>
      <c r="C2618">
        <f t="shared" si="344"/>
        <v>410</v>
      </c>
      <c r="D2618">
        <f t="shared" si="342"/>
        <v>245</v>
      </c>
      <c r="E2618">
        <f t="shared" si="343"/>
        <v>165</v>
      </c>
      <c r="F2618">
        <f t="shared" si="346"/>
        <v>35</v>
      </c>
      <c r="G2618">
        <f t="shared" si="346"/>
        <v>123</v>
      </c>
      <c r="H2618">
        <v>3</v>
      </c>
      <c r="I2618">
        <f t="shared" si="339"/>
        <v>25</v>
      </c>
      <c r="J2618">
        <v>25</v>
      </c>
      <c r="K2618">
        <f t="shared" si="345"/>
        <v>30</v>
      </c>
      <c r="O2618">
        <f t="shared" si="340"/>
        <v>4</v>
      </c>
    </row>
    <row r="2619" spans="1:15" x14ac:dyDescent="0.25">
      <c r="A2619" t="str">
        <f t="shared" si="341"/>
        <v/>
      </c>
      <c r="B2619" s="16">
        <f t="shared" si="347"/>
        <v>41419</v>
      </c>
      <c r="C2619">
        <f t="shared" si="344"/>
        <v>410</v>
      </c>
      <c r="D2619">
        <f t="shared" si="342"/>
        <v>245</v>
      </c>
      <c r="E2619">
        <f t="shared" si="343"/>
        <v>165</v>
      </c>
      <c r="F2619">
        <f t="shared" si="346"/>
        <v>35</v>
      </c>
      <c r="G2619">
        <f t="shared" si="346"/>
        <v>123</v>
      </c>
      <c r="H2619">
        <v>3</v>
      </c>
      <c r="I2619">
        <f t="shared" si="339"/>
        <v>25</v>
      </c>
      <c r="J2619">
        <v>25</v>
      </c>
      <c r="K2619">
        <f t="shared" si="345"/>
        <v>30</v>
      </c>
      <c r="O2619">
        <f t="shared" si="340"/>
        <v>4</v>
      </c>
    </row>
    <row r="2620" spans="1:15" x14ac:dyDescent="0.25">
      <c r="A2620" t="str">
        <f t="shared" si="341"/>
        <v/>
      </c>
      <c r="B2620" s="16">
        <f t="shared" si="347"/>
        <v>41420</v>
      </c>
      <c r="C2620">
        <f t="shared" si="344"/>
        <v>410</v>
      </c>
      <c r="D2620">
        <f t="shared" si="342"/>
        <v>245</v>
      </c>
      <c r="E2620">
        <f t="shared" si="343"/>
        <v>165</v>
      </c>
      <c r="F2620">
        <f t="shared" si="346"/>
        <v>35</v>
      </c>
      <c r="G2620">
        <f t="shared" si="346"/>
        <v>123</v>
      </c>
      <c r="H2620">
        <v>3</v>
      </c>
      <c r="I2620">
        <f t="shared" si="339"/>
        <v>25</v>
      </c>
      <c r="J2620">
        <v>25</v>
      </c>
      <c r="K2620">
        <f t="shared" si="345"/>
        <v>30</v>
      </c>
      <c r="O2620">
        <f t="shared" si="340"/>
        <v>4</v>
      </c>
    </row>
    <row r="2621" spans="1:15" x14ac:dyDescent="0.25">
      <c r="A2621" t="str">
        <f t="shared" si="341"/>
        <v/>
      </c>
      <c r="B2621" s="16">
        <f t="shared" si="347"/>
        <v>41421</v>
      </c>
      <c r="C2621">
        <f t="shared" si="344"/>
        <v>410</v>
      </c>
      <c r="D2621">
        <f t="shared" si="342"/>
        <v>245</v>
      </c>
      <c r="E2621">
        <f t="shared" si="343"/>
        <v>165</v>
      </c>
      <c r="F2621">
        <f t="shared" si="346"/>
        <v>35</v>
      </c>
      <c r="G2621">
        <f t="shared" si="346"/>
        <v>123</v>
      </c>
      <c r="H2621">
        <v>3</v>
      </c>
      <c r="I2621">
        <f t="shared" si="339"/>
        <v>25</v>
      </c>
      <c r="J2621">
        <v>25</v>
      </c>
      <c r="K2621">
        <f t="shared" si="345"/>
        <v>30</v>
      </c>
      <c r="O2621">
        <f t="shared" si="340"/>
        <v>4</v>
      </c>
    </row>
    <row r="2622" spans="1:15" x14ac:dyDescent="0.25">
      <c r="A2622" t="str">
        <f t="shared" si="341"/>
        <v/>
      </c>
      <c r="B2622" s="16">
        <f t="shared" si="347"/>
        <v>41422</v>
      </c>
      <c r="C2622">
        <f t="shared" si="344"/>
        <v>410</v>
      </c>
      <c r="D2622">
        <f t="shared" si="342"/>
        <v>245</v>
      </c>
      <c r="E2622">
        <f t="shared" si="343"/>
        <v>165</v>
      </c>
      <c r="F2622">
        <f t="shared" si="346"/>
        <v>35</v>
      </c>
      <c r="G2622">
        <f t="shared" si="346"/>
        <v>123</v>
      </c>
      <c r="H2622">
        <v>3</v>
      </c>
      <c r="I2622">
        <f t="shared" si="339"/>
        <v>25</v>
      </c>
      <c r="J2622">
        <v>25</v>
      </c>
      <c r="K2622">
        <f t="shared" si="345"/>
        <v>30</v>
      </c>
      <c r="O2622">
        <f t="shared" si="340"/>
        <v>4</v>
      </c>
    </row>
    <row r="2623" spans="1:15" x14ac:dyDescent="0.25">
      <c r="A2623" t="str">
        <f t="shared" si="341"/>
        <v/>
      </c>
      <c r="B2623" s="16">
        <f t="shared" si="347"/>
        <v>41423</v>
      </c>
      <c r="C2623">
        <f t="shared" si="344"/>
        <v>410</v>
      </c>
      <c r="D2623">
        <f t="shared" si="342"/>
        <v>245</v>
      </c>
      <c r="E2623">
        <f t="shared" si="343"/>
        <v>165</v>
      </c>
      <c r="F2623">
        <f t="shared" si="346"/>
        <v>35</v>
      </c>
      <c r="G2623">
        <f t="shared" si="346"/>
        <v>123</v>
      </c>
      <c r="H2623">
        <v>3</v>
      </c>
      <c r="I2623">
        <f t="shared" si="339"/>
        <v>25</v>
      </c>
      <c r="J2623">
        <v>25</v>
      </c>
      <c r="K2623">
        <f t="shared" si="345"/>
        <v>30</v>
      </c>
      <c r="O2623">
        <f t="shared" si="340"/>
        <v>4</v>
      </c>
    </row>
    <row r="2624" spans="1:15" x14ac:dyDescent="0.25">
      <c r="A2624" t="str">
        <f t="shared" si="341"/>
        <v/>
      </c>
      <c r="B2624" s="16">
        <f t="shared" si="347"/>
        <v>41424</v>
      </c>
      <c r="C2624">
        <f t="shared" si="344"/>
        <v>410</v>
      </c>
      <c r="D2624">
        <f t="shared" si="342"/>
        <v>245</v>
      </c>
      <c r="E2624">
        <f t="shared" si="343"/>
        <v>165</v>
      </c>
      <c r="F2624">
        <f t="shared" si="346"/>
        <v>35</v>
      </c>
      <c r="G2624">
        <f t="shared" si="346"/>
        <v>123</v>
      </c>
      <c r="H2624">
        <v>3</v>
      </c>
      <c r="I2624">
        <f t="shared" si="339"/>
        <v>25</v>
      </c>
      <c r="J2624">
        <v>25</v>
      </c>
      <c r="K2624">
        <f t="shared" si="345"/>
        <v>30</v>
      </c>
      <c r="O2624">
        <f t="shared" si="340"/>
        <v>4</v>
      </c>
    </row>
    <row r="2625" spans="1:15" x14ac:dyDescent="0.25">
      <c r="A2625" t="str">
        <f t="shared" si="341"/>
        <v/>
      </c>
      <c r="B2625" s="16">
        <f t="shared" si="347"/>
        <v>41425</v>
      </c>
      <c r="C2625">
        <f t="shared" si="344"/>
        <v>410</v>
      </c>
      <c r="D2625">
        <f t="shared" si="342"/>
        <v>245</v>
      </c>
      <c r="E2625">
        <f t="shared" si="343"/>
        <v>165</v>
      </c>
      <c r="F2625">
        <f t="shared" si="346"/>
        <v>35</v>
      </c>
      <c r="G2625">
        <f t="shared" si="346"/>
        <v>123</v>
      </c>
      <c r="H2625">
        <v>3</v>
      </c>
      <c r="I2625">
        <f t="shared" si="339"/>
        <v>25</v>
      </c>
      <c r="J2625">
        <v>25</v>
      </c>
      <c r="K2625">
        <f t="shared" si="345"/>
        <v>30</v>
      </c>
      <c r="O2625">
        <f t="shared" si="340"/>
        <v>4</v>
      </c>
    </row>
    <row r="2626" spans="1:15" x14ac:dyDescent="0.25">
      <c r="A2626">
        <f t="shared" si="341"/>
        <v>1</v>
      </c>
      <c r="B2626" s="16">
        <f t="shared" si="347"/>
        <v>41426</v>
      </c>
      <c r="C2626">
        <f t="shared" si="344"/>
        <v>410</v>
      </c>
      <c r="D2626">
        <f t="shared" si="342"/>
        <v>245</v>
      </c>
      <c r="E2626">
        <f t="shared" si="343"/>
        <v>165</v>
      </c>
      <c r="F2626">
        <f t="shared" si="346"/>
        <v>35</v>
      </c>
      <c r="G2626">
        <f>103+10</f>
        <v>113</v>
      </c>
      <c r="H2626">
        <v>3</v>
      </c>
      <c r="I2626">
        <f>15+10+10</f>
        <v>35</v>
      </c>
      <c r="J2626">
        <v>25</v>
      </c>
      <c r="K2626">
        <f t="shared" si="345"/>
        <v>30</v>
      </c>
      <c r="O2626">
        <f t="shared" si="340"/>
        <v>4</v>
      </c>
    </row>
    <row r="2627" spans="1:15" x14ac:dyDescent="0.25">
      <c r="A2627" t="str">
        <f t="shared" si="341"/>
        <v/>
      </c>
      <c r="B2627" s="16">
        <f t="shared" si="347"/>
        <v>41427</v>
      </c>
      <c r="C2627">
        <f t="shared" si="344"/>
        <v>410</v>
      </c>
      <c r="D2627">
        <f t="shared" si="342"/>
        <v>245</v>
      </c>
      <c r="E2627">
        <f t="shared" si="343"/>
        <v>165</v>
      </c>
      <c r="F2627">
        <f t="shared" si="346"/>
        <v>35</v>
      </c>
      <c r="G2627">
        <f t="shared" si="346"/>
        <v>113</v>
      </c>
      <c r="H2627">
        <v>3</v>
      </c>
      <c r="I2627">
        <f t="shared" ref="I2627:I2686" si="348">15+10+10</f>
        <v>35</v>
      </c>
      <c r="J2627">
        <v>25</v>
      </c>
      <c r="K2627">
        <f t="shared" si="345"/>
        <v>30</v>
      </c>
      <c r="O2627">
        <f t="shared" si="340"/>
        <v>4</v>
      </c>
    </row>
    <row r="2628" spans="1:15" x14ac:dyDescent="0.25">
      <c r="A2628" t="str">
        <f t="shared" si="341"/>
        <v/>
      </c>
      <c r="B2628" s="16">
        <f t="shared" si="347"/>
        <v>41428</v>
      </c>
      <c r="C2628">
        <f t="shared" si="344"/>
        <v>410</v>
      </c>
      <c r="D2628">
        <f t="shared" si="342"/>
        <v>245</v>
      </c>
      <c r="E2628">
        <f t="shared" si="343"/>
        <v>165</v>
      </c>
      <c r="F2628">
        <f t="shared" si="346"/>
        <v>35</v>
      </c>
      <c r="G2628">
        <f t="shared" si="346"/>
        <v>113</v>
      </c>
      <c r="H2628">
        <v>3</v>
      </c>
      <c r="I2628">
        <f t="shared" si="348"/>
        <v>35</v>
      </c>
      <c r="J2628">
        <v>25</v>
      </c>
      <c r="K2628">
        <f t="shared" si="345"/>
        <v>30</v>
      </c>
      <c r="O2628">
        <f t="shared" si="340"/>
        <v>4</v>
      </c>
    </row>
    <row r="2629" spans="1:15" x14ac:dyDescent="0.25">
      <c r="A2629" t="str">
        <f t="shared" si="341"/>
        <v/>
      </c>
      <c r="B2629" s="16">
        <f t="shared" si="347"/>
        <v>41429</v>
      </c>
      <c r="C2629">
        <f t="shared" si="344"/>
        <v>410</v>
      </c>
      <c r="D2629">
        <f t="shared" si="342"/>
        <v>245</v>
      </c>
      <c r="E2629">
        <f t="shared" si="343"/>
        <v>165</v>
      </c>
      <c r="F2629">
        <f t="shared" si="346"/>
        <v>35</v>
      </c>
      <c r="G2629">
        <f t="shared" si="346"/>
        <v>113</v>
      </c>
      <c r="H2629">
        <v>3</v>
      </c>
      <c r="I2629">
        <f t="shared" si="348"/>
        <v>35</v>
      </c>
      <c r="J2629">
        <v>25</v>
      </c>
      <c r="K2629">
        <f t="shared" si="345"/>
        <v>30</v>
      </c>
      <c r="O2629">
        <f t="shared" si="340"/>
        <v>4</v>
      </c>
    </row>
    <row r="2630" spans="1:15" x14ac:dyDescent="0.25">
      <c r="A2630" t="str">
        <f t="shared" si="341"/>
        <v/>
      </c>
      <c r="B2630" s="16">
        <f t="shared" si="347"/>
        <v>41430</v>
      </c>
      <c r="C2630">
        <f t="shared" si="344"/>
        <v>410</v>
      </c>
      <c r="D2630">
        <f t="shared" si="342"/>
        <v>245</v>
      </c>
      <c r="E2630">
        <f t="shared" si="343"/>
        <v>165</v>
      </c>
      <c r="F2630">
        <f t="shared" si="346"/>
        <v>35</v>
      </c>
      <c r="G2630">
        <f t="shared" si="346"/>
        <v>113</v>
      </c>
      <c r="H2630">
        <v>3</v>
      </c>
      <c r="I2630">
        <f t="shared" si="348"/>
        <v>35</v>
      </c>
      <c r="J2630">
        <v>25</v>
      </c>
      <c r="K2630">
        <f t="shared" si="345"/>
        <v>30</v>
      </c>
      <c r="O2630">
        <f t="shared" ref="O2630:O2655" si="349">2+2</f>
        <v>4</v>
      </c>
    </row>
    <row r="2631" spans="1:15" x14ac:dyDescent="0.25">
      <c r="A2631" t="str">
        <f t="shared" si="341"/>
        <v/>
      </c>
      <c r="B2631" s="16">
        <f t="shared" si="347"/>
        <v>41431</v>
      </c>
      <c r="C2631">
        <f t="shared" si="344"/>
        <v>410</v>
      </c>
      <c r="D2631">
        <f t="shared" si="342"/>
        <v>245</v>
      </c>
      <c r="E2631">
        <f t="shared" si="343"/>
        <v>165</v>
      </c>
      <c r="F2631">
        <f t="shared" si="346"/>
        <v>35</v>
      </c>
      <c r="G2631">
        <f t="shared" si="346"/>
        <v>113</v>
      </c>
      <c r="H2631">
        <v>3</v>
      </c>
      <c r="I2631">
        <f t="shared" si="348"/>
        <v>35</v>
      </c>
      <c r="J2631">
        <v>25</v>
      </c>
      <c r="K2631">
        <f t="shared" si="345"/>
        <v>30</v>
      </c>
      <c r="O2631">
        <f t="shared" si="349"/>
        <v>4</v>
      </c>
    </row>
    <row r="2632" spans="1:15" x14ac:dyDescent="0.25">
      <c r="A2632" t="str">
        <f t="shared" ref="A2632:A2695" si="350">IF(DAY(B2632)=1,1,"")</f>
        <v/>
      </c>
      <c r="B2632" s="16">
        <f t="shared" si="347"/>
        <v>41432</v>
      </c>
      <c r="C2632">
        <f t="shared" si="344"/>
        <v>410</v>
      </c>
      <c r="D2632">
        <f t="shared" si="342"/>
        <v>245</v>
      </c>
      <c r="E2632">
        <f t="shared" si="343"/>
        <v>165</v>
      </c>
      <c r="F2632">
        <f t="shared" si="346"/>
        <v>35</v>
      </c>
      <c r="G2632">
        <f t="shared" si="346"/>
        <v>113</v>
      </c>
      <c r="H2632">
        <v>3</v>
      </c>
      <c r="I2632">
        <f t="shared" si="348"/>
        <v>35</v>
      </c>
      <c r="J2632">
        <v>25</v>
      </c>
      <c r="K2632">
        <f t="shared" si="345"/>
        <v>30</v>
      </c>
      <c r="O2632">
        <f t="shared" si="349"/>
        <v>4</v>
      </c>
    </row>
    <row r="2633" spans="1:15" x14ac:dyDescent="0.25">
      <c r="A2633" t="str">
        <f t="shared" si="350"/>
        <v/>
      </c>
      <c r="B2633" s="16">
        <f t="shared" si="347"/>
        <v>41433</v>
      </c>
      <c r="C2633">
        <f t="shared" si="344"/>
        <v>410</v>
      </c>
      <c r="D2633">
        <f t="shared" ref="D2633:D2696" si="351">SUM(F2633:S2633)</f>
        <v>245</v>
      </c>
      <c r="E2633">
        <f t="shared" ref="E2633:E2696" si="352">C2633-D2633</f>
        <v>165</v>
      </c>
      <c r="F2633">
        <f t="shared" si="346"/>
        <v>35</v>
      </c>
      <c r="G2633">
        <f t="shared" si="346"/>
        <v>113</v>
      </c>
      <c r="H2633">
        <v>3</v>
      </c>
      <c r="I2633">
        <f t="shared" si="348"/>
        <v>35</v>
      </c>
      <c r="J2633">
        <v>25</v>
      </c>
      <c r="K2633">
        <f t="shared" si="345"/>
        <v>30</v>
      </c>
      <c r="O2633">
        <f t="shared" si="349"/>
        <v>4</v>
      </c>
    </row>
    <row r="2634" spans="1:15" x14ac:dyDescent="0.25">
      <c r="A2634" t="str">
        <f t="shared" si="350"/>
        <v/>
      </c>
      <c r="B2634" s="16">
        <f t="shared" si="347"/>
        <v>41434</v>
      </c>
      <c r="C2634">
        <f t="shared" si="344"/>
        <v>410</v>
      </c>
      <c r="D2634">
        <f t="shared" si="351"/>
        <v>245</v>
      </c>
      <c r="E2634">
        <f t="shared" si="352"/>
        <v>165</v>
      </c>
      <c r="F2634">
        <f t="shared" si="346"/>
        <v>35</v>
      </c>
      <c r="G2634">
        <f t="shared" si="346"/>
        <v>113</v>
      </c>
      <c r="H2634">
        <v>3</v>
      </c>
      <c r="I2634">
        <f t="shared" si="348"/>
        <v>35</v>
      </c>
      <c r="J2634">
        <v>25</v>
      </c>
      <c r="K2634">
        <f t="shared" si="345"/>
        <v>30</v>
      </c>
      <c r="O2634">
        <f t="shared" si="349"/>
        <v>4</v>
      </c>
    </row>
    <row r="2635" spans="1:15" x14ac:dyDescent="0.25">
      <c r="A2635" t="str">
        <f t="shared" si="350"/>
        <v/>
      </c>
      <c r="B2635" s="16">
        <f t="shared" si="347"/>
        <v>41435</v>
      </c>
      <c r="C2635">
        <f t="shared" si="344"/>
        <v>410</v>
      </c>
      <c r="D2635">
        <f t="shared" si="351"/>
        <v>245</v>
      </c>
      <c r="E2635">
        <f t="shared" si="352"/>
        <v>165</v>
      </c>
      <c r="F2635">
        <f t="shared" si="346"/>
        <v>35</v>
      </c>
      <c r="G2635">
        <f t="shared" si="346"/>
        <v>113</v>
      </c>
      <c r="H2635">
        <v>3</v>
      </c>
      <c r="I2635">
        <f t="shared" si="348"/>
        <v>35</v>
      </c>
      <c r="J2635">
        <v>25</v>
      </c>
      <c r="K2635">
        <f t="shared" si="345"/>
        <v>30</v>
      </c>
      <c r="O2635">
        <f t="shared" si="349"/>
        <v>4</v>
      </c>
    </row>
    <row r="2636" spans="1:15" x14ac:dyDescent="0.25">
      <c r="A2636" t="str">
        <f t="shared" si="350"/>
        <v/>
      </c>
      <c r="B2636" s="16">
        <f t="shared" si="347"/>
        <v>41436</v>
      </c>
      <c r="C2636">
        <f t="shared" ref="C2636:C2699" si="353">IF(MONTH(B2636)&lt;4,450,IF(MONTH(B2636)&gt;10,450,410))</f>
        <v>410</v>
      </c>
      <c r="D2636">
        <f t="shared" si="351"/>
        <v>245</v>
      </c>
      <c r="E2636">
        <f t="shared" si="352"/>
        <v>165</v>
      </c>
      <c r="F2636">
        <f t="shared" si="346"/>
        <v>35</v>
      </c>
      <c r="G2636">
        <f t="shared" si="346"/>
        <v>113</v>
      </c>
      <c r="H2636">
        <v>3</v>
      </c>
      <c r="I2636">
        <f t="shared" si="348"/>
        <v>35</v>
      </c>
      <c r="J2636">
        <v>25</v>
      </c>
      <c r="K2636">
        <f t="shared" si="345"/>
        <v>30</v>
      </c>
      <c r="O2636">
        <f t="shared" si="349"/>
        <v>4</v>
      </c>
    </row>
    <row r="2637" spans="1:15" x14ac:dyDescent="0.25">
      <c r="A2637" t="str">
        <f t="shared" si="350"/>
        <v/>
      </c>
      <c r="B2637" s="16">
        <f t="shared" si="347"/>
        <v>41437</v>
      </c>
      <c r="C2637">
        <f t="shared" si="353"/>
        <v>410</v>
      </c>
      <c r="D2637">
        <f t="shared" si="351"/>
        <v>245</v>
      </c>
      <c r="E2637">
        <f t="shared" si="352"/>
        <v>165</v>
      </c>
      <c r="F2637">
        <f t="shared" si="346"/>
        <v>35</v>
      </c>
      <c r="G2637">
        <f t="shared" si="346"/>
        <v>113</v>
      </c>
      <c r="H2637">
        <v>3</v>
      </c>
      <c r="I2637">
        <f t="shared" si="348"/>
        <v>35</v>
      </c>
      <c r="J2637">
        <v>25</v>
      </c>
      <c r="K2637">
        <f t="shared" si="345"/>
        <v>30</v>
      </c>
      <c r="O2637">
        <f t="shared" si="349"/>
        <v>4</v>
      </c>
    </row>
    <row r="2638" spans="1:15" x14ac:dyDescent="0.25">
      <c r="A2638" t="str">
        <f t="shared" si="350"/>
        <v/>
      </c>
      <c r="B2638" s="16">
        <f t="shared" si="347"/>
        <v>41438</v>
      </c>
      <c r="C2638">
        <f t="shared" si="353"/>
        <v>410</v>
      </c>
      <c r="D2638">
        <f t="shared" si="351"/>
        <v>245</v>
      </c>
      <c r="E2638">
        <f t="shared" si="352"/>
        <v>165</v>
      </c>
      <c r="F2638">
        <f t="shared" si="346"/>
        <v>35</v>
      </c>
      <c r="G2638">
        <f t="shared" si="346"/>
        <v>113</v>
      </c>
      <c r="H2638">
        <v>3</v>
      </c>
      <c r="I2638">
        <f t="shared" si="348"/>
        <v>35</v>
      </c>
      <c r="J2638">
        <v>25</v>
      </c>
      <c r="K2638">
        <f t="shared" si="345"/>
        <v>30</v>
      </c>
      <c r="O2638">
        <f t="shared" si="349"/>
        <v>4</v>
      </c>
    </row>
    <row r="2639" spans="1:15" x14ac:dyDescent="0.25">
      <c r="A2639" t="str">
        <f t="shared" si="350"/>
        <v/>
      </c>
      <c r="B2639" s="16">
        <f t="shared" si="347"/>
        <v>41439</v>
      </c>
      <c r="C2639">
        <f t="shared" si="353"/>
        <v>410</v>
      </c>
      <c r="D2639">
        <f t="shared" si="351"/>
        <v>245</v>
      </c>
      <c r="E2639">
        <f t="shared" si="352"/>
        <v>165</v>
      </c>
      <c r="F2639">
        <f t="shared" si="346"/>
        <v>35</v>
      </c>
      <c r="G2639">
        <f t="shared" si="346"/>
        <v>113</v>
      </c>
      <c r="H2639">
        <v>3</v>
      </c>
      <c r="I2639">
        <f t="shared" si="348"/>
        <v>35</v>
      </c>
      <c r="J2639">
        <v>25</v>
      </c>
      <c r="K2639">
        <f t="shared" si="345"/>
        <v>30</v>
      </c>
      <c r="O2639">
        <f t="shared" si="349"/>
        <v>4</v>
      </c>
    </row>
    <row r="2640" spans="1:15" x14ac:dyDescent="0.25">
      <c r="A2640" t="str">
        <f t="shared" si="350"/>
        <v/>
      </c>
      <c r="B2640" s="16">
        <f t="shared" si="347"/>
        <v>41440</v>
      </c>
      <c r="C2640">
        <f t="shared" si="353"/>
        <v>410</v>
      </c>
      <c r="D2640">
        <f t="shared" si="351"/>
        <v>245</v>
      </c>
      <c r="E2640">
        <f t="shared" si="352"/>
        <v>165</v>
      </c>
      <c r="F2640">
        <f t="shared" si="346"/>
        <v>35</v>
      </c>
      <c r="G2640">
        <f t="shared" si="346"/>
        <v>113</v>
      </c>
      <c r="H2640">
        <v>3</v>
      </c>
      <c r="I2640">
        <f t="shared" si="348"/>
        <v>35</v>
      </c>
      <c r="J2640">
        <v>25</v>
      </c>
      <c r="K2640">
        <f t="shared" ref="K2640:K2686" si="354">10+20</f>
        <v>30</v>
      </c>
      <c r="O2640">
        <f t="shared" si="349"/>
        <v>4</v>
      </c>
    </row>
    <row r="2641" spans="1:15" x14ac:dyDescent="0.25">
      <c r="A2641" t="str">
        <f t="shared" si="350"/>
        <v/>
      </c>
      <c r="B2641" s="16">
        <f t="shared" si="347"/>
        <v>41441</v>
      </c>
      <c r="C2641">
        <f t="shared" si="353"/>
        <v>410</v>
      </c>
      <c r="D2641">
        <f t="shared" si="351"/>
        <v>245</v>
      </c>
      <c r="E2641">
        <f t="shared" si="352"/>
        <v>165</v>
      </c>
      <c r="F2641">
        <f t="shared" ref="F2641:G2704" si="355">F2640</f>
        <v>35</v>
      </c>
      <c r="G2641">
        <f t="shared" si="355"/>
        <v>113</v>
      </c>
      <c r="H2641">
        <v>3</v>
      </c>
      <c r="I2641">
        <f t="shared" si="348"/>
        <v>35</v>
      </c>
      <c r="J2641">
        <v>25</v>
      </c>
      <c r="K2641">
        <f t="shared" si="354"/>
        <v>30</v>
      </c>
      <c r="O2641">
        <f t="shared" si="349"/>
        <v>4</v>
      </c>
    </row>
    <row r="2642" spans="1:15" x14ac:dyDescent="0.25">
      <c r="A2642" t="str">
        <f t="shared" si="350"/>
        <v/>
      </c>
      <c r="B2642" s="16">
        <f t="shared" ref="B2642:B2696" si="356">B2641+1</f>
        <v>41442</v>
      </c>
      <c r="C2642">
        <f t="shared" si="353"/>
        <v>410</v>
      </c>
      <c r="D2642">
        <f t="shared" si="351"/>
        <v>245</v>
      </c>
      <c r="E2642">
        <f t="shared" si="352"/>
        <v>165</v>
      </c>
      <c r="F2642">
        <f t="shared" si="355"/>
        <v>35</v>
      </c>
      <c r="G2642">
        <f t="shared" si="355"/>
        <v>113</v>
      </c>
      <c r="H2642">
        <v>3</v>
      </c>
      <c r="I2642">
        <f t="shared" si="348"/>
        <v>35</v>
      </c>
      <c r="J2642">
        <v>25</v>
      </c>
      <c r="K2642">
        <f t="shared" si="354"/>
        <v>30</v>
      </c>
      <c r="O2642">
        <f t="shared" si="349"/>
        <v>4</v>
      </c>
    </row>
    <row r="2643" spans="1:15" x14ac:dyDescent="0.25">
      <c r="A2643" t="str">
        <f t="shared" si="350"/>
        <v/>
      </c>
      <c r="B2643" s="16">
        <f t="shared" si="356"/>
        <v>41443</v>
      </c>
      <c r="C2643">
        <f t="shared" si="353"/>
        <v>410</v>
      </c>
      <c r="D2643">
        <f t="shared" si="351"/>
        <v>245</v>
      </c>
      <c r="E2643">
        <f t="shared" si="352"/>
        <v>165</v>
      </c>
      <c r="F2643">
        <f t="shared" si="355"/>
        <v>35</v>
      </c>
      <c r="G2643">
        <f t="shared" si="355"/>
        <v>113</v>
      </c>
      <c r="H2643">
        <v>3</v>
      </c>
      <c r="I2643">
        <f t="shared" si="348"/>
        <v>35</v>
      </c>
      <c r="J2643">
        <v>25</v>
      </c>
      <c r="K2643">
        <f t="shared" si="354"/>
        <v>30</v>
      </c>
      <c r="O2643">
        <f t="shared" si="349"/>
        <v>4</v>
      </c>
    </row>
    <row r="2644" spans="1:15" x14ac:dyDescent="0.25">
      <c r="A2644" t="str">
        <f t="shared" si="350"/>
        <v/>
      </c>
      <c r="B2644" s="16">
        <f t="shared" si="356"/>
        <v>41444</v>
      </c>
      <c r="C2644">
        <f t="shared" si="353"/>
        <v>410</v>
      </c>
      <c r="D2644">
        <f t="shared" si="351"/>
        <v>245</v>
      </c>
      <c r="E2644">
        <f t="shared" si="352"/>
        <v>165</v>
      </c>
      <c r="F2644">
        <f t="shared" si="355"/>
        <v>35</v>
      </c>
      <c r="G2644">
        <f t="shared" si="355"/>
        <v>113</v>
      </c>
      <c r="H2644">
        <v>3</v>
      </c>
      <c r="I2644">
        <f t="shared" si="348"/>
        <v>35</v>
      </c>
      <c r="J2644">
        <v>25</v>
      </c>
      <c r="K2644">
        <f t="shared" si="354"/>
        <v>30</v>
      </c>
      <c r="O2644">
        <f t="shared" si="349"/>
        <v>4</v>
      </c>
    </row>
    <row r="2645" spans="1:15" x14ac:dyDescent="0.25">
      <c r="A2645" t="str">
        <f t="shared" si="350"/>
        <v/>
      </c>
      <c r="B2645" s="16">
        <f t="shared" si="356"/>
        <v>41445</v>
      </c>
      <c r="C2645">
        <f t="shared" si="353"/>
        <v>410</v>
      </c>
      <c r="D2645">
        <f t="shared" si="351"/>
        <v>245</v>
      </c>
      <c r="E2645">
        <f t="shared" si="352"/>
        <v>165</v>
      </c>
      <c r="F2645">
        <f t="shared" si="355"/>
        <v>35</v>
      </c>
      <c r="G2645">
        <f t="shared" si="355"/>
        <v>113</v>
      </c>
      <c r="H2645">
        <v>3</v>
      </c>
      <c r="I2645">
        <f t="shared" si="348"/>
        <v>35</v>
      </c>
      <c r="J2645">
        <v>25</v>
      </c>
      <c r="K2645">
        <f t="shared" si="354"/>
        <v>30</v>
      </c>
      <c r="O2645">
        <f t="shared" si="349"/>
        <v>4</v>
      </c>
    </row>
    <row r="2646" spans="1:15" x14ac:dyDescent="0.25">
      <c r="A2646" t="str">
        <f t="shared" si="350"/>
        <v/>
      </c>
      <c r="B2646" s="16">
        <f t="shared" si="356"/>
        <v>41446</v>
      </c>
      <c r="C2646">
        <f t="shared" si="353"/>
        <v>410</v>
      </c>
      <c r="D2646">
        <f t="shared" si="351"/>
        <v>245</v>
      </c>
      <c r="E2646">
        <f t="shared" si="352"/>
        <v>165</v>
      </c>
      <c r="F2646">
        <f t="shared" si="355"/>
        <v>35</v>
      </c>
      <c r="G2646">
        <f t="shared" si="355"/>
        <v>113</v>
      </c>
      <c r="H2646">
        <v>3</v>
      </c>
      <c r="I2646">
        <f t="shared" si="348"/>
        <v>35</v>
      </c>
      <c r="J2646">
        <v>25</v>
      </c>
      <c r="K2646">
        <f t="shared" si="354"/>
        <v>30</v>
      </c>
      <c r="O2646">
        <f t="shared" si="349"/>
        <v>4</v>
      </c>
    </row>
    <row r="2647" spans="1:15" x14ac:dyDescent="0.25">
      <c r="A2647" t="str">
        <f t="shared" si="350"/>
        <v/>
      </c>
      <c r="B2647" s="16">
        <f t="shared" si="356"/>
        <v>41447</v>
      </c>
      <c r="C2647">
        <f t="shared" si="353"/>
        <v>410</v>
      </c>
      <c r="D2647">
        <f t="shared" si="351"/>
        <v>245</v>
      </c>
      <c r="E2647">
        <f t="shared" si="352"/>
        <v>165</v>
      </c>
      <c r="F2647">
        <f t="shared" si="355"/>
        <v>35</v>
      </c>
      <c r="G2647">
        <f t="shared" si="355"/>
        <v>113</v>
      </c>
      <c r="H2647">
        <v>3</v>
      </c>
      <c r="I2647">
        <f t="shared" si="348"/>
        <v>35</v>
      </c>
      <c r="J2647">
        <v>25</v>
      </c>
      <c r="K2647">
        <f t="shared" si="354"/>
        <v>30</v>
      </c>
      <c r="O2647">
        <f t="shared" si="349"/>
        <v>4</v>
      </c>
    </row>
    <row r="2648" spans="1:15" x14ac:dyDescent="0.25">
      <c r="A2648" t="str">
        <f t="shared" si="350"/>
        <v/>
      </c>
      <c r="B2648" s="16">
        <f t="shared" si="356"/>
        <v>41448</v>
      </c>
      <c r="C2648">
        <f t="shared" si="353"/>
        <v>410</v>
      </c>
      <c r="D2648">
        <f t="shared" si="351"/>
        <v>245</v>
      </c>
      <c r="E2648">
        <f t="shared" si="352"/>
        <v>165</v>
      </c>
      <c r="F2648">
        <f t="shared" si="355"/>
        <v>35</v>
      </c>
      <c r="G2648">
        <f t="shared" si="355"/>
        <v>113</v>
      </c>
      <c r="H2648">
        <v>3</v>
      </c>
      <c r="I2648">
        <f t="shared" si="348"/>
        <v>35</v>
      </c>
      <c r="J2648">
        <v>25</v>
      </c>
      <c r="K2648">
        <f t="shared" si="354"/>
        <v>30</v>
      </c>
      <c r="O2648">
        <f t="shared" si="349"/>
        <v>4</v>
      </c>
    </row>
    <row r="2649" spans="1:15" x14ac:dyDescent="0.25">
      <c r="A2649" t="str">
        <f t="shared" si="350"/>
        <v/>
      </c>
      <c r="B2649" s="16">
        <f t="shared" si="356"/>
        <v>41449</v>
      </c>
      <c r="C2649">
        <f t="shared" si="353"/>
        <v>410</v>
      </c>
      <c r="D2649">
        <f t="shared" si="351"/>
        <v>245</v>
      </c>
      <c r="E2649">
        <f t="shared" si="352"/>
        <v>165</v>
      </c>
      <c r="F2649">
        <f t="shared" si="355"/>
        <v>35</v>
      </c>
      <c r="G2649">
        <f t="shared" si="355"/>
        <v>113</v>
      </c>
      <c r="H2649">
        <v>3</v>
      </c>
      <c r="I2649">
        <f t="shared" si="348"/>
        <v>35</v>
      </c>
      <c r="J2649">
        <v>25</v>
      </c>
      <c r="K2649">
        <f t="shared" si="354"/>
        <v>30</v>
      </c>
      <c r="O2649">
        <f t="shared" si="349"/>
        <v>4</v>
      </c>
    </row>
    <row r="2650" spans="1:15" x14ac:dyDescent="0.25">
      <c r="A2650" t="str">
        <f t="shared" si="350"/>
        <v/>
      </c>
      <c r="B2650" s="16">
        <f t="shared" si="356"/>
        <v>41450</v>
      </c>
      <c r="C2650">
        <f t="shared" si="353"/>
        <v>410</v>
      </c>
      <c r="D2650">
        <f t="shared" si="351"/>
        <v>245</v>
      </c>
      <c r="E2650">
        <f t="shared" si="352"/>
        <v>165</v>
      </c>
      <c r="F2650">
        <f t="shared" si="355"/>
        <v>35</v>
      </c>
      <c r="G2650">
        <f t="shared" si="355"/>
        <v>113</v>
      </c>
      <c r="H2650">
        <v>3</v>
      </c>
      <c r="I2650">
        <f t="shared" si="348"/>
        <v>35</v>
      </c>
      <c r="J2650">
        <v>25</v>
      </c>
      <c r="K2650">
        <f t="shared" si="354"/>
        <v>30</v>
      </c>
      <c r="O2650">
        <f t="shared" si="349"/>
        <v>4</v>
      </c>
    </row>
    <row r="2651" spans="1:15" x14ac:dyDescent="0.25">
      <c r="A2651" t="str">
        <f t="shared" si="350"/>
        <v/>
      </c>
      <c r="B2651" s="16">
        <f t="shared" si="356"/>
        <v>41451</v>
      </c>
      <c r="C2651">
        <f t="shared" si="353"/>
        <v>410</v>
      </c>
      <c r="D2651">
        <f t="shared" si="351"/>
        <v>245</v>
      </c>
      <c r="E2651">
        <f t="shared" si="352"/>
        <v>165</v>
      </c>
      <c r="F2651">
        <f t="shared" si="355"/>
        <v>35</v>
      </c>
      <c r="G2651">
        <f t="shared" si="355"/>
        <v>113</v>
      </c>
      <c r="H2651">
        <v>3</v>
      </c>
      <c r="I2651">
        <f t="shared" si="348"/>
        <v>35</v>
      </c>
      <c r="J2651">
        <v>25</v>
      </c>
      <c r="K2651">
        <f t="shared" si="354"/>
        <v>30</v>
      </c>
      <c r="O2651">
        <f t="shared" si="349"/>
        <v>4</v>
      </c>
    </row>
    <row r="2652" spans="1:15" x14ac:dyDescent="0.25">
      <c r="A2652" t="str">
        <f t="shared" si="350"/>
        <v/>
      </c>
      <c r="B2652" s="16">
        <f t="shared" si="356"/>
        <v>41452</v>
      </c>
      <c r="C2652">
        <f t="shared" si="353"/>
        <v>410</v>
      </c>
      <c r="D2652">
        <f t="shared" si="351"/>
        <v>245</v>
      </c>
      <c r="E2652">
        <f t="shared" si="352"/>
        <v>165</v>
      </c>
      <c r="F2652">
        <f t="shared" si="355"/>
        <v>35</v>
      </c>
      <c r="G2652">
        <f t="shared" si="355"/>
        <v>113</v>
      </c>
      <c r="H2652">
        <v>3</v>
      </c>
      <c r="I2652">
        <f t="shared" si="348"/>
        <v>35</v>
      </c>
      <c r="J2652">
        <v>25</v>
      </c>
      <c r="K2652">
        <f t="shared" si="354"/>
        <v>30</v>
      </c>
      <c r="O2652">
        <f t="shared" si="349"/>
        <v>4</v>
      </c>
    </row>
    <row r="2653" spans="1:15" x14ac:dyDescent="0.25">
      <c r="A2653" t="str">
        <f t="shared" si="350"/>
        <v/>
      </c>
      <c r="B2653" s="16">
        <f t="shared" si="356"/>
        <v>41453</v>
      </c>
      <c r="C2653">
        <f t="shared" si="353"/>
        <v>410</v>
      </c>
      <c r="D2653">
        <f t="shared" si="351"/>
        <v>245</v>
      </c>
      <c r="E2653">
        <f t="shared" si="352"/>
        <v>165</v>
      </c>
      <c r="F2653">
        <f t="shared" si="355"/>
        <v>35</v>
      </c>
      <c r="G2653">
        <f t="shared" si="355"/>
        <v>113</v>
      </c>
      <c r="H2653">
        <v>3</v>
      </c>
      <c r="I2653">
        <f t="shared" si="348"/>
        <v>35</v>
      </c>
      <c r="J2653">
        <v>25</v>
      </c>
      <c r="K2653">
        <f t="shared" si="354"/>
        <v>30</v>
      </c>
      <c r="O2653">
        <f t="shared" si="349"/>
        <v>4</v>
      </c>
    </row>
    <row r="2654" spans="1:15" x14ac:dyDescent="0.25">
      <c r="A2654" t="str">
        <f t="shared" si="350"/>
        <v/>
      </c>
      <c r="B2654" s="16">
        <f t="shared" si="356"/>
        <v>41454</v>
      </c>
      <c r="C2654">
        <f t="shared" si="353"/>
        <v>410</v>
      </c>
      <c r="D2654">
        <f t="shared" si="351"/>
        <v>245</v>
      </c>
      <c r="E2654">
        <f t="shared" si="352"/>
        <v>165</v>
      </c>
      <c r="F2654">
        <f t="shared" si="355"/>
        <v>35</v>
      </c>
      <c r="G2654">
        <f t="shared" si="355"/>
        <v>113</v>
      </c>
      <c r="H2654">
        <v>3</v>
      </c>
      <c r="I2654">
        <f t="shared" si="348"/>
        <v>35</v>
      </c>
      <c r="J2654">
        <v>25</v>
      </c>
      <c r="K2654">
        <f t="shared" si="354"/>
        <v>30</v>
      </c>
      <c r="O2654">
        <f t="shared" si="349"/>
        <v>4</v>
      </c>
    </row>
    <row r="2655" spans="1:15" x14ac:dyDescent="0.25">
      <c r="A2655" t="str">
        <f t="shared" si="350"/>
        <v/>
      </c>
      <c r="B2655" s="16">
        <f t="shared" si="356"/>
        <v>41455</v>
      </c>
      <c r="C2655">
        <f t="shared" si="353"/>
        <v>410</v>
      </c>
      <c r="D2655">
        <f t="shared" si="351"/>
        <v>245</v>
      </c>
      <c r="E2655">
        <f t="shared" si="352"/>
        <v>165</v>
      </c>
      <c r="F2655">
        <f t="shared" si="355"/>
        <v>35</v>
      </c>
      <c r="G2655">
        <f t="shared" si="355"/>
        <v>113</v>
      </c>
      <c r="H2655">
        <v>3</v>
      </c>
      <c r="I2655">
        <f t="shared" si="348"/>
        <v>35</v>
      </c>
      <c r="J2655">
        <v>25</v>
      </c>
      <c r="K2655">
        <f t="shared" si="354"/>
        <v>30</v>
      </c>
      <c r="O2655">
        <f t="shared" si="349"/>
        <v>4</v>
      </c>
    </row>
    <row r="2656" spans="1:15" x14ac:dyDescent="0.25">
      <c r="A2656">
        <f t="shared" si="350"/>
        <v>1</v>
      </c>
      <c r="B2656" s="16">
        <f t="shared" si="356"/>
        <v>41456</v>
      </c>
      <c r="C2656">
        <f t="shared" si="353"/>
        <v>410</v>
      </c>
      <c r="D2656">
        <f t="shared" si="351"/>
        <v>245</v>
      </c>
      <c r="E2656">
        <f t="shared" si="352"/>
        <v>165</v>
      </c>
      <c r="F2656">
        <f t="shared" si="355"/>
        <v>35</v>
      </c>
      <c r="G2656">
        <v>90</v>
      </c>
      <c r="H2656">
        <f>3+10</f>
        <v>13</v>
      </c>
      <c r="I2656">
        <f t="shared" si="348"/>
        <v>35</v>
      </c>
      <c r="J2656">
        <v>25</v>
      </c>
      <c r="K2656">
        <f t="shared" si="354"/>
        <v>30</v>
      </c>
      <c r="N2656">
        <v>15</v>
      </c>
      <c r="O2656">
        <v>2</v>
      </c>
    </row>
    <row r="2657" spans="1:15" x14ac:dyDescent="0.25">
      <c r="A2657" t="str">
        <f t="shared" si="350"/>
        <v/>
      </c>
      <c r="B2657" s="16">
        <f t="shared" si="356"/>
        <v>41457</v>
      </c>
      <c r="C2657">
        <f t="shared" si="353"/>
        <v>410</v>
      </c>
      <c r="D2657">
        <f t="shared" si="351"/>
        <v>245</v>
      </c>
      <c r="E2657">
        <f t="shared" si="352"/>
        <v>165</v>
      </c>
      <c r="F2657">
        <f t="shared" si="355"/>
        <v>35</v>
      </c>
      <c r="G2657">
        <v>90</v>
      </c>
      <c r="H2657">
        <f t="shared" ref="H2657:H2686" si="357">3+10</f>
        <v>13</v>
      </c>
      <c r="I2657">
        <f t="shared" si="348"/>
        <v>35</v>
      </c>
      <c r="J2657">
        <v>25</v>
      </c>
      <c r="K2657">
        <f t="shared" si="354"/>
        <v>30</v>
      </c>
      <c r="N2657">
        <v>15</v>
      </c>
      <c r="O2657">
        <v>2</v>
      </c>
    </row>
    <row r="2658" spans="1:15" x14ac:dyDescent="0.25">
      <c r="A2658" t="str">
        <f t="shared" si="350"/>
        <v/>
      </c>
      <c r="B2658" s="16">
        <f t="shared" si="356"/>
        <v>41458</v>
      </c>
      <c r="C2658">
        <f t="shared" si="353"/>
        <v>410</v>
      </c>
      <c r="D2658">
        <f t="shared" si="351"/>
        <v>245</v>
      </c>
      <c r="E2658">
        <f t="shared" si="352"/>
        <v>165</v>
      </c>
      <c r="F2658">
        <f t="shared" si="355"/>
        <v>35</v>
      </c>
      <c r="G2658">
        <v>90</v>
      </c>
      <c r="H2658">
        <f t="shared" si="357"/>
        <v>13</v>
      </c>
      <c r="I2658">
        <f t="shared" si="348"/>
        <v>35</v>
      </c>
      <c r="J2658">
        <v>25</v>
      </c>
      <c r="K2658">
        <f t="shared" si="354"/>
        <v>30</v>
      </c>
      <c r="N2658">
        <v>15</v>
      </c>
      <c r="O2658">
        <v>2</v>
      </c>
    </row>
    <row r="2659" spans="1:15" x14ac:dyDescent="0.25">
      <c r="A2659" t="str">
        <f t="shared" si="350"/>
        <v/>
      </c>
      <c r="B2659" s="16">
        <f t="shared" si="356"/>
        <v>41459</v>
      </c>
      <c r="C2659">
        <f t="shared" si="353"/>
        <v>410</v>
      </c>
      <c r="D2659">
        <f t="shared" si="351"/>
        <v>245</v>
      </c>
      <c r="E2659">
        <f t="shared" si="352"/>
        <v>165</v>
      </c>
      <c r="F2659">
        <f t="shared" si="355"/>
        <v>35</v>
      </c>
      <c r="G2659">
        <v>90</v>
      </c>
      <c r="H2659">
        <f t="shared" si="357"/>
        <v>13</v>
      </c>
      <c r="I2659">
        <f t="shared" si="348"/>
        <v>35</v>
      </c>
      <c r="J2659">
        <v>25</v>
      </c>
      <c r="K2659">
        <f t="shared" si="354"/>
        <v>30</v>
      </c>
      <c r="N2659">
        <v>15</v>
      </c>
      <c r="O2659">
        <v>2</v>
      </c>
    </row>
    <row r="2660" spans="1:15" x14ac:dyDescent="0.25">
      <c r="A2660" t="str">
        <f t="shared" si="350"/>
        <v/>
      </c>
      <c r="B2660" s="16">
        <f t="shared" si="356"/>
        <v>41460</v>
      </c>
      <c r="C2660">
        <f t="shared" si="353"/>
        <v>410</v>
      </c>
      <c r="D2660">
        <f t="shared" si="351"/>
        <v>245</v>
      </c>
      <c r="E2660">
        <f t="shared" si="352"/>
        <v>165</v>
      </c>
      <c r="F2660">
        <f t="shared" si="355"/>
        <v>35</v>
      </c>
      <c r="G2660">
        <v>90</v>
      </c>
      <c r="H2660">
        <f t="shared" si="357"/>
        <v>13</v>
      </c>
      <c r="I2660">
        <f t="shared" si="348"/>
        <v>35</v>
      </c>
      <c r="J2660">
        <v>25</v>
      </c>
      <c r="K2660">
        <f t="shared" si="354"/>
        <v>30</v>
      </c>
      <c r="N2660">
        <v>15</v>
      </c>
      <c r="O2660">
        <v>2</v>
      </c>
    </row>
    <row r="2661" spans="1:15" x14ac:dyDescent="0.25">
      <c r="A2661" t="str">
        <f t="shared" si="350"/>
        <v/>
      </c>
      <c r="B2661" s="16">
        <f t="shared" si="356"/>
        <v>41461</v>
      </c>
      <c r="C2661">
        <f t="shared" si="353"/>
        <v>410</v>
      </c>
      <c r="D2661">
        <f t="shared" si="351"/>
        <v>245</v>
      </c>
      <c r="E2661">
        <f t="shared" si="352"/>
        <v>165</v>
      </c>
      <c r="F2661">
        <f t="shared" si="355"/>
        <v>35</v>
      </c>
      <c r="G2661">
        <v>90</v>
      </c>
      <c r="H2661">
        <f t="shared" si="357"/>
        <v>13</v>
      </c>
      <c r="I2661">
        <f t="shared" si="348"/>
        <v>35</v>
      </c>
      <c r="J2661">
        <v>25</v>
      </c>
      <c r="K2661">
        <f t="shared" si="354"/>
        <v>30</v>
      </c>
      <c r="N2661">
        <v>15</v>
      </c>
      <c r="O2661">
        <v>2</v>
      </c>
    </row>
    <row r="2662" spans="1:15" x14ac:dyDescent="0.25">
      <c r="A2662" t="str">
        <f t="shared" si="350"/>
        <v/>
      </c>
      <c r="B2662" s="16">
        <f t="shared" si="356"/>
        <v>41462</v>
      </c>
      <c r="C2662">
        <f t="shared" si="353"/>
        <v>410</v>
      </c>
      <c r="D2662">
        <f t="shared" si="351"/>
        <v>245</v>
      </c>
      <c r="E2662">
        <f t="shared" si="352"/>
        <v>165</v>
      </c>
      <c r="F2662">
        <f t="shared" si="355"/>
        <v>35</v>
      </c>
      <c r="G2662">
        <v>90</v>
      </c>
      <c r="H2662">
        <f t="shared" si="357"/>
        <v>13</v>
      </c>
      <c r="I2662">
        <f t="shared" si="348"/>
        <v>35</v>
      </c>
      <c r="J2662">
        <v>25</v>
      </c>
      <c r="K2662">
        <f t="shared" si="354"/>
        <v>30</v>
      </c>
      <c r="N2662">
        <v>15</v>
      </c>
      <c r="O2662">
        <v>2</v>
      </c>
    </row>
    <row r="2663" spans="1:15" x14ac:dyDescent="0.25">
      <c r="A2663" t="str">
        <f t="shared" si="350"/>
        <v/>
      </c>
      <c r="B2663" s="16">
        <f t="shared" si="356"/>
        <v>41463</v>
      </c>
      <c r="C2663">
        <f t="shared" si="353"/>
        <v>410</v>
      </c>
      <c r="D2663">
        <f t="shared" si="351"/>
        <v>245</v>
      </c>
      <c r="E2663">
        <f t="shared" si="352"/>
        <v>165</v>
      </c>
      <c r="F2663">
        <f t="shared" si="355"/>
        <v>35</v>
      </c>
      <c r="G2663">
        <v>90</v>
      </c>
      <c r="H2663">
        <f t="shared" si="357"/>
        <v>13</v>
      </c>
      <c r="I2663">
        <f t="shared" si="348"/>
        <v>35</v>
      </c>
      <c r="J2663">
        <v>25</v>
      </c>
      <c r="K2663">
        <f t="shared" si="354"/>
        <v>30</v>
      </c>
      <c r="N2663">
        <v>15</v>
      </c>
      <c r="O2663">
        <v>2</v>
      </c>
    </row>
    <row r="2664" spans="1:15" x14ac:dyDescent="0.25">
      <c r="A2664" t="str">
        <f t="shared" si="350"/>
        <v/>
      </c>
      <c r="B2664" s="16">
        <f t="shared" si="356"/>
        <v>41464</v>
      </c>
      <c r="C2664">
        <f t="shared" si="353"/>
        <v>410</v>
      </c>
      <c r="D2664">
        <f t="shared" si="351"/>
        <v>245</v>
      </c>
      <c r="E2664">
        <f t="shared" si="352"/>
        <v>165</v>
      </c>
      <c r="F2664">
        <f t="shared" si="355"/>
        <v>35</v>
      </c>
      <c r="G2664">
        <v>90</v>
      </c>
      <c r="H2664">
        <f t="shared" si="357"/>
        <v>13</v>
      </c>
      <c r="I2664">
        <f t="shared" si="348"/>
        <v>35</v>
      </c>
      <c r="J2664">
        <v>25</v>
      </c>
      <c r="K2664">
        <f t="shared" si="354"/>
        <v>30</v>
      </c>
      <c r="N2664">
        <v>15</v>
      </c>
      <c r="O2664">
        <v>2</v>
      </c>
    </row>
    <row r="2665" spans="1:15" x14ac:dyDescent="0.25">
      <c r="A2665" t="str">
        <f t="shared" si="350"/>
        <v/>
      </c>
      <c r="B2665" s="16">
        <f t="shared" si="356"/>
        <v>41465</v>
      </c>
      <c r="C2665">
        <f t="shared" si="353"/>
        <v>410</v>
      </c>
      <c r="D2665">
        <f t="shared" si="351"/>
        <v>245</v>
      </c>
      <c r="E2665">
        <f t="shared" si="352"/>
        <v>165</v>
      </c>
      <c r="F2665">
        <f t="shared" si="355"/>
        <v>35</v>
      </c>
      <c r="G2665">
        <v>90</v>
      </c>
      <c r="H2665">
        <f t="shared" si="357"/>
        <v>13</v>
      </c>
      <c r="I2665">
        <f t="shared" si="348"/>
        <v>35</v>
      </c>
      <c r="J2665">
        <v>25</v>
      </c>
      <c r="K2665">
        <f t="shared" si="354"/>
        <v>30</v>
      </c>
      <c r="N2665">
        <v>15</v>
      </c>
      <c r="O2665">
        <v>2</v>
      </c>
    </row>
    <row r="2666" spans="1:15" x14ac:dyDescent="0.25">
      <c r="A2666" t="str">
        <f t="shared" si="350"/>
        <v/>
      </c>
      <c r="B2666" s="16">
        <f t="shared" si="356"/>
        <v>41466</v>
      </c>
      <c r="C2666">
        <f t="shared" si="353"/>
        <v>410</v>
      </c>
      <c r="D2666">
        <f t="shared" si="351"/>
        <v>245</v>
      </c>
      <c r="E2666">
        <f t="shared" si="352"/>
        <v>165</v>
      </c>
      <c r="F2666">
        <f t="shared" si="355"/>
        <v>35</v>
      </c>
      <c r="G2666">
        <v>90</v>
      </c>
      <c r="H2666">
        <f t="shared" si="357"/>
        <v>13</v>
      </c>
      <c r="I2666">
        <f t="shared" si="348"/>
        <v>35</v>
      </c>
      <c r="J2666">
        <v>25</v>
      </c>
      <c r="K2666">
        <f t="shared" si="354"/>
        <v>30</v>
      </c>
      <c r="N2666">
        <v>15</v>
      </c>
      <c r="O2666">
        <v>2</v>
      </c>
    </row>
    <row r="2667" spans="1:15" x14ac:dyDescent="0.25">
      <c r="A2667" t="str">
        <f t="shared" si="350"/>
        <v/>
      </c>
      <c r="B2667" s="16">
        <f t="shared" si="356"/>
        <v>41467</v>
      </c>
      <c r="C2667">
        <f t="shared" si="353"/>
        <v>410</v>
      </c>
      <c r="D2667">
        <f t="shared" si="351"/>
        <v>245</v>
      </c>
      <c r="E2667">
        <f t="shared" si="352"/>
        <v>165</v>
      </c>
      <c r="F2667">
        <f t="shared" si="355"/>
        <v>35</v>
      </c>
      <c r="G2667">
        <v>90</v>
      </c>
      <c r="H2667">
        <f t="shared" si="357"/>
        <v>13</v>
      </c>
      <c r="I2667">
        <f t="shared" si="348"/>
        <v>35</v>
      </c>
      <c r="J2667">
        <v>25</v>
      </c>
      <c r="K2667">
        <f t="shared" si="354"/>
        <v>30</v>
      </c>
      <c r="N2667">
        <v>15</v>
      </c>
      <c r="O2667">
        <v>2</v>
      </c>
    </row>
    <row r="2668" spans="1:15" x14ac:dyDescent="0.25">
      <c r="A2668" t="str">
        <f t="shared" si="350"/>
        <v/>
      </c>
      <c r="B2668" s="16">
        <f t="shared" si="356"/>
        <v>41468</v>
      </c>
      <c r="C2668">
        <f t="shared" si="353"/>
        <v>410</v>
      </c>
      <c r="D2668">
        <f t="shared" si="351"/>
        <v>245</v>
      </c>
      <c r="E2668">
        <f t="shared" si="352"/>
        <v>165</v>
      </c>
      <c r="F2668">
        <f t="shared" si="355"/>
        <v>35</v>
      </c>
      <c r="G2668">
        <v>90</v>
      </c>
      <c r="H2668">
        <f t="shared" si="357"/>
        <v>13</v>
      </c>
      <c r="I2668">
        <f t="shared" si="348"/>
        <v>35</v>
      </c>
      <c r="J2668">
        <v>25</v>
      </c>
      <c r="K2668">
        <f t="shared" si="354"/>
        <v>30</v>
      </c>
      <c r="N2668">
        <v>15</v>
      </c>
      <c r="O2668">
        <v>2</v>
      </c>
    </row>
    <row r="2669" spans="1:15" x14ac:dyDescent="0.25">
      <c r="A2669" t="str">
        <f t="shared" si="350"/>
        <v/>
      </c>
      <c r="B2669" s="16">
        <f t="shared" si="356"/>
        <v>41469</v>
      </c>
      <c r="C2669">
        <f t="shared" si="353"/>
        <v>410</v>
      </c>
      <c r="D2669">
        <f t="shared" si="351"/>
        <v>245</v>
      </c>
      <c r="E2669">
        <f t="shared" si="352"/>
        <v>165</v>
      </c>
      <c r="F2669">
        <f t="shared" si="355"/>
        <v>35</v>
      </c>
      <c r="G2669">
        <v>90</v>
      </c>
      <c r="H2669">
        <f t="shared" si="357"/>
        <v>13</v>
      </c>
      <c r="I2669">
        <f t="shared" si="348"/>
        <v>35</v>
      </c>
      <c r="J2669">
        <v>25</v>
      </c>
      <c r="K2669">
        <f t="shared" si="354"/>
        <v>30</v>
      </c>
      <c r="N2669">
        <v>15</v>
      </c>
      <c r="O2669">
        <v>2</v>
      </c>
    </row>
    <row r="2670" spans="1:15" x14ac:dyDescent="0.25">
      <c r="A2670" t="str">
        <f t="shared" si="350"/>
        <v/>
      </c>
      <c r="B2670" s="16">
        <f t="shared" si="356"/>
        <v>41470</v>
      </c>
      <c r="C2670">
        <f t="shared" si="353"/>
        <v>410</v>
      </c>
      <c r="D2670">
        <f t="shared" si="351"/>
        <v>245</v>
      </c>
      <c r="E2670">
        <f t="shared" si="352"/>
        <v>165</v>
      </c>
      <c r="F2670">
        <f t="shared" si="355"/>
        <v>35</v>
      </c>
      <c r="G2670">
        <v>90</v>
      </c>
      <c r="H2670">
        <f t="shared" si="357"/>
        <v>13</v>
      </c>
      <c r="I2670">
        <f t="shared" si="348"/>
        <v>35</v>
      </c>
      <c r="J2670">
        <v>25</v>
      </c>
      <c r="K2670">
        <f t="shared" si="354"/>
        <v>30</v>
      </c>
      <c r="N2670">
        <v>15</v>
      </c>
      <c r="O2670">
        <v>2</v>
      </c>
    </row>
    <row r="2671" spans="1:15" x14ac:dyDescent="0.25">
      <c r="A2671" t="str">
        <f t="shared" si="350"/>
        <v/>
      </c>
      <c r="B2671" s="16">
        <f t="shared" si="356"/>
        <v>41471</v>
      </c>
      <c r="C2671">
        <f t="shared" si="353"/>
        <v>410</v>
      </c>
      <c r="D2671">
        <f t="shared" si="351"/>
        <v>245</v>
      </c>
      <c r="E2671">
        <f t="shared" si="352"/>
        <v>165</v>
      </c>
      <c r="F2671">
        <f t="shared" si="355"/>
        <v>35</v>
      </c>
      <c r="G2671">
        <v>90</v>
      </c>
      <c r="H2671">
        <f t="shared" si="357"/>
        <v>13</v>
      </c>
      <c r="I2671">
        <f t="shared" si="348"/>
        <v>35</v>
      </c>
      <c r="J2671">
        <v>25</v>
      </c>
      <c r="K2671">
        <f t="shared" si="354"/>
        <v>30</v>
      </c>
      <c r="N2671">
        <v>15</v>
      </c>
      <c r="O2671">
        <v>2</v>
      </c>
    </row>
    <row r="2672" spans="1:15" x14ac:dyDescent="0.25">
      <c r="A2672" t="str">
        <f t="shared" si="350"/>
        <v/>
      </c>
      <c r="B2672" s="16">
        <f t="shared" si="356"/>
        <v>41472</v>
      </c>
      <c r="C2672">
        <f t="shared" si="353"/>
        <v>410</v>
      </c>
      <c r="D2672">
        <f t="shared" si="351"/>
        <v>245</v>
      </c>
      <c r="E2672">
        <f t="shared" si="352"/>
        <v>165</v>
      </c>
      <c r="F2672">
        <f t="shared" si="355"/>
        <v>35</v>
      </c>
      <c r="G2672">
        <v>90</v>
      </c>
      <c r="H2672">
        <f t="shared" si="357"/>
        <v>13</v>
      </c>
      <c r="I2672">
        <f t="shared" si="348"/>
        <v>35</v>
      </c>
      <c r="J2672">
        <v>25</v>
      </c>
      <c r="K2672">
        <f t="shared" si="354"/>
        <v>30</v>
      </c>
      <c r="N2672">
        <v>15</v>
      </c>
      <c r="O2672">
        <v>2</v>
      </c>
    </row>
    <row r="2673" spans="1:15" x14ac:dyDescent="0.25">
      <c r="A2673" t="str">
        <f t="shared" si="350"/>
        <v/>
      </c>
      <c r="B2673" s="16">
        <f t="shared" si="356"/>
        <v>41473</v>
      </c>
      <c r="C2673">
        <f t="shared" si="353"/>
        <v>410</v>
      </c>
      <c r="D2673">
        <f t="shared" si="351"/>
        <v>245</v>
      </c>
      <c r="E2673">
        <f t="shared" si="352"/>
        <v>165</v>
      </c>
      <c r="F2673">
        <f t="shared" si="355"/>
        <v>35</v>
      </c>
      <c r="G2673">
        <v>90</v>
      </c>
      <c r="H2673">
        <f t="shared" si="357"/>
        <v>13</v>
      </c>
      <c r="I2673">
        <f t="shared" si="348"/>
        <v>35</v>
      </c>
      <c r="J2673">
        <v>25</v>
      </c>
      <c r="K2673">
        <f t="shared" si="354"/>
        <v>30</v>
      </c>
      <c r="N2673">
        <v>15</v>
      </c>
      <c r="O2673">
        <v>2</v>
      </c>
    </row>
    <row r="2674" spans="1:15" x14ac:dyDescent="0.25">
      <c r="A2674" t="str">
        <f t="shared" si="350"/>
        <v/>
      </c>
      <c r="B2674" s="16">
        <f t="shared" si="356"/>
        <v>41474</v>
      </c>
      <c r="C2674">
        <f t="shared" si="353"/>
        <v>410</v>
      </c>
      <c r="D2674">
        <f t="shared" si="351"/>
        <v>245</v>
      </c>
      <c r="E2674">
        <f t="shared" si="352"/>
        <v>165</v>
      </c>
      <c r="F2674">
        <f t="shared" si="355"/>
        <v>35</v>
      </c>
      <c r="G2674">
        <v>90</v>
      </c>
      <c r="H2674">
        <f t="shared" si="357"/>
        <v>13</v>
      </c>
      <c r="I2674">
        <f t="shared" si="348"/>
        <v>35</v>
      </c>
      <c r="J2674">
        <v>25</v>
      </c>
      <c r="K2674">
        <f t="shared" si="354"/>
        <v>30</v>
      </c>
      <c r="N2674">
        <v>15</v>
      </c>
      <c r="O2674">
        <v>2</v>
      </c>
    </row>
    <row r="2675" spans="1:15" x14ac:dyDescent="0.25">
      <c r="A2675" t="str">
        <f t="shared" si="350"/>
        <v/>
      </c>
      <c r="B2675" s="16">
        <f t="shared" si="356"/>
        <v>41475</v>
      </c>
      <c r="C2675">
        <f t="shared" si="353"/>
        <v>410</v>
      </c>
      <c r="D2675">
        <f t="shared" si="351"/>
        <v>245</v>
      </c>
      <c r="E2675">
        <f t="shared" si="352"/>
        <v>165</v>
      </c>
      <c r="F2675">
        <f t="shared" si="355"/>
        <v>35</v>
      </c>
      <c r="G2675">
        <v>90</v>
      </c>
      <c r="H2675">
        <f t="shared" si="357"/>
        <v>13</v>
      </c>
      <c r="I2675">
        <f t="shared" si="348"/>
        <v>35</v>
      </c>
      <c r="J2675">
        <v>25</v>
      </c>
      <c r="K2675">
        <f t="shared" si="354"/>
        <v>30</v>
      </c>
      <c r="N2675">
        <v>15</v>
      </c>
      <c r="O2675">
        <v>2</v>
      </c>
    </row>
    <row r="2676" spans="1:15" x14ac:dyDescent="0.25">
      <c r="A2676" t="str">
        <f t="shared" si="350"/>
        <v/>
      </c>
      <c r="B2676" s="16">
        <f t="shared" si="356"/>
        <v>41476</v>
      </c>
      <c r="C2676">
        <f t="shared" si="353"/>
        <v>410</v>
      </c>
      <c r="D2676">
        <f t="shared" si="351"/>
        <v>245</v>
      </c>
      <c r="E2676">
        <f t="shared" si="352"/>
        <v>165</v>
      </c>
      <c r="F2676">
        <f t="shared" si="355"/>
        <v>35</v>
      </c>
      <c r="G2676">
        <v>90</v>
      </c>
      <c r="H2676">
        <f t="shared" si="357"/>
        <v>13</v>
      </c>
      <c r="I2676">
        <f t="shared" si="348"/>
        <v>35</v>
      </c>
      <c r="J2676">
        <v>25</v>
      </c>
      <c r="K2676">
        <f t="shared" si="354"/>
        <v>30</v>
      </c>
      <c r="N2676">
        <v>15</v>
      </c>
      <c r="O2676">
        <v>2</v>
      </c>
    </row>
    <row r="2677" spans="1:15" x14ac:dyDescent="0.25">
      <c r="A2677" t="str">
        <f t="shared" si="350"/>
        <v/>
      </c>
      <c r="B2677" s="16">
        <f t="shared" si="356"/>
        <v>41477</v>
      </c>
      <c r="C2677">
        <f t="shared" si="353"/>
        <v>410</v>
      </c>
      <c r="D2677">
        <f t="shared" si="351"/>
        <v>245</v>
      </c>
      <c r="E2677">
        <f t="shared" si="352"/>
        <v>165</v>
      </c>
      <c r="F2677">
        <f t="shared" si="355"/>
        <v>35</v>
      </c>
      <c r="G2677">
        <v>90</v>
      </c>
      <c r="H2677">
        <f t="shared" si="357"/>
        <v>13</v>
      </c>
      <c r="I2677">
        <f t="shared" si="348"/>
        <v>35</v>
      </c>
      <c r="J2677">
        <v>25</v>
      </c>
      <c r="K2677">
        <f t="shared" si="354"/>
        <v>30</v>
      </c>
      <c r="N2677">
        <v>15</v>
      </c>
      <c r="O2677">
        <v>2</v>
      </c>
    </row>
    <row r="2678" spans="1:15" x14ac:dyDescent="0.25">
      <c r="A2678" t="str">
        <f t="shared" si="350"/>
        <v/>
      </c>
      <c r="B2678" s="16">
        <f t="shared" si="356"/>
        <v>41478</v>
      </c>
      <c r="C2678">
        <f t="shared" si="353"/>
        <v>410</v>
      </c>
      <c r="D2678">
        <f t="shared" si="351"/>
        <v>245</v>
      </c>
      <c r="E2678">
        <f t="shared" si="352"/>
        <v>165</v>
      </c>
      <c r="F2678">
        <f t="shared" si="355"/>
        <v>35</v>
      </c>
      <c r="G2678">
        <v>90</v>
      </c>
      <c r="H2678">
        <f t="shared" si="357"/>
        <v>13</v>
      </c>
      <c r="I2678">
        <f t="shared" si="348"/>
        <v>35</v>
      </c>
      <c r="J2678">
        <v>25</v>
      </c>
      <c r="K2678">
        <f t="shared" si="354"/>
        <v>30</v>
      </c>
      <c r="N2678">
        <v>15</v>
      </c>
      <c r="O2678">
        <v>2</v>
      </c>
    </row>
    <row r="2679" spans="1:15" x14ac:dyDescent="0.25">
      <c r="A2679" t="str">
        <f t="shared" si="350"/>
        <v/>
      </c>
      <c r="B2679" s="16">
        <f t="shared" si="356"/>
        <v>41479</v>
      </c>
      <c r="C2679">
        <f t="shared" si="353"/>
        <v>410</v>
      </c>
      <c r="D2679">
        <f t="shared" si="351"/>
        <v>245</v>
      </c>
      <c r="E2679">
        <f t="shared" si="352"/>
        <v>165</v>
      </c>
      <c r="F2679">
        <f t="shared" si="355"/>
        <v>35</v>
      </c>
      <c r="G2679">
        <v>90</v>
      </c>
      <c r="H2679">
        <f t="shared" si="357"/>
        <v>13</v>
      </c>
      <c r="I2679">
        <f t="shared" si="348"/>
        <v>35</v>
      </c>
      <c r="J2679">
        <v>25</v>
      </c>
      <c r="K2679">
        <f t="shared" si="354"/>
        <v>30</v>
      </c>
      <c r="N2679">
        <v>15</v>
      </c>
      <c r="O2679">
        <v>2</v>
      </c>
    </row>
    <row r="2680" spans="1:15" x14ac:dyDescent="0.25">
      <c r="A2680" t="str">
        <f t="shared" si="350"/>
        <v/>
      </c>
      <c r="B2680" s="16">
        <f t="shared" si="356"/>
        <v>41480</v>
      </c>
      <c r="C2680">
        <f t="shared" si="353"/>
        <v>410</v>
      </c>
      <c r="D2680">
        <f t="shared" si="351"/>
        <v>245</v>
      </c>
      <c r="E2680">
        <f t="shared" si="352"/>
        <v>165</v>
      </c>
      <c r="F2680">
        <f t="shared" si="355"/>
        <v>35</v>
      </c>
      <c r="G2680">
        <v>90</v>
      </c>
      <c r="H2680">
        <f t="shared" si="357"/>
        <v>13</v>
      </c>
      <c r="I2680">
        <f t="shared" si="348"/>
        <v>35</v>
      </c>
      <c r="J2680">
        <v>25</v>
      </c>
      <c r="K2680">
        <f t="shared" si="354"/>
        <v>30</v>
      </c>
      <c r="N2680">
        <v>15</v>
      </c>
      <c r="O2680">
        <v>2</v>
      </c>
    </row>
    <row r="2681" spans="1:15" x14ac:dyDescent="0.25">
      <c r="A2681" t="str">
        <f t="shared" si="350"/>
        <v/>
      </c>
      <c r="B2681" s="16">
        <f t="shared" si="356"/>
        <v>41481</v>
      </c>
      <c r="C2681">
        <f t="shared" si="353"/>
        <v>410</v>
      </c>
      <c r="D2681">
        <f t="shared" si="351"/>
        <v>245</v>
      </c>
      <c r="E2681">
        <f t="shared" si="352"/>
        <v>165</v>
      </c>
      <c r="F2681">
        <f t="shared" si="355"/>
        <v>35</v>
      </c>
      <c r="G2681">
        <v>90</v>
      </c>
      <c r="H2681">
        <f t="shared" si="357"/>
        <v>13</v>
      </c>
      <c r="I2681">
        <f t="shared" si="348"/>
        <v>35</v>
      </c>
      <c r="J2681">
        <v>25</v>
      </c>
      <c r="K2681">
        <f t="shared" si="354"/>
        <v>30</v>
      </c>
      <c r="N2681">
        <v>15</v>
      </c>
      <c r="O2681">
        <v>2</v>
      </c>
    </row>
    <row r="2682" spans="1:15" x14ac:dyDescent="0.25">
      <c r="A2682" t="str">
        <f t="shared" si="350"/>
        <v/>
      </c>
      <c r="B2682" s="16">
        <f t="shared" si="356"/>
        <v>41482</v>
      </c>
      <c r="C2682">
        <f t="shared" si="353"/>
        <v>410</v>
      </c>
      <c r="D2682">
        <f t="shared" si="351"/>
        <v>245</v>
      </c>
      <c r="E2682">
        <f t="shared" si="352"/>
        <v>165</v>
      </c>
      <c r="F2682">
        <f t="shared" si="355"/>
        <v>35</v>
      </c>
      <c r="G2682">
        <v>90</v>
      </c>
      <c r="H2682">
        <f t="shared" si="357"/>
        <v>13</v>
      </c>
      <c r="I2682">
        <f t="shared" si="348"/>
        <v>35</v>
      </c>
      <c r="J2682">
        <v>25</v>
      </c>
      <c r="K2682">
        <f t="shared" si="354"/>
        <v>30</v>
      </c>
      <c r="N2682">
        <v>15</v>
      </c>
      <c r="O2682">
        <v>2</v>
      </c>
    </row>
    <row r="2683" spans="1:15" x14ac:dyDescent="0.25">
      <c r="A2683" t="str">
        <f t="shared" si="350"/>
        <v/>
      </c>
      <c r="B2683" s="16">
        <f t="shared" si="356"/>
        <v>41483</v>
      </c>
      <c r="C2683">
        <f t="shared" si="353"/>
        <v>410</v>
      </c>
      <c r="D2683">
        <f t="shared" si="351"/>
        <v>245</v>
      </c>
      <c r="E2683">
        <f t="shared" si="352"/>
        <v>165</v>
      </c>
      <c r="F2683">
        <f t="shared" si="355"/>
        <v>35</v>
      </c>
      <c r="G2683">
        <v>90</v>
      </c>
      <c r="H2683">
        <f t="shared" si="357"/>
        <v>13</v>
      </c>
      <c r="I2683">
        <f t="shared" si="348"/>
        <v>35</v>
      </c>
      <c r="J2683">
        <v>25</v>
      </c>
      <c r="K2683">
        <f t="shared" si="354"/>
        <v>30</v>
      </c>
      <c r="N2683">
        <v>15</v>
      </c>
      <c r="O2683">
        <v>2</v>
      </c>
    </row>
    <row r="2684" spans="1:15" x14ac:dyDescent="0.25">
      <c r="A2684" t="str">
        <f t="shared" si="350"/>
        <v/>
      </c>
      <c r="B2684" s="16">
        <f t="shared" si="356"/>
        <v>41484</v>
      </c>
      <c r="C2684">
        <f t="shared" si="353"/>
        <v>410</v>
      </c>
      <c r="D2684">
        <f t="shared" si="351"/>
        <v>245</v>
      </c>
      <c r="E2684">
        <f t="shared" si="352"/>
        <v>165</v>
      </c>
      <c r="F2684">
        <f t="shared" si="355"/>
        <v>35</v>
      </c>
      <c r="G2684">
        <v>90</v>
      </c>
      <c r="H2684">
        <f t="shared" si="357"/>
        <v>13</v>
      </c>
      <c r="I2684">
        <f t="shared" si="348"/>
        <v>35</v>
      </c>
      <c r="J2684">
        <v>25</v>
      </c>
      <c r="K2684">
        <f t="shared" si="354"/>
        <v>30</v>
      </c>
      <c r="N2684">
        <v>15</v>
      </c>
      <c r="O2684">
        <v>2</v>
      </c>
    </row>
    <row r="2685" spans="1:15" x14ac:dyDescent="0.25">
      <c r="A2685" t="str">
        <f t="shared" si="350"/>
        <v/>
      </c>
      <c r="B2685" s="16">
        <f t="shared" si="356"/>
        <v>41485</v>
      </c>
      <c r="C2685">
        <f t="shared" si="353"/>
        <v>410</v>
      </c>
      <c r="D2685">
        <f t="shared" si="351"/>
        <v>245</v>
      </c>
      <c r="E2685">
        <f t="shared" si="352"/>
        <v>165</v>
      </c>
      <c r="F2685">
        <f t="shared" si="355"/>
        <v>35</v>
      </c>
      <c r="G2685">
        <v>90</v>
      </c>
      <c r="H2685">
        <f t="shared" si="357"/>
        <v>13</v>
      </c>
      <c r="I2685">
        <f t="shared" si="348"/>
        <v>35</v>
      </c>
      <c r="J2685">
        <v>25</v>
      </c>
      <c r="K2685">
        <f t="shared" si="354"/>
        <v>30</v>
      </c>
      <c r="N2685">
        <v>15</v>
      </c>
      <c r="O2685">
        <v>2</v>
      </c>
    </row>
    <row r="2686" spans="1:15" x14ac:dyDescent="0.25">
      <c r="A2686" t="str">
        <f t="shared" si="350"/>
        <v/>
      </c>
      <c r="B2686" s="16">
        <f t="shared" si="356"/>
        <v>41486</v>
      </c>
      <c r="C2686">
        <f t="shared" si="353"/>
        <v>410</v>
      </c>
      <c r="D2686">
        <f t="shared" si="351"/>
        <v>245</v>
      </c>
      <c r="E2686">
        <f t="shared" si="352"/>
        <v>165</v>
      </c>
      <c r="F2686">
        <f t="shared" si="355"/>
        <v>35</v>
      </c>
      <c r="G2686">
        <v>90</v>
      </c>
      <c r="H2686">
        <f t="shared" si="357"/>
        <v>13</v>
      </c>
      <c r="I2686">
        <f t="shared" si="348"/>
        <v>35</v>
      </c>
      <c r="J2686">
        <v>25</v>
      </c>
      <c r="K2686">
        <f t="shared" si="354"/>
        <v>30</v>
      </c>
      <c r="N2686">
        <v>15</v>
      </c>
      <c r="O2686">
        <v>2</v>
      </c>
    </row>
    <row r="2687" spans="1:15" x14ac:dyDescent="0.25">
      <c r="A2687">
        <f t="shared" si="350"/>
        <v>1</v>
      </c>
      <c r="B2687" s="16">
        <f t="shared" si="356"/>
        <v>41487</v>
      </c>
      <c r="C2687">
        <f t="shared" si="353"/>
        <v>410</v>
      </c>
      <c r="D2687">
        <f t="shared" si="351"/>
        <v>245</v>
      </c>
      <c r="E2687">
        <f t="shared" si="352"/>
        <v>165</v>
      </c>
      <c r="F2687">
        <f t="shared" si="355"/>
        <v>35</v>
      </c>
      <c r="G2687">
        <v>90</v>
      </c>
      <c r="H2687">
        <v>3</v>
      </c>
      <c r="I2687">
        <f>15+10+5</f>
        <v>30</v>
      </c>
      <c r="J2687">
        <v>25</v>
      </c>
      <c r="K2687">
        <f>10+20+15</f>
        <v>45</v>
      </c>
      <c r="N2687">
        <v>15</v>
      </c>
      <c r="O2687">
        <v>2</v>
      </c>
    </row>
    <row r="2688" spans="1:15" x14ac:dyDescent="0.25">
      <c r="A2688" t="str">
        <f t="shared" si="350"/>
        <v/>
      </c>
      <c r="B2688" s="16">
        <f t="shared" si="356"/>
        <v>41488</v>
      </c>
      <c r="C2688">
        <f t="shared" si="353"/>
        <v>410</v>
      </c>
      <c r="D2688">
        <f t="shared" si="351"/>
        <v>245</v>
      </c>
      <c r="E2688">
        <f t="shared" si="352"/>
        <v>165</v>
      </c>
      <c r="F2688">
        <f t="shared" si="355"/>
        <v>35</v>
      </c>
      <c r="G2688">
        <v>90</v>
      </c>
      <c r="H2688">
        <v>3</v>
      </c>
      <c r="I2688">
        <f t="shared" ref="I2688:I2717" si="358">15+10+5</f>
        <v>30</v>
      </c>
      <c r="J2688">
        <v>25</v>
      </c>
      <c r="K2688">
        <f t="shared" ref="K2688:K2717" si="359">10+20+15</f>
        <v>45</v>
      </c>
      <c r="N2688">
        <v>15</v>
      </c>
      <c r="O2688">
        <v>2</v>
      </c>
    </row>
    <row r="2689" spans="1:15" x14ac:dyDescent="0.25">
      <c r="A2689" t="str">
        <f t="shared" si="350"/>
        <v/>
      </c>
      <c r="B2689" s="16">
        <f t="shared" si="356"/>
        <v>41489</v>
      </c>
      <c r="C2689">
        <f t="shared" si="353"/>
        <v>410</v>
      </c>
      <c r="D2689">
        <f t="shared" si="351"/>
        <v>245</v>
      </c>
      <c r="E2689">
        <f t="shared" si="352"/>
        <v>165</v>
      </c>
      <c r="F2689">
        <f t="shared" si="355"/>
        <v>35</v>
      </c>
      <c r="G2689">
        <v>90</v>
      </c>
      <c r="H2689">
        <v>3</v>
      </c>
      <c r="I2689">
        <f t="shared" si="358"/>
        <v>30</v>
      </c>
      <c r="J2689">
        <v>25</v>
      </c>
      <c r="K2689">
        <f t="shared" si="359"/>
        <v>45</v>
      </c>
      <c r="N2689">
        <v>15</v>
      </c>
      <c r="O2689">
        <v>2</v>
      </c>
    </row>
    <row r="2690" spans="1:15" x14ac:dyDescent="0.25">
      <c r="A2690" t="str">
        <f t="shared" si="350"/>
        <v/>
      </c>
      <c r="B2690" s="16">
        <f t="shared" si="356"/>
        <v>41490</v>
      </c>
      <c r="C2690">
        <f t="shared" si="353"/>
        <v>410</v>
      </c>
      <c r="D2690">
        <f t="shared" si="351"/>
        <v>245</v>
      </c>
      <c r="E2690">
        <f t="shared" si="352"/>
        <v>165</v>
      </c>
      <c r="F2690">
        <f t="shared" si="355"/>
        <v>35</v>
      </c>
      <c r="G2690">
        <v>90</v>
      </c>
      <c r="H2690">
        <v>3</v>
      </c>
      <c r="I2690">
        <f t="shared" si="358"/>
        <v>30</v>
      </c>
      <c r="J2690">
        <v>25</v>
      </c>
      <c r="K2690">
        <f t="shared" si="359"/>
        <v>45</v>
      </c>
      <c r="N2690">
        <v>15</v>
      </c>
      <c r="O2690">
        <v>2</v>
      </c>
    </row>
    <row r="2691" spans="1:15" x14ac:dyDescent="0.25">
      <c r="A2691" t="str">
        <f t="shared" si="350"/>
        <v/>
      </c>
      <c r="B2691" s="16">
        <f t="shared" si="356"/>
        <v>41491</v>
      </c>
      <c r="C2691">
        <f t="shared" si="353"/>
        <v>410</v>
      </c>
      <c r="D2691">
        <f t="shared" si="351"/>
        <v>245</v>
      </c>
      <c r="E2691">
        <f t="shared" si="352"/>
        <v>165</v>
      </c>
      <c r="F2691">
        <f t="shared" si="355"/>
        <v>35</v>
      </c>
      <c r="G2691">
        <v>90</v>
      </c>
      <c r="H2691">
        <v>3</v>
      </c>
      <c r="I2691">
        <f t="shared" si="358"/>
        <v>30</v>
      </c>
      <c r="J2691">
        <v>25</v>
      </c>
      <c r="K2691">
        <f t="shared" si="359"/>
        <v>45</v>
      </c>
      <c r="N2691">
        <v>15</v>
      </c>
      <c r="O2691">
        <v>2</v>
      </c>
    </row>
    <row r="2692" spans="1:15" x14ac:dyDescent="0.25">
      <c r="A2692" t="str">
        <f t="shared" si="350"/>
        <v/>
      </c>
      <c r="B2692" s="16">
        <f t="shared" si="356"/>
        <v>41492</v>
      </c>
      <c r="C2692">
        <f t="shared" si="353"/>
        <v>410</v>
      </c>
      <c r="D2692">
        <f t="shared" si="351"/>
        <v>245</v>
      </c>
      <c r="E2692">
        <f t="shared" si="352"/>
        <v>165</v>
      </c>
      <c r="F2692">
        <f t="shared" si="355"/>
        <v>35</v>
      </c>
      <c r="G2692">
        <v>90</v>
      </c>
      <c r="H2692">
        <v>3</v>
      </c>
      <c r="I2692">
        <f t="shared" si="358"/>
        <v>30</v>
      </c>
      <c r="J2692">
        <v>25</v>
      </c>
      <c r="K2692">
        <f t="shared" si="359"/>
        <v>45</v>
      </c>
      <c r="N2692">
        <v>15</v>
      </c>
      <c r="O2692">
        <v>2</v>
      </c>
    </row>
    <row r="2693" spans="1:15" x14ac:dyDescent="0.25">
      <c r="A2693" t="str">
        <f t="shared" si="350"/>
        <v/>
      </c>
      <c r="B2693" s="16">
        <f t="shared" si="356"/>
        <v>41493</v>
      </c>
      <c r="C2693">
        <f t="shared" si="353"/>
        <v>410</v>
      </c>
      <c r="D2693">
        <f t="shared" si="351"/>
        <v>245</v>
      </c>
      <c r="E2693">
        <f t="shared" si="352"/>
        <v>165</v>
      </c>
      <c r="F2693">
        <f t="shared" si="355"/>
        <v>35</v>
      </c>
      <c r="G2693">
        <v>90</v>
      </c>
      <c r="H2693">
        <v>3</v>
      </c>
      <c r="I2693">
        <f t="shared" si="358"/>
        <v>30</v>
      </c>
      <c r="J2693">
        <v>25</v>
      </c>
      <c r="K2693">
        <f t="shared" si="359"/>
        <v>45</v>
      </c>
      <c r="N2693">
        <v>15</v>
      </c>
      <c r="O2693">
        <v>2</v>
      </c>
    </row>
    <row r="2694" spans="1:15" x14ac:dyDescent="0.25">
      <c r="A2694" t="str">
        <f t="shared" si="350"/>
        <v/>
      </c>
      <c r="B2694" s="16">
        <f t="shared" si="356"/>
        <v>41494</v>
      </c>
      <c r="C2694">
        <f t="shared" si="353"/>
        <v>410</v>
      </c>
      <c r="D2694">
        <f t="shared" si="351"/>
        <v>245</v>
      </c>
      <c r="E2694">
        <f t="shared" si="352"/>
        <v>165</v>
      </c>
      <c r="F2694">
        <f t="shared" si="355"/>
        <v>35</v>
      </c>
      <c r="G2694">
        <v>90</v>
      </c>
      <c r="H2694">
        <v>3</v>
      </c>
      <c r="I2694">
        <f t="shared" si="358"/>
        <v>30</v>
      </c>
      <c r="J2694">
        <v>25</v>
      </c>
      <c r="K2694">
        <f t="shared" si="359"/>
        <v>45</v>
      </c>
      <c r="N2694">
        <v>15</v>
      </c>
      <c r="O2694">
        <v>2</v>
      </c>
    </row>
    <row r="2695" spans="1:15" x14ac:dyDescent="0.25">
      <c r="A2695" t="str">
        <f t="shared" si="350"/>
        <v/>
      </c>
      <c r="B2695" s="16">
        <f t="shared" si="356"/>
        <v>41495</v>
      </c>
      <c r="C2695">
        <f t="shared" si="353"/>
        <v>410</v>
      </c>
      <c r="D2695">
        <f t="shared" si="351"/>
        <v>245</v>
      </c>
      <c r="E2695">
        <f t="shared" si="352"/>
        <v>165</v>
      </c>
      <c r="F2695">
        <f t="shared" si="355"/>
        <v>35</v>
      </c>
      <c r="G2695">
        <v>90</v>
      </c>
      <c r="H2695">
        <v>3</v>
      </c>
      <c r="I2695">
        <f t="shared" si="358"/>
        <v>30</v>
      </c>
      <c r="J2695">
        <v>25</v>
      </c>
      <c r="K2695">
        <f t="shared" si="359"/>
        <v>45</v>
      </c>
      <c r="N2695">
        <v>15</v>
      </c>
      <c r="O2695">
        <v>2</v>
      </c>
    </row>
    <row r="2696" spans="1:15" x14ac:dyDescent="0.25">
      <c r="A2696" t="str">
        <f t="shared" ref="A2696:A2759" si="360">IF(DAY(B2696)=1,1,"")</f>
        <v/>
      </c>
      <c r="B2696" s="16">
        <f t="shared" si="356"/>
        <v>41496</v>
      </c>
      <c r="C2696">
        <f t="shared" si="353"/>
        <v>410</v>
      </c>
      <c r="D2696">
        <f t="shared" si="351"/>
        <v>245</v>
      </c>
      <c r="E2696">
        <f t="shared" si="352"/>
        <v>165</v>
      </c>
      <c r="F2696">
        <f t="shared" si="355"/>
        <v>35</v>
      </c>
      <c r="G2696">
        <v>90</v>
      </c>
      <c r="H2696">
        <v>3</v>
      </c>
      <c r="I2696">
        <f t="shared" si="358"/>
        <v>30</v>
      </c>
      <c r="J2696">
        <v>25</v>
      </c>
      <c r="K2696">
        <f t="shared" si="359"/>
        <v>45</v>
      </c>
      <c r="N2696">
        <v>15</v>
      </c>
      <c r="O2696">
        <v>2</v>
      </c>
    </row>
    <row r="2697" spans="1:15" x14ac:dyDescent="0.25">
      <c r="A2697" t="str">
        <f t="shared" si="360"/>
        <v/>
      </c>
      <c r="B2697" s="16">
        <f>B2696+1</f>
        <v>41497</v>
      </c>
      <c r="C2697">
        <f t="shared" si="353"/>
        <v>410</v>
      </c>
      <c r="D2697">
        <f t="shared" ref="D2697:D2760" si="361">SUM(F2697:S2697)</f>
        <v>245</v>
      </c>
      <c r="E2697">
        <f t="shared" ref="E2697:E2760" si="362">C2697-D2697</f>
        <v>165</v>
      </c>
      <c r="F2697">
        <f t="shared" si="355"/>
        <v>35</v>
      </c>
      <c r="G2697">
        <v>90</v>
      </c>
      <c r="H2697">
        <v>3</v>
      </c>
      <c r="I2697">
        <f t="shared" si="358"/>
        <v>30</v>
      </c>
      <c r="J2697">
        <v>25</v>
      </c>
      <c r="K2697">
        <f t="shared" si="359"/>
        <v>45</v>
      </c>
      <c r="N2697">
        <v>15</v>
      </c>
      <c r="O2697">
        <v>2</v>
      </c>
    </row>
    <row r="2698" spans="1:15" x14ac:dyDescent="0.25">
      <c r="A2698" t="str">
        <f t="shared" si="360"/>
        <v/>
      </c>
      <c r="B2698" s="16">
        <f t="shared" ref="B2698:B2737" si="363">B2697+1</f>
        <v>41498</v>
      </c>
      <c r="C2698">
        <f t="shared" si="353"/>
        <v>410</v>
      </c>
      <c r="D2698">
        <f t="shared" si="361"/>
        <v>245</v>
      </c>
      <c r="E2698">
        <f t="shared" si="362"/>
        <v>165</v>
      </c>
      <c r="F2698">
        <f t="shared" si="355"/>
        <v>35</v>
      </c>
      <c r="G2698">
        <v>90</v>
      </c>
      <c r="H2698">
        <v>3</v>
      </c>
      <c r="I2698">
        <f t="shared" si="358"/>
        <v>30</v>
      </c>
      <c r="J2698">
        <v>25</v>
      </c>
      <c r="K2698">
        <f t="shared" si="359"/>
        <v>45</v>
      </c>
      <c r="N2698">
        <v>15</v>
      </c>
      <c r="O2698">
        <v>2</v>
      </c>
    </row>
    <row r="2699" spans="1:15" x14ac:dyDescent="0.25">
      <c r="A2699" t="str">
        <f t="shared" si="360"/>
        <v/>
      </c>
      <c r="B2699" s="16">
        <f t="shared" si="363"/>
        <v>41499</v>
      </c>
      <c r="C2699">
        <f t="shared" si="353"/>
        <v>410</v>
      </c>
      <c r="D2699">
        <f t="shared" si="361"/>
        <v>245</v>
      </c>
      <c r="E2699">
        <f t="shared" si="362"/>
        <v>165</v>
      </c>
      <c r="F2699">
        <f t="shared" si="355"/>
        <v>35</v>
      </c>
      <c r="G2699">
        <v>90</v>
      </c>
      <c r="H2699">
        <v>3</v>
      </c>
      <c r="I2699">
        <f t="shared" si="358"/>
        <v>30</v>
      </c>
      <c r="J2699">
        <v>25</v>
      </c>
      <c r="K2699">
        <f t="shared" si="359"/>
        <v>45</v>
      </c>
      <c r="N2699">
        <v>15</v>
      </c>
      <c r="O2699">
        <v>2</v>
      </c>
    </row>
    <row r="2700" spans="1:15" x14ac:dyDescent="0.25">
      <c r="A2700" t="str">
        <f t="shared" si="360"/>
        <v/>
      </c>
      <c r="B2700" s="16">
        <f t="shared" si="363"/>
        <v>41500</v>
      </c>
      <c r="C2700">
        <f t="shared" ref="C2700:C2763" si="364">IF(MONTH(B2700)&lt;4,450,IF(MONTH(B2700)&gt;10,450,410))</f>
        <v>410</v>
      </c>
      <c r="D2700">
        <f t="shared" si="361"/>
        <v>245</v>
      </c>
      <c r="E2700">
        <f t="shared" si="362"/>
        <v>165</v>
      </c>
      <c r="F2700">
        <f t="shared" si="355"/>
        <v>35</v>
      </c>
      <c r="G2700">
        <v>90</v>
      </c>
      <c r="H2700">
        <v>3</v>
      </c>
      <c r="I2700">
        <f t="shared" si="358"/>
        <v>30</v>
      </c>
      <c r="J2700">
        <v>25</v>
      </c>
      <c r="K2700">
        <f t="shared" si="359"/>
        <v>45</v>
      </c>
      <c r="N2700">
        <v>15</v>
      </c>
      <c r="O2700">
        <v>2</v>
      </c>
    </row>
    <row r="2701" spans="1:15" x14ac:dyDescent="0.25">
      <c r="A2701" t="str">
        <f t="shared" si="360"/>
        <v/>
      </c>
      <c r="B2701" s="16">
        <f t="shared" si="363"/>
        <v>41501</v>
      </c>
      <c r="C2701">
        <f t="shared" si="364"/>
        <v>410</v>
      </c>
      <c r="D2701">
        <f t="shared" si="361"/>
        <v>245</v>
      </c>
      <c r="E2701">
        <f t="shared" si="362"/>
        <v>165</v>
      </c>
      <c r="F2701">
        <f t="shared" si="355"/>
        <v>35</v>
      </c>
      <c r="G2701">
        <v>90</v>
      </c>
      <c r="H2701">
        <v>3</v>
      </c>
      <c r="I2701">
        <f t="shared" si="358"/>
        <v>30</v>
      </c>
      <c r="J2701">
        <v>25</v>
      </c>
      <c r="K2701">
        <f t="shared" si="359"/>
        <v>45</v>
      </c>
      <c r="N2701">
        <v>15</v>
      </c>
      <c r="O2701">
        <v>2</v>
      </c>
    </row>
    <row r="2702" spans="1:15" x14ac:dyDescent="0.25">
      <c r="A2702" t="str">
        <f t="shared" si="360"/>
        <v/>
      </c>
      <c r="B2702" s="16">
        <f t="shared" si="363"/>
        <v>41502</v>
      </c>
      <c r="C2702">
        <f t="shared" si="364"/>
        <v>410</v>
      </c>
      <c r="D2702">
        <f t="shared" si="361"/>
        <v>245</v>
      </c>
      <c r="E2702">
        <f t="shared" si="362"/>
        <v>165</v>
      </c>
      <c r="F2702">
        <f t="shared" si="355"/>
        <v>35</v>
      </c>
      <c r="G2702">
        <v>90</v>
      </c>
      <c r="H2702">
        <v>3</v>
      </c>
      <c r="I2702">
        <f t="shared" si="358"/>
        <v>30</v>
      </c>
      <c r="J2702">
        <v>25</v>
      </c>
      <c r="K2702">
        <f t="shared" si="359"/>
        <v>45</v>
      </c>
      <c r="N2702">
        <v>15</v>
      </c>
      <c r="O2702">
        <v>2</v>
      </c>
    </row>
    <row r="2703" spans="1:15" x14ac:dyDescent="0.25">
      <c r="A2703" t="str">
        <f t="shared" si="360"/>
        <v/>
      </c>
      <c r="B2703" s="16">
        <f t="shared" si="363"/>
        <v>41503</v>
      </c>
      <c r="C2703">
        <f t="shared" si="364"/>
        <v>410</v>
      </c>
      <c r="D2703">
        <f t="shared" si="361"/>
        <v>245</v>
      </c>
      <c r="E2703">
        <f t="shared" si="362"/>
        <v>165</v>
      </c>
      <c r="F2703">
        <f t="shared" si="355"/>
        <v>35</v>
      </c>
      <c r="G2703">
        <v>90</v>
      </c>
      <c r="H2703">
        <v>3</v>
      </c>
      <c r="I2703">
        <f t="shared" si="358"/>
        <v>30</v>
      </c>
      <c r="J2703">
        <v>25</v>
      </c>
      <c r="K2703">
        <f t="shared" si="359"/>
        <v>45</v>
      </c>
      <c r="N2703">
        <v>15</v>
      </c>
      <c r="O2703">
        <v>2</v>
      </c>
    </row>
    <row r="2704" spans="1:15" x14ac:dyDescent="0.25">
      <c r="A2704" t="str">
        <f t="shared" si="360"/>
        <v/>
      </c>
      <c r="B2704" s="16">
        <f t="shared" si="363"/>
        <v>41504</v>
      </c>
      <c r="C2704">
        <f t="shared" si="364"/>
        <v>410</v>
      </c>
      <c r="D2704">
        <f t="shared" si="361"/>
        <v>245</v>
      </c>
      <c r="E2704">
        <f t="shared" si="362"/>
        <v>165</v>
      </c>
      <c r="F2704">
        <f t="shared" si="355"/>
        <v>35</v>
      </c>
      <c r="G2704">
        <v>90</v>
      </c>
      <c r="H2704">
        <v>3</v>
      </c>
      <c r="I2704">
        <f t="shared" si="358"/>
        <v>30</v>
      </c>
      <c r="J2704">
        <v>25</v>
      </c>
      <c r="K2704">
        <f t="shared" si="359"/>
        <v>45</v>
      </c>
      <c r="N2704">
        <v>15</v>
      </c>
      <c r="O2704">
        <v>2</v>
      </c>
    </row>
    <row r="2705" spans="1:15" x14ac:dyDescent="0.25">
      <c r="A2705" t="str">
        <f t="shared" si="360"/>
        <v/>
      </c>
      <c r="B2705" s="16">
        <f t="shared" si="363"/>
        <v>41505</v>
      </c>
      <c r="C2705">
        <f t="shared" si="364"/>
        <v>410</v>
      </c>
      <c r="D2705">
        <f t="shared" si="361"/>
        <v>245</v>
      </c>
      <c r="E2705">
        <f t="shared" si="362"/>
        <v>165</v>
      </c>
      <c r="F2705">
        <f t="shared" ref="F2705:F2747" si="365">F2704</f>
        <v>35</v>
      </c>
      <c r="G2705">
        <v>90</v>
      </c>
      <c r="H2705">
        <v>3</v>
      </c>
      <c r="I2705">
        <f t="shared" si="358"/>
        <v>30</v>
      </c>
      <c r="J2705">
        <v>25</v>
      </c>
      <c r="K2705">
        <f t="shared" si="359"/>
        <v>45</v>
      </c>
      <c r="N2705">
        <v>15</v>
      </c>
      <c r="O2705">
        <v>2</v>
      </c>
    </row>
    <row r="2706" spans="1:15" x14ac:dyDescent="0.25">
      <c r="A2706" t="str">
        <f t="shared" si="360"/>
        <v/>
      </c>
      <c r="B2706" s="16">
        <f t="shared" si="363"/>
        <v>41506</v>
      </c>
      <c r="C2706">
        <f t="shared" si="364"/>
        <v>410</v>
      </c>
      <c r="D2706">
        <f t="shared" si="361"/>
        <v>245</v>
      </c>
      <c r="E2706">
        <f t="shared" si="362"/>
        <v>165</v>
      </c>
      <c r="F2706">
        <f t="shared" si="365"/>
        <v>35</v>
      </c>
      <c r="G2706">
        <v>90</v>
      </c>
      <c r="H2706">
        <v>3</v>
      </c>
      <c r="I2706">
        <f t="shared" si="358"/>
        <v>30</v>
      </c>
      <c r="J2706">
        <v>25</v>
      </c>
      <c r="K2706">
        <f t="shared" si="359"/>
        <v>45</v>
      </c>
      <c r="N2706">
        <v>15</v>
      </c>
      <c r="O2706">
        <v>2</v>
      </c>
    </row>
    <row r="2707" spans="1:15" x14ac:dyDescent="0.25">
      <c r="A2707" t="str">
        <f t="shared" si="360"/>
        <v/>
      </c>
      <c r="B2707" s="16">
        <f t="shared" si="363"/>
        <v>41507</v>
      </c>
      <c r="C2707">
        <f t="shared" si="364"/>
        <v>410</v>
      </c>
      <c r="D2707">
        <f t="shared" si="361"/>
        <v>245</v>
      </c>
      <c r="E2707">
        <f t="shared" si="362"/>
        <v>165</v>
      </c>
      <c r="F2707">
        <f t="shared" si="365"/>
        <v>35</v>
      </c>
      <c r="G2707">
        <v>90</v>
      </c>
      <c r="H2707">
        <v>3</v>
      </c>
      <c r="I2707">
        <f t="shared" si="358"/>
        <v>30</v>
      </c>
      <c r="J2707">
        <v>25</v>
      </c>
      <c r="K2707">
        <f t="shared" si="359"/>
        <v>45</v>
      </c>
      <c r="N2707">
        <v>15</v>
      </c>
      <c r="O2707">
        <v>2</v>
      </c>
    </row>
    <row r="2708" spans="1:15" x14ac:dyDescent="0.25">
      <c r="A2708" t="str">
        <f t="shared" si="360"/>
        <v/>
      </c>
      <c r="B2708" s="16">
        <f t="shared" si="363"/>
        <v>41508</v>
      </c>
      <c r="C2708">
        <f t="shared" si="364"/>
        <v>410</v>
      </c>
      <c r="D2708">
        <f t="shared" si="361"/>
        <v>245</v>
      </c>
      <c r="E2708">
        <f t="shared" si="362"/>
        <v>165</v>
      </c>
      <c r="F2708">
        <f t="shared" si="365"/>
        <v>35</v>
      </c>
      <c r="G2708">
        <v>90</v>
      </c>
      <c r="H2708">
        <v>3</v>
      </c>
      <c r="I2708">
        <f t="shared" si="358"/>
        <v>30</v>
      </c>
      <c r="J2708">
        <v>25</v>
      </c>
      <c r="K2708">
        <f t="shared" si="359"/>
        <v>45</v>
      </c>
      <c r="N2708">
        <v>15</v>
      </c>
      <c r="O2708">
        <v>2</v>
      </c>
    </row>
    <row r="2709" spans="1:15" x14ac:dyDescent="0.25">
      <c r="A2709" t="str">
        <f t="shared" si="360"/>
        <v/>
      </c>
      <c r="B2709" s="16">
        <f t="shared" si="363"/>
        <v>41509</v>
      </c>
      <c r="C2709">
        <f t="shared" si="364"/>
        <v>410</v>
      </c>
      <c r="D2709">
        <f t="shared" si="361"/>
        <v>245</v>
      </c>
      <c r="E2709">
        <f t="shared" si="362"/>
        <v>165</v>
      </c>
      <c r="F2709">
        <f t="shared" si="365"/>
        <v>35</v>
      </c>
      <c r="G2709">
        <v>90</v>
      </c>
      <c r="H2709">
        <v>3</v>
      </c>
      <c r="I2709">
        <f t="shared" si="358"/>
        <v>30</v>
      </c>
      <c r="J2709">
        <v>25</v>
      </c>
      <c r="K2709">
        <f t="shared" si="359"/>
        <v>45</v>
      </c>
      <c r="N2709">
        <v>15</v>
      </c>
      <c r="O2709">
        <v>2</v>
      </c>
    </row>
    <row r="2710" spans="1:15" x14ac:dyDescent="0.25">
      <c r="A2710" t="str">
        <f t="shared" si="360"/>
        <v/>
      </c>
      <c r="B2710" s="16">
        <f t="shared" si="363"/>
        <v>41510</v>
      </c>
      <c r="C2710">
        <f t="shared" si="364"/>
        <v>410</v>
      </c>
      <c r="D2710">
        <f t="shared" si="361"/>
        <v>245</v>
      </c>
      <c r="E2710">
        <f t="shared" si="362"/>
        <v>165</v>
      </c>
      <c r="F2710">
        <f t="shared" si="365"/>
        <v>35</v>
      </c>
      <c r="G2710">
        <v>90</v>
      </c>
      <c r="H2710">
        <v>3</v>
      </c>
      <c r="I2710">
        <f t="shared" si="358"/>
        <v>30</v>
      </c>
      <c r="J2710">
        <v>25</v>
      </c>
      <c r="K2710">
        <f t="shared" si="359"/>
        <v>45</v>
      </c>
      <c r="N2710">
        <v>15</v>
      </c>
      <c r="O2710">
        <v>2</v>
      </c>
    </row>
    <row r="2711" spans="1:15" x14ac:dyDescent="0.25">
      <c r="A2711" t="str">
        <f t="shared" si="360"/>
        <v/>
      </c>
      <c r="B2711" s="16">
        <f t="shared" si="363"/>
        <v>41511</v>
      </c>
      <c r="C2711">
        <f t="shared" si="364"/>
        <v>410</v>
      </c>
      <c r="D2711">
        <f t="shared" si="361"/>
        <v>245</v>
      </c>
      <c r="E2711">
        <f t="shared" si="362"/>
        <v>165</v>
      </c>
      <c r="F2711">
        <f t="shared" si="365"/>
        <v>35</v>
      </c>
      <c r="G2711">
        <v>90</v>
      </c>
      <c r="H2711">
        <v>3</v>
      </c>
      <c r="I2711">
        <f t="shared" si="358"/>
        <v>30</v>
      </c>
      <c r="J2711">
        <v>25</v>
      </c>
      <c r="K2711">
        <f t="shared" si="359"/>
        <v>45</v>
      </c>
      <c r="N2711">
        <v>15</v>
      </c>
      <c r="O2711">
        <v>2</v>
      </c>
    </row>
    <row r="2712" spans="1:15" x14ac:dyDescent="0.25">
      <c r="A2712" t="str">
        <f t="shared" si="360"/>
        <v/>
      </c>
      <c r="B2712" s="16">
        <f t="shared" si="363"/>
        <v>41512</v>
      </c>
      <c r="C2712">
        <f t="shared" si="364"/>
        <v>410</v>
      </c>
      <c r="D2712">
        <f t="shared" si="361"/>
        <v>245</v>
      </c>
      <c r="E2712">
        <f t="shared" si="362"/>
        <v>165</v>
      </c>
      <c r="F2712">
        <f t="shared" si="365"/>
        <v>35</v>
      </c>
      <c r="G2712">
        <v>90</v>
      </c>
      <c r="H2712">
        <v>3</v>
      </c>
      <c r="I2712">
        <f t="shared" si="358"/>
        <v>30</v>
      </c>
      <c r="J2712">
        <v>25</v>
      </c>
      <c r="K2712">
        <f t="shared" si="359"/>
        <v>45</v>
      </c>
      <c r="N2712">
        <v>15</v>
      </c>
      <c r="O2712">
        <v>2</v>
      </c>
    </row>
    <row r="2713" spans="1:15" x14ac:dyDescent="0.25">
      <c r="A2713" t="str">
        <f t="shared" si="360"/>
        <v/>
      </c>
      <c r="B2713" s="16">
        <f t="shared" si="363"/>
        <v>41513</v>
      </c>
      <c r="C2713">
        <f t="shared" si="364"/>
        <v>410</v>
      </c>
      <c r="D2713">
        <f t="shared" si="361"/>
        <v>245</v>
      </c>
      <c r="E2713">
        <f t="shared" si="362"/>
        <v>165</v>
      </c>
      <c r="F2713">
        <f t="shared" si="365"/>
        <v>35</v>
      </c>
      <c r="G2713">
        <v>90</v>
      </c>
      <c r="H2713">
        <v>3</v>
      </c>
      <c r="I2713">
        <f t="shared" si="358"/>
        <v>30</v>
      </c>
      <c r="J2713">
        <v>25</v>
      </c>
      <c r="K2713">
        <f t="shared" si="359"/>
        <v>45</v>
      </c>
      <c r="N2713">
        <v>15</v>
      </c>
      <c r="O2713">
        <v>2</v>
      </c>
    </row>
    <row r="2714" spans="1:15" x14ac:dyDescent="0.25">
      <c r="A2714" t="str">
        <f t="shared" si="360"/>
        <v/>
      </c>
      <c r="B2714" s="16">
        <f t="shared" si="363"/>
        <v>41514</v>
      </c>
      <c r="C2714">
        <f t="shared" si="364"/>
        <v>410</v>
      </c>
      <c r="D2714">
        <f t="shared" si="361"/>
        <v>245</v>
      </c>
      <c r="E2714">
        <f t="shared" si="362"/>
        <v>165</v>
      </c>
      <c r="F2714">
        <f t="shared" si="365"/>
        <v>35</v>
      </c>
      <c r="G2714">
        <v>90</v>
      </c>
      <c r="H2714">
        <v>3</v>
      </c>
      <c r="I2714">
        <f t="shared" si="358"/>
        <v>30</v>
      </c>
      <c r="J2714">
        <v>25</v>
      </c>
      <c r="K2714">
        <f t="shared" si="359"/>
        <v>45</v>
      </c>
      <c r="N2714">
        <v>15</v>
      </c>
      <c r="O2714">
        <v>2</v>
      </c>
    </row>
    <row r="2715" spans="1:15" x14ac:dyDescent="0.25">
      <c r="A2715" t="str">
        <f t="shared" si="360"/>
        <v/>
      </c>
      <c r="B2715" s="16">
        <f t="shared" si="363"/>
        <v>41515</v>
      </c>
      <c r="C2715">
        <f t="shared" si="364"/>
        <v>410</v>
      </c>
      <c r="D2715">
        <f t="shared" si="361"/>
        <v>245</v>
      </c>
      <c r="E2715">
        <f t="shared" si="362"/>
        <v>165</v>
      </c>
      <c r="F2715">
        <f t="shared" si="365"/>
        <v>35</v>
      </c>
      <c r="G2715">
        <v>90</v>
      </c>
      <c r="H2715">
        <v>3</v>
      </c>
      <c r="I2715">
        <f t="shared" si="358"/>
        <v>30</v>
      </c>
      <c r="J2715">
        <v>25</v>
      </c>
      <c r="K2715">
        <f t="shared" si="359"/>
        <v>45</v>
      </c>
      <c r="N2715">
        <v>15</v>
      </c>
      <c r="O2715">
        <v>2</v>
      </c>
    </row>
    <row r="2716" spans="1:15" x14ac:dyDescent="0.25">
      <c r="A2716" t="str">
        <f t="shared" si="360"/>
        <v/>
      </c>
      <c r="B2716" s="16">
        <f t="shared" si="363"/>
        <v>41516</v>
      </c>
      <c r="C2716">
        <f t="shared" si="364"/>
        <v>410</v>
      </c>
      <c r="D2716">
        <f t="shared" si="361"/>
        <v>245</v>
      </c>
      <c r="E2716">
        <f t="shared" si="362"/>
        <v>165</v>
      </c>
      <c r="F2716">
        <f t="shared" si="365"/>
        <v>35</v>
      </c>
      <c r="G2716">
        <v>90</v>
      </c>
      <c r="H2716">
        <v>3</v>
      </c>
      <c r="I2716">
        <f t="shared" si="358"/>
        <v>30</v>
      </c>
      <c r="J2716">
        <v>25</v>
      </c>
      <c r="K2716">
        <f t="shared" si="359"/>
        <v>45</v>
      </c>
      <c r="N2716">
        <v>15</v>
      </c>
      <c r="O2716">
        <v>2</v>
      </c>
    </row>
    <row r="2717" spans="1:15" x14ac:dyDescent="0.25">
      <c r="A2717" t="str">
        <f t="shared" si="360"/>
        <v/>
      </c>
      <c r="B2717" s="16">
        <f t="shared" si="363"/>
        <v>41517</v>
      </c>
      <c r="C2717">
        <f t="shared" si="364"/>
        <v>410</v>
      </c>
      <c r="D2717">
        <f t="shared" si="361"/>
        <v>245</v>
      </c>
      <c r="E2717">
        <f t="shared" si="362"/>
        <v>165</v>
      </c>
      <c r="F2717">
        <f t="shared" si="365"/>
        <v>35</v>
      </c>
      <c r="G2717">
        <v>90</v>
      </c>
      <c r="H2717">
        <v>3</v>
      </c>
      <c r="I2717">
        <f t="shared" si="358"/>
        <v>30</v>
      </c>
      <c r="J2717">
        <v>25</v>
      </c>
      <c r="K2717">
        <f t="shared" si="359"/>
        <v>45</v>
      </c>
      <c r="N2717">
        <v>15</v>
      </c>
      <c r="O2717">
        <v>2</v>
      </c>
    </row>
    <row r="2718" spans="1:15" x14ac:dyDescent="0.25">
      <c r="A2718">
        <f t="shared" si="360"/>
        <v>1</v>
      </c>
      <c r="B2718" s="16">
        <f t="shared" si="363"/>
        <v>41518</v>
      </c>
      <c r="C2718">
        <f t="shared" si="364"/>
        <v>410</v>
      </c>
      <c r="D2718">
        <f t="shared" si="361"/>
        <v>245</v>
      </c>
      <c r="E2718">
        <f t="shared" si="362"/>
        <v>165</v>
      </c>
      <c r="F2718">
        <f t="shared" si="365"/>
        <v>35</v>
      </c>
      <c r="G2718">
        <f>90+5</f>
        <v>95</v>
      </c>
      <c r="H2718">
        <f>3+5</f>
        <v>8</v>
      </c>
      <c r="I2718">
        <f>15+10+10</f>
        <v>35</v>
      </c>
      <c r="J2718">
        <v>25</v>
      </c>
      <c r="K2718">
        <f t="shared" ref="K2718:K2747" si="366">10+20</f>
        <v>30</v>
      </c>
      <c r="N2718">
        <v>15</v>
      </c>
      <c r="O2718">
        <v>2</v>
      </c>
    </row>
    <row r="2719" spans="1:15" x14ac:dyDescent="0.25">
      <c r="A2719" t="str">
        <f t="shared" si="360"/>
        <v/>
      </c>
      <c r="B2719" s="16">
        <f t="shared" si="363"/>
        <v>41519</v>
      </c>
      <c r="C2719">
        <f t="shared" si="364"/>
        <v>410</v>
      </c>
      <c r="D2719">
        <f t="shared" si="361"/>
        <v>245</v>
      </c>
      <c r="E2719">
        <f t="shared" si="362"/>
        <v>165</v>
      </c>
      <c r="F2719">
        <f t="shared" si="365"/>
        <v>35</v>
      </c>
      <c r="G2719">
        <f t="shared" ref="G2719:G2747" si="367">90+5</f>
        <v>95</v>
      </c>
      <c r="H2719">
        <f t="shared" ref="H2719:H2747" si="368">3+5</f>
        <v>8</v>
      </c>
      <c r="I2719">
        <f t="shared" ref="I2719:I2747" si="369">15+10+10</f>
        <v>35</v>
      </c>
      <c r="J2719">
        <v>25</v>
      </c>
      <c r="K2719">
        <f t="shared" si="366"/>
        <v>30</v>
      </c>
      <c r="N2719">
        <v>15</v>
      </c>
      <c r="O2719">
        <v>2</v>
      </c>
    </row>
    <row r="2720" spans="1:15" x14ac:dyDescent="0.25">
      <c r="A2720" t="str">
        <f t="shared" si="360"/>
        <v/>
      </c>
      <c r="B2720" s="16">
        <f t="shared" si="363"/>
        <v>41520</v>
      </c>
      <c r="C2720">
        <f t="shared" si="364"/>
        <v>410</v>
      </c>
      <c r="D2720">
        <f t="shared" si="361"/>
        <v>245</v>
      </c>
      <c r="E2720">
        <f t="shared" si="362"/>
        <v>165</v>
      </c>
      <c r="F2720">
        <f t="shared" si="365"/>
        <v>35</v>
      </c>
      <c r="G2720">
        <f t="shared" si="367"/>
        <v>95</v>
      </c>
      <c r="H2720">
        <f t="shared" si="368"/>
        <v>8</v>
      </c>
      <c r="I2720">
        <f t="shared" si="369"/>
        <v>35</v>
      </c>
      <c r="J2720">
        <v>25</v>
      </c>
      <c r="K2720">
        <f t="shared" si="366"/>
        <v>30</v>
      </c>
      <c r="N2720">
        <v>15</v>
      </c>
      <c r="O2720">
        <v>2</v>
      </c>
    </row>
    <row r="2721" spans="1:15" x14ac:dyDescent="0.25">
      <c r="A2721" t="str">
        <f t="shared" si="360"/>
        <v/>
      </c>
      <c r="B2721" s="16">
        <f t="shared" si="363"/>
        <v>41521</v>
      </c>
      <c r="C2721">
        <f t="shared" si="364"/>
        <v>410</v>
      </c>
      <c r="D2721">
        <f t="shared" si="361"/>
        <v>245</v>
      </c>
      <c r="E2721">
        <f t="shared" si="362"/>
        <v>165</v>
      </c>
      <c r="F2721">
        <f t="shared" si="365"/>
        <v>35</v>
      </c>
      <c r="G2721">
        <f t="shared" si="367"/>
        <v>95</v>
      </c>
      <c r="H2721">
        <f t="shared" si="368"/>
        <v>8</v>
      </c>
      <c r="I2721">
        <f t="shared" si="369"/>
        <v>35</v>
      </c>
      <c r="J2721">
        <v>25</v>
      </c>
      <c r="K2721">
        <f t="shared" si="366"/>
        <v>30</v>
      </c>
      <c r="N2721">
        <v>15</v>
      </c>
      <c r="O2721">
        <v>2</v>
      </c>
    </row>
    <row r="2722" spans="1:15" x14ac:dyDescent="0.25">
      <c r="A2722" t="str">
        <f t="shared" si="360"/>
        <v/>
      </c>
      <c r="B2722" s="16">
        <f t="shared" si="363"/>
        <v>41522</v>
      </c>
      <c r="C2722">
        <f t="shared" si="364"/>
        <v>410</v>
      </c>
      <c r="D2722">
        <f t="shared" si="361"/>
        <v>245</v>
      </c>
      <c r="E2722">
        <f t="shared" si="362"/>
        <v>165</v>
      </c>
      <c r="F2722">
        <f t="shared" si="365"/>
        <v>35</v>
      </c>
      <c r="G2722">
        <f t="shared" si="367"/>
        <v>95</v>
      </c>
      <c r="H2722">
        <f t="shared" si="368"/>
        <v>8</v>
      </c>
      <c r="I2722">
        <f t="shared" si="369"/>
        <v>35</v>
      </c>
      <c r="J2722">
        <v>25</v>
      </c>
      <c r="K2722">
        <f t="shared" si="366"/>
        <v>30</v>
      </c>
      <c r="N2722">
        <v>15</v>
      </c>
      <c r="O2722">
        <v>2</v>
      </c>
    </row>
    <row r="2723" spans="1:15" x14ac:dyDescent="0.25">
      <c r="A2723" t="str">
        <f t="shared" si="360"/>
        <v/>
      </c>
      <c r="B2723" s="16">
        <f t="shared" si="363"/>
        <v>41523</v>
      </c>
      <c r="C2723">
        <f t="shared" si="364"/>
        <v>410</v>
      </c>
      <c r="D2723">
        <f t="shared" si="361"/>
        <v>245</v>
      </c>
      <c r="E2723">
        <f t="shared" si="362"/>
        <v>165</v>
      </c>
      <c r="F2723">
        <f t="shared" si="365"/>
        <v>35</v>
      </c>
      <c r="G2723">
        <f t="shared" si="367"/>
        <v>95</v>
      </c>
      <c r="H2723">
        <f t="shared" si="368"/>
        <v>8</v>
      </c>
      <c r="I2723">
        <f t="shared" si="369"/>
        <v>35</v>
      </c>
      <c r="J2723">
        <v>25</v>
      </c>
      <c r="K2723">
        <f t="shared" si="366"/>
        <v>30</v>
      </c>
      <c r="N2723">
        <v>15</v>
      </c>
      <c r="O2723">
        <v>2</v>
      </c>
    </row>
    <row r="2724" spans="1:15" x14ac:dyDescent="0.25">
      <c r="A2724" t="str">
        <f t="shared" si="360"/>
        <v/>
      </c>
      <c r="B2724" s="16">
        <f t="shared" si="363"/>
        <v>41524</v>
      </c>
      <c r="C2724">
        <f t="shared" si="364"/>
        <v>410</v>
      </c>
      <c r="D2724">
        <f t="shared" si="361"/>
        <v>245</v>
      </c>
      <c r="E2724">
        <f t="shared" si="362"/>
        <v>165</v>
      </c>
      <c r="F2724">
        <f t="shared" si="365"/>
        <v>35</v>
      </c>
      <c r="G2724">
        <f t="shared" si="367"/>
        <v>95</v>
      </c>
      <c r="H2724">
        <f t="shared" si="368"/>
        <v>8</v>
      </c>
      <c r="I2724">
        <f t="shared" si="369"/>
        <v>35</v>
      </c>
      <c r="J2724">
        <v>25</v>
      </c>
      <c r="K2724">
        <f t="shared" si="366"/>
        <v>30</v>
      </c>
      <c r="N2724">
        <v>15</v>
      </c>
      <c r="O2724">
        <v>2</v>
      </c>
    </row>
    <row r="2725" spans="1:15" x14ac:dyDescent="0.25">
      <c r="A2725" t="str">
        <f t="shared" si="360"/>
        <v/>
      </c>
      <c r="B2725" s="16">
        <f t="shared" si="363"/>
        <v>41525</v>
      </c>
      <c r="C2725">
        <f t="shared" si="364"/>
        <v>410</v>
      </c>
      <c r="D2725">
        <f t="shared" si="361"/>
        <v>245</v>
      </c>
      <c r="E2725">
        <f t="shared" si="362"/>
        <v>165</v>
      </c>
      <c r="F2725">
        <f t="shared" si="365"/>
        <v>35</v>
      </c>
      <c r="G2725">
        <f t="shared" si="367"/>
        <v>95</v>
      </c>
      <c r="H2725">
        <f t="shared" si="368"/>
        <v>8</v>
      </c>
      <c r="I2725">
        <f t="shared" si="369"/>
        <v>35</v>
      </c>
      <c r="J2725">
        <v>25</v>
      </c>
      <c r="K2725">
        <f t="shared" si="366"/>
        <v>30</v>
      </c>
      <c r="N2725">
        <v>15</v>
      </c>
      <c r="O2725">
        <v>2</v>
      </c>
    </row>
    <row r="2726" spans="1:15" x14ac:dyDescent="0.25">
      <c r="A2726" t="str">
        <f t="shared" si="360"/>
        <v/>
      </c>
      <c r="B2726" s="16">
        <f t="shared" si="363"/>
        <v>41526</v>
      </c>
      <c r="C2726">
        <f t="shared" si="364"/>
        <v>410</v>
      </c>
      <c r="D2726">
        <f t="shared" si="361"/>
        <v>245</v>
      </c>
      <c r="E2726">
        <f t="shared" si="362"/>
        <v>165</v>
      </c>
      <c r="F2726">
        <f t="shared" si="365"/>
        <v>35</v>
      </c>
      <c r="G2726">
        <f t="shared" si="367"/>
        <v>95</v>
      </c>
      <c r="H2726">
        <f t="shared" si="368"/>
        <v>8</v>
      </c>
      <c r="I2726">
        <f t="shared" si="369"/>
        <v>35</v>
      </c>
      <c r="J2726">
        <v>25</v>
      </c>
      <c r="K2726">
        <f t="shared" si="366"/>
        <v>30</v>
      </c>
      <c r="N2726">
        <v>15</v>
      </c>
      <c r="O2726">
        <v>2</v>
      </c>
    </row>
    <row r="2727" spans="1:15" x14ac:dyDescent="0.25">
      <c r="A2727" t="str">
        <f t="shared" si="360"/>
        <v/>
      </c>
      <c r="B2727" s="16">
        <f t="shared" si="363"/>
        <v>41527</v>
      </c>
      <c r="C2727">
        <f t="shared" si="364"/>
        <v>410</v>
      </c>
      <c r="D2727">
        <f t="shared" si="361"/>
        <v>245</v>
      </c>
      <c r="E2727">
        <f t="shared" si="362"/>
        <v>165</v>
      </c>
      <c r="F2727">
        <f t="shared" si="365"/>
        <v>35</v>
      </c>
      <c r="G2727">
        <f t="shared" si="367"/>
        <v>95</v>
      </c>
      <c r="H2727">
        <f t="shared" si="368"/>
        <v>8</v>
      </c>
      <c r="I2727">
        <f t="shared" si="369"/>
        <v>35</v>
      </c>
      <c r="J2727">
        <v>25</v>
      </c>
      <c r="K2727">
        <f t="shared" si="366"/>
        <v>30</v>
      </c>
      <c r="N2727">
        <v>15</v>
      </c>
      <c r="O2727">
        <v>2</v>
      </c>
    </row>
    <row r="2728" spans="1:15" x14ac:dyDescent="0.25">
      <c r="A2728" t="str">
        <f t="shared" si="360"/>
        <v/>
      </c>
      <c r="B2728" s="16">
        <f t="shared" si="363"/>
        <v>41528</v>
      </c>
      <c r="C2728">
        <f t="shared" si="364"/>
        <v>410</v>
      </c>
      <c r="D2728">
        <f t="shared" si="361"/>
        <v>245</v>
      </c>
      <c r="E2728">
        <f t="shared" si="362"/>
        <v>165</v>
      </c>
      <c r="F2728">
        <f t="shared" si="365"/>
        <v>35</v>
      </c>
      <c r="G2728">
        <f t="shared" si="367"/>
        <v>95</v>
      </c>
      <c r="H2728">
        <f t="shared" si="368"/>
        <v>8</v>
      </c>
      <c r="I2728">
        <f t="shared" si="369"/>
        <v>35</v>
      </c>
      <c r="J2728">
        <v>25</v>
      </c>
      <c r="K2728">
        <f t="shared" si="366"/>
        <v>30</v>
      </c>
      <c r="N2728">
        <v>15</v>
      </c>
      <c r="O2728">
        <v>2</v>
      </c>
    </row>
    <row r="2729" spans="1:15" x14ac:dyDescent="0.25">
      <c r="A2729" t="str">
        <f t="shared" si="360"/>
        <v/>
      </c>
      <c r="B2729" s="16">
        <f t="shared" si="363"/>
        <v>41529</v>
      </c>
      <c r="C2729">
        <f t="shared" si="364"/>
        <v>410</v>
      </c>
      <c r="D2729">
        <f t="shared" si="361"/>
        <v>245</v>
      </c>
      <c r="E2729">
        <f t="shared" si="362"/>
        <v>165</v>
      </c>
      <c r="F2729">
        <f t="shared" si="365"/>
        <v>35</v>
      </c>
      <c r="G2729">
        <f t="shared" si="367"/>
        <v>95</v>
      </c>
      <c r="H2729">
        <f t="shared" si="368"/>
        <v>8</v>
      </c>
      <c r="I2729">
        <f t="shared" si="369"/>
        <v>35</v>
      </c>
      <c r="J2729">
        <v>25</v>
      </c>
      <c r="K2729">
        <f t="shared" si="366"/>
        <v>30</v>
      </c>
      <c r="N2729">
        <v>15</v>
      </c>
      <c r="O2729">
        <v>2</v>
      </c>
    </row>
    <row r="2730" spans="1:15" x14ac:dyDescent="0.25">
      <c r="A2730" t="str">
        <f t="shared" si="360"/>
        <v/>
      </c>
      <c r="B2730" s="16">
        <f t="shared" si="363"/>
        <v>41530</v>
      </c>
      <c r="C2730">
        <f t="shared" si="364"/>
        <v>410</v>
      </c>
      <c r="D2730">
        <f t="shared" si="361"/>
        <v>245</v>
      </c>
      <c r="E2730">
        <f t="shared" si="362"/>
        <v>165</v>
      </c>
      <c r="F2730">
        <f t="shared" si="365"/>
        <v>35</v>
      </c>
      <c r="G2730">
        <f t="shared" si="367"/>
        <v>95</v>
      </c>
      <c r="H2730">
        <f t="shared" si="368"/>
        <v>8</v>
      </c>
      <c r="I2730">
        <f t="shared" si="369"/>
        <v>35</v>
      </c>
      <c r="J2730">
        <v>25</v>
      </c>
      <c r="K2730">
        <f t="shared" si="366"/>
        <v>30</v>
      </c>
      <c r="N2730">
        <v>15</v>
      </c>
      <c r="O2730">
        <v>2</v>
      </c>
    </row>
    <row r="2731" spans="1:15" x14ac:dyDescent="0.25">
      <c r="A2731" t="str">
        <f t="shared" si="360"/>
        <v/>
      </c>
      <c r="B2731" s="16">
        <f t="shared" si="363"/>
        <v>41531</v>
      </c>
      <c r="C2731">
        <f t="shared" si="364"/>
        <v>410</v>
      </c>
      <c r="D2731">
        <f t="shared" si="361"/>
        <v>245</v>
      </c>
      <c r="E2731">
        <f t="shared" si="362"/>
        <v>165</v>
      </c>
      <c r="F2731">
        <f t="shared" si="365"/>
        <v>35</v>
      </c>
      <c r="G2731">
        <f t="shared" si="367"/>
        <v>95</v>
      </c>
      <c r="H2731">
        <f t="shared" si="368"/>
        <v>8</v>
      </c>
      <c r="I2731">
        <f t="shared" si="369"/>
        <v>35</v>
      </c>
      <c r="J2731">
        <v>25</v>
      </c>
      <c r="K2731">
        <f t="shared" si="366"/>
        <v>30</v>
      </c>
      <c r="N2731">
        <v>15</v>
      </c>
      <c r="O2731">
        <v>2</v>
      </c>
    </row>
    <row r="2732" spans="1:15" x14ac:dyDescent="0.25">
      <c r="A2732" t="str">
        <f t="shared" si="360"/>
        <v/>
      </c>
      <c r="B2732" s="16">
        <f t="shared" si="363"/>
        <v>41532</v>
      </c>
      <c r="C2732">
        <f t="shared" si="364"/>
        <v>410</v>
      </c>
      <c r="D2732">
        <f t="shared" si="361"/>
        <v>245</v>
      </c>
      <c r="E2732">
        <f t="shared" si="362"/>
        <v>165</v>
      </c>
      <c r="F2732">
        <f t="shared" si="365"/>
        <v>35</v>
      </c>
      <c r="G2732">
        <f t="shared" si="367"/>
        <v>95</v>
      </c>
      <c r="H2732">
        <f t="shared" si="368"/>
        <v>8</v>
      </c>
      <c r="I2732">
        <f t="shared" si="369"/>
        <v>35</v>
      </c>
      <c r="J2732">
        <v>25</v>
      </c>
      <c r="K2732">
        <f t="shared" si="366"/>
        <v>30</v>
      </c>
      <c r="N2732">
        <v>15</v>
      </c>
      <c r="O2732">
        <v>2</v>
      </c>
    </row>
    <row r="2733" spans="1:15" x14ac:dyDescent="0.25">
      <c r="A2733" t="str">
        <f t="shared" si="360"/>
        <v/>
      </c>
      <c r="B2733" s="16">
        <f t="shared" si="363"/>
        <v>41533</v>
      </c>
      <c r="C2733">
        <f t="shared" si="364"/>
        <v>410</v>
      </c>
      <c r="D2733">
        <f t="shared" si="361"/>
        <v>245</v>
      </c>
      <c r="E2733">
        <f t="shared" si="362"/>
        <v>165</v>
      </c>
      <c r="F2733">
        <f t="shared" si="365"/>
        <v>35</v>
      </c>
      <c r="G2733">
        <f t="shared" si="367"/>
        <v>95</v>
      </c>
      <c r="H2733">
        <f t="shared" si="368"/>
        <v>8</v>
      </c>
      <c r="I2733">
        <f t="shared" si="369"/>
        <v>35</v>
      </c>
      <c r="J2733">
        <v>25</v>
      </c>
      <c r="K2733">
        <f t="shared" si="366"/>
        <v>30</v>
      </c>
      <c r="N2733">
        <v>15</v>
      </c>
      <c r="O2733">
        <v>2</v>
      </c>
    </row>
    <row r="2734" spans="1:15" x14ac:dyDescent="0.25">
      <c r="A2734" t="str">
        <f t="shared" si="360"/>
        <v/>
      </c>
      <c r="B2734" s="16">
        <f t="shared" si="363"/>
        <v>41534</v>
      </c>
      <c r="C2734">
        <f t="shared" si="364"/>
        <v>410</v>
      </c>
      <c r="D2734">
        <f t="shared" si="361"/>
        <v>245</v>
      </c>
      <c r="E2734">
        <f t="shared" si="362"/>
        <v>165</v>
      </c>
      <c r="F2734">
        <f t="shared" si="365"/>
        <v>35</v>
      </c>
      <c r="G2734">
        <f t="shared" si="367"/>
        <v>95</v>
      </c>
      <c r="H2734">
        <f t="shared" si="368"/>
        <v>8</v>
      </c>
      <c r="I2734">
        <f t="shared" si="369"/>
        <v>35</v>
      </c>
      <c r="J2734">
        <v>25</v>
      </c>
      <c r="K2734">
        <f t="shared" si="366"/>
        <v>30</v>
      </c>
      <c r="N2734">
        <v>15</v>
      </c>
      <c r="O2734">
        <v>2</v>
      </c>
    </row>
    <row r="2735" spans="1:15" x14ac:dyDescent="0.25">
      <c r="A2735" t="str">
        <f t="shared" si="360"/>
        <v/>
      </c>
      <c r="B2735" s="16">
        <f t="shared" si="363"/>
        <v>41535</v>
      </c>
      <c r="C2735">
        <f t="shared" si="364"/>
        <v>410</v>
      </c>
      <c r="D2735">
        <f t="shared" si="361"/>
        <v>245</v>
      </c>
      <c r="E2735">
        <f t="shared" si="362"/>
        <v>165</v>
      </c>
      <c r="F2735">
        <f t="shared" si="365"/>
        <v>35</v>
      </c>
      <c r="G2735">
        <f t="shared" si="367"/>
        <v>95</v>
      </c>
      <c r="H2735">
        <f t="shared" si="368"/>
        <v>8</v>
      </c>
      <c r="I2735">
        <f t="shared" si="369"/>
        <v>35</v>
      </c>
      <c r="J2735">
        <v>25</v>
      </c>
      <c r="K2735">
        <f t="shared" si="366"/>
        <v>30</v>
      </c>
      <c r="N2735">
        <v>15</v>
      </c>
      <c r="O2735">
        <v>2</v>
      </c>
    </row>
    <row r="2736" spans="1:15" x14ac:dyDescent="0.25">
      <c r="A2736" t="str">
        <f t="shared" si="360"/>
        <v/>
      </c>
      <c r="B2736" s="16">
        <f t="shared" si="363"/>
        <v>41536</v>
      </c>
      <c r="C2736">
        <f t="shared" si="364"/>
        <v>410</v>
      </c>
      <c r="D2736">
        <f t="shared" si="361"/>
        <v>245</v>
      </c>
      <c r="E2736">
        <f t="shared" si="362"/>
        <v>165</v>
      </c>
      <c r="F2736">
        <f t="shared" si="365"/>
        <v>35</v>
      </c>
      <c r="G2736">
        <f t="shared" si="367"/>
        <v>95</v>
      </c>
      <c r="H2736">
        <f t="shared" si="368"/>
        <v>8</v>
      </c>
      <c r="I2736">
        <f t="shared" si="369"/>
        <v>35</v>
      </c>
      <c r="J2736">
        <v>25</v>
      </c>
      <c r="K2736">
        <f t="shared" si="366"/>
        <v>30</v>
      </c>
      <c r="N2736">
        <v>15</v>
      </c>
      <c r="O2736">
        <v>2</v>
      </c>
    </row>
    <row r="2737" spans="1:16" x14ac:dyDescent="0.25">
      <c r="A2737" t="str">
        <f t="shared" si="360"/>
        <v/>
      </c>
      <c r="B2737" s="16">
        <f t="shared" si="363"/>
        <v>41537</v>
      </c>
      <c r="C2737">
        <f t="shared" si="364"/>
        <v>410</v>
      </c>
      <c r="D2737">
        <f t="shared" si="361"/>
        <v>245</v>
      </c>
      <c r="E2737">
        <f t="shared" si="362"/>
        <v>165</v>
      </c>
      <c r="F2737">
        <f t="shared" si="365"/>
        <v>35</v>
      </c>
      <c r="G2737">
        <f t="shared" si="367"/>
        <v>95</v>
      </c>
      <c r="H2737">
        <f t="shared" si="368"/>
        <v>8</v>
      </c>
      <c r="I2737">
        <f t="shared" si="369"/>
        <v>35</v>
      </c>
      <c r="J2737">
        <v>25</v>
      </c>
      <c r="K2737">
        <f t="shared" si="366"/>
        <v>30</v>
      </c>
      <c r="N2737">
        <v>15</v>
      </c>
      <c r="O2737">
        <v>2</v>
      </c>
    </row>
    <row r="2738" spans="1:16" x14ac:dyDescent="0.25">
      <c r="A2738" t="str">
        <f t="shared" si="360"/>
        <v/>
      </c>
      <c r="B2738" s="16">
        <f>B2737+1</f>
        <v>41538</v>
      </c>
      <c r="C2738">
        <f t="shared" si="364"/>
        <v>410</v>
      </c>
      <c r="D2738">
        <f t="shared" si="361"/>
        <v>245</v>
      </c>
      <c r="E2738">
        <f t="shared" si="362"/>
        <v>165</v>
      </c>
      <c r="F2738">
        <f t="shared" si="365"/>
        <v>35</v>
      </c>
      <c r="G2738">
        <f t="shared" si="367"/>
        <v>95</v>
      </c>
      <c r="H2738">
        <f t="shared" si="368"/>
        <v>8</v>
      </c>
      <c r="I2738">
        <f t="shared" si="369"/>
        <v>35</v>
      </c>
      <c r="J2738">
        <v>25</v>
      </c>
      <c r="K2738">
        <f t="shared" si="366"/>
        <v>30</v>
      </c>
      <c r="N2738">
        <v>15</v>
      </c>
      <c r="O2738">
        <v>2</v>
      </c>
    </row>
    <row r="2739" spans="1:16" x14ac:dyDescent="0.25">
      <c r="A2739" t="str">
        <f t="shared" si="360"/>
        <v/>
      </c>
      <c r="B2739" s="16">
        <f t="shared" ref="B2739:B2776" si="370">B2738+1</f>
        <v>41539</v>
      </c>
      <c r="C2739">
        <f t="shared" si="364"/>
        <v>410</v>
      </c>
      <c r="D2739">
        <f t="shared" si="361"/>
        <v>245</v>
      </c>
      <c r="E2739">
        <f t="shared" si="362"/>
        <v>165</v>
      </c>
      <c r="F2739">
        <f t="shared" si="365"/>
        <v>35</v>
      </c>
      <c r="G2739">
        <f t="shared" si="367"/>
        <v>95</v>
      </c>
      <c r="H2739">
        <f t="shared" si="368"/>
        <v>8</v>
      </c>
      <c r="I2739">
        <f t="shared" si="369"/>
        <v>35</v>
      </c>
      <c r="J2739">
        <v>25</v>
      </c>
      <c r="K2739">
        <f t="shared" si="366"/>
        <v>30</v>
      </c>
      <c r="N2739">
        <v>15</v>
      </c>
      <c r="O2739">
        <v>2</v>
      </c>
    </row>
    <row r="2740" spans="1:16" x14ac:dyDescent="0.25">
      <c r="A2740" t="str">
        <f t="shared" si="360"/>
        <v/>
      </c>
      <c r="B2740" s="16">
        <f t="shared" si="370"/>
        <v>41540</v>
      </c>
      <c r="C2740">
        <f t="shared" si="364"/>
        <v>410</v>
      </c>
      <c r="D2740">
        <f t="shared" si="361"/>
        <v>245</v>
      </c>
      <c r="E2740">
        <f t="shared" si="362"/>
        <v>165</v>
      </c>
      <c r="F2740">
        <f t="shared" si="365"/>
        <v>35</v>
      </c>
      <c r="G2740">
        <f t="shared" si="367"/>
        <v>95</v>
      </c>
      <c r="H2740">
        <f t="shared" si="368"/>
        <v>8</v>
      </c>
      <c r="I2740">
        <f t="shared" si="369"/>
        <v>35</v>
      </c>
      <c r="J2740">
        <v>25</v>
      </c>
      <c r="K2740">
        <f t="shared" si="366"/>
        <v>30</v>
      </c>
      <c r="N2740">
        <v>15</v>
      </c>
      <c r="O2740">
        <v>2</v>
      </c>
    </row>
    <row r="2741" spans="1:16" x14ac:dyDescent="0.25">
      <c r="A2741" t="str">
        <f t="shared" si="360"/>
        <v/>
      </c>
      <c r="B2741" s="16">
        <f t="shared" si="370"/>
        <v>41541</v>
      </c>
      <c r="C2741">
        <f t="shared" si="364"/>
        <v>410</v>
      </c>
      <c r="D2741">
        <f t="shared" si="361"/>
        <v>245</v>
      </c>
      <c r="E2741">
        <f t="shared" si="362"/>
        <v>165</v>
      </c>
      <c r="F2741">
        <f t="shared" si="365"/>
        <v>35</v>
      </c>
      <c r="G2741">
        <f t="shared" si="367"/>
        <v>95</v>
      </c>
      <c r="H2741">
        <f t="shared" si="368"/>
        <v>8</v>
      </c>
      <c r="I2741">
        <f t="shared" si="369"/>
        <v>35</v>
      </c>
      <c r="J2741">
        <v>25</v>
      </c>
      <c r="K2741">
        <f t="shared" si="366"/>
        <v>30</v>
      </c>
      <c r="N2741">
        <v>15</v>
      </c>
      <c r="O2741">
        <v>2</v>
      </c>
    </row>
    <row r="2742" spans="1:16" x14ac:dyDescent="0.25">
      <c r="A2742" t="str">
        <f t="shared" si="360"/>
        <v/>
      </c>
      <c r="B2742" s="16">
        <f t="shared" si="370"/>
        <v>41542</v>
      </c>
      <c r="C2742">
        <f t="shared" si="364"/>
        <v>410</v>
      </c>
      <c r="D2742">
        <f t="shared" si="361"/>
        <v>245</v>
      </c>
      <c r="E2742">
        <f t="shared" si="362"/>
        <v>165</v>
      </c>
      <c r="F2742">
        <f t="shared" si="365"/>
        <v>35</v>
      </c>
      <c r="G2742">
        <f t="shared" si="367"/>
        <v>95</v>
      </c>
      <c r="H2742">
        <f t="shared" si="368"/>
        <v>8</v>
      </c>
      <c r="I2742">
        <f t="shared" si="369"/>
        <v>35</v>
      </c>
      <c r="J2742">
        <v>25</v>
      </c>
      <c r="K2742">
        <f t="shared" si="366"/>
        <v>30</v>
      </c>
      <c r="N2742">
        <v>15</v>
      </c>
      <c r="O2742">
        <v>2</v>
      </c>
    </row>
    <row r="2743" spans="1:16" x14ac:dyDescent="0.25">
      <c r="A2743" t="str">
        <f t="shared" si="360"/>
        <v/>
      </c>
      <c r="B2743" s="16">
        <f t="shared" si="370"/>
        <v>41543</v>
      </c>
      <c r="C2743">
        <f t="shared" si="364"/>
        <v>410</v>
      </c>
      <c r="D2743">
        <f t="shared" si="361"/>
        <v>245</v>
      </c>
      <c r="E2743">
        <f t="shared" si="362"/>
        <v>165</v>
      </c>
      <c r="F2743">
        <f t="shared" si="365"/>
        <v>35</v>
      </c>
      <c r="G2743">
        <f t="shared" si="367"/>
        <v>95</v>
      </c>
      <c r="H2743">
        <f t="shared" si="368"/>
        <v>8</v>
      </c>
      <c r="I2743">
        <f t="shared" si="369"/>
        <v>35</v>
      </c>
      <c r="J2743">
        <v>25</v>
      </c>
      <c r="K2743">
        <f t="shared" si="366"/>
        <v>30</v>
      </c>
      <c r="N2743">
        <v>15</v>
      </c>
      <c r="O2743">
        <v>2</v>
      </c>
    </row>
    <row r="2744" spans="1:16" x14ac:dyDescent="0.25">
      <c r="A2744" t="str">
        <f t="shared" si="360"/>
        <v/>
      </c>
      <c r="B2744" s="16">
        <f t="shared" si="370"/>
        <v>41544</v>
      </c>
      <c r="C2744">
        <f t="shared" si="364"/>
        <v>410</v>
      </c>
      <c r="D2744">
        <f t="shared" si="361"/>
        <v>245</v>
      </c>
      <c r="E2744">
        <f t="shared" si="362"/>
        <v>165</v>
      </c>
      <c r="F2744">
        <f t="shared" si="365"/>
        <v>35</v>
      </c>
      <c r="G2744">
        <f t="shared" si="367"/>
        <v>95</v>
      </c>
      <c r="H2744">
        <f t="shared" si="368"/>
        <v>8</v>
      </c>
      <c r="I2744">
        <f t="shared" si="369"/>
        <v>35</v>
      </c>
      <c r="J2744">
        <v>25</v>
      </c>
      <c r="K2744">
        <f t="shared" si="366"/>
        <v>30</v>
      </c>
      <c r="N2744">
        <v>15</v>
      </c>
      <c r="O2744">
        <v>2</v>
      </c>
    </row>
    <row r="2745" spans="1:16" x14ac:dyDescent="0.25">
      <c r="A2745" t="str">
        <f t="shared" si="360"/>
        <v/>
      </c>
      <c r="B2745" s="16">
        <f t="shared" si="370"/>
        <v>41545</v>
      </c>
      <c r="C2745">
        <f t="shared" si="364"/>
        <v>410</v>
      </c>
      <c r="D2745">
        <f t="shared" si="361"/>
        <v>245</v>
      </c>
      <c r="E2745">
        <f t="shared" si="362"/>
        <v>165</v>
      </c>
      <c r="F2745">
        <f t="shared" si="365"/>
        <v>35</v>
      </c>
      <c r="G2745">
        <f t="shared" si="367"/>
        <v>95</v>
      </c>
      <c r="H2745">
        <f t="shared" si="368"/>
        <v>8</v>
      </c>
      <c r="I2745">
        <f t="shared" si="369"/>
        <v>35</v>
      </c>
      <c r="J2745">
        <v>25</v>
      </c>
      <c r="K2745">
        <f t="shared" si="366"/>
        <v>30</v>
      </c>
      <c r="N2745">
        <v>15</v>
      </c>
      <c r="O2745">
        <v>2</v>
      </c>
    </row>
    <row r="2746" spans="1:16" x14ac:dyDescent="0.25">
      <c r="A2746" t="str">
        <f t="shared" si="360"/>
        <v/>
      </c>
      <c r="B2746" s="16">
        <f t="shared" si="370"/>
        <v>41546</v>
      </c>
      <c r="C2746">
        <f t="shared" si="364"/>
        <v>410</v>
      </c>
      <c r="D2746">
        <f t="shared" si="361"/>
        <v>245</v>
      </c>
      <c r="E2746">
        <f t="shared" si="362"/>
        <v>165</v>
      </c>
      <c r="F2746">
        <f t="shared" si="365"/>
        <v>35</v>
      </c>
      <c r="G2746">
        <f t="shared" si="367"/>
        <v>95</v>
      </c>
      <c r="H2746">
        <f t="shared" si="368"/>
        <v>8</v>
      </c>
      <c r="I2746">
        <f t="shared" si="369"/>
        <v>35</v>
      </c>
      <c r="J2746">
        <v>25</v>
      </c>
      <c r="K2746">
        <f t="shared" si="366"/>
        <v>30</v>
      </c>
      <c r="N2746">
        <v>15</v>
      </c>
      <c r="O2746">
        <v>2</v>
      </c>
    </row>
    <row r="2747" spans="1:16" x14ac:dyDescent="0.25">
      <c r="A2747" t="str">
        <f t="shared" si="360"/>
        <v/>
      </c>
      <c r="B2747" s="16">
        <f t="shared" si="370"/>
        <v>41547</v>
      </c>
      <c r="C2747">
        <f t="shared" si="364"/>
        <v>410</v>
      </c>
      <c r="D2747">
        <f t="shared" si="361"/>
        <v>245</v>
      </c>
      <c r="E2747">
        <f t="shared" si="362"/>
        <v>165</v>
      </c>
      <c r="F2747">
        <f t="shared" si="365"/>
        <v>35</v>
      </c>
      <c r="G2747">
        <f t="shared" si="367"/>
        <v>95</v>
      </c>
      <c r="H2747">
        <f t="shared" si="368"/>
        <v>8</v>
      </c>
      <c r="I2747">
        <f t="shared" si="369"/>
        <v>35</v>
      </c>
      <c r="J2747">
        <v>25</v>
      </c>
      <c r="K2747">
        <f t="shared" si="366"/>
        <v>30</v>
      </c>
      <c r="N2747">
        <v>15</v>
      </c>
      <c r="O2747">
        <v>2</v>
      </c>
    </row>
    <row r="2748" spans="1:16" x14ac:dyDescent="0.25">
      <c r="A2748">
        <f t="shared" si="360"/>
        <v>1</v>
      </c>
      <c r="B2748" s="16">
        <f t="shared" si="370"/>
        <v>41548</v>
      </c>
      <c r="C2748">
        <f t="shared" si="364"/>
        <v>410</v>
      </c>
      <c r="D2748">
        <f t="shared" si="361"/>
        <v>245</v>
      </c>
      <c r="E2748">
        <f t="shared" si="362"/>
        <v>165</v>
      </c>
      <c r="F2748">
        <f>5+5</f>
        <v>10</v>
      </c>
      <c r="G2748">
        <f>10+10+15+15+13+5</f>
        <v>68</v>
      </c>
      <c r="H2748">
        <f>5+10</f>
        <v>15</v>
      </c>
      <c r="I2748">
        <f>20+5+20+15+7+10+5+15</f>
        <v>97</v>
      </c>
      <c r="K2748">
        <v>10</v>
      </c>
      <c r="N2748">
        <f>15+25</f>
        <v>40</v>
      </c>
      <c r="P2748">
        <v>5</v>
      </c>
    </row>
    <row r="2749" spans="1:16" x14ac:dyDescent="0.25">
      <c r="A2749" t="str">
        <f t="shared" si="360"/>
        <v/>
      </c>
      <c r="B2749" s="16">
        <f t="shared" si="370"/>
        <v>41549</v>
      </c>
      <c r="C2749">
        <f t="shared" si="364"/>
        <v>410</v>
      </c>
      <c r="D2749">
        <f t="shared" si="361"/>
        <v>245</v>
      </c>
      <c r="E2749">
        <f t="shared" si="362"/>
        <v>165</v>
      </c>
      <c r="F2749">
        <f t="shared" ref="F2749:F2812" si="371">5+5</f>
        <v>10</v>
      </c>
      <c r="G2749">
        <f t="shared" ref="G2749:G2812" si="372">10+10+15+15+13+5</f>
        <v>68</v>
      </c>
      <c r="H2749">
        <f t="shared" ref="H2749:H2778" si="373">5+10</f>
        <v>15</v>
      </c>
      <c r="I2749">
        <f t="shared" ref="I2749:I2778" si="374">20+5+20+15+7+10+5+15</f>
        <v>97</v>
      </c>
      <c r="K2749">
        <v>10</v>
      </c>
      <c r="N2749">
        <f t="shared" ref="N2749:N2778" si="375">15+25</f>
        <v>40</v>
      </c>
      <c r="P2749">
        <v>5</v>
      </c>
    </row>
    <row r="2750" spans="1:16" x14ac:dyDescent="0.25">
      <c r="A2750" t="str">
        <f t="shared" si="360"/>
        <v/>
      </c>
      <c r="B2750" s="16">
        <f t="shared" si="370"/>
        <v>41550</v>
      </c>
      <c r="C2750">
        <f t="shared" si="364"/>
        <v>410</v>
      </c>
      <c r="D2750">
        <f t="shared" si="361"/>
        <v>245</v>
      </c>
      <c r="E2750">
        <f t="shared" si="362"/>
        <v>165</v>
      </c>
      <c r="F2750">
        <f t="shared" si="371"/>
        <v>10</v>
      </c>
      <c r="G2750">
        <f t="shared" si="372"/>
        <v>68</v>
      </c>
      <c r="H2750">
        <f t="shared" si="373"/>
        <v>15</v>
      </c>
      <c r="I2750">
        <f t="shared" si="374"/>
        <v>97</v>
      </c>
      <c r="K2750">
        <v>10</v>
      </c>
      <c r="N2750">
        <f t="shared" si="375"/>
        <v>40</v>
      </c>
      <c r="P2750">
        <v>5</v>
      </c>
    </row>
    <row r="2751" spans="1:16" x14ac:dyDescent="0.25">
      <c r="A2751" t="str">
        <f t="shared" si="360"/>
        <v/>
      </c>
      <c r="B2751" s="16">
        <f t="shared" si="370"/>
        <v>41551</v>
      </c>
      <c r="C2751">
        <f t="shared" si="364"/>
        <v>410</v>
      </c>
      <c r="D2751">
        <f t="shared" si="361"/>
        <v>245</v>
      </c>
      <c r="E2751">
        <f t="shared" si="362"/>
        <v>165</v>
      </c>
      <c r="F2751">
        <f t="shared" si="371"/>
        <v>10</v>
      </c>
      <c r="G2751">
        <f t="shared" si="372"/>
        <v>68</v>
      </c>
      <c r="H2751">
        <f t="shared" si="373"/>
        <v>15</v>
      </c>
      <c r="I2751">
        <f t="shared" si="374"/>
        <v>97</v>
      </c>
      <c r="K2751">
        <v>10</v>
      </c>
      <c r="N2751">
        <f t="shared" si="375"/>
        <v>40</v>
      </c>
      <c r="P2751">
        <v>5</v>
      </c>
    </row>
    <row r="2752" spans="1:16" x14ac:dyDescent="0.25">
      <c r="A2752" t="str">
        <f t="shared" si="360"/>
        <v/>
      </c>
      <c r="B2752" s="16">
        <f t="shared" si="370"/>
        <v>41552</v>
      </c>
      <c r="C2752">
        <f t="shared" si="364"/>
        <v>410</v>
      </c>
      <c r="D2752">
        <f t="shared" si="361"/>
        <v>245</v>
      </c>
      <c r="E2752">
        <f t="shared" si="362"/>
        <v>165</v>
      </c>
      <c r="F2752">
        <f t="shared" si="371"/>
        <v>10</v>
      </c>
      <c r="G2752">
        <f t="shared" si="372"/>
        <v>68</v>
      </c>
      <c r="H2752">
        <f t="shared" si="373"/>
        <v>15</v>
      </c>
      <c r="I2752">
        <f t="shared" si="374"/>
        <v>97</v>
      </c>
      <c r="K2752">
        <v>10</v>
      </c>
      <c r="N2752">
        <f t="shared" si="375"/>
        <v>40</v>
      </c>
      <c r="P2752">
        <v>5</v>
      </c>
    </row>
    <row r="2753" spans="1:16" x14ac:dyDescent="0.25">
      <c r="A2753" t="str">
        <f t="shared" si="360"/>
        <v/>
      </c>
      <c r="B2753" s="16">
        <f t="shared" si="370"/>
        <v>41553</v>
      </c>
      <c r="C2753">
        <f t="shared" si="364"/>
        <v>410</v>
      </c>
      <c r="D2753">
        <f t="shared" si="361"/>
        <v>245</v>
      </c>
      <c r="E2753">
        <f t="shared" si="362"/>
        <v>165</v>
      </c>
      <c r="F2753">
        <f t="shared" si="371"/>
        <v>10</v>
      </c>
      <c r="G2753">
        <f t="shared" si="372"/>
        <v>68</v>
      </c>
      <c r="H2753">
        <f t="shared" si="373"/>
        <v>15</v>
      </c>
      <c r="I2753">
        <f t="shared" si="374"/>
        <v>97</v>
      </c>
      <c r="K2753">
        <v>10</v>
      </c>
      <c r="N2753">
        <f t="shared" si="375"/>
        <v>40</v>
      </c>
      <c r="P2753">
        <v>5</v>
      </c>
    </row>
    <row r="2754" spans="1:16" x14ac:dyDescent="0.25">
      <c r="A2754" t="str">
        <f t="shared" si="360"/>
        <v/>
      </c>
      <c r="B2754" s="16">
        <f t="shared" si="370"/>
        <v>41554</v>
      </c>
      <c r="C2754">
        <f t="shared" si="364"/>
        <v>410</v>
      </c>
      <c r="D2754">
        <f t="shared" si="361"/>
        <v>245</v>
      </c>
      <c r="E2754">
        <f t="shared" si="362"/>
        <v>165</v>
      </c>
      <c r="F2754">
        <f t="shared" si="371"/>
        <v>10</v>
      </c>
      <c r="G2754">
        <f t="shared" si="372"/>
        <v>68</v>
      </c>
      <c r="H2754">
        <f t="shared" si="373"/>
        <v>15</v>
      </c>
      <c r="I2754">
        <f t="shared" si="374"/>
        <v>97</v>
      </c>
      <c r="K2754">
        <v>10</v>
      </c>
      <c r="N2754">
        <f t="shared" si="375"/>
        <v>40</v>
      </c>
      <c r="P2754">
        <v>5</v>
      </c>
    </row>
    <row r="2755" spans="1:16" x14ac:dyDescent="0.25">
      <c r="A2755" t="str">
        <f t="shared" si="360"/>
        <v/>
      </c>
      <c r="B2755" s="16">
        <f t="shared" si="370"/>
        <v>41555</v>
      </c>
      <c r="C2755">
        <f t="shared" si="364"/>
        <v>410</v>
      </c>
      <c r="D2755">
        <f t="shared" si="361"/>
        <v>245</v>
      </c>
      <c r="E2755">
        <f t="shared" si="362"/>
        <v>165</v>
      </c>
      <c r="F2755">
        <f t="shared" si="371"/>
        <v>10</v>
      </c>
      <c r="G2755">
        <f t="shared" si="372"/>
        <v>68</v>
      </c>
      <c r="H2755">
        <f t="shared" si="373"/>
        <v>15</v>
      </c>
      <c r="I2755">
        <f t="shared" si="374"/>
        <v>97</v>
      </c>
      <c r="K2755">
        <v>10</v>
      </c>
      <c r="N2755">
        <f t="shared" si="375"/>
        <v>40</v>
      </c>
      <c r="P2755">
        <v>5</v>
      </c>
    </row>
    <row r="2756" spans="1:16" x14ac:dyDescent="0.25">
      <c r="A2756" t="str">
        <f t="shared" si="360"/>
        <v/>
      </c>
      <c r="B2756" s="16">
        <f t="shared" si="370"/>
        <v>41556</v>
      </c>
      <c r="C2756">
        <f t="shared" si="364"/>
        <v>410</v>
      </c>
      <c r="D2756">
        <f t="shared" si="361"/>
        <v>245</v>
      </c>
      <c r="E2756">
        <f t="shared" si="362"/>
        <v>165</v>
      </c>
      <c r="F2756">
        <f t="shared" si="371"/>
        <v>10</v>
      </c>
      <c r="G2756">
        <f t="shared" si="372"/>
        <v>68</v>
      </c>
      <c r="H2756">
        <f t="shared" si="373"/>
        <v>15</v>
      </c>
      <c r="I2756">
        <f t="shared" si="374"/>
        <v>97</v>
      </c>
      <c r="K2756">
        <v>10</v>
      </c>
      <c r="N2756">
        <f t="shared" si="375"/>
        <v>40</v>
      </c>
      <c r="P2756">
        <v>5</v>
      </c>
    </row>
    <row r="2757" spans="1:16" x14ac:dyDescent="0.25">
      <c r="A2757" t="str">
        <f t="shared" si="360"/>
        <v/>
      </c>
      <c r="B2757" s="16">
        <f t="shared" si="370"/>
        <v>41557</v>
      </c>
      <c r="C2757">
        <f t="shared" si="364"/>
        <v>410</v>
      </c>
      <c r="D2757">
        <f t="shared" si="361"/>
        <v>245</v>
      </c>
      <c r="E2757">
        <f t="shared" si="362"/>
        <v>165</v>
      </c>
      <c r="F2757">
        <f t="shared" si="371"/>
        <v>10</v>
      </c>
      <c r="G2757">
        <f t="shared" si="372"/>
        <v>68</v>
      </c>
      <c r="H2757">
        <f t="shared" si="373"/>
        <v>15</v>
      </c>
      <c r="I2757">
        <f t="shared" si="374"/>
        <v>97</v>
      </c>
      <c r="K2757">
        <v>10</v>
      </c>
      <c r="N2757">
        <f t="shared" si="375"/>
        <v>40</v>
      </c>
      <c r="P2757">
        <v>5</v>
      </c>
    </row>
    <row r="2758" spans="1:16" x14ac:dyDescent="0.25">
      <c r="A2758" t="str">
        <f t="shared" si="360"/>
        <v/>
      </c>
      <c r="B2758" s="16">
        <f t="shared" si="370"/>
        <v>41558</v>
      </c>
      <c r="C2758">
        <f t="shared" si="364"/>
        <v>410</v>
      </c>
      <c r="D2758">
        <f t="shared" si="361"/>
        <v>245</v>
      </c>
      <c r="E2758">
        <f t="shared" si="362"/>
        <v>165</v>
      </c>
      <c r="F2758">
        <f t="shared" si="371"/>
        <v>10</v>
      </c>
      <c r="G2758">
        <f t="shared" si="372"/>
        <v>68</v>
      </c>
      <c r="H2758">
        <f t="shared" si="373"/>
        <v>15</v>
      </c>
      <c r="I2758">
        <f t="shared" si="374"/>
        <v>97</v>
      </c>
      <c r="K2758">
        <v>10</v>
      </c>
      <c r="N2758">
        <f t="shared" si="375"/>
        <v>40</v>
      </c>
      <c r="P2758">
        <v>5</v>
      </c>
    </row>
    <row r="2759" spans="1:16" x14ac:dyDescent="0.25">
      <c r="A2759" t="str">
        <f t="shared" si="360"/>
        <v/>
      </c>
      <c r="B2759" s="16">
        <f t="shared" si="370"/>
        <v>41559</v>
      </c>
      <c r="C2759">
        <f t="shared" si="364"/>
        <v>410</v>
      </c>
      <c r="D2759">
        <f t="shared" si="361"/>
        <v>245</v>
      </c>
      <c r="E2759">
        <f t="shared" si="362"/>
        <v>165</v>
      </c>
      <c r="F2759">
        <f t="shared" si="371"/>
        <v>10</v>
      </c>
      <c r="G2759">
        <f t="shared" si="372"/>
        <v>68</v>
      </c>
      <c r="H2759">
        <f t="shared" si="373"/>
        <v>15</v>
      </c>
      <c r="I2759">
        <f t="shared" si="374"/>
        <v>97</v>
      </c>
      <c r="K2759">
        <v>10</v>
      </c>
      <c r="N2759">
        <f t="shared" si="375"/>
        <v>40</v>
      </c>
      <c r="P2759">
        <v>5</v>
      </c>
    </row>
    <row r="2760" spans="1:16" x14ac:dyDescent="0.25">
      <c r="A2760" t="str">
        <f t="shared" ref="A2760:A2823" si="376">IF(DAY(B2760)=1,1,"")</f>
        <v/>
      </c>
      <c r="B2760" s="16">
        <f t="shared" si="370"/>
        <v>41560</v>
      </c>
      <c r="C2760">
        <f t="shared" si="364"/>
        <v>410</v>
      </c>
      <c r="D2760">
        <f t="shared" si="361"/>
        <v>245</v>
      </c>
      <c r="E2760">
        <f t="shared" si="362"/>
        <v>165</v>
      </c>
      <c r="F2760">
        <f t="shared" si="371"/>
        <v>10</v>
      </c>
      <c r="G2760">
        <f t="shared" si="372"/>
        <v>68</v>
      </c>
      <c r="H2760">
        <f t="shared" si="373"/>
        <v>15</v>
      </c>
      <c r="I2760">
        <f t="shared" si="374"/>
        <v>97</v>
      </c>
      <c r="K2760">
        <v>10</v>
      </c>
      <c r="N2760">
        <f t="shared" si="375"/>
        <v>40</v>
      </c>
      <c r="P2760">
        <v>5</v>
      </c>
    </row>
    <row r="2761" spans="1:16" x14ac:dyDescent="0.25">
      <c r="A2761" t="str">
        <f t="shared" si="376"/>
        <v/>
      </c>
      <c r="B2761" s="16">
        <f t="shared" si="370"/>
        <v>41561</v>
      </c>
      <c r="C2761">
        <f t="shared" si="364"/>
        <v>410</v>
      </c>
      <c r="D2761">
        <f t="shared" ref="D2761:D2824" si="377">SUM(F2761:S2761)</f>
        <v>245</v>
      </c>
      <c r="E2761">
        <f t="shared" ref="E2761:E2824" si="378">C2761-D2761</f>
        <v>165</v>
      </c>
      <c r="F2761">
        <f t="shared" si="371"/>
        <v>10</v>
      </c>
      <c r="G2761">
        <f t="shared" si="372"/>
        <v>68</v>
      </c>
      <c r="H2761">
        <f t="shared" si="373"/>
        <v>15</v>
      </c>
      <c r="I2761">
        <f t="shared" si="374"/>
        <v>97</v>
      </c>
      <c r="K2761">
        <v>10</v>
      </c>
      <c r="N2761">
        <f t="shared" si="375"/>
        <v>40</v>
      </c>
      <c r="P2761">
        <v>5</v>
      </c>
    </row>
    <row r="2762" spans="1:16" x14ac:dyDescent="0.25">
      <c r="A2762" t="str">
        <f t="shared" si="376"/>
        <v/>
      </c>
      <c r="B2762" s="16">
        <f t="shared" si="370"/>
        <v>41562</v>
      </c>
      <c r="C2762">
        <f t="shared" si="364"/>
        <v>410</v>
      </c>
      <c r="D2762">
        <f t="shared" si="377"/>
        <v>245</v>
      </c>
      <c r="E2762">
        <f t="shared" si="378"/>
        <v>165</v>
      </c>
      <c r="F2762">
        <f t="shared" si="371"/>
        <v>10</v>
      </c>
      <c r="G2762">
        <f t="shared" si="372"/>
        <v>68</v>
      </c>
      <c r="H2762">
        <f t="shared" si="373"/>
        <v>15</v>
      </c>
      <c r="I2762">
        <f t="shared" si="374"/>
        <v>97</v>
      </c>
      <c r="K2762">
        <v>10</v>
      </c>
      <c r="N2762">
        <f t="shared" si="375"/>
        <v>40</v>
      </c>
      <c r="P2762">
        <v>5</v>
      </c>
    </row>
    <row r="2763" spans="1:16" x14ac:dyDescent="0.25">
      <c r="A2763" t="str">
        <f t="shared" si="376"/>
        <v/>
      </c>
      <c r="B2763" s="16">
        <f t="shared" si="370"/>
        <v>41563</v>
      </c>
      <c r="C2763">
        <f t="shared" si="364"/>
        <v>410</v>
      </c>
      <c r="D2763">
        <f t="shared" si="377"/>
        <v>245</v>
      </c>
      <c r="E2763">
        <f t="shared" si="378"/>
        <v>165</v>
      </c>
      <c r="F2763">
        <f t="shared" si="371"/>
        <v>10</v>
      </c>
      <c r="G2763">
        <f t="shared" si="372"/>
        <v>68</v>
      </c>
      <c r="H2763">
        <f t="shared" si="373"/>
        <v>15</v>
      </c>
      <c r="I2763">
        <f t="shared" si="374"/>
        <v>97</v>
      </c>
      <c r="K2763">
        <v>10</v>
      </c>
      <c r="N2763">
        <f t="shared" si="375"/>
        <v>40</v>
      </c>
      <c r="P2763">
        <v>5</v>
      </c>
    </row>
    <row r="2764" spans="1:16" x14ac:dyDescent="0.25">
      <c r="A2764" t="str">
        <f t="shared" si="376"/>
        <v/>
      </c>
      <c r="B2764" s="16">
        <f t="shared" si="370"/>
        <v>41564</v>
      </c>
      <c r="C2764">
        <f t="shared" ref="C2764:C2827" si="379">IF(MONTH(B2764)&lt;4,450,IF(MONTH(B2764)&gt;10,450,410))</f>
        <v>410</v>
      </c>
      <c r="D2764">
        <f t="shared" si="377"/>
        <v>245</v>
      </c>
      <c r="E2764">
        <f t="shared" si="378"/>
        <v>165</v>
      </c>
      <c r="F2764">
        <f t="shared" si="371"/>
        <v>10</v>
      </c>
      <c r="G2764">
        <f t="shared" si="372"/>
        <v>68</v>
      </c>
      <c r="H2764">
        <f t="shared" si="373"/>
        <v>15</v>
      </c>
      <c r="I2764">
        <f t="shared" si="374"/>
        <v>97</v>
      </c>
      <c r="K2764">
        <v>10</v>
      </c>
      <c r="N2764">
        <f t="shared" si="375"/>
        <v>40</v>
      </c>
      <c r="P2764">
        <v>5</v>
      </c>
    </row>
    <row r="2765" spans="1:16" x14ac:dyDescent="0.25">
      <c r="A2765" t="str">
        <f t="shared" si="376"/>
        <v/>
      </c>
      <c r="B2765" s="16">
        <f t="shared" si="370"/>
        <v>41565</v>
      </c>
      <c r="C2765">
        <f t="shared" si="379"/>
        <v>410</v>
      </c>
      <c r="D2765">
        <f t="shared" si="377"/>
        <v>245</v>
      </c>
      <c r="E2765">
        <f t="shared" si="378"/>
        <v>165</v>
      </c>
      <c r="F2765">
        <f t="shared" si="371"/>
        <v>10</v>
      </c>
      <c r="G2765">
        <f t="shared" si="372"/>
        <v>68</v>
      </c>
      <c r="H2765">
        <f t="shared" si="373"/>
        <v>15</v>
      </c>
      <c r="I2765">
        <f t="shared" si="374"/>
        <v>97</v>
      </c>
      <c r="K2765">
        <v>10</v>
      </c>
      <c r="N2765">
        <f t="shared" si="375"/>
        <v>40</v>
      </c>
      <c r="P2765">
        <v>5</v>
      </c>
    </row>
    <row r="2766" spans="1:16" x14ac:dyDescent="0.25">
      <c r="A2766" t="str">
        <f t="shared" si="376"/>
        <v/>
      </c>
      <c r="B2766" s="16">
        <f t="shared" si="370"/>
        <v>41566</v>
      </c>
      <c r="C2766">
        <f t="shared" si="379"/>
        <v>410</v>
      </c>
      <c r="D2766">
        <f t="shared" si="377"/>
        <v>245</v>
      </c>
      <c r="E2766">
        <f t="shared" si="378"/>
        <v>165</v>
      </c>
      <c r="F2766">
        <f t="shared" si="371"/>
        <v>10</v>
      </c>
      <c r="G2766">
        <f t="shared" si="372"/>
        <v>68</v>
      </c>
      <c r="H2766">
        <f t="shared" si="373"/>
        <v>15</v>
      </c>
      <c r="I2766">
        <f t="shared" si="374"/>
        <v>97</v>
      </c>
      <c r="K2766">
        <v>10</v>
      </c>
      <c r="N2766">
        <f t="shared" si="375"/>
        <v>40</v>
      </c>
      <c r="P2766">
        <v>5</v>
      </c>
    </row>
    <row r="2767" spans="1:16" x14ac:dyDescent="0.25">
      <c r="A2767" t="str">
        <f t="shared" si="376"/>
        <v/>
      </c>
      <c r="B2767" s="16">
        <f t="shared" si="370"/>
        <v>41567</v>
      </c>
      <c r="C2767">
        <f t="shared" si="379"/>
        <v>410</v>
      </c>
      <c r="D2767">
        <f t="shared" si="377"/>
        <v>245</v>
      </c>
      <c r="E2767">
        <f t="shared" si="378"/>
        <v>165</v>
      </c>
      <c r="F2767">
        <f t="shared" si="371"/>
        <v>10</v>
      </c>
      <c r="G2767">
        <f t="shared" si="372"/>
        <v>68</v>
      </c>
      <c r="H2767">
        <f t="shared" si="373"/>
        <v>15</v>
      </c>
      <c r="I2767">
        <f t="shared" si="374"/>
        <v>97</v>
      </c>
      <c r="K2767">
        <v>10</v>
      </c>
      <c r="N2767">
        <f t="shared" si="375"/>
        <v>40</v>
      </c>
      <c r="P2767">
        <v>5</v>
      </c>
    </row>
    <row r="2768" spans="1:16" x14ac:dyDescent="0.25">
      <c r="A2768" t="str">
        <f t="shared" si="376"/>
        <v/>
      </c>
      <c r="B2768" s="16">
        <f t="shared" si="370"/>
        <v>41568</v>
      </c>
      <c r="C2768">
        <f t="shared" si="379"/>
        <v>410</v>
      </c>
      <c r="D2768">
        <f t="shared" si="377"/>
        <v>245</v>
      </c>
      <c r="E2768">
        <f t="shared" si="378"/>
        <v>165</v>
      </c>
      <c r="F2768">
        <f t="shared" si="371"/>
        <v>10</v>
      </c>
      <c r="G2768">
        <f t="shared" si="372"/>
        <v>68</v>
      </c>
      <c r="H2768">
        <f t="shared" si="373"/>
        <v>15</v>
      </c>
      <c r="I2768">
        <f t="shared" si="374"/>
        <v>97</v>
      </c>
      <c r="K2768">
        <v>10</v>
      </c>
      <c r="N2768">
        <f t="shared" si="375"/>
        <v>40</v>
      </c>
      <c r="P2768">
        <v>5</v>
      </c>
    </row>
    <row r="2769" spans="1:16" x14ac:dyDescent="0.25">
      <c r="A2769" t="str">
        <f t="shared" si="376"/>
        <v/>
      </c>
      <c r="B2769" s="16">
        <f t="shared" si="370"/>
        <v>41569</v>
      </c>
      <c r="C2769">
        <f t="shared" si="379"/>
        <v>410</v>
      </c>
      <c r="D2769">
        <f t="shared" si="377"/>
        <v>245</v>
      </c>
      <c r="E2769">
        <f t="shared" si="378"/>
        <v>165</v>
      </c>
      <c r="F2769">
        <f t="shared" si="371"/>
        <v>10</v>
      </c>
      <c r="G2769">
        <f t="shared" si="372"/>
        <v>68</v>
      </c>
      <c r="H2769">
        <f t="shared" si="373"/>
        <v>15</v>
      </c>
      <c r="I2769">
        <f t="shared" si="374"/>
        <v>97</v>
      </c>
      <c r="K2769">
        <v>10</v>
      </c>
      <c r="N2769">
        <f t="shared" si="375"/>
        <v>40</v>
      </c>
      <c r="P2769">
        <v>5</v>
      </c>
    </row>
    <row r="2770" spans="1:16" x14ac:dyDescent="0.25">
      <c r="A2770" t="str">
        <f t="shared" si="376"/>
        <v/>
      </c>
      <c r="B2770" s="16">
        <f t="shared" si="370"/>
        <v>41570</v>
      </c>
      <c r="C2770">
        <f t="shared" si="379"/>
        <v>410</v>
      </c>
      <c r="D2770">
        <f t="shared" si="377"/>
        <v>245</v>
      </c>
      <c r="E2770">
        <f t="shared" si="378"/>
        <v>165</v>
      </c>
      <c r="F2770">
        <f t="shared" si="371"/>
        <v>10</v>
      </c>
      <c r="G2770">
        <f t="shared" si="372"/>
        <v>68</v>
      </c>
      <c r="H2770">
        <f t="shared" si="373"/>
        <v>15</v>
      </c>
      <c r="I2770">
        <f t="shared" si="374"/>
        <v>97</v>
      </c>
      <c r="K2770">
        <v>10</v>
      </c>
      <c r="N2770">
        <f t="shared" si="375"/>
        <v>40</v>
      </c>
      <c r="P2770">
        <v>5</v>
      </c>
    </row>
    <row r="2771" spans="1:16" x14ac:dyDescent="0.25">
      <c r="A2771" t="str">
        <f t="shared" si="376"/>
        <v/>
      </c>
      <c r="B2771" s="16">
        <f t="shared" si="370"/>
        <v>41571</v>
      </c>
      <c r="C2771">
        <f t="shared" si="379"/>
        <v>410</v>
      </c>
      <c r="D2771">
        <f t="shared" si="377"/>
        <v>245</v>
      </c>
      <c r="E2771">
        <f t="shared" si="378"/>
        <v>165</v>
      </c>
      <c r="F2771">
        <f t="shared" si="371"/>
        <v>10</v>
      </c>
      <c r="G2771">
        <f t="shared" si="372"/>
        <v>68</v>
      </c>
      <c r="H2771">
        <f t="shared" si="373"/>
        <v>15</v>
      </c>
      <c r="I2771">
        <f t="shared" si="374"/>
        <v>97</v>
      </c>
      <c r="K2771">
        <v>10</v>
      </c>
      <c r="N2771">
        <f t="shared" si="375"/>
        <v>40</v>
      </c>
      <c r="P2771">
        <v>5</v>
      </c>
    </row>
    <row r="2772" spans="1:16" x14ac:dyDescent="0.25">
      <c r="A2772" t="str">
        <f t="shared" si="376"/>
        <v/>
      </c>
      <c r="B2772" s="16">
        <f t="shared" si="370"/>
        <v>41572</v>
      </c>
      <c r="C2772">
        <f t="shared" si="379"/>
        <v>410</v>
      </c>
      <c r="D2772">
        <f t="shared" si="377"/>
        <v>245</v>
      </c>
      <c r="E2772">
        <f t="shared" si="378"/>
        <v>165</v>
      </c>
      <c r="F2772">
        <f t="shared" si="371"/>
        <v>10</v>
      </c>
      <c r="G2772">
        <f t="shared" si="372"/>
        <v>68</v>
      </c>
      <c r="H2772">
        <f t="shared" si="373"/>
        <v>15</v>
      </c>
      <c r="I2772">
        <f t="shared" si="374"/>
        <v>97</v>
      </c>
      <c r="K2772">
        <v>10</v>
      </c>
      <c r="N2772">
        <f t="shared" si="375"/>
        <v>40</v>
      </c>
      <c r="P2772">
        <v>5</v>
      </c>
    </row>
    <row r="2773" spans="1:16" x14ac:dyDescent="0.25">
      <c r="A2773" t="str">
        <f t="shared" si="376"/>
        <v/>
      </c>
      <c r="B2773" s="16">
        <f t="shared" si="370"/>
        <v>41573</v>
      </c>
      <c r="C2773">
        <f t="shared" si="379"/>
        <v>410</v>
      </c>
      <c r="D2773">
        <f t="shared" si="377"/>
        <v>245</v>
      </c>
      <c r="E2773">
        <f t="shared" si="378"/>
        <v>165</v>
      </c>
      <c r="F2773">
        <f t="shared" si="371"/>
        <v>10</v>
      </c>
      <c r="G2773">
        <f t="shared" si="372"/>
        <v>68</v>
      </c>
      <c r="H2773">
        <f t="shared" si="373"/>
        <v>15</v>
      </c>
      <c r="I2773">
        <f t="shared" si="374"/>
        <v>97</v>
      </c>
      <c r="K2773">
        <v>10</v>
      </c>
      <c r="N2773">
        <f t="shared" si="375"/>
        <v>40</v>
      </c>
      <c r="P2773">
        <v>5</v>
      </c>
    </row>
    <row r="2774" spans="1:16" x14ac:dyDescent="0.25">
      <c r="A2774" t="str">
        <f t="shared" si="376"/>
        <v/>
      </c>
      <c r="B2774" s="16">
        <f t="shared" si="370"/>
        <v>41574</v>
      </c>
      <c r="C2774">
        <f t="shared" si="379"/>
        <v>410</v>
      </c>
      <c r="D2774">
        <f t="shared" si="377"/>
        <v>245</v>
      </c>
      <c r="E2774">
        <f t="shared" si="378"/>
        <v>165</v>
      </c>
      <c r="F2774">
        <f t="shared" si="371"/>
        <v>10</v>
      </c>
      <c r="G2774">
        <f t="shared" si="372"/>
        <v>68</v>
      </c>
      <c r="H2774">
        <f t="shared" si="373"/>
        <v>15</v>
      </c>
      <c r="I2774">
        <f t="shared" si="374"/>
        <v>97</v>
      </c>
      <c r="K2774">
        <v>10</v>
      </c>
      <c r="N2774">
        <f t="shared" si="375"/>
        <v>40</v>
      </c>
      <c r="P2774">
        <v>5</v>
      </c>
    </row>
    <row r="2775" spans="1:16" x14ac:dyDescent="0.25">
      <c r="A2775" t="str">
        <f t="shared" si="376"/>
        <v/>
      </c>
      <c r="B2775" s="16">
        <f t="shared" si="370"/>
        <v>41575</v>
      </c>
      <c r="C2775">
        <f t="shared" si="379"/>
        <v>410</v>
      </c>
      <c r="D2775">
        <f t="shared" si="377"/>
        <v>245</v>
      </c>
      <c r="E2775">
        <f t="shared" si="378"/>
        <v>165</v>
      </c>
      <c r="F2775">
        <f t="shared" si="371"/>
        <v>10</v>
      </c>
      <c r="G2775">
        <f t="shared" si="372"/>
        <v>68</v>
      </c>
      <c r="H2775">
        <f t="shared" si="373"/>
        <v>15</v>
      </c>
      <c r="I2775">
        <f t="shared" si="374"/>
        <v>97</v>
      </c>
      <c r="K2775">
        <v>10</v>
      </c>
      <c r="N2775">
        <f t="shared" si="375"/>
        <v>40</v>
      </c>
      <c r="P2775">
        <v>5</v>
      </c>
    </row>
    <row r="2776" spans="1:16" x14ac:dyDescent="0.25">
      <c r="A2776" t="str">
        <f t="shared" si="376"/>
        <v/>
      </c>
      <c r="B2776" s="16">
        <f t="shared" si="370"/>
        <v>41576</v>
      </c>
      <c r="C2776">
        <f t="shared" si="379"/>
        <v>410</v>
      </c>
      <c r="D2776">
        <f t="shared" si="377"/>
        <v>245</v>
      </c>
      <c r="E2776">
        <f t="shared" si="378"/>
        <v>165</v>
      </c>
      <c r="F2776">
        <f t="shared" si="371"/>
        <v>10</v>
      </c>
      <c r="G2776">
        <f t="shared" si="372"/>
        <v>68</v>
      </c>
      <c r="H2776">
        <f t="shared" si="373"/>
        <v>15</v>
      </c>
      <c r="I2776">
        <f t="shared" si="374"/>
        <v>97</v>
      </c>
      <c r="K2776">
        <v>10</v>
      </c>
      <c r="N2776">
        <f t="shared" si="375"/>
        <v>40</v>
      </c>
      <c r="P2776">
        <v>5</v>
      </c>
    </row>
    <row r="2777" spans="1:16" x14ac:dyDescent="0.25">
      <c r="A2777" t="str">
        <f t="shared" si="376"/>
        <v/>
      </c>
      <c r="B2777" s="16">
        <f>B2776+1</f>
        <v>41577</v>
      </c>
      <c r="C2777">
        <f t="shared" si="379"/>
        <v>410</v>
      </c>
      <c r="D2777">
        <f t="shared" si="377"/>
        <v>245</v>
      </c>
      <c r="E2777">
        <f t="shared" si="378"/>
        <v>165</v>
      </c>
      <c r="F2777">
        <f t="shared" si="371"/>
        <v>10</v>
      </c>
      <c r="G2777">
        <f t="shared" si="372"/>
        <v>68</v>
      </c>
      <c r="H2777">
        <f t="shared" si="373"/>
        <v>15</v>
      </c>
      <c r="I2777">
        <f t="shared" si="374"/>
        <v>97</v>
      </c>
      <c r="K2777">
        <v>10</v>
      </c>
      <c r="N2777">
        <f t="shared" si="375"/>
        <v>40</v>
      </c>
      <c r="P2777">
        <v>5</v>
      </c>
    </row>
    <row r="2778" spans="1:16" x14ac:dyDescent="0.25">
      <c r="A2778" t="str">
        <f t="shared" si="376"/>
        <v/>
      </c>
      <c r="B2778" s="16">
        <f t="shared" ref="B2778:B2841" si="380">B2777+1</f>
        <v>41578</v>
      </c>
      <c r="C2778">
        <f t="shared" si="379"/>
        <v>410</v>
      </c>
      <c r="D2778">
        <f t="shared" si="377"/>
        <v>245</v>
      </c>
      <c r="E2778">
        <f t="shared" si="378"/>
        <v>165</v>
      </c>
      <c r="F2778">
        <f t="shared" si="371"/>
        <v>10</v>
      </c>
      <c r="G2778">
        <f t="shared" si="372"/>
        <v>68</v>
      </c>
      <c r="H2778">
        <f t="shared" si="373"/>
        <v>15</v>
      </c>
      <c r="I2778">
        <f t="shared" si="374"/>
        <v>97</v>
      </c>
      <c r="K2778">
        <v>10</v>
      </c>
      <c r="N2778">
        <f t="shared" si="375"/>
        <v>40</v>
      </c>
      <c r="P2778">
        <v>5</v>
      </c>
    </row>
    <row r="2779" spans="1:16" x14ac:dyDescent="0.25">
      <c r="A2779">
        <f t="shared" si="376"/>
        <v>1</v>
      </c>
      <c r="B2779" s="16">
        <f t="shared" si="380"/>
        <v>41579</v>
      </c>
      <c r="C2779">
        <f t="shared" si="379"/>
        <v>450</v>
      </c>
      <c r="D2779">
        <f t="shared" si="377"/>
        <v>245</v>
      </c>
      <c r="E2779">
        <f t="shared" si="378"/>
        <v>205</v>
      </c>
      <c r="F2779">
        <f t="shared" si="371"/>
        <v>10</v>
      </c>
      <c r="G2779">
        <f>10+10+15+15+13+5+15</f>
        <v>83</v>
      </c>
      <c r="H2779">
        <f>5+5</f>
        <v>10</v>
      </c>
      <c r="I2779">
        <f t="shared" ref="I2779:I2808" si="381">20+5+20+15+7+10+5</f>
        <v>82</v>
      </c>
      <c r="K2779">
        <v>10</v>
      </c>
      <c r="N2779">
        <f>15+25+10</f>
        <v>50</v>
      </c>
    </row>
    <row r="2780" spans="1:16" x14ac:dyDescent="0.25">
      <c r="A2780" t="str">
        <f t="shared" si="376"/>
        <v/>
      </c>
      <c r="B2780" s="16">
        <f t="shared" si="380"/>
        <v>41580</v>
      </c>
      <c r="C2780">
        <f t="shared" si="379"/>
        <v>450</v>
      </c>
      <c r="D2780">
        <f t="shared" si="377"/>
        <v>245</v>
      </c>
      <c r="E2780">
        <f t="shared" si="378"/>
        <v>205</v>
      </c>
      <c r="F2780">
        <f t="shared" si="371"/>
        <v>10</v>
      </c>
      <c r="G2780">
        <f t="shared" ref="G2780:G2808" si="382">10+10+15+15+13+5+15</f>
        <v>83</v>
      </c>
      <c r="H2780">
        <f t="shared" ref="H2780:H2808" si="383">5+5</f>
        <v>10</v>
      </c>
      <c r="I2780">
        <f t="shared" si="381"/>
        <v>82</v>
      </c>
      <c r="K2780">
        <v>10</v>
      </c>
      <c r="N2780">
        <f t="shared" ref="N2780:N2808" si="384">15+25+10</f>
        <v>50</v>
      </c>
    </row>
    <row r="2781" spans="1:16" x14ac:dyDescent="0.25">
      <c r="A2781" t="str">
        <f t="shared" si="376"/>
        <v/>
      </c>
      <c r="B2781" s="16">
        <f t="shared" si="380"/>
        <v>41581</v>
      </c>
      <c r="C2781">
        <f t="shared" si="379"/>
        <v>450</v>
      </c>
      <c r="D2781">
        <f t="shared" si="377"/>
        <v>245</v>
      </c>
      <c r="E2781">
        <f t="shared" si="378"/>
        <v>205</v>
      </c>
      <c r="F2781">
        <f t="shared" si="371"/>
        <v>10</v>
      </c>
      <c r="G2781">
        <f t="shared" si="382"/>
        <v>83</v>
      </c>
      <c r="H2781">
        <f t="shared" si="383"/>
        <v>10</v>
      </c>
      <c r="I2781">
        <f t="shared" si="381"/>
        <v>82</v>
      </c>
      <c r="K2781">
        <v>10</v>
      </c>
      <c r="N2781">
        <f t="shared" si="384"/>
        <v>50</v>
      </c>
    </row>
    <row r="2782" spans="1:16" x14ac:dyDescent="0.25">
      <c r="A2782" t="str">
        <f t="shared" si="376"/>
        <v/>
      </c>
      <c r="B2782" s="16">
        <f t="shared" si="380"/>
        <v>41582</v>
      </c>
      <c r="C2782">
        <f t="shared" si="379"/>
        <v>450</v>
      </c>
      <c r="D2782">
        <f t="shared" si="377"/>
        <v>245</v>
      </c>
      <c r="E2782">
        <f t="shared" si="378"/>
        <v>205</v>
      </c>
      <c r="F2782">
        <f t="shared" si="371"/>
        <v>10</v>
      </c>
      <c r="G2782">
        <f t="shared" si="382"/>
        <v>83</v>
      </c>
      <c r="H2782">
        <f t="shared" si="383"/>
        <v>10</v>
      </c>
      <c r="I2782">
        <f t="shared" si="381"/>
        <v>82</v>
      </c>
      <c r="K2782">
        <v>10</v>
      </c>
      <c r="N2782">
        <f t="shared" si="384"/>
        <v>50</v>
      </c>
    </row>
    <row r="2783" spans="1:16" x14ac:dyDescent="0.25">
      <c r="A2783" t="str">
        <f t="shared" si="376"/>
        <v/>
      </c>
      <c r="B2783" s="16">
        <f t="shared" si="380"/>
        <v>41583</v>
      </c>
      <c r="C2783">
        <f t="shared" si="379"/>
        <v>450</v>
      </c>
      <c r="D2783">
        <f t="shared" si="377"/>
        <v>245</v>
      </c>
      <c r="E2783">
        <f t="shared" si="378"/>
        <v>205</v>
      </c>
      <c r="F2783">
        <f t="shared" si="371"/>
        <v>10</v>
      </c>
      <c r="G2783">
        <f t="shared" si="382"/>
        <v>83</v>
      </c>
      <c r="H2783">
        <f t="shared" si="383"/>
        <v>10</v>
      </c>
      <c r="I2783">
        <f t="shared" si="381"/>
        <v>82</v>
      </c>
      <c r="K2783">
        <v>10</v>
      </c>
      <c r="N2783">
        <f t="shared" si="384"/>
        <v>50</v>
      </c>
    </row>
    <row r="2784" spans="1:16" x14ac:dyDescent="0.25">
      <c r="A2784" t="str">
        <f t="shared" si="376"/>
        <v/>
      </c>
      <c r="B2784" s="16">
        <f t="shared" si="380"/>
        <v>41584</v>
      </c>
      <c r="C2784">
        <f t="shared" si="379"/>
        <v>450</v>
      </c>
      <c r="D2784">
        <f t="shared" si="377"/>
        <v>245</v>
      </c>
      <c r="E2784">
        <f t="shared" si="378"/>
        <v>205</v>
      </c>
      <c r="F2784">
        <f t="shared" si="371"/>
        <v>10</v>
      </c>
      <c r="G2784">
        <f t="shared" si="382"/>
        <v>83</v>
      </c>
      <c r="H2784">
        <f t="shared" si="383"/>
        <v>10</v>
      </c>
      <c r="I2784">
        <f t="shared" si="381"/>
        <v>82</v>
      </c>
      <c r="K2784">
        <v>10</v>
      </c>
      <c r="N2784">
        <f t="shared" si="384"/>
        <v>50</v>
      </c>
    </row>
    <row r="2785" spans="1:14" x14ac:dyDescent="0.25">
      <c r="A2785" t="str">
        <f t="shared" si="376"/>
        <v/>
      </c>
      <c r="B2785" s="16">
        <f t="shared" si="380"/>
        <v>41585</v>
      </c>
      <c r="C2785">
        <f t="shared" si="379"/>
        <v>450</v>
      </c>
      <c r="D2785">
        <f t="shared" si="377"/>
        <v>245</v>
      </c>
      <c r="E2785">
        <f t="shared" si="378"/>
        <v>205</v>
      </c>
      <c r="F2785">
        <f t="shared" si="371"/>
        <v>10</v>
      </c>
      <c r="G2785">
        <f t="shared" si="382"/>
        <v>83</v>
      </c>
      <c r="H2785">
        <f t="shared" si="383"/>
        <v>10</v>
      </c>
      <c r="I2785">
        <f t="shared" si="381"/>
        <v>82</v>
      </c>
      <c r="K2785">
        <v>10</v>
      </c>
      <c r="N2785">
        <f t="shared" si="384"/>
        <v>50</v>
      </c>
    </row>
    <row r="2786" spans="1:14" x14ac:dyDescent="0.25">
      <c r="A2786" t="str">
        <f t="shared" si="376"/>
        <v/>
      </c>
      <c r="B2786" s="16">
        <f t="shared" si="380"/>
        <v>41586</v>
      </c>
      <c r="C2786">
        <f t="shared" si="379"/>
        <v>450</v>
      </c>
      <c r="D2786">
        <f t="shared" si="377"/>
        <v>245</v>
      </c>
      <c r="E2786">
        <f t="shared" si="378"/>
        <v>205</v>
      </c>
      <c r="F2786">
        <f t="shared" si="371"/>
        <v>10</v>
      </c>
      <c r="G2786">
        <f t="shared" si="382"/>
        <v>83</v>
      </c>
      <c r="H2786">
        <f t="shared" si="383"/>
        <v>10</v>
      </c>
      <c r="I2786">
        <f t="shared" si="381"/>
        <v>82</v>
      </c>
      <c r="K2786">
        <v>10</v>
      </c>
      <c r="N2786">
        <f t="shared" si="384"/>
        <v>50</v>
      </c>
    </row>
    <row r="2787" spans="1:14" x14ac:dyDescent="0.25">
      <c r="A2787" t="str">
        <f t="shared" si="376"/>
        <v/>
      </c>
      <c r="B2787" s="16">
        <f t="shared" si="380"/>
        <v>41587</v>
      </c>
      <c r="C2787">
        <f t="shared" si="379"/>
        <v>450</v>
      </c>
      <c r="D2787">
        <f t="shared" si="377"/>
        <v>245</v>
      </c>
      <c r="E2787">
        <f t="shared" si="378"/>
        <v>205</v>
      </c>
      <c r="F2787">
        <f t="shared" si="371"/>
        <v>10</v>
      </c>
      <c r="G2787">
        <f t="shared" si="382"/>
        <v>83</v>
      </c>
      <c r="H2787">
        <f t="shared" si="383"/>
        <v>10</v>
      </c>
      <c r="I2787">
        <f t="shared" si="381"/>
        <v>82</v>
      </c>
      <c r="K2787">
        <v>10</v>
      </c>
      <c r="N2787">
        <f t="shared" si="384"/>
        <v>50</v>
      </c>
    </row>
    <row r="2788" spans="1:14" x14ac:dyDescent="0.25">
      <c r="A2788" t="str">
        <f t="shared" si="376"/>
        <v/>
      </c>
      <c r="B2788" s="16">
        <f t="shared" si="380"/>
        <v>41588</v>
      </c>
      <c r="C2788">
        <f t="shared" si="379"/>
        <v>450</v>
      </c>
      <c r="D2788">
        <f t="shared" si="377"/>
        <v>245</v>
      </c>
      <c r="E2788">
        <f t="shared" si="378"/>
        <v>205</v>
      </c>
      <c r="F2788">
        <f t="shared" si="371"/>
        <v>10</v>
      </c>
      <c r="G2788">
        <f t="shared" si="382"/>
        <v>83</v>
      </c>
      <c r="H2788">
        <f t="shared" si="383"/>
        <v>10</v>
      </c>
      <c r="I2788">
        <f t="shared" si="381"/>
        <v>82</v>
      </c>
      <c r="K2788">
        <v>10</v>
      </c>
      <c r="N2788">
        <f t="shared" si="384"/>
        <v>50</v>
      </c>
    </row>
    <row r="2789" spans="1:14" x14ac:dyDescent="0.25">
      <c r="A2789" t="str">
        <f t="shared" si="376"/>
        <v/>
      </c>
      <c r="B2789" s="16">
        <f t="shared" si="380"/>
        <v>41589</v>
      </c>
      <c r="C2789">
        <f t="shared" si="379"/>
        <v>450</v>
      </c>
      <c r="D2789">
        <f t="shared" si="377"/>
        <v>245</v>
      </c>
      <c r="E2789">
        <f t="shared" si="378"/>
        <v>205</v>
      </c>
      <c r="F2789">
        <f t="shared" si="371"/>
        <v>10</v>
      </c>
      <c r="G2789">
        <f t="shared" si="382"/>
        <v>83</v>
      </c>
      <c r="H2789">
        <f t="shared" si="383"/>
        <v>10</v>
      </c>
      <c r="I2789">
        <f t="shared" si="381"/>
        <v>82</v>
      </c>
      <c r="K2789">
        <v>10</v>
      </c>
      <c r="N2789">
        <f t="shared" si="384"/>
        <v>50</v>
      </c>
    </row>
    <row r="2790" spans="1:14" x14ac:dyDescent="0.25">
      <c r="A2790" t="str">
        <f t="shared" si="376"/>
        <v/>
      </c>
      <c r="B2790" s="16">
        <f t="shared" si="380"/>
        <v>41590</v>
      </c>
      <c r="C2790">
        <f t="shared" si="379"/>
        <v>450</v>
      </c>
      <c r="D2790">
        <f t="shared" si="377"/>
        <v>245</v>
      </c>
      <c r="E2790">
        <f t="shared" si="378"/>
        <v>205</v>
      </c>
      <c r="F2790">
        <f t="shared" si="371"/>
        <v>10</v>
      </c>
      <c r="G2790">
        <f t="shared" si="382"/>
        <v>83</v>
      </c>
      <c r="H2790">
        <f t="shared" si="383"/>
        <v>10</v>
      </c>
      <c r="I2790">
        <f t="shared" si="381"/>
        <v>82</v>
      </c>
      <c r="K2790">
        <v>10</v>
      </c>
      <c r="N2790">
        <f t="shared" si="384"/>
        <v>50</v>
      </c>
    </row>
    <row r="2791" spans="1:14" x14ac:dyDescent="0.25">
      <c r="A2791" t="str">
        <f t="shared" si="376"/>
        <v/>
      </c>
      <c r="B2791" s="16">
        <f t="shared" si="380"/>
        <v>41591</v>
      </c>
      <c r="C2791">
        <f t="shared" si="379"/>
        <v>450</v>
      </c>
      <c r="D2791">
        <f t="shared" si="377"/>
        <v>245</v>
      </c>
      <c r="E2791">
        <f t="shared" si="378"/>
        <v>205</v>
      </c>
      <c r="F2791">
        <f t="shared" si="371"/>
        <v>10</v>
      </c>
      <c r="G2791">
        <f t="shared" si="382"/>
        <v>83</v>
      </c>
      <c r="H2791">
        <f t="shared" si="383"/>
        <v>10</v>
      </c>
      <c r="I2791">
        <f t="shared" si="381"/>
        <v>82</v>
      </c>
      <c r="K2791">
        <v>10</v>
      </c>
      <c r="N2791">
        <f t="shared" si="384"/>
        <v>50</v>
      </c>
    </row>
    <row r="2792" spans="1:14" x14ac:dyDescent="0.25">
      <c r="A2792" t="str">
        <f t="shared" si="376"/>
        <v/>
      </c>
      <c r="B2792" s="16">
        <f t="shared" si="380"/>
        <v>41592</v>
      </c>
      <c r="C2792">
        <f t="shared" si="379"/>
        <v>450</v>
      </c>
      <c r="D2792">
        <f t="shared" si="377"/>
        <v>245</v>
      </c>
      <c r="E2792">
        <f t="shared" si="378"/>
        <v>205</v>
      </c>
      <c r="F2792">
        <f t="shared" si="371"/>
        <v>10</v>
      </c>
      <c r="G2792">
        <f t="shared" si="382"/>
        <v>83</v>
      </c>
      <c r="H2792">
        <f t="shared" si="383"/>
        <v>10</v>
      </c>
      <c r="I2792">
        <f t="shared" si="381"/>
        <v>82</v>
      </c>
      <c r="K2792">
        <v>10</v>
      </c>
      <c r="N2792">
        <f t="shared" si="384"/>
        <v>50</v>
      </c>
    </row>
    <row r="2793" spans="1:14" x14ac:dyDescent="0.25">
      <c r="A2793" t="str">
        <f t="shared" si="376"/>
        <v/>
      </c>
      <c r="B2793" s="16">
        <f t="shared" si="380"/>
        <v>41593</v>
      </c>
      <c r="C2793">
        <f t="shared" si="379"/>
        <v>450</v>
      </c>
      <c r="D2793">
        <f t="shared" si="377"/>
        <v>245</v>
      </c>
      <c r="E2793">
        <f t="shared" si="378"/>
        <v>205</v>
      </c>
      <c r="F2793">
        <f t="shared" si="371"/>
        <v>10</v>
      </c>
      <c r="G2793">
        <f t="shared" si="382"/>
        <v>83</v>
      </c>
      <c r="H2793">
        <f t="shared" si="383"/>
        <v>10</v>
      </c>
      <c r="I2793">
        <f t="shared" si="381"/>
        <v>82</v>
      </c>
      <c r="K2793">
        <v>10</v>
      </c>
      <c r="N2793">
        <f t="shared" si="384"/>
        <v>50</v>
      </c>
    </row>
    <row r="2794" spans="1:14" x14ac:dyDescent="0.25">
      <c r="A2794" t="str">
        <f t="shared" si="376"/>
        <v/>
      </c>
      <c r="B2794" s="16">
        <f t="shared" si="380"/>
        <v>41594</v>
      </c>
      <c r="C2794">
        <f t="shared" si="379"/>
        <v>450</v>
      </c>
      <c r="D2794">
        <f t="shared" si="377"/>
        <v>245</v>
      </c>
      <c r="E2794">
        <f t="shared" si="378"/>
        <v>205</v>
      </c>
      <c r="F2794">
        <f t="shared" si="371"/>
        <v>10</v>
      </c>
      <c r="G2794">
        <f t="shared" si="382"/>
        <v>83</v>
      </c>
      <c r="H2794">
        <f t="shared" si="383"/>
        <v>10</v>
      </c>
      <c r="I2794">
        <f t="shared" si="381"/>
        <v>82</v>
      </c>
      <c r="K2794">
        <v>10</v>
      </c>
      <c r="N2794">
        <f t="shared" si="384"/>
        <v>50</v>
      </c>
    </row>
    <row r="2795" spans="1:14" x14ac:dyDescent="0.25">
      <c r="A2795" t="str">
        <f t="shared" si="376"/>
        <v/>
      </c>
      <c r="B2795" s="16">
        <f t="shared" si="380"/>
        <v>41595</v>
      </c>
      <c r="C2795">
        <f t="shared" si="379"/>
        <v>450</v>
      </c>
      <c r="D2795">
        <f t="shared" si="377"/>
        <v>245</v>
      </c>
      <c r="E2795">
        <f t="shared" si="378"/>
        <v>205</v>
      </c>
      <c r="F2795">
        <f t="shared" si="371"/>
        <v>10</v>
      </c>
      <c r="G2795">
        <f t="shared" si="382"/>
        <v>83</v>
      </c>
      <c r="H2795">
        <f t="shared" si="383"/>
        <v>10</v>
      </c>
      <c r="I2795">
        <f t="shared" si="381"/>
        <v>82</v>
      </c>
      <c r="K2795">
        <v>10</v>
      </c>
      <c r="N2795">
        <f t="shared" si="384"/>
        <v>50</v>
      </c>
    </row>
    <row r="2796" spans="1:14" x14ac:dyDescent="0.25">
      <c r="A2796" t="str">
        <f t="shared" si="376"/>
        <v/>
      </c>
      <c r="B2796" s="16">
        <f t="shared" si="380"/>
        <v>41596</v>
      </c>
      <c r="C2796">
        <f t="shared" si="379"/>
        <v>450</v>
      </c>
      <c r="D2796">
        <f t="shared" si="377"/>
        <v>245</v>
      </c>
      <c r="E2796">
        <f t="shared" si="378"/>
        <v>205</v>
      </c>
      <c r="F2796">
        <f t="shared" si="371"/>
        <v>10</v>
      </c>
      <c r="G2796">
        <f t="shared" si="382"/>
        <v>83</v>
      </c>
      <c r="H2796">
        <f t="shared" si="383"/>
        <v>10</v>
      </c>
      <c r="I2796">
        <f t="shared" si="381"/>
        <v>82</v>
      </c>
      <c r="K2796">
        <v>10</v>
      </c>
      <c r="N2796">
        <f t="shared" si="384"/>
        <v>50</v>
      </c>
    </row>
    <row r="2797" spans="1:14" x14ac:dyDescent="0.25">
      <c r="A2797" t="str">
        <f t="shared" si="376"/>
        <v/>
      </c>
      <c r="B2797" s="16">
        <f t="shared" si="380"/>
        <v>41597</v>
      </c>
      <c r="C2797">
        <f t="shared" si="379"/>
        <v>450</v>
      </c>
      <c r="D2797">
        <f t="shared" si="377"/>
        <v>245</v>
      </c>
      <c r="E2797">
        <f t="shared" si="378"/>
        <v>205</v>
      </c>
      <c r="F2797">
        <f t="shared" si="371"/>
        <v>10</v>
      </c>
      <c r="G2797">
        <f t="shared" si="382"/>
        <v>83</v>
      </c>
      <c r="H2797">
        <f t="shared" si="383"/>
        <v>10</v>
      </c>
      <c r="I2797">
        <f t="shared" si="381"/>
        <v>82</v>
      </c>
      <c r="K2797">
        <v>10</v>
      </c>
      <c r="N2797">
        <f t="shared" si="384"/>
        <v>50</v>
      </c>
    </row>
    <row r="2798" spans="1:14" x14ac:dyDescent="0.25">
      <c r="A2798" t="str">
        <f t="shared" si="376"/>
        <v/>
      </c>
      <c r="B2798" s="16">
        <f t="shared" si="380"/>
        <v>41598</v>
      </c>
      <c r="C2798">
        <f t="shared" si="379"/>
        <v>450</v>
      </c>
      <c r="D2798">
        <f t="shared" si="377"/>
        <v>245</v>
      </c>
      <c r="E2798">
        <f t="shared" si="378"/>
        <v>205</v>
      </c>
      <c r="F2798">
        <f t="shared" si="371"/>
        <v>10</v>
      </c>
      <c r="G2798">
        <f t="shared" si="382"/>
        <v>83</v>
      </c>
      <c r="H2798">
        <f t="shared" si="383"/>
        <v>10</v>
      </c>
      <c r="I2798">
        <f t="shared" si="381"/>
        <v>82</v>
      </c>
      <c r="K2798">
        <v>10</v>
      </c>
      <c r="N2798">
        <f t="shared" si="384"/>
        <v>50</v>
      </c>
    </row>
    <row r="2799" spans="1:14" x14ac:dyDescent="0.25">
      <c r="A2799" t="str">
        <f t="shared" si="376"/>
        <v/>
      </c>
      <c r="B2799" s="16">
        <f t="shared" si="380"/>
        <v>41599</v>
      </c>
      <c r="C2799">
        <f t="shared" si="379"/>
        <v>450</v>
      </c>
      <c r="D2799">
        <f t="shared" si="377"/>
        <v>245</v>
      </c>
      <c r="E2799">
        <f t="shared" si="378"/>
        <v>205</v>
      </c>
      <c r="F2799">
        <f t="shared" si="371"/>
        <v>10</v>
      </c>
      <c r="G2799">
        <f t="shared" si="382"/>
        <v>83</v>
      </c>
      <c r="H2799">
        <f t="shared" si="383"/>
        <v>10</v>
      </c>
      <c r="I2799">
        <f t="shared" si="381"/>
        <v>82</v>
      </c>
      <c r="K2799">
        <v>10</v>
      </c>
      <c r="N2799">
        <f t="shared" si="384"/>
        <v>50</v>
      </c>
    </row>
    <row r="2800" spans="1:14" x14ac:dyDescent="0.25">
      <c r="A2800" t="str">
        <f t="shared" si="376"/>
        <v/>
      </c>
      <c r="B2800" s="16">
        <f t="shared" si="380"/>
        <v>41600</v>
      </c>
      <c r="C2800">
        <f t="shared" si="379"/>
        <v>450</v>
      </c>
      <c r="D2800">
        <f t="shared" si="377"/>
        <v>245</v>
      </c>
      <c r="E2800">
        <f t="shared" si="378"/>
        <v>205</v>
      </c>
      <c r="F2800">
        <f t="shared" si="371"/>
        <v>10</v>
      </c>
      <c r="G2800">
        <f t="shared" si="382"/>
        <v>83</v>
      </c>
      <c r="H2800">
        <f t="shared" si="383"/>
        <v>10</v>
      </c>
      <c r="I2800">
        <f t="shared" si="381"/>
        <v>82</v>
      </c>
      <c r="K2800">
        <v>10</v>
      </c>
      <c r="N2800">
        <f t="shared" si="384"/>
        <v>50</v>
      </c>
    </row>
    <row r="2801" spans="1:14" x14ac:dyDescent="0.25">
      <c r="A2801" t="str">
        <f t="shared" si="376"/>
        <v/>
      </c>
      <c r="B2801" s="16">
        <f t="shared" si="380"/>
        <v>41601</v>
      </c>
      <c r="C2801">
        <f t="shared" si="379"/>
        <v>450</v>
      </c>
      <c r="D2801">
        <f t="shared" si="377"/>
        <v>245</v>
      </c>
      <c r="E2801">
        <f t="shared" si="378"/>
        <v>205</v>
      </c>
      <c r="F2801">
        <f t="shared" si="371"/>
        <v>10</v>
      </c>
      <c r="G2801">
        <f t="shared" si="382"/>
        <v>83</v>
      </c>
      <c r="H2801">
        <f t="shared" si="383"/>
        <v>10</v>
      </c>
      <c r="I2801">
        <f t="shared" si="381"/>
        <v>82</v>
      </c>
      <c r="K2801">
        <v>10</v>
      </c>
      <c r="N2801">
        <f t="shared" si="384"/>
        <v>50</v>
      </c>
    </row>
    <row r="2802" spans="1:14" x14ac:dyDescent="0.25">
      <c r="A2802" t="str">
        <f t="shared" si="376"/>
        <v/>
      </c>
      <c r="B2802" s="16">
        <f t="shared" si="380"/>
        <v>41602</v>
      </c>
      <c r="C2802">
        <f t="shared" si="379"/>
        <v>450</v>
      </c>
      <c r="D2802">
        <f t="shared" si="377"/>
        <v>245</v>
      </c>
      <c r="E2802">
        <f t="shared" si="378"/>
        <v>205</v>
      </c>
      <c r="F2802">
        <f t="shared" si="371"/>
        <v>10</v>
      </c>
      <c r="G2802">
        <f t="shared" si="382"/>
        <v>83</v>
      </c>
      <c r="H2802">
        <f t="shared" si="383"/>
        <v>10</v>
      </c>
      <c r="I2802">
        <f t="shared" si="381"/>
        <v>82</v>
      </c>
      <c r="K2802">
        <v>10</v>
      </c>
      <c r="N2802">
        <f t="shared" si="384"/>
        <v>50</v>
      </c>
    </row>
    <row r="2803" spans="1:14" x14ac:dyDescent="0.25">
      <c r="A2803" t="str">
        <f t="shared" si="376"/>
        <v/>
      </c>
      <c r="B2803" s="16">
        <f t="shared" si="380"/>
        <v>41603</v>
      </c>
      <c r="C2803">
        <f t="shared" si="379"/>
        <v>450</v>
      </c>
      <c r="D2803">
        <f t="shared" si="377"/>
        <v>245</v>
      </c>
      <c r="E2803">
        <f t="shared" si="378"/>
        <v>205</v>
      </c>
      <c r="F2803">
        <f t="shared" si="371"/>
        <v>10</v>
      </c>
      <c r="G2803">
        <f t="shared" si="382"/>
        <v>83</v>
      </c>
      <c r="H2803">
        <f t="shared" si="383"/>
        <v>10</v>
      </c>
      <c r="I2803">
        <f t="shared" si="381"/>
        <v>82</v>
      </c>
      <c r="K2803">
        <v>10</v>
      </c>
      <c r="N2803">
        <f t="shared" si="384"/>
        <v>50</v>
      </c>
    </row>
    <row r="2804" spans="1:14" x14ac:dyDescent="0.25">
      <c r="A2804" t="str">
        <f t="shared" si="376"/>
        <v/>
      </c>
      <c r="B2804" s="16">
        <f t="shared" si="380"/>
        <v>41604</v>
      </c>
      <c r="C2804">
        <f t="shared" si="379"/>
        <v>450</v>
      </c>
      <c r="D2804">
        <f t="shared" si="377"/>
        <v>245</v>
      </c>
      <c r="E2804">
        <f t="shared" si="378"/>
        <v>205</v>
      </c>
      <c r="F2804">
        <f t="shared" si="371"/>
        <v>10</v>
      </c>
      <c r="G2804">
        <f t="shared" si="382"/>
        <v>83</v>
      </c>
      <c r="H2804">
        <f t="shared" si="383"/>
        <v>10</v>
      </c>
      <c r="I2804">
        <f t="shared" si="381"/>
        <v>82</v>
      </c>
      <c r="K2804">
        <v>10</v>
      </c>
      <c r="N2804">
        <f t="shared" si="384"/>
        <v>50</v>
      </c>
    </row>
    <row r="2805" spans="1:14" x14ac:dyDescent="0.25">
      <c r="A2805" t="str">
        <f t="shared" si="376"/>
        <v/>
      </c>
      <c r="B2805" s="16">
        <f t="shared" si="380"/>
        <v>41605</v>
      </c>
      <c r="C2805">
        <f t="shared" si="379"/>
        <v>450</v>
      </c>
      <c r="D2805">
        <f t="shared" si="377"/>
        <v>245</v>
      </c>
      <c r="E2805">
        <f t="shared" si="378"/>
        <v>205</v>
      </c>
      <c r="F2805">
        <f t="shared" si="371"/>
        <v>10</v>
      </c>
      <c r="G2805">
        <f t="shared" si="382"/>
        <v>83</v>
      </c>
      <c r="H2805">
        <f t="shared" si="383"/>
        <v>10</v>
      </c>
      <c r="I2805">
        <f t="shared" si="381"/>
        <v>82</v>
      </c>
      <c r="K2805">
        <v>10</v>
      </c>
      <c r="N2805">
        <f t="shared" si="384"/>
        <v>50</v>
      </c>
    </row>
    <row r="2806" spans="1:14" x14ac:dyDescent="0.25">
      <c r="A2806" t="str">
        <f t="shared" si="376"/>
        <v/>
      </c>
      <c r="B2806" s="16">
        <f t="shared" si="380"/>
        <v>41606</v>
      </c>
      <c r="C2806">
        <f t="shared" si="379"/>
        <v>450</v>
      </c>
      <c r="D2806">
        <f t="shared" si="377"/>
        <v>245</v>
      </c>
      <c r="E2806">
        <f t="shared" si="378"/>
        <v>205</v>
      </c>
      <c r="F2806">
        <f t="shared" si="371"/>
        <v>10</v>
      </c>
      <c r="G2806">
        <f t="shared" si="382"/>
        <v>83</v>
      </c>
      <c r="H2806">
        <f t="shared" si="383"/>
        <v>10</v>
      </c>
      <c r="I2806">
        <f t="shared" si="381"/>
        <v>82</v>
      </c>
      <c r="K2806">
        <v>10</v>
      </c>
      <c r="N2806">
        <f t="shared" si="384"/>
        <v>50</v>
      </c>
    </row>
    <row r="2807" spans="1:14" x14ac:dyDescent="0.25">
      <c r="A2807" t="str">
        <f t="shared" si="376"/>
        <v/>
      </c>
      <c r="B2807" s="16">
        <f t="shared" si="380"/>
        <v>41607</v>
      </c>
      <c r="C2807">
        <f t="shared" si="379"/>
        <v>450</v>
      </c>
      <c r="D2807">
        <f t="shared" si="377"/>
        <v>245</v>
      </c>
      <c r="E2807">
        <f t="shared" si="378"/>
        <v>205</v>
      </c>
      <c r="F2807">
        <f t="shared" si="371"/>
        <v>10</v>
      </c>
      <c r="G2807">
        <f t="shared" si="382"/>
        <v>83</v>
      </c>
      <c r="H2807">
        <f t="shared" si="383"/>
        <v>10</v>
      </c>
      <c r="I2807">
        <f t="shared" si="381"/>
        <v>82</v>
      </c>
      <c r="K2807">
        <v>10</v>
      </c>
      <c r="N2807">
        <f t="shared" si="384"/>
        <v>50</v>
      </c>
    </row>
    <row r="2808" spans="1:14" x14ac:dyDescent="0.25">
      <c r="A2808" t="str">
        <f t="shared" si="376"/>
        <v/>
      </c>
      <c r="B2808" s="16">
        <f t="shared" si="380"/>
        <v>41608</v>
      </c>
      <c r="C2808">
        <f t="shared" si="379"/>
        <v>450</v>
      </c>
      <c r="D2808">
        <f t="shared" si="377"/>
        <v>245</v>
      </c>
      <c r="E2808">
        <f t="shared" si="378"/>
        <v>205</v>
      </c>
      <c r="F2808">
        <f t="shared" si="371"/>
        <v>10</v>
      </c>
      <c r="G2808">
        <f t="shared" si="382"/>
        <v>83</v>
      </c>
      <c r="H2808">
        <f t="shared" si="383"/>
        <v>10</v>
      </c>
      <c r="I2808">
        <f t="shared" si="381"/>
        <v>82</v>
      </c>
      <c r="K2808">
        <v>10</v>
      </c>
      <c r="N2808">
        <f t="shared" si="384"/>
        <v>50</v>
      </c>
    </row>
    <row r="2809" spans="1:14" x14ac:dyDescent="0.25">
      <c r="A2809">
        <f t="shared" si="376"/>
        <v>1</v>
      </c>
      <c r="B2809" s="16">
        <f t="shared" si="380"/>
        <v>41609</v>
      </c>
      <c r="C2809">
        <f t="shared" si="379"/>
        <v>450</v>
      </c>
      <c r="D2809">
        <f t="shared" si="377"/>
        <v>245</v>
      </c>
      <c r="E2809">
        <f t="shared" si="378"/>
        <v>205</v>
      </c>
      <c r="F2809">
        <f t="shared" si="371"/>
        <v>10</v>
      </c>
      <c r="G2809">
        <f t="shared" si="372"/>
        <v>68</v>
      </c>
      <c r="H2809">
        <v>5</v>
      </c>
      <c r="I2809">
        <f>20+5+20+15+7+10+5+25</f>
        <v>107</v>
      </c>
      <c r="K2809">
        <v>10</v>
      </c>
      <c r="N2809">
        <f>15+25+5</f>
        <v>45</v>
      </c>
    </row>
    <row r="2810" spans="1:14" x14ac:dyDescent="0.25">
      <c r="A2810" t="str">
        <f t="shared" si="376"/>
        <v/>
      </c>
      <c r="B2810" s="16">
        <f t="shared" si="380"/>
        <v>41610</v>
      </c>
      <c r="C2810">
        <f t="shared" si="379"/>
        <v>450</v>
      </c>
      <c r="D2810">
        <f t="shared" si="377"/>
        <v>245</v>
      </c>
      <c r="E2810">
        <f t="shared" si="378"/>
        <v>205</v>
      </c>
      <c r="F2810">
        <f t="shared" si="371"/>
        <v>10</v>
      </c>
      <c r="G2810">
        <f t="shared" si="372"/>
        <v>68</v>
      </c>
      <c r="H2810">
        <v>5</v>
      </c>
      <c r="I2810">
        <f t="shared" ref="I2810:I2839" si="385">20+5+20+15+7+10+5+25</f>
        <v>107</v>
      </c>
      <c r="K2810">
        <v>10</v>
      </c>
      <c r="N2810">
        <f t="shared" ref="N2810:N2839" si="386">15+25+5</f>
        <v>45</v>
      </c>
    </row>
    <row r="2811" spans="1:14" x14ac:dyDescent="0.25">
      <c r="A2811" t="str">
        <f t="shared" si="376"/>
        <v/>
      </c>
      <c r="B2811" s="16">
        <f t="shared" si="380"/>
        <v>41611</v>
      </c>
      <c r="C2811">
        <f t="shared" si="379"/>
        <v>450</v>
      </c>
      <c r="D2811">
        <f t="shared" si="377"/>
        <v>245</v>
      </c>
      <c r="E2811">
        <f t="shared" si="378"/>
        <v>205</v>
      </c>
      <c r="F2811">
        <f t="shared" si="371"/>
        <v>10</v>
      </c>
      <c r="G2811">
        <f t="shared" si="372"/>
        <v>68</v>
      </c>
      <c r="H2811">
        <v>5</v>
      </c>
      <c r="I2811">
        <f t="shared" si="385"/>
        <v>107</v>
      </c>
      <c r="K2811">
        <v>10</v>
      </c>
      <c r="N2811">
        <f t="shared" si="386"/>
        <v>45</v>
      </c>
    </row>
    <row r="2812" spans="1:14" x14ac:dyDescent="0.25">
      <c r="A2812" t="str">
        <f t="shared" si="376"/>
        <v/>
      </c>
      <c r="B2812" s="16">
        <f t="shared" si="380"/>
        <v>41612</v>
      </c>
      <c r="C2812">
        <f t="shared" si="379"/>
        <v>450</v>
      </c>
      <c r="D2812">
        <f t="shared" si="377"/>
        <v>245</v>
      </c>
      <c r="E2812">
        <f t="shared" si="378"/>
        <v>205</v>
      </c>
      <c r="F2812">
        <f t="shared" si="371"/>
        <v>10</v>
      </c>
      <c r="G2812">
        <f t="shared" si="372"/>
        <v>68</v>
      </c>
      <c r="H2812">
        <v>5</v>
      </c>
      <c r="I2812">
        <f t="shared" si="385"/>
        <v>107</v>
      </c>
      <c r="K2812">
        <v>10</v>
      </c>
      <c r="N2812">
        <f t="shared" si="386"/>
        <v>45</v>
      </c>
    </row>
    <row r="2813" spans="1:14" x14ac:dyDescent="0.25">
      <c r="A2813" t="str">
        <f t="shared" si="376"/>
        <v/>
      </c>
      <c r="B2813" s="16">
        <f t="shared" si="380"/>
        <v>41613</v>
      </c>
      <c r="C2813">
        <f t="shared" si="379"/>
        <v>450</v>
      </c>
      <c r="D2813">
        <f t="shared" si="377"/>
        <v>245</v>
      </c>
      <c r="E2813">
        <f t="shared" si="378"/>
        <v>205</v>
      </c>
      <c r="F2813">
        <f t="shared" ref="F2813:F2876" si="387">5+5</f>
        <v>10</v>
      </c>
      <c r="G2813">
        <f t="shared" ref="G2813:G2839" si="388">10+10+15+15+13+5</f>
        <v>68</v>
      </c>
      <c r="H2813">
        <v>5</v>
      </c>
      <c r="I2813">
        <f t="shared" si="385"/>
        <v>107</v>
      </c>
      <c r="K2813">
        <v>10</v>
      </c>
      <c r="N2813">
        <f t="shared" si="386"/>
        <v>45</v>
      </c>
    </row>
    <row r="2814" spans="1:14" x14ac:dyDescent="0.25">
      <c r="A2814" t="str">
        <f t="shared" si="376"/>
        <v/>
      </c>
      <c r="B2814" s="16">
        <f t="shared" si="380"/>
        <v>41614</v>
      </c>
      <c r="C2814">
        <f t="shared" si="379"/>
        <v>450</v>
      </c>
      <c r="D2814">
        <f t="shared" si="377"/>
        <v>245</v>
      </c>
      <c r="E2814">
        <f t="shared" si="378"/>
        <v>205</v>
      </c>
      <c r="F2814">
        <f t="shared" si="387"/>
        <v>10</v>
      </c>
      <c r="G2814">
        <f t="shared" si="388"/>
        <v>68</v>
      </c>
      <c r="H2814">
        <v>5</v>
      </c>
      <c r="I2814">
        <f t="shared" si="385"/>
        <v>107</v>
      </c>
      <c r="K2814">
        <v>10</v>
      </c>
      <c r="N2814">
        <f t="shared" si="386"/>
        <v>45</v>
      </c>
    </row>
    <row r="2815" spans="1:14" x14ac:dyDescent="0.25">
      <c r="A2815" t="str">
        <f t="shared" si="376"/>
        <v/>
      </c>
      <c r="B2815" s="16">
        <f t="shared" si="380"/>
        <v>41615</v>
      </c>
      <c r="C2815">
        <f t="shared" si="379"/>
        <v>450</v>
      </c>
      <c r="D2815">
        <f t="shared" si="377"/>
        <v>245</v>
      </c>
      <c r="E2815">
        <f t="shared" si="378"/>
        <v>205</v>
      </c>
      <c r="F2815">
        <f t="shared" si="387"/>
        <v>10</v>
      </c>
      <c r="G2815">
        <f t="shared" si="388"/>
        <v>68</v>
      </c>
      <c r="H2815">
        <v>5</v>
      </c>
      <c r="I2815">
        <f t="shared" si="385"/>
        <v>107</v>
      </c>
      <c r="K2815">
        <v>10</v>
      </c>
      <c r="N2815">
        <f t="shared" si="386"/>
        <v>45</v>
      </c>
    </row>
    <row r="2816" spans="1:14" x14ac:dyDescent="0.25">
      <c r="A2816" t="str">
        <f t="shared" si="376"/>
        <v/>
      </c>
      <c r="B2816" s="16">
        <f t="shared" si="380"/>
        <v>41616</v>
      </c>
      <c r="C2816">
        <f t="shared" si="379"/>
        <v>450</v>
      </c>
      <c r="D2816">
        <f t="shared" si="377"/>
        <v>245</v>
      </c>
      <c r="E2816">
        <f t="shared" si="378"/>
        <v>205</v>
      </c>
      <c r="F2816">
        <f t="shared" si="387"/>
        <v>10</v>
      </c>
      <c r="G2816">
        <f t="shared" si="388"/>
        <v>68</v>
      </c>
      <c r="H2816">
        <v>5</v>
      </c>
      <c r="I2816">
        <f t="shared" si="385"/>
        <v>107</v>
      </c>
      <c r="K2816">
        <v>10</v>
      </c>
      <c r="N2816">
        <f t="shared" si="386"/>
        <v>45</v>
      </c>
    </row>
    <row r="2817" spans="1:14" x14ac:dyDescent="0.25">
      <c r="A2817" t="str">
        <f t="shared" si="376"/>
        <v/>
      </c>
      <c r="B2817" s="16">
        <f t="shared" si="380"/>
        <v>41617</v>
      </c>
      <c r="C2817">
        <f t="shared" si="379"/>
        <v>450</v>
      </c>
      <c r="D2817">
        <f t="shared" si="377"/>
        <v>245</v>
      </c>
      <c r="E2817">
        <f t="shared" si="378"/>
        <v>205</v>
      </c>
      <c r="F2817">
        <f t="shared" si="387"/>
        <v>10</v>
      </c>
      <c r="G2817">
        <f t="shared" si="388"/>
        <v>68</v>
      </c>
      <c r="H2817">
        <v>5</v>
      </c>
      <c r="I2817">
        <f t="shared" si="385"/>
        <v>107</v>
      </c>
      <c r="K2817">
        <v>10</v>
      </c>
      <c r="N2817">
        <f t="shared" si="386"/>
        <v>45</v>
      </c>
    </row>
    <row r="2818" spans="1:14" x14ac:dyDescent="0.25">
      <c r="A2818" t="str">
        <f t="shared" si="376"/>
        <v/>
      </c>
      <c r="B2818" s="16">
        <f t="shared" si="380"/>
        <v>41618</v>
      </c>
      <c r="C2818">
        <f t="shared" si="379"/>
        <v>450</v>
      </c>
      <c r="D2818">
        <f t="shared" si="377"/>
        <v>245</v>
      </c>
      <c r="E2818">
        <f t="shared" si="378"/>
        <v>205</v>
      </c>
      <c r="F2818">
        <f t="shared" si="387"/>
        <v>10</v>
      </c>
      <c r="G2818">
        <f t="shared" si="388"/>
        <v>68</v>
      </c>
      <c r="H2818">
        <v>5</v>
      </c>
      <c r="I2818">
        <f t="shared" si="385"/>
        <v>107</v>
      </c>
      <c r="K2818">
        <v>10</v>
      </c>
      <c r="N2818">
        <f t="shared" si="386"/>
        <v>45</v>
      </c>
    </row>
    <row r="2819" spans="1:14" x14ac:dyDescent="0.25">
      <c r="A2819" t="str">
        <f t="shared" si="376"/>
        <v/>
      </c>
      <c r="B2819" s="16">
        <f t="shared" si="380"/>
        <v>41619</v>
      </c>
      <c r="C2819">
        <f t="shared" si="379"/>
        <v>450</v>
      </c>
      <c r="D2819">
        <f t="shared" si="377"/>
        <v>245</v>
      </c>
      <c r="E2819">
        <f t="shared" si="378"/>
        <v>205</v>
      </c>
      <c r="F2819">
        <f t="shared" si="387"/>
        <v>10</v>
      </c>
      <c r="G2819">
        <f t="shared" si="388"/>
        <v>68</v>
      </c>
      <c r="H2819">
        <v>5</v>
      </c>
      <c r="I2819">
        <f t="shared" si="385"/>
        <v>107</v>
      </c>
      <c r="K2819">
        <v>10</v>
      </c>
      <c r="N2819">
        <f t="shared" si="386"/>
        <v>45</v>
      </c>
    </row>
    <row r="2820" spans="1:14" x14ac:dyDescent="0.25">
      <c r="A2820" t="str">
        <f t="shared" si="376"/>
        <v/>
      </c>
      <c r="B2820" s="16">
        <f t="shared" si="380"/>
        <v>41620</v>
      </c>
      <c r="C2820">
        <f t="shared" si="379"/>
        <v>450</v>
      </c>
      <c r="D2820">
        <f t="shared" si="377"/>
        <v>245</v>
      </c>
      <c r="E2820">
        <f t="shared" si="378"/>
        <v>205</v>
      </c>
      <c r="F2820">
        <f t="shared" si="387"/>
        <v>10</v>
      </c>
      <c r="G2820">
        <f t="shared" si="388"/>
        <v>68</v>
      </c>
      <c r="H2820">
        <v>5</v>
      </c>
      <c r="I2820">
        <f t="shared" si="385"/>
        <v>107</v>
      </c>
      <c r="K2820">
        <v>10</v>
      </c>
      <c r="N2820">
        <f t="shared" si="386"/>
        <v>45</v>
      </c>
    </row>
    <row r="2821" spans="1:14" x14ac:dyDescent="0.25">
      <c r="A2821" t="str">
        <f t="shared" si="376"/>
        <v/>
      </c>
      <c r="B2821" s="16">
        <f t="shared" si="380"/>
        <v>41621</v>
      </c>
      <c r="C2821">
        <f t="shared" si="379"/>
        <v>450</v>
      </c>
      <c r="D2821">
        <f t="shared" si="377"/>
        <v>245</v>
      </c>
      <c r="E2821">
        <f t="shared" si="378"/>
        <v>205</v>
      </c>
      <c r="F2821">
        <f t="shared" si="387"/>
        <v>10</v>
      </c>
      <c r="G2821">
        <f t="shared" si="388"/>
        <v>68</v>
      </c>
      <c r="H2821">
        <v>5</v>
      </c>
      <c r="I2821">
        <f t="shared" si="385"/>
        <v>107</v>
      </c>
      <c r="K2821">
        <v>10</v>
      </c>
      <c r="N2821">
        <f t="shared" si="386"/>
        <v>45</v>
      </c>
    </row>
    <row r="2822" spans="1:14" x14ac:dyDescent="0.25">
      <c r="A2822" t="str">
        <f t="shared" si="376"/>
        <v/>
      </c>
      <c r="B2822" s="16">
        <f t="shared" si="380"/>
        <v>41622</v>
      </c>
      <c r="C2822">
        <f t="shared" si="379"/>
        <v>450</v>
      </c>
      <c r="D2822">
        <f t="shared" si="377"/>
        <v>245</v>
      </c>
      <c r="E2822">
        <f t="shared" si="378"/>
        <v>205</v>
      </c>
      <c r="F2822">
        <f t="shared" si="387"/>
        <v>10</v>
      </c>
      <c r="G2822">
        <f t="shared" si="388"/>
        <v>68</v>
      </c>
      <c r="H2822">
        <v>5</v>
      </c>
      <c r="I2822">
        <f t="shared" si="385"/>
        <v>107</v>
      </c>
      <c r="K2822">
        <v>10</v>
      </c>
      <c r="N2822">
        <f t="shared" si="386"/>
        <v>45</v>
      </c>
    </row>
    <row r="2823" spans="1:14" x14ac:dyDescent="0.25">
      <c r="A2823" t="str">
        <f t="shared" si="376"/>
        <v/>
      </c>
      <c r="B2823" s="16">
        <f t="shared" si="380"/>
        <v>41623</v>
      </c>
      <c r="C2823">
        <f t="shared" si="379"/>
        <v>450</v>
      </c>
      <c r="D2823">
        <f t="shared" si="377"/>
        <v>245</v>
      </c>
      <c r="E2823">
        <f t="shared" si="378"/>
        <v>205</v>
      </c>
      <c r="F2823">
        <f t="shared" si="387"/>
        <v>10</v>
      </c>
      <c r="G2823">
        <f t="shared" si="388"/>
        <v>68</v>
      </c>
      <c r="H2823">
        <v>5</v>
      </c>
      <c r="I2823">
        <f t="shared" si="385"/>
        <v>107</v>
      </c>
      <c r="K2823">
        <v>10</v>
      </c>
      <c r="N2823">
        <f t="shared" si="386"/>
        <v>45</v>
      </c>
    </row>
    <row r="2824" spans="1:14" x14ac:dyDescent="0.25">
      <c r="A2824" t="str">
        <f t="shared" ref="A2824:A2887" si="389">IF(DAY(B2824)=1,1,"")</f>
        <v/>
      </c>
      <c r="B2824" s="16">
        <f t="shared" si="380"/>
        <v>41624</v>
      </c>
      <c r="C2824">
        <f t="shared" si="379"/>
        <v>450</v>
      </c>
      <c r="D2824">
        <f t="shared" si="377"/>
        <v>245</v>
      </c>
      <c r="E2824">
        <f t="shared" si="378"/>
        <v>205</v>
      </c>
      <c r="F2824">
        <f t="shared" si="387"/>
        <v>10</v>
      </c>
      <c r="G2824">
        <f t="shared" si="388"/>
        <v>68</v>
      </c>
      <c r="H2824">
        <v>5</v>
      </c>
      <c r="I2824">
        <f t="shared" si="385"/>
        <v>107</v>
      </c>
      <c r="K2824">
        <v>10</v>
      </c>
      <c r="N2824">
        <f t="shared" si="386"/>
        <v>45</v>
      </c>
    </row>
    <row r="2825" spans="1:14" x14ac:dyDescent="0.25">
      <c r="A2825" t="str">
        <f t="shared" si="389"/>
        <v/>
      </c>
      <c r="B2825" s="16">
        <f t="shared" si="380"/>
        <v>41625</v>
      </c>
      <c r="C2825">
        <f t="shared" si="379"/>
        <v>450</v>
      </c>
      <c r="D2825">
        <f t="shared" ref="D2825:D2888" si="390">SUM(F2825:S2825)</f>
        <v>245</v>
      </c>
      <c r="E2825">
        <f t="shared" ref="E2825:E2888" si="391">C2825-D2825</f>
        <v>205</v>
      </c>
      <c r="F2825">
        <f t="shared" si="387"/>
        <v>10</v>
      </c>
      <c r="G2825">
        <f t="shared" si="388"/>
        <v>68</v>
      </c>
      <c r="H2825">
        <v>5</v>
      </c>
      <c r="I2825">
        <f t="shared" si="385"/>
        <v>107</v>
      </c>
      <c r="K2825">
        <v>10</v>
      </c>
      <c r="N2825">
        <f t="shared" si="386"/>
        <v>45</v>
      </c>
    </row>
    <row r="2826" spans="1:14" x14ac:dyDescent="0.25">
      <c r="A2826" t="str">
        <f t="shared" si="389"/>
        <v/>
      </c>
      <c r="B2826" s="16">
        <f t="shared" si="380"/>
        <v>41626</v>
      </c>
      <c r="C2826">
        <f t="shared" si="379"/>
        <v>450</v>
      </c>
      <c r="D2826">
        <f t="shared" si="390"/>
        <v>245</v>
      </c>
      <c r="E2826">
        <f t="shared" si="391"/>
        <v>205</v>
      </c>
      <c r="F2826">
        <f t="shared" si="387"/>
        <v>10</v>
      </c>
      <c r="G2826">
        <f t="shared" si="388"/>
        <v>68</v>
      </c>
      <c r="H2826">
        <v>5</v>
      </c>
      <c r="I2826">
        <f t="shared" si="385"/>
        <v>107</v>
      </c>
      <c r="K2826">
        <v>10</v>
      </c>
      <c r="N2826">
        <f t="shared" si="386"/>
        <v>45</v>
      </c>
    </row>
    <row r="2827" spans="1:14" x14ac:dyDescent="0.25">
      <c r="A2827" t="str">
        <f t="shared" si="389"/>
        <v/>
      </c>
      <c r="B2827" s="16">
        <f t="shared" si="380"/>
        <v>41627</v>
      </c>
      <c r="C2827">
        <f t="shared" si="379"/>
        <v>450</v>
      </c>
      <c r="D2827">
        <f t="shared" si="390"/>
        <v>245</v>
      </c>
      <c r="E2827">
        <f t="shared" si="391"/>
        <v>205</v>
      </c>
      <c r="F2827">
        <f t="shared" si="387"/>
        <v>10</v>
      </c>
      <c r="G2827">
        <f t="shared" si="388"/>
        <v>68</v>
      </c>
      <c r="H2827">
        <v>5</v>
      </c>
      <c r="I2827">
        <f t="shared" si="385"/>
        <v>107</v>
      </c>
      <c r="K2827">
        <v>10</v>
      </c>
      <c r="N2827">
        <f t="shared" si="386"/>
        <v>45</v>
      </c>
    </row>
    <row r="2828" spans="1:14" x14ac:dyDescent="0.25">
      <c r="A2828" t="str">
        <f t="shared" si="389"/>
        <v/>
      </c>
      <c r="B2828" s="16">
        <f t="shared" si="380"/>
        <v>41628</v>
      </c>
      <c r="C2828">
        <f t="shared" ref="C2828:C2891" si="392">IF(MONTH(B2828)&lt;4,450,IF(MONTH(B2828)&gt;10,450,410))</f>
        <v>450</v>
      </c>
      <c r="D2828">
        <f t="shared" si="390"/>
        <v>245</v>
      </c>
      <c r="E2828">
        <f t="shared" si="391"/>
        <v>205</v>
      </c>
      <c r="F2828">
        <f t="shared" si="387"/>
        <v>10</v>
      </c>
      <c r="G2828">
        <f t="shared" si="388"/>
        <v>68</v>
      </c>
      <c r="H2828">
        <v>5</v>
      </c>
      <c r="I2828">
        <f t="shared" si="385"/>
        <v>107</v>
      </c>
      <c r="K2828">
        <v>10</v>
      </c>
      <c r="N2828">
        <f t="shared" si="386"/>
        <v>45</v>
      </c>
    </row>
    <row r="2829" spans="1:14" x14ac:dyDescent="0.25">
      <c r="A2829" t="str">
        <f t="shared" si="389"/>
        <v/>
      </c>
      <c r="B2829" s="16">
        <f t="shared" si="380"/>
        <v>41629</v>
      </c>
      <c r="C2829">
        <f t="shared" si="392"/>
        <v>450</v>
      </c>
      <c r="D2829">
        <f t="shared" si="390"/>
        <v>245</v>
      </c>
      <c r="E2829">
        <f t="shared" si="391"/>
        <v>205</v>
      </c>
      <c r="F2829">
        <f t="shared" si="387"/>
        <v>10</v>
      </c>
      <c r="G2829">
        <f t="shared" si="388"/>
        <v>68</v>
      </c>
      <c r="H2829">
        <v>5</v>
      </c>
      <c r="I2829">
        <f t="shared" si="385"/>
        <v>107</v>
      </c>
      <c r="K2829">
        <v>10</v>
      </c>
      <c r="N2829">
        <f t="shared" si="386"/>
        <v>45</v>
      </c>
    </row>
    <row r="2830" spans="1:14" x14ac:dyDescent="0.25">
      <c r="A2830" t="str">
        <f t="shared" si="389"/>
        <v/>
      </c>
      <c r="B2830" s="16">
        <f t="shared" si="380"/>
        <v>41630</v>
      </c>
      <c r="C2830">
        <f t="shared" si="392"/>
        <v>450</v>
      </c>
      <c r="D2830">
        <f t="shared" si="390"/>
        <v>245</v>
      </c>
      <c r="E2830">
        <f t="shared" si="391"/>
        <v>205</v>
      </c>
      <c r="F2830">
        <f t="shared" si="387"/>
        <v>10</v>
      </c>
      <c r="G2830">
        <f t="shared" si="388"/>
        <v>68</v>
      </c>
      <c r="H2830">
        <v>5</v>
      </c>
      <c r="I2830">
        <f t="shared" si="385"/>
        <v>107</v>
      </c>
      <c r="K2830">
        <v>10</v>
      </c>
      <c r="N2830">
        <f t="shared" si="386"/>
        <v>45</v>
      </c>
    </row>
    <row r="2831" spans="1:14" x14ac:dyDescent="0.25">
      <c r="A2831" t="str">
        <f t="shared" si="389"/>
        <v/>
      </c>
      <c r="B2831" s="16">
        <f t="shared" si="380"/>
        <v>41631</v>
      </c>
      <c r="C2831">
        <f t="shared" si="392"/>
        <v>450</v>
      </c>
      <c r="D2831">
        <f t="shared" si="390"/>
        <v>245</v>
      </c>
      <c r="E2831">
        <f t="shared" si="391"/>
        <v>205</v>
      </c>
      <c r="F2831">
        <f t="shared" si="387"/>
        <v>10</v>
      </c>
      <c r="G2831">
        <f t="shared" si="388"/>
        <v>68</v>
      </c>
      <c r="H2831">
        <v>5</v>
      </c>
      <c r="I2831">
        <f t="shared" si="385"/>
        <v>107</v>
      </c>
      <c r="K2831">
        <v>10</v>
      </c>
      <c r="N2831">
        <f t="shared" si="386"/>
        <v>45</v>
      </c>
    </row>
    <row r="2832" spans="1:14" x14ac:dyDescent="0.25">
      <c r="A2832" t="str">
        <f t="shared" si="389"/>
        <v/>
      </c>
      <c r="B2832" s="16">
        <f t="shared" si="380"/>
        <v>41632</v>
      </c>
      <c r="C2832">
        <f t="shared" si="392"/>
        <v>450</v>
      </c>
      <c r="D2832">
        <f t="shared" si="390"/>
        <v>245</v>
      </c>
      <c r="E2832">
        <f t="shared" si="391"/>
        <v>205</v>
      </c>
      <c r="F2832">
        <f t="shared" si="387"/>
        <v>10</v>
      </c>
      <c r="G2832">
        <f t="shared" si="388"/>
        <v>68</v>
      </c>
      <c r="H2832">
        <v>5</v>
      </c>
      <c r="I2832">
        <f t="shared" si="385"/>
        <v>107</v>
      </c>
      <c r="K2832">
        <v>10</v>
      </c>
      <c r="N2832">
        <f t="shared" si="386"/>
        <v>45</v>
      </c>
    </row>
    <row r="2833" spans="1:14" x14ac:dyDescent="0.25">
      <c r="A2833" t="str">
        <f t="shared" si="389"/>
        <v/>
      </c>
      <c r="B2833" s="16">
        <f t="shared" si="380"/>
        <v>41633</v>
      </c>
      <c r="C2833">
        <f t="shared" si="392"/>
        <v>450</v>
      </c>
      <c r="D2833">
        <f t="shared" si="390"/>
        <v>245</v>
      </c>
      <c r="E2833">
        <f t="shared" si="391"/>
        <v>205</v>
      </c>
      <c r="F2833">
        <f t="shared" si="387"/>
        <v>10</v>
      </c>
      <c r="G2833">
        <f t="shared" si="388"/>
        <v>68</v>
      </c>
      <c r="H2833">
        <v>5</v>
      </c>
      <c r="I2833">
        <f t="shared" si="385"/>
        <v>107</v>
      </c>
      <c r="K2833">
        <v>10</v>
      </c>
      <c r="N2833">
        <f t="shared" si="386"/>
        <v>45</v>
      </c>
    </row>
    <row r="2834" spans="1:14" x14ac:dyDescent="0.25">
      <c r="A2834" t="str">
        <f t="shared" si="389"/>
        <v/>
      </c>
      <c r="B2834" s="16">
        <f t="shared" si="380"/>
        <v>41634</v>
      </c>
      <c r="C2834">
        <f t="shared" si="392"/>
        <v>450</v>
      </c>
      <c r="D2834">
        <f t="shared" si="390"/>
        <v>245</v>
      </c>
      <c r="E2834">
        <f t="shared" si="391"/>
        <v>205</v>
      </c>
      <c r="F2834">
        <f t="shared" si="387"/>
        <v>10</v>
      </c>
      <c r="G2834">
        <f t="shared" si="388"/>
        <v>68</v>
      </c>
      <c r="H2834">
        <v>5</v>
      </c>
      <c r="I2834">
        <f t="shared" si="385"/>
        <v>107</v>
      </c>
      <c r="K2834">
        <v>10</v>
      </c>
      <c r="N2834">
        <f t="shared" si="386"/>
        <v>45</v>
      </c>
    </row>
    <row r="2835" spans="1:14" x14ac:dyDescent="0.25">
      <c r="A2835" t="str">
        <f t="shared" si="389"/>
        <v/>
      </c>
      <c r="B2835" s="16">
        <f t="shared" si="380"/>
        <v>41635</v>
      </c>
      <c r="C2835">
        <f t="shared" si="392"/>
        <v>450</v>
      </c>
      <c r="D2835">
        <f t="shared" si="390"/>
        <v>245</v>
      </c>
      <c r="E2835">
        <f t="shared" si="391"/>
        <v>205</v>
      </c>
      <c r="F2835">
        <f t="shared" si="387"/>
        <v>10</v>
      </c>
      <c r="G2835">
        <f t="shared" si="388"/>
        <v>68</v>
      </c>
      <c r="H2835">
        <v>5</v>
      </c>
      <c r="I2835">
        <f t="shared" si="385"/>
        <v>107</v>
      </c>
      <c r="K2835">
        <v>10</v>
      </c>
      <c r="N2835">
        <f t="shared" si="386"/>
        <v>45</v>
      </c>
    </row>
    <row r="2836" spans="1:14" x14ac:dyDescent="0.25">
      <c r="A2836" t="str">
        <f t="shared" si="389"/>
        <v/>
      </c>
      <c r="B2836" s="16">
        <f t="shared" si="380"/>
        <v>41636</v>
      </c>
      <c r="C2836">
        <f t="shared" si="392"/>
        <v>450</v>
      </c>
      <c r="D2836">
        <f t="shared" si="390"/>
        <v>245</v>
      </c>
      <c r="E2836">
        <f t="shared" si="391"/>
        <v>205</v>
      </c>
      <c r="F2836">
        <f t="shared" si="387"/>
        <v>10</v>
      </c>
      <c r="G2836">
        <f t="shared" si="388"/>
        <v>68</v>
      </c>
      <c r="H2836">
        <v>5</v>
      </c>
      <c r="I2836">
        <f t="shared" si="385"/>
        <v>107</v>
      </c>
      <c r="K2836">
        <v>10</v>
      </c>
      <c r="N2836">
        <f t="shared" si="386"/>
        <v>45</v>
      </c>
    </row>
    <row r="2837" spans="1:14" x14ac:dyDescent="0.25">
      <c r="A2837" t="str">
        <f t="shared" si="389"/>
        <v/>
      </c>
      <c r="B2837" s="16">
        <f t="shared" si="380"/>
        <v>41637</v>
      </c>
      <c r="C2837">
        <f t="shared" si="392"/>
        <v>450</v>
      </c>
      <c r="D2837">
        <f t="shared" si="390"/>
        <v>245</v>
      </c>
      <c r="E2837">
        <f t="shared" si="391"/>
        <v>205</v>
      </c>
      <c r="F2837">
        <f t="shared" si="387"/>
        <v>10</v>
      </c>
      <c r="G2837">
        <f t="shared" si="388"/>
        <v>68</v>
      </c>
      <c r="H2837">
        <v>5</v>
      </c>
      <c r="I2837">
        <f t="shared" si="385"/>
        <v>107</v>
      </c>
      <c r="K2837">
        <v>10</v>
      </c>
      <c r="N2837">
        <f t="shared" si="386"/>
        <v>45</v>
      </c>
    </row>
    <row r="2838" spans="1:14" x14ac:dyDescent="0.25">
      <c r="A2838" t="str">
        <f t="shared" si="389"/>
        <v/>
      </c>
      <c r="B2838" s="16">
        <f t="shared" si="380"/>
        <v>41638</v>
      </c>
      <c r="C2838">
        <f t="shared" si="392"/>
        <v>450</v>
      </c>
      <c r="D2838">
        <f t="shared" si="390"/>
        <v>245</v>
      </c>
      <c r="E2838">
        <f t="shared" si="391"/>
        <v>205</v>
      </c>
      <c r="F2838">
        <f t="shared" si="387"/>
        <v>10</v>
      </c>
      <c r="G2838">
        <f t="shared" si="388"/>
        <v>68</v>
      </c>
      <c r="H2838">
        <v>5</v>
      </c>
      <c r="I2838">
        <f t="shared" si="385"/>
        <v>107</v>
      </c>
      <c r="K2838">
        <v>10</v>
      </c>
      <c r="N2838">
        <f t="shared" si="386"/>
        <v>45</v>
      </c>
    </row>
    <row r="2839" spans="1:14" x14ac:dyDescent="0.25">
      <c r="A2839" t="str">
        <f t="shared" si="389"/>
        <v/>
      </c>
      <c r="B2839" s="16">
        <f t="shared" si="380"/>
        <v>41639</v>
      </c>
      <c r="C2839">
        <f t="shared" si="392"/>
        <v>450</v>
      </c>
      <c r="D2839">
        <f t="shared" si="390"/>
        <v>245</v>
      </c>
      <c r="E2839">
        <f t="shared" si="391"/>
        <v>205</v>
      </c>
      <c r="F2839">
        <f t="shared" si="387"/>
        <v>10</v>
      </c>
      <c r="G2839">
        <f t="shared" si="388"/>
        <v>68</v>
      </c>
      <c r="H2839">
        <v>5</v>
      </c>
      <c r="I2839">
        <f t="shared" si="385"/>
        <v>107</v>
      </c>
      <c r="K2839">
        <v>10</v>
      </c>
      <c r="N2839">
        <f t="shared" si="386"/>
        <v>45</v>
      </c>
    </row>
    <row r="2840" spans="1:14" x14ac:dyDescent="0.25">
      <c r="A2840">
        <f t="shared" si="389"/>
        <v>1</v>
      </c>
      <c r="B2840" s="16">
        <f t="shared" si="380"/>
        <v>41640</v>
      </c>
      <c r="C2840">
        <f t="shared" si="392"/>
        <v>450</v>
      </c>
      <c r="D2840">
        <f t="shared" si="390"/>
        <v>245</v>
      </c>
      <c r="E2840">
        <f t="shared" si="391"/>
        <v>205</v>
      </c>
      <c r="F2840">
        <f t="shared" si="387"/>
        <v>10</v>
      </c>
      <c r="G2840">
        <f t="shared" ref="G2840:G2876" si="393">10+10+15+15+13</f>
        <v>63</v>
      </c>
      <c r="H2840">
        <f>5+2</f>
        <v>7</v>
      </c>
      <c r="I2840">
        <f>20+5+20+15+7+5+10+15</f>
        <v>97</v>
      </c>
      <c r="K2840">
        <v>10</v>
      </c>
      <c r="N2840">
        <f>15+25+10+8</f>
        <v>58</v>
      </c>
    </row>
    <row r="2841" spans="1:14" x14ac:dyDescent="0.25">
      <c r="A2841" t="str">
        <f t="shared" si="389"/>
        <v/>
      </c>
      <c r="B2841" s="16">
        <f t="shared" si="380"/>
        <v>41641</v>
      </c>
      <c r="C2841">
        <f t="shared" si="392"/>
        <v>450</v>
      </c>
      <c r="D2841">
        <f t="shared" si="390"/>
        <v>245</v>
      </c>
      <c r="E2841">
        <f t="shared" si="391"/>
        <v>205</v>
      </c>
      <c r="F2841">
        <f t="shared" si="387"/>
        <v>10</v>
      </c>
      <c r="G2841">
        <f t="shared" si="393"/>
        <v>63</v>
      </c>
      <c r="H2841">
        <f t="shared" ref="H2841:H2870" si="394">5+2</f>
        <v>7</v>
      </c>
      <c r="I2841">
        <f t="shared" ref="I2841:I2870" si="395">20+5+20+15+7+5+10+15</f>
        <v>97</v>
      </c>
      <c r="K2841">
        <v>10</v>
      </c>
      <c r="N2841">
        <f t="shared" ref="N2841:N2870" si="396">15+25+10+8</f>
        <v>58</v>
      </c>
    </row>
    <row r="2842" spans="1:14" x14ac:dyDescent="0.25">
      <c r="A2842" t="str">
        <f t="shared" si="389"/>
        <v/>
      </c>
      <c r="B2842" s="16">
        <f t="shared" ref="B2842:B2905" si="397">B2841+1</f>
        <v>41642</v>
      </c>
      <c r="C2842">
        <f t="shared" si="392"/>
        <v>450</v>
      </c>
      <c r="D2842">
        <f t="shared" si="390"/>
        <v>245</v>
      </c>
      <c r="E2842">
        <f t="shared" si="391"/>
        <v>205</v>
      </c>
      <c r="F2842">
        <f t="shared" si="387"/>
        <v>10</v>
      </c>
      <c r="G2842">
        <f t="shared" si="393"/>
        <v>63</v>
      </c>
      <c r="H2842">
        <f t="shared" si="394"/>
        <v>7</v>
      </c>
      <c r="I2842">
        <f t="shared" si="395"/>
        <v>97</v>
      </c>
      <c r="K2842">
        <v>10</v>
      </c>
      <c r="N2842">
        <f t="shared" si="396"/>
        <v>58</v>
      </c>
    </row>
    <row r="2843" spans="1:14" x14ac:dyDescent="0.25">
      <c r="A2843" t="str">
        <f t="shared" si="389"/>
        <v/>
      </c>
      <c r="B2843" s="16">
        <f t="shared" si="397"/>
        <v>41643</v>
      </c>
      <c r="C2843">
        <f t="shared" si="392"/>
        <v>450</v>
      </c>
      <c r="D2843">
        <f t="shared" si="390"/>
        <v>245</v>
      </c>
      <c r="E2843">
        <f t="shared" si="391"/>
        <v>205</v>
      </c>
      <c r="F2843">
        <f t="shared" si="387"/>
        <v>10</v>
      </c>
      <c r="G2843">
        <f t="shared" si="393"/>
        <v>63</v>
      </c>
      <c r="H2843">
        <f t="shared" si="394"/>
        <v>7</v>
      </c>
      <c r="I2843">
        <f t="shared" si="395"/>
        <v>97</v>
      </c>
      <c r="K2843">
        <v>10</v>
      </c>
      <c r="N2843">
        <f t="shared" si="396"/>
        <v>58</v>
      </c>
    </row>
    <row r="2844" spans="1:14" x14ac:dyDescent="0.25">
      <c r="A2844" t="str">
        <f t="shared" si="389"/>
        <v/>
      </c>
      <c r="B2844" s="16">
        <f t="shared" si="397"/>
        <v>41644</v>
      </c>
      <c r="C2844">
        <f t="shared" si="392"/>
        <v>450</v>
      </c>
      <c r="D2844">
        <f t="shared" si="390"/>
        <v>245</v>
      </c>
      <c r="E2844">
        <f t="shared" si="391"/>
        <v>205</v>
      </c>
      <c r="F2844">
        <f t="shared" si="387"/>
        <v>10</v>
      </c>
      <c r="G2844">
        <f t="shared" si="393"/>
        <v>63</v>
      </c>
      <c r="H2844">
        <f t="shared" si="394"/>
        <v>7</v>
      </c>
      <c r="I2844">
        <f t="shared" si="395"/>
        <v>97</v>
      </c>
      <c r="K2844">
        <v>10</v>
      </c>
      <c r="N2844">
        <f t="shared" si="396"/>
        <v>58</v>
      </c>
    </row>
    <row r="2845" spans="1:14" x14ac:dyDescent="0.25">
      <c r="A2845" t="str">
        <f t="shared" si="389"/>
        <v/>
      </c>
      <c r="B2845" s="16">
        <f t="shared" si="397"/>
        <v>41645</v>
      </c>
      <c r="C2845">
        <f t="shared" si="392"/>
        <v>450</v>
      </c>
      <c r="D2845">
        <f t="shared" si="390"/>
        <v>245</v>
      </c>
      <c r="E2845">
        <f t="shared" si="391"/>
        <v>205</v>
      </c>
      <c r="F2845">
        <f t="shared" si="387"/>
        <v>10</v>
      </c>
      <c r="G2845">
        <f t="shared" si="393"/>
        <v>63</v>
      </c>
      <c r="H2845">
        <f t="shared" si="394"/>
        <v>7</v>
      </c>
      <c r="I2845">
        <f t="shared" si="395"/>
        <v>97</v>
      </c>
      <c r="K2845">
        <v>10</v>
      </c>
      <c r="N2845">
        <f t="shared" si="396"/>
        <v>58</v>
      </c>
    </row>
    <row r="2846" spans="1:14" x14ac:dyDescent="0.25">
      <c r="A2846" t="str">
        <f t="shared" si="389"/>
        <v/>
      </c>
      <c r="B2846" s="16">
        <f t="shared" si="397"/>
        <v>41646</v>
      </c>
      <c r="C2846">
        <f t="shared" si="392"/>
        <v>450</v>
      </c>
      <c r="D2846">
        <f t="shared" si="390"/>
        <v>245</v>
      </c>
      <c r="E2846">
        <f t="shared" si="391"/>
        <v>205</v>
      </c>
      <c r="F2846">
        <f t="shared" si="387"/>
        <v>10</v>
      </c>
      <c r="G2846">
        <f t="shared" si="393"/>
        <v>63</v>
      </c>
      <c r="H2846">
        <f t="shared" si="394"/>
        <v>7</v>
      </c>
      <c r="I2846">
        <f t="shared" si="395"/>
        <v>97</v>
      </c>
      <c r="K2846">
        <v>10</v>
      </c>
      <c r="N2846">
        <f t="shared" si="396"/>
        <v>58</v>
      </c>
    </row>
    <row r="2847" spans="1:14" x14ac:dyDescent="0.25">
      <c r="A2847" t="str">
        <f t="shared" si="389"/>
        <v/>
      </c>
      <c r="B2847" s="16">
        <f t="shared" si="397"/>
        <v>41647</v>
      </c>
      <c r="C2847">
        <f t="shared" si="392"/>
        <v>450</v>
      </c>
      <c r="D2847">
        <f t="shared" si="390"/>
        <v>245</v>
      </c>
      <c r="E2847">
        <f t="shared" si="391"/>
        <v>205</v>
      </c>
      <c r="F2847">
        <f t="shared" si="387"/>
        <v>10</v>
      </c>
      <c r="G2847">
        <f t="shared" si="393"/>
        <v>63</v>
      </c>
      <c r="H2847">
        <f t="shared" si="394"/>
        <v>7</v>
      </c>
      <c r="I2847">
        <f t="shared" si="395"/>
        <v>97</v>
      </c>
      <c r="K2847">
        <v>10</v>
      </c>
      <c r="N2847">
        <f t="shared" si="396"/>
        <v>58</v>
      </c>
    </row>
    <row r="2848" spans="1:14" x14ac:dyDescent="0.25">
      <c r="A2848" t="str">
        <f t="shared" si="389"/>
        <v/>
      </c>
      <c r="B2848" s="16">
        <f t="shared" si="397"/>
        <v>41648</v>
      </c>
      <c r="C2848">
        <f t="shared" si="392"/>
        <v>450</v>
      </c>
      <c r="D2848">
        <f t="shared" si="390"/>
        <v>245</v>
      </c>
      <c r="E2848">
        <f t="shared" si="391"/>
        <v>205</v>
      </c>
      <c r="F2848">
        <f t="shared" si="387"/>
        <v>10</v>
      </c>
      <c r="G2848">
        <f t="shared" si="393"/>
        <v>63</v>
      </c>
      <c r="H2848">
        <f t="shared" si="394"/>
        <v>7</v>
      </c>
      <c r="I2848">
        <f t="shared" si="395"/>
        <v>97</v>
      </c>
      <c r="K2848">
        <v>10</v>
      </c>
      <c r="N2848">
        <f t="shared" si="396"/>
        <v>58</v>
      </c>
    </row>
    <row r="2849" spans="1:14" x14ac:dyDescent="0.25">
      <c r="A2849" t="str">
        <f t="shared" si="389"/>
        <v/>
      </c>
      <c r="B2849" s="16">
        <f t="shared" si="397"/>
        <v>41649</v>
      </c>
      <c r="C2849">
        <f t="shared" si="392"/>
        <v>450</v>
      </c>
      <c r="D2849">
        <f t="shared" si="390"/>
        <v>245</v>
      </c>
      <c r="E2849">
        <f t="shared" si="391"/>
        <v>205</v>
      </c>
      <c r="F2849">
        <f t="shared" si="387"/>
        <v>10</v>
      </c>
      <c r="G2849">
        <f t="shared" si="393"/>
        <v>63</v>
      </c>
      <c r="H2849">
        <f t="shared" si="394"/>
        <v>7</v>
      </c>
      <c r="I2849">
        <f t="shared" si="395"/>
        <v>97</v>
      </c>
      <c r="K2849">
        <v>10</v>
      </c>
      <c r="N2849">
        <f t="shared" si="396"/>
        <v>58</v>
      </c>
    </row>
    <row r="2850" spans="1:14" x14ac:dyDescent="0.25">
      <c r="A2850" t="str">
        <f t="shared" si="389"/>
        <v/>
      </c>
      <c r="B2850" s="16">
        <f t="shared" si="397"/>
        <v>41650</v>
      </c>
      <c r="C2850">
        <f t="shared" si="392"/>
        <v>450</v>
      </c>
      <c r="D2850">
        <f t="shared" si="390"/>
        <v>245</v>
      </c>
      <c r="E2850">
        <f t="shared" si="391"/>
        <v>205</v>
      </c>
      <c r="F2850">
        <f t="shared" si="387"/>
        <v>10</v>
      </c>
      <c r="G2850">
        <f t="shared" si="393"/>
        <v>63</v>
      </c>
      <c r="H2850">
        <f t="shared" si="394"/>
        <v>7</v>
      </c>
      <c r="I2850">
        <f t="shared" si="395"/>
        <v>97</v>
      </c>
      <c r="K2850">
        <v>10</v>
      </c>
      <c r="N2850">
        <f t="shared" si="396"/>
        <v>58</v>
      </c>
    </row>
    <row r="2851" spans="1:14" x14ac:dyDescent="0.25">
      <c r="A2851" t="str">
        <f t="shared" si="389"/>
        <v/>
      </c>
      <c r="B2851" s="16">
        <f t="shared" si="397"/>
        <v>41651</v>
      </c>
      <c r="C2851">
        <f t="shared" si="392"/>
        <v>450</v>
      </c>
      <c r="D2851">
        <f t="shared" si="390"/>
        <v>245</v>
      </c>
      <c r="E2851">
        <f t="shared" si="391"/>
        <v>205</v>
      </c>
      <c r="F2851">
        <f t="shared" si="387"/>
        <v>10</v>
      </c>
      <c r="G2851">
        <f t="shared" si="393"/>
        <v>63</v>
      </c>
      <c r="H2851">
        <f t="shared" si="394"/>
        <v>7</v>
      </c>
      <c r="I2851">
        <f t="shared" si="395"/>
        <v>97</v>
      </c>
      <c r="K2851">
        <v>10</v>
      </c>
      <c r="N2851">
        <f t="shared" si="396"/>
        <v>58</v>
      </c>
    </row>
    <row r="2852" spans="1:14" x14ac:dyDescent="0.25">
      <c r="A2852" t="str">
        <f t="shared" si="389"/>
        <v/>
      </c>
      <c r="B2852" s="16">
        <f t="shared" si="397"/>
        <v>41652</v>
      </c>
      <c r="C2852">
        <f t="shared" si="392"/>
        <v>450</v>
      </c>
      <c r="D2852">
        <f t="shared" si="390"/>
        <v>245</v>
      </c>
      <c r="E2852">
        <f t="shared" si="391"/>
        <v>205</v>
      </c>
      <c r="F2852">
        <f t="shared" si="387"/>
        <v>10</v>
      </c>
      <c r="G2852">
        <f t="shared" si="393"/>
        <v>63</v>
      </c>
      <c r="H2852">
        <f t="shared" si="394"/>
        <v>7</v>
      </c>
      <c r="I2852">
        <f t="shared" si="395"/>
        <v>97</v>
      </c>
      <c r="K2852">
        <v>10</v>
      </c>
      <c r="N2852">
        <f t="shared" si="396"/>
        <v>58</v>
      </c>
    </row>
    <row r="2853" spans="1:14" x14ac:dyDescent="0.25">
      <c r="A2853" t="str">
        <f t="shared" si="389"/>
        <v/>
      </c>
      <c r="B2853" s="16">
        <f t="shared" si="397"/>
        <v>41653</v>
      </c>
      <c r="C2853">
        <f t="shared" si="392"/>
        <v>450</v>
      </c>
      <c r="D2853">
        <f t="shared" si="390"/>
        <v>245</v>
      </c>
      <c r="E2853">
        <f t="shared" si="391"/>
        <v>205</v>
      </c>
      <c r="F2853">
        <f t="shared" si="387"/>
        <v>10</v>
      </c>
      <c r="G2853">
        <f t="shared" si="393"/>
        <v>63</v>
      </c>
      <c r="H2853">
        <f t="shared" si="394"/>
        <v>7</v>
      </c>
      <c r="I2853">
        <f t="shared" si="395"/>
        <v>97</v>
      </c>
      <c r="K2853">
        <v>10</v>
      </c>
      <c r="N2853">
        <f t="shared" si="396"/>
        <v>58</v>
      </c>
    </row>
    <row r="2854" spans="1:14" x14ac:dyDescent="0.25">
      <c r="A2854" t="str">
        <f t="shared" si="389"/>
        <v/>
      </c>
      <c r="B2854" s="16">
        <f t="shared" si="397"/>
        <v>41654</v>
      </c>
      <c r="C2854">
        <f t="shared" si="392"/>
        <v>450</v>
      </c>
      <c r="D2854">
        <f t="shared" si="390"/>
        <v>245</v>
      </c>
      <c r="E2854">
        <f t="shared" si="391"/>
        <v>205</v>
      </c>
      <c r="F2854">
        <f t="shared" si="387"/>
        <v>10</v>
      </c>
      <c r="G2854">
        <f t="shared" si="393"/>
        <v>63</v>
      </c>
      <c r="H2854">
        <f t="shared" si="394"/>
        <v>7</v>
      </c>
      <c r="I2854">
        <f t="shared" si="395"/>
        <v>97</v>
      </c>
      <c r="K2854">
        <v>10</v>
      </c>
      <c r="N2854">
        <f t="shared" si="396"/>
        <v>58</v>
      </c>
    </row>
    <row r="2855" spans="1:14" x14ac:dyDescent="0.25">
      <c r="A2855" t="str">
        <f t="shared" si="389"/>
        <v/>
      </c>
      <c r="B2855" s="16">
        <f t="shared" si="397"/>
        <v>41655</v>
      </c>
      <c r="C2855">
        <f t="shared" si="392"/>
        <v>450</v>
      </c>
      <c r="D2855">
        <f t="shared" si="390"/>
        <v>245</v>
      </c>
      <c r="E2855">
        <f t="shared" si="391"/>
        <v>205</v>
      </c>
      <c r="F2855">
        <f t="shared" si="387"/>
        <v>10</v>
      </c>
      <c r="G2855">
        <f t="shared" si="393"/>
        <v>63</v>
      </c>
      <c r="H2855">
        <f t="shared" si="394"/>
        <v>7</v>
      </c>
      <c r="I2855">
        <f t="shared" si="395"/>
        <v>97</v>
      </c>
      <c r="K2855">
        <v>10</v>
      </c>
      <c r="N2855">
        <f t="shared" si="396"/>
        <v>58</v>
      </c>
    </row>
    <row r="2856" spans="1:14" x14ac:dyDescent="0.25">
      <c r="A2856" t="str">
        <f t="shared" si="389"/>
        <v/>
      </c>
      <c r="B2856" s="16">
        <f t="shared" si="397"/>
        <v>41656</v>
      </c>
      <c r="C2856">
        <f t="shared" si="392"/>
        <v>450</v>
      </c>
      <c r="D2856">
        <f t="shared" si="390"/>
        <v>245</v>
      </c>
      <c r="E2856">
        <f t="shared" si="391"/>
        <v>205</v>
      </c>
      <c r="F2856">
        <f t="shared" si="387"/>
        <v>10</v>
      </c>
      <c r="G2856">
        <f t="shared" si="393"/>
        <v>63</v>
      </c>
      <c r="H2856">
        <f t="shared" si="394"/>
        <v>7</v>
      </c>
      <c r="I2856">
        <f t="shared" si="395"/>
        <v>97</v>
      </c>
      <c r="K2856">
        <v>10</v>
      </c>
      <c r="N2856">
        <f t="shared" si="396"/>
        <v>58</v>
      </c>
    </row>
    <row r="2857" spans="1:14" x14ac:dyDescent="0.25">
      <c r="A2857" t="str">
        <f t="shared" si="389"/>
        <v/>
      </c>
      <c r="B2857" s="16">
        <f t="shared" si="397"/>
        <v>41657</v>
      </c>
      <c r="C2857">
        <f t="shared" si="392"/>
        <v>450</v>
      </c>
      <c r="D2857">
        <f t="shared" si="390"/>
        <v>245</v>
      </c>
      <c r="E2857">
        <f t="shared" si="391"/>
        <v>205</v>
      </c>
      <c r="F2857">
        <f t="shared" si="387"/>
        <v>10</v>
      </c>
      <c r="G2857">
        <f t="shared" si="393"/>
        <v>63</v>
      </c>
      <c r="H2857">
        <f t="shared" si="394"/>
        <v>7</v>
      </c>
      <c r="I2857">
        <f t="shared" si="395"/>
        <v>97</v>
      </c>
      <c r="K2857">
        <v>10</v>
      </c>
      <c r="N2857">
        <f t="shared" si="396"/>
        <v>58</v>
      </c>
    </row>
    <row r="2858" spans="1:14" x14ac:dyDescent="0.25">
      <c r="A2858" t="str">
        <f t="shared" si="389"/>
        <v/>
      </c>
      <c r="B2858" s="16">
        <f t="shared" si="397"/>
        <v>41658</v>
      </c>
      <c r="C2858">
        <f t="shared" si="392"/>
        <v>450</v>
      </c>
      <c r="D2858">
        <f t="shared" si="390"/>
        <v>245</v>
      </c>
      <c r="E2858">
        <f t="shared" si="391"/>
        <v>205</v>
      </c>
      <c r="F2858">
        <f t="shared" si="387"/>
        <v>10</v>
      </c>
      <c r="G2858">
        <f t="shared" si="393"/>
        <v>63</v>
      </c>
      <c r="H2858">
        <f t="shared" si="394"/>
        <v>7</v>
      </c>
      <c r="I2858">
        <f t="shared" si="395"/>
        <v>97</v>
      </c>
      <c r="K2858">
        <v>10</v>
      </c>
      <c r="N2858">
        <f t="shared" si="396"/>
        <v>58</v>
      </c>
    </row>
    <row r="2859" spans="1:14" x14ac:dyDescent="0.25">
      <c r="A2859" t="str">
        <f t="shared" si="389"/>
        <v/>
      </c>
      <c r="B2859" s="16">
        <f t="shared" si="397"/>
        <v>41659</v>
      </c>
      <c r="C2859">
        <f t="shared" si="392"/>
        <v>450</v>
      </c>
      <c r="D2859">
        <f t="shared" si="390"/>
        <v>245</v>
      </c>
      <c r="E2859">
        <f t="shared" si="391"/>
        <v>205</v>
      </c>
      <c r="F2859">
        <f t="shared" si="387"/>
        <v>10</v>
      </c>
      <c r="G2859">
        <f t="shared" si="393"/>
        <v>63</v>
      </c>
      <c r="H2859">
        <f t="shared" si="394"/>
        <v>7</v>
      </c>
      <c r="I2859">
        <f t="shared" si="395"/>
        <v>97</v>
      </c>
      <c r="K2859">
        <v>10</v>
      </c>
      <c r="N2859">
        <f t="shared" si="396"/>
        <v>58</v>
      </c>
    </row>
    <row r="2860" spans="1:14" x14ac:dyDescent="0.25">
      <c r="A2860" t="str">
        <f t="shared" si="389"/>
        <v/>
      </c>
      <c r="B2860" s="16">
        <f t="shared" si="397"/>
        <v>41660</v>
      </c>
      <c r="C2860">
        <f t="shared" si="392"/>
        <v>450</v>
      </c>
      <c r="D2860">
        <f t="shared" si="390"/>
        <v>245</v>
      </c>
      <c r="E2860">
        <f t="shared" si="391"/>
        <v>205</v>
      </c>
      <c r="F2860">
        <f t="shared" si="387"/>
        <v>10</v>
      </c>
      <c r="G2860">
        <f t="shared" si="393"/>
        <v>63</v>
      </c>
      <c r="H2860">
        <f t="shared" si="394"/>
        <v>7</v>
      </c>
      <c r="I2860">
        <f t="shared" si="395"/>
        <v>97</v>
      </c>
      <c r="K2860">
        <v>10</v>
      </c>
      <c r="N2860">
        <f t="shared" si="396"/>
        <v>58</v>
      </c>
    </row>
    <row r="2861" spans="1:14" x14ac:dyDescent="0.25">
      <c r="A2861" t="str">
        <f t="shared" si="389"/>
        <v/>
      </c>
      <c r="B2861" s="16">
        <f t="shared" si="397"/>
        <v>41661</v>
      </c>
      <c r="C2861">
        <f t="shared" si="392"/>
        <v>450</v>
      </c>
      <c r="D2861">
        <f t="shared" si="390"/>
        <v>245</v>
      </c>
      <c r="E2861">
        <f t="shared" si="391"/>
        <v>205</v>
      </c>
      <c r="F2861">
        <f t="shared" si="387"/>
        <v>10</v>
      </c>
      <c r="G2861">
        <f t="shared" si="393"/>
        <v>63</v>
      </c>
      <c r="H2861">
        <f t="shared" si="394"/>
        <v>7</v>
      </c>
      <c r="I2861">
        <f t="shared" si="395"/>
        <v>97</v>
      </c>
      <c r="K2861">
        <v>10</v>
      </c>
      <c r="N2861">
        <f t="shared" si="396"/>
        <v>58</v>
      </c>
    </row>
    <row r="2862" spans="1:14" x14ac:dyDescent="0.25">
      <c r="A2862" t="str">
        <f t="shared" si="389"/>
        <v/>
      </c>
      <c r="B2862" s="16">
        <f t="shared" si="397"/>
        <v>41662</v>
      </c>
      <c r="C2862">
        <f t="shared" si="392"/>
        <v>450</v>
      </c>
      <c r="D2862">
        <f t="shared" si="390"/>
        <v>245</v>
      </c>
      <c r="E2862">
        <f t="shared" si="391"/>
        <v>205</v>
      </c>
      <c r="F2862">
        <f t="shared" si="387"/>
        <v>10</v>
      </c>
      <c r="G2862">
        <f t="shared" si="393"/>
        <v>63</v>
      </c>
      <c r="H2862">
        <f t="shared" si="394"/>
        <v>7</v>
      </c>
      <c r="I2862">
        <f t="shared" si="395"/>
        <v>97</v>
      </c>
      <c r="K2862">
        <v>10</v>
      </c>
      <c r="N2862">
        <f t="shared" si="396"/>
        <v>58</v>
      </c>
    </row>
    <row r="2863" spans="1:14" x14ac:dyDescent="0.25">
      <c r="A2863" t="str">
        <f t="shared" si="389"/>
        <v/>
      </c>
      <c r="B2863" s="16">
        <f t="shared" si="397"/>
        <v>41663</v>
      </c>
      <c r="C2863">
        <f t="shared" si="392"/>
        <v>450</v>
      </c>
      <c r="D2863">
        <f t="shared" si="390"/>
        <v>245</v>
      </c>
      <c r="E2863">
        <f t="shared" si="391"/>
        <v>205</v>
      </c>
      <c r="F2863">
        <f t="shared" si="387"/>
        <v>10</v>
      </c>
      <c r="G2863">
        <f t="shared" si="393"/>
        <v>63</v>
      </c>
      <c r="H2863">
        <f t="shared" si="394"/>
        <v>7</v>
      </c>
      <c r="I2863">
        <f t="shared" si="395"/>
        <v>97</v>
      </c>
      <c r="K2863">
        <v>10</v>
      </c>
      <c r="N2863">
        <f t="shared" si="396"/>
        <v>58</v>
      </c>
    </row>
    <row r="2864" spans="1:14" x14ac:dyDescent="0.25">
      <c r="A2864" t="str">
        <f t="shared" si="389"/>
        <v/>
      </c>
      <c r="B2864" s="16">
        <f t="shared" si="397"/>
        <v>41664</v>
      </c>
      <c r="C2864">
        <f t="shared" si="392"/>
        <v>450</v>
      </c>
      <c r="D2864">
        <f t="shared" si="390"/>
        <v>245</v>
      </c>
      <c r="E2864">
        <f t="shared" si="391"/>
        <v>205</v>
      </c>
      <c r="F2864">
        <f t="shared" si="387"/>
        <v>10</v>
      </c>
      <c r="G2864">
        <f t="shared" si="393"/>
        <v>63</v>
      </c>
      <c r="H2864">
        <f t="shared" si="394"/>
        <v>7</v>
      </c>
      <c r="I2864">
        <f t="shared" si="395"/>
        <v>97</v>
      </c>
      <c r="K2864">
        <v>10</v>
      </c>
      <c r="N2864">
        <f t="shared" si="396"/>
        <v>58</v>
      </c>
    </row>
    <row r="2865" spans="1:14" x14ac:dyDescent="0.25">
      <c r="A2865" t="str">
        <f t="shared" si="389"/>
        <v/>
      </c>
      <c r="B2865" s="16">
        <f t="shared" si="397"/>
        <v>41665</v>
      </c>
      <c r="C2865">
        <f t="shared" si="392"/>
        <v>450</v>
      </c>
      <c r="D2865">
        <f t="shared" si="390"/>
        <v>245</v>
      </c>
      <c r="E2865">
        <f t="shared" si="391"/>
        <v>205</v>
      </c>
      <c r="F2865">
        <f t="shared" si="387"/>
        <v>10</v>
      </c>
      <c r="G2865">
        <f t="shared" si="393"/>
        <v>63</v>
      </c>
      <c r="H2865">
        <f t="shared" si="394"/>
        <v>7</v>
      </c>
      <c r="I2865">
        <f t="shared" si="395"/>
        <v>97</v>
      </c>
      <c r="K2865">
        <v>10</v>
      </c>
      <c r="N2865">
        <f t="shared" si="396"/>
        <v>58</v>
      </c>
    </row>
    <row r="2866" spans="1:14" x14ac:dyDescent="0.25">
      <c r="A2866" t="str">
        <f t="shared" si="389"/>
        <v/>
      </c>
      <c r="B2866" s="16">
        <f t="shared" si="397"/>
        <v>41666</v>
      </c>
      <c r="C2866">
        <f t="shared" si="392"/>
        <v>450</v>
      </c>
      <c r="D2866">
        <f t="shared" si="390"/>
        <v>245</v>
      </c>
      <c r="E2866">
        <f t="shared" si="391"/>
        <v>205</v>
      </c>
      <c r="F2866">
        <f t="shared" si="387"/>
        <v>10</v>
      </c>
      <c r="G2866">
        <f t="shared" si="393"/>
        <v>63</v>
      </c>
      <c r="H2866">
        <f t="shared" si="394"/>
        <v>7</v>
      </c>
      <c r="I2866">
        <f t="shared" si="395"/>
        <v>97</v>
      </c>
      <c r="K2866">
        <v>10</v>
      </c>
      <c r="N2866">
        <f t="shared" si="396"/>
        <v>58</v>
      </c>
    </row>
    <row r="2867" spans="1:14" x14ac:dyDescent="0.25">
      <c r="A2867" t="str">
        <f t="shared" si="389"/>
        <v/>
      </c>
      <c r="B2867" s="16">
        <f t="shared" si="397"/>
        <v>41667</v>
      </c>
      <c r="C2867">
        <f t="shared" si="392"/>
        <v>450</v>
      </c>
      <c r="D2867">
        <f t="shared" si="390"/>
        <v>245</v>
      </c>
      <c r="E2867">
        <f t="shared" si="391"/>
        <v>205</v>
      </c>
      <c r="F2867">
        <f t="shared" si="387"/>
        <v>10</v>
      </c>
      <c r="G2867">
        <f t="shared" si="393"/>
        <v>63</v>
      </c>
      <c r="H2867">
        <f t="shared" si="394"/>
        <v>7</v>
      </c>
      <c r="I2867">
        <f t="shared" si="395"/>
        <v>97</v>
      </c>
      <c r="K2867">
        <v>10</v>
      </c>
      <c r="N2867">
        <f t="shared" si="396"/>
        <v>58</v>
      </c>
    </row>
    <row r="2868" spans="1:14" x14ac:dyDescent="0.25">
      <c r="A2868" t="str">
        <f t="shared" si="389"/>
        <v/>
      </c>
      <c r="B2868" s="16">
        <f t="shared" si="397"/>
        <v>41668</v>
      </c>
      <c r="C2868">
        <f t="shared" si="392"/>
        <v>450</v>
      </c>
      <c r="D2868">
        <f t="shared" si="390"/>
        <v>245</v>
      </c>
      <c r="E2868">
        <f t="shared" si="391"/>
        <v>205</v>
      </c>
      <c r="F2868">
        <f t="shared" si="387"/>
        <v>10</v>
      </c>
      <c r="G2868">
        <f t="shared" si="393"/>
        <v>63</v>
      </c>
      <c r="H2868">
        <f t="shared" si="394"/>
        <v>7</v>
      </c>
      <c r="I2868">
        <f t="shared" si="395"/>
        <v>97</v>
      </c>
      <c r="K2868">
        <v>10</v>
      </c>
      <c r="N2868">
        <f t="shared" si="396"/>
        <v>58</v>
      </c>
    </row>
    <row r="2869" spans="1:14" x14ac:dyDescent="0.25">
      <c r="A2869" t="str">
        <f t="shared" si="389"/>
        <v/>
      </c>
      <c r="B2869" s="16">
        <f t="shared" si="397"/>
        <v>41669</v>
      </c>
      <c r="C2869">
        <f t="shared" si="392"/>
        <v>450</v>
      </c>
      <c r="D2869">
        <f t="shared" si="390"/>
        <v>245</v>
      </c>
      <c r="E2869">
        <f t="shared" si="391"/>
        <v>205</v>
      </c>
      <c r="F2869">
        <f t="shared" si="387"/>
        <v>10</v>
      </c>
      <c r="G2869">
        <f t="shared" si="393"/>
        <v>63</v>
      </c>
      <c r="H2869">
        <f t="shared" si="394"/>
        <v>7</v>
      </c>
      <c r="I2869">
        <f t="shared" si="395"/>
        <v>97</v>
      </c>
      <c r="K2869">
        <v>10</v>
      </c>
      <c r="N2869">
        <f t="shared" si="396"/>
        <v>58</v>
      </c>
    </row>
    <row r="2870" spans="1:14" x14ac:dyDescent="0.25">
      <c r="A2870" t="str">
        <f t="shared" si="389"/>
        <v/>
      </c>
      <c r="B2870" s="16">
        <f t="shared" si="397"/>
        <v>41670</v>
      </c>
      <c r="C2870">
        <f t="shared" si="392"/>
        <v>450</v>
      </c>
      <c r="D2870">
        <f t="shared" si="390"/>
        <v>245</v>
      </c>
      <c r="E2870">
        <f t="shared" si="391"/>
        <v>205</v>
      </c>
      <c r="F2870">
        <f t="shared" si="387"/>
        <v>10</v>
      </c>
      <c r="G2870">
        <f t="shared" si="393"/>
        <v>63</v>
      </c>
      <c r="H2870">
        <f t="shared" si="394"/>
        <v>7</v>
      </c>
      <c r="I2870">
        <f t="shared" si="395"/>
        <v>97</v>
      </c>
      <c r="K2870">
        <v>10</v>
      </c>
      <c r="N2870">
        <f t="shared" si="396"/>
        <v>58</v>
      </c>
    </row>
    <row r="2871" spans="1:14" x14ac:dyDescent="0.25">
      <c r="A2871">
        <f t="shared" si="389"/>
        <v>1</v>
      </c>
      <c r="B2871" s="16">
        <f t="shared" si="397"/>
        <v>41671</v>
      </c>
      <c r="C2871">
        <f t="shared" si="392"/>
        <v>450</v>
      </c>
      <c r="D2871">
        <f t="shared" si="390"/>
        <v>245</v>
      </c>
      <c r="E2871">
        <f t="shared" si="391"/>
        <v>205</v>
      </c>
      <c r="F2871">
        <f t="shared" si="387"/>
        <v>10</v>
      </c>
      <c r="G2871">
        <f t="shared" si="393"/>
        <v>63</v>
      </c>
      <c r="H2871">
        <f>5+10</f>
        <v>15</v>
      </c>
      <c r="I2871">
        <f>20+5+20+15+7+5+10+15</f>
        <v>97</v>
      </c>
      <c r="K2871">
        <v>10</v>
      </c>
      <c r="N2871">
        <f t="shared" ref="N2871:N2898" si="398">15+25+10</f>
        <v>50</v>
      </c>
    </row>
    <row r="2872" spans="1:14" x14ac:dyDescent="0.25">
      <c r="A2872" t="str">
        <f t="shared" si="389"/>
        <v/>
      </c>
      <c r="B2872" s="16">
        <f t="shared" si="397"/>
        <v>41672</v>
      </c>
      <c r="C2872">
        <f t="shared" si="392"/>
        <v>450</v>
      </c>
      <c r="D2872">
        <f t="shared" si="390"/>
        <v>245</v>
      </c>
      <c r="E2872">
        <f t="shared" si="391"/>
        <v>205</v>
      </c>
      <c r="F2872">
        <f t="shared" si="387"/>
        <v>10</v>
      </c>
      <c r="G2872">
        <f t="shared" si="393"/>
        <v>63</v>
      </c>
      <c r="H2872">
        <f t="shared" ref="H2872:H2898" si="399">5+10</f>
        <v>15</v>
      </c>
      <c r="I2872">
        <f t="shared" ref="I2872:I2898" si="400">20+5+20+15+7+5+10+15</f>
        <v>97</v>
      </c>
      <c r="K2872">
        <v>10</v>
      </c>
      <c r="N2872">
        <f t="shared" si="398"/>
        <v>50</v>
      </c>
    </row>
    <row r="2873" spans="1:14" x14ac:dyDescent="0.25">
      <c r="A2873" t="str">
        <f t="shared" si="389"/>
        <v/>
      </c>
      <c r="B2873" s="16">
        <f t="shared" si="397"/>
        <v>41673</v>
      </c>
      <c r="C2873">
        <f t="shared" si="392"/>
        <v>450</v>
      </c>
      <c r="D2873">
        <f t="shared" si="390"/>
        <v>245</v>
      </c>
      <c r="E2873">
        <f t="shared" si="391"/>
        <v>205</v>
      </c>
      <c r="F2873">
        <f t="shared" si="387"/>
        <v>10</v>
      </c>
      <c r="G2873">
        <f t="shared" si="393"/>
        <v>63</v>
      </c>
      <c r="H2873">
        <f t="shared" si="399"/>
        <v>15</v>
      </c>
      <c r="I2873">
        <f t="shared" si="400"/>
        <v>97</v>
      </c>
      <c r="K2873">
        <v>10</v>
      </c>
      <c r="N2873">
        <f t="shared" si="398"/>
        <v>50</v>
      </c>
    </row>
    <row r="2874" spans="1:14" x14ac:dyDescent="0.25">
      <c r="A2874" t="str">
        <f t="shared" si="389"/>
        <v/>
      </c>
      <c r="B2874" s="16">
        <f t="shared" si="397"/>
        <v>41674</v>
      </c>
      <c r="C2874">
        <f t="shared" si="392"/>
        <v>450</v>
      </c>
      <c r="D2874">
        <f t="shared" si="390"/>
        <v>245</v>
      </c>
      <c r="E2874">
        <f t="shared" si="391"/>
        <v>205</v>
      </c>
      <c r="F2874">
        <f t="shared" si="387"/>
        <v>10</v>
      </c>
      <c r="G2874">
        <f t="shared" si="393"/>
        <v>63</v>
      </c>
      <c r="H2874">
        <f t="shared" si="399"/>
        <v>15</v>
      </c>
      <c r="I2874">
        <f t="shared" si="400"/>
        <v>97</v>
      </c>
      <c r="K2874">
        <v>10</v>
      </c>
      <c r="N2874">
        <f t="shared" si="398"/>
        <v>50</v>
      </c>
    </row>
    <row r="2875" spans="1:14" x14ac:dyDescent="0.25">
      <c r="A2875" t="str">
        <f t="shared" si="389"/>
        <v/>
      </c>
      <c r="B2875" s="16">
        <f t="shared" si="397"/>
        <v>41675</v>
      </c>
      <c r="C2875">
        <f t="shared" si="392"/>
        <v>450</v>
      </c>
      <c r="D2875">
        <f t="shared" si="390"/>
        <v>245</v>
      </c>
      <c r="E2875">
        <f t="shared" si="391"/>
        <v>205</v>
      </c>
      <c r="F2875">
        <f t="shared" si="387"/>
        <v>10</v>
      </c>
      <c r="G2875">
        <f t="shared" si="393"/>
        <v>63</v>
      </c>
      <c r="H2875">
        <f t="shared" si="399"/>
        <v>15</v>
      </c>
      <c r="I2875">
        <f t="shared" si="400"/>
        <v>97</v>
      </c>
      <c r="K2875">
        <v>10</v>
      </c>
      <c r="N2875">
        <f t="shared" si="398"/>
        <v>50</v>
      </c>
    </row>
    <row r="2876" spans="1:14" x14ac:dyDescent="0.25">
      <c r="A2876" t="str">
        <f t="shared" si="389"/>
        <v/>
      </c>
      <c r="B2876" s="16">
        <f t="shared" si="397"/>
        <v>41676</v>
      </c>
      <c r="C2876">
        <f t="shared" si="392"/>
        <v>450</v>
      </c>
      <c r="D2876">
        <f t="shared" si="390"/>
        <v>245</v>
      </c>
      <c r="E2876">
        <f t="shared" si="391"/>
        <v>205</v>
      </c>
      <c r="F2876">
        <f t="shared" si="387"/>
        <v>10</v>
      </c>
      <c r="G2876">
        <f t="shared" si="393"/>
        <v>63</v>
      </c>
      <c r="H2876">
        <f t="shared" si="399"/>
        <v>15</v>
      </c>
      <c r="I2876">
        <f t="shared" si="400"/>
        <v>97</v>
      </c>
      <c r="K2876">
        <v>10</v>
      </c>
      <c r="N2876">
        <f t="shared" si="398"/>
        <v>50</v>
      </c>
    </row>
    <row r="2877" spans="1:14" x14ac:dyDescent="0.25">
      <c r="A2877" t="str">
        <f t="shared" si="389"/>
        <v/>
      </c>
      <c r="B2877" s="16">
        <f t="shared" si="397"/>
        <v>41677</v>
      </c>
      <c r="C2877">
        <f t="shared" si="392"/>
        <v>450</v>
      </c>
      <c r="D2877">
        <f t="shared" si="390"/>
        <v>245</v>
      </c>
      <c r="E2877">
        <f t="shared" si="391"/>
        <v>205</v>
      </c>
      <c r="F2877">
        <f t="shared" ref="F2877:F2940" si="401">5+5</f>
        <v>10</v>
      </c>
      <c r="G2877">
        <f t="shared" ref="G2877:G2929" si="402">10+10+15+15+13</f>
        <v>63</v>
      </c>
      <c r="H2877">
        <f t="shared" si="399"/>
        <v>15</v>
      </c>
      <c r="I2877">
        <f t="shared" si="400"/>
        <v>97</v>
      </c>
      <c r="K2877">
        <v>10</v>
      </c>
      <c r="N2877">
        <f t="shared" si="398"/>
        <v>50</v>
      </c>
    </row>
    <row r="2878" spans="1:14" x14ac:dyDescent="0.25">
      <c r="A2878" t="str">
        <f t="shared" si="389"/>
        <v/>
      </c>
      <c r="B2878" s="16">
        <f t="shared" si="397"/>
        <v>41678</v>
      </c>
      <c r="C2878">
        <f t="shared" si="392"/>
        <v>450</v>
      </c>
      <c r="D2878">
        <f t="shared" si="390"/>
        <v>245</v>
      </c>
      <c r="E2878">
        <f t="shared" si="391"/>
        <v>205</v>
      </c>
      <c r="F2878">
        <f t="shared" si="401"/>
        <v>10</v>
      </c>
      <c r="G2878">
        <f t="shared" si="402"/>
        <v>63</v>
      </c>
      <c r="H2878">
        <f t="shared" si="399"/>
        <v>15</v>
      </c>
      <c r="I2878">
        <f t="shared" si="400"/>
        <v>97</v>
      </c>
      <c r="K2878">
        <v>10</v>
      </c>
      <c r="N2878">
        <f t="shared" si="398"/>
        <v>50</v>
      </c>
    </row>
    <row r="2879" spans="1:14" x14ac:dyDescent="0.25">
      <c r="A2879" t="str">
        <f t="shared" si="389"/>
        <v/>
      </c>
      <c r="B2879" s="16">
        <f t="shared" si="397"/>
        <v>41679</v>
      </c>
      <c r="C2879">
        <f t="shared" si="392"/>
        <v>450</v>
      </c>
      <c r="D2879">
        <f t="shared" si="390"/>
        <v>245</v>
      </c>
      <c r="E2879">
        <f t="shared" si="391"/>
        <v>205</v>
      </c>
      <c r="F2879">
        <f t="shared" si="401"/>
        <v>10</v>
      </c>
      <c r="G2879">
        <f t="shared" si="402"/>
        <v>63</v>
      </c>
      <c r="H2879">
        <f t="shared" si="399"/>
        <v>15</v>
      </c>
      <c r="I2879">
        <f t="shared" si="400"/>
        <v>97</v>
      </c>
      <c r="K2879">
        <v>10</v>
      </c>
      <c r="N2879">
        <f t="shared" si="398"/>
        <v>50</v>
      </c>
    </row>
    <row r="2880" spans="1:14" x14ac:dyDescent="0.25">
      <c r="A2880" t="str">
        <f t="shared" si="389"/>
        <v/>
      </c>
      <c r="B2880" s="16">
        <f t="shared" si="397"/>
        <v>41680</v>
      </c>
      <c r="C2880">
        <f t="shared" si="392"/>
        <v>450</v>
      </c>
      <c r="D2880">
        <f t="shared" si="390"/>
        <v>245</v>
      </c>
      <c r="E2880">
        <f t="shared" si="391"/>
        <v>205</v>
      </c>
      <c r="F2880">
        <f t="shared" si="401"/>
        <v>10</v>
      </c>
      <c r="G2880">
        <f t="shared" si="402"/>
        <v>63</v>
      </c>
      <c r="H2880">
        <f t="shared" si="399"/>
        <v>15</v>
      </c>
      <c r="I2880">
        <f t="shared" si="400"/>
        <v>97</v>
      </c>
      <c r="K2880">
        <v>10</v>
      </c>
      <c r="N2880">
        <f t="shared" si="398"/>
        <v>50</v>
      </c>
    </row>
    <row r="2881" spans="1:14" x14ac:dyDescent="0.25">
      <c r="A2881" t="str">
        <f t="shared" si="389"/>
        <v/>
      </c>
      <c r="B2881" s="16">
        <f t="shared" si="397"/>
        <v>41681</v>
      </c>
      <c r="C2881">
        <f t="shared" si="392"/>
        <v>450</v>
      </c>
      <c r="D2881">
        <f t="shared" si="390"/>
        <v>245</v>
      </c>
      <c r="E2881">
        <f t="shared" si="391"/>
        <v>205</v>
      </c>
      <c r="F2881">
        <f t="shared" si="401"/>
        <v>10</v>
      </c>
      <c r="G2881">
        <f t="shared" si="402"/>
        <v>63</v>
      </c>
      <c r="H2881">
        <f t="shared" si="399"/>
        <v>15</v>
      </c>
      <c r="I2881">
        <f t="shared" si="400"/>
        <v>97</v>
      </c>
      <c r="K2881">
        <v>10</v>
      </c>
      <c r="N2881">
        <f t="shared" si="398"/>
        <v>50</v>
      </c>
    </row>
    <row r="2882" spans="1:14" x14ac:dyDescent="0.25">
      <c r="A2882" t="str">
        <f t="shared" si="389"/>
        <v/>
      </c>
      <c r="B2882" s="16">
        <f t="shared" si="397"/>
        <v>41682</v>
      </c>
      <c r="C2882">
        <f t="shared" si="392"/>
        <v>450</v>
      </c>
      <c r="D2882">
        <f t="shared" si="390"/>
        <v>245</v>
      </c>
      <c r="E2882">
        <f t="shared" si="391"/>
        <v>205</v>
      </c>
      <c r="F2882">
        <f t="shared" si="401"/>
        <v>10</v>
      </c>
      <c r="G2882">
        <f t="shared" si="402"/>
        <v>63</v>
      </c>
      <c r="H2882">
        <f t="shared" si="399"/>
        <v>15</v>
      </c>
      <c r="I2882">
        <f t="shared" si="400"/>
        <v>97</v>
      </c>
      <c r="K2882">
        <v>10</v>
      </c>
      <c r="N2882">
        <f t="shared" si="398"/>
        <v>50</v>
      </c>
    </row>
    <row r="2883" spans="1:14" x14ac:dyDescent="0.25">
      <c r="A2883" t="str">
        <f t="shared" si="389"/>
        <v/>
      </c>
      <c r="B2883" s="16">
        <f t="shared" si="397"/>
        <v>41683</v>
      </c>
      <c r="C2883">
        <f t="shared" si="392"/>
        <v>450</v>
      </c>
      <c r="D2883">
        <f t="shared" si="390"/>
        <v>245</v>
      </c>
      <c r="E2883">
        <f t="shared" si="391"/>
        <v>205</v>
      </c>
      <c r="F2883">
        <f t="shared" si="401"/>
        <v>10</v>
      </c>
      <c r="G2883">
        <f t="shared" si="402"/>
        <v>63</v>
      </c>
      <c r="H2883">
        <f t="shared" si="399"/>
        <v>15</v>
      </c>
      <c r="I2883">
        <f t="shared" si="400"/>
        <v>97</v>
      </c>
      <c r="K2883">
        <v>10</v>
      </c>
      <c r="N2883">
        <f t="shared" si="398"/>
        <v>50</v>
      </c>
    </row>
    <row r="2884" spans="1:14" x14ac:dyDescent="0.25">
      <c r="A2884" t="str">
        <f t="shared" si="389"/>
        <v/>
      </c>
      <c r="B2884" s="16">
        <f t="shared" si="397"/>
        <v>41684</v>
      </c>
      <c r="C2884">
        <f t="shared" si="392"/>
        <v>450</v>
      </c>
      <c r="D2884">
        <f t="shared" si="390"/>
        <v>245</v>
      </c>
      <c r="E2884">
        <f t="shared" si="391"/>
        <v>205</v>
      </c>
      <c r="F2884">
        <f t="shared" si="401"/>
        <v>10</v>
      </c>
      <c r="G2884">
        <f t="shared" si="402"/>
        <v>63</v>
      </c>
      <c r="H2884">
        <f t="shared" si="399"/>
        <v>15</v>
      </c>
      <c r="I2884">
        <f t="shared" si="400"/>
        <v>97</v>
      </c>
      <c r="K2884">
        <v>10</v>
      </c>
      <c r="N2884">
        <f t="shared" si="398"/>
        <v>50</v>
      </c>
    </row>
    <row r="2885" spans="1:14" x14ac:dyDescent="0.25">
      <c r="A2885" t="str">
        <f t="shared" si="389"/>
        <v/>
      </c>
      <c r="B2885" s="16">
        <f t="shared" si="397"/>
        <v>41685</v>
      </c>
      <c r="C2885">
        <f t="shared" si="392"/>
        <v>450</v>
      </c>
      <c r="D2885">
        <f t="shared" si="390"/>
        <v>245</v>
      </c>
      <c r="E2885">
        <f t="shared" si="391"/>
        <v>205</v>
      </c>
      <c r="F2885">
        <f t="shared" si="401"/>
        <v>10</v>
      </c>
      <c r="G2885">
        <f t="shared" si="402"/>
        <v>63</v>
      </c>
      <c r="H2885">
        <f t="shared" si="399"/>
        <v>15</v>
      </c>
      <c r="I2885">
        <f t="shared" si="400"/>
        <v>97</v>
      </c>
      <c r="K2885">
        <v>10</v>
      </c>
      <c r="N2885">
        <f t="shared" si="398"/>
        <v>50</v>
      </c>
    </row>
    <row r="2886" spans="1:14" x14ac:dyDescent="0.25">
      <c r="A2886" t="str">
        <f t="shared" si="389"/>
        <v/>
      </c>
      <c r="B2886" s="16">
        <f t="shared" si="397"/>
        <v>41686</v>
      </c>
      <c r="C2886">
        <f t="shared" si="392"/>
        <v>450</v>
      </c>
      <c r="D2886">
        <f t="shared" si="390"/>
        <v>245</v>
      </c>
      <c r="E2886">
        <f t="shared" si="391"/>
        <v>205</v>
      </c>
      <c r="F2886">
        <f t="shared" si="401"/>
        <v>10</v>
      </c>
      <c r="G2886">
        <f t="shared" si="402"/>
        <v>63</v>
      </c>
      <c r="H2886">
        <f t="shared" si="399"/>
        <v>15</v>
      </c>
      <c r="I2886">
        <f t="shared" si="400"/>
        <v>97</v>
      </c>
      <c r="K2886">
        <v>10</v>
      </c>
      <c r="N2886">
        <f t="shared" si="398"/>
        <v>50</v>
      </c>
    </row>
    <row r="2887" spans="1:14" x14ac:dyDescent="0.25">
      <c r="A2887" t="str">
        <f t="shared" si="389"/>
        <v/>
      </c>
      <c r="B2887" s="16">
        <f t="shared" si="397"/>
        <v>41687</v>
      </c>
      <c r="C2887">
        <f t="shared" si="392"/>
        <v>450</v>
      </c>
      <c r="D2887">
        <f t="shared" si="390"/>
        <v>245</v>
      </c>
      <c r="E2887">
        <f t="shared" si="391"/>
        <v>205</v>
      </c>
      <c r="F2887">
        <f t="shared" si="401"/>
        <v>10</v>
      </c>
      <c r="G2887">
        <f t="shared" si="402"/>
        <v>63</v>
      </c>
      <c r="H2887">
        <f t="shared" si="399"/>
        <v>15</v>
      </c>
      <c r="I2887">
        <f t="shared" si="400"/>
        <v>97</v>
      </c>
      <c r="K2887">
        <v>10</v>
      </c>
      <c r="N2887">
        <f t="shared" si="398"/>
        <v>50</v>
      </c>
    </row>
    <row r="2888" spans="1:14" x14ac:dyDescent="0.25">
      <c r="A2888" t="str">
        <f t="shared" ref="A2888:A2928" si="403">IF(DAY(B2888)=1,1,"")</f>
        <v/>
      </c>
      <c r="B2888" s="16">
        <f t="shared" si="397"/>
        <v>41688</v>
      </c>
      <c r="C2888">
        <f t="shared" si="392"/>
        <v>450</v>
      </c>
      <c r="D2888">
        <f t="shared" si="390"/>
        <v>245</v>
      </c>
      <c r="E2888">
        <f t="shared" si="391"/>
        <v>205</v>
      </c>
      <c r="F2888">
        <f t="shared" si="401"/>
        <v>10</v>
      </c>
      <c r="G2888">
        <f t="shared" si="402"/>
        <v>63</v>
      </c>
      <c r="H2888">
        <f t="shared" si="399"/>
        <v>15</v>
      </c>
      <c r="I2888">
        <f t="shared" si="400"/>
        <v>97</v>
      </c>
      <c r="K2888">
        <v>10</v>
      </c>
      <c r="N2888">
        <f t="shared" si="398"/>
        <v>50</v>
      </c>
    </row>
    <row r="2889" spans="1:14" x14ac:dyDescent="0.25">
      <c r="A2889" t="str">
        <f t="shared" si="403"/>
        <v/>
      </c>
      <c r="B2889" s="16">
        <f t="shared" si="397"/>
        <v>41689</v>
      </c>
      <c r="C2889">
        <f t="shared" si="392"/>
        <v>450</v>
      </c>
      <c r="D2889">
        <f t="shared" ref="D2889:D2929" si="404">SUM(F2889:S2889)</f>
        <v>245</v>
      </c>
      <c r="E2889">
        <f t="shared" ref="E2889:E2929" si="405">C2889-D2889</f>
        <v>205</v>
      </c>
      <c r="F2889">
        <f t="shared" si="401"/>
        <v>10</v>
      </c>
      <c r="G2889">
        <f t="shared" si="402"/>
        <v>63</v>
      </c>
      <c r="H2889">
        <f t="shared" si="399"/>
        <v>15</v>
      </c>
      <c r="I2889">
        <f t="shared" si="400"/>
        <v>97</v>
      </c>
      <c r="K2889">
        <v>10</v>
      </c>
      <c r="N2889">
        <f t="shared" si="398"/>
        <v>50</v>
      </c>
    </row>
    <row r="2890" spans="1:14" x14ac:dyDescent="0.25">
      <c r="A2890" t="str">
        <f t="shared" si="403"/>
        <v/>
      </c>
      <c r="B2890" s="16">
        <f t="shared" si="397"/>
        <v>41690</v>
      </c>
      <c r="C2890">
        <f t="shared" si="392"/>
        <v>450</v>
      </c>
      <c r="D2890">
        <f t="shared" si="404"/>
        <v>245</v>
      </c>
      <c r="E2890">
        <f t="shared" si="405"/>
        <v>205</v>
      </c>
      <c r="F2890">
        <f t="shared" si="401"/>
        <v>10</v>
      </c>
      <c r="G2890">
        <f t="shared" si="402"/>
        <v>63</v>
      </c>
      <c r="H2890">
        <f t="shared" si="399"/>
        <v>15</v>
      </c>
      <c r="I2890">
        <f t="shared" si="400"/>
        <v>97</v>
      </c>
      <c r="K2890">
        <v>10</v>
      </c>
      <c r="N2890">
        <f t="shared" si="398"/>
        <v>50</v>
      </c>
    </row>
    <row r="2891" spans="1:14" x14ac:dyDescent="0.25">
      <c r="A2891" t="str">
        <f t="shared" si="403"/>
        <v/>
      </c>
      <c r="B2891" s="16">
        <f t="shared" si="397"/>
        <v>41691</v>
      </c>
      <c r="C2891">
        <f t="shared" si="392"/>
        <v>450</v>
      </c>
      <c r="D2891">
        <f t="shared" si="404"/>
        <v>245</v>
      </c>
      <c r="E2891">
        <f t="shared" si="405"/>
        <v>205</v>
      </c>
      <c r="F2891">
        <f t="shared" si="401"/>
        <v>10</v>
      </c>
      <c r="G2891">
        <f t="shared" si="402"/>
        <v>63</v>
      </c>
      <c r="H2891">
        <f t="shared" si="399"/>
        <v>15</v>
      </c>
      <c r="I2891">
        <f t="shared" si="400"/>
        <v>97</v>
      </c>
      <c r="K2891">
        <v>10</v>
      </c>
      <c r="N2891">
        <f t="shared" si="398"/>
        <v>50</v>
      </c>
    </row>
    <row r="2892" spans="1:14" x14ac:dyDescent="0.25">
      <c r="A2892" t="str">
        <f t="shared" si="403"/>
        <v/>
      </c>
      <c r="B2892" s="16">
        <f t="shared" si="397"/>
        <v>41692</v>
      </c>
      <c r="C2892">
        <f t="shared" ref="C2892:C2929" si="406">IF(MONTH(B2892)&lt;4,450,IF(MONTH(B2892)&gt;10,450,410))</f>
        <v>450</v>
      </c>
      <c r="D2892">
        <f t="shared" si="404"/>
        <v>245</v>
      </c>
      <c r="E2892">
        <f t="shared" si="405"/>
        <v>205</v>
      </c>
      <c r="F2892">
        <f t="shared" si="401"/>
        <v>10</v>
      </c>
      <c r="G2892">
        <f t="shared" si="402"/>
        <v>63</v>
      </c>
      <c r="H2892">
        <f t="shared" si="399"/>
        <v>15</v>
      </c>
      <c r="I2892">
        <f t="shared" si="400"/>
        <v>97</v>
      </c>
      <c r="K2892">
        <v>10</v>
      </c>
      <c r="N2892">
        <f t="shared" si="398"/>
        <v>50</v>
      </c>
    </row>
    <row r="2893" spans="1:14" x14ac:dyDescent="0.25">
      <c r="A2893" t="str">
        <f t="shared" si="403"/>
        <v/>
      </c>
      <c r="B2893" s="16">
        <f t="shared" si="397"/>
        <v>41693</v>
      </c>
      <c r="C2893">
        <f t="shared" si="406"/>
        <v>450</v>
      </c>
      <c r="D2893">
        <f t="shared" si="404"/>
        <v>245</v>
      </c>
      <c r="E2893">
        <f t="shared" si="405"/>
        <v>205</v>
      </c>
      <c r="F2893">
        <f t="shared" si="401"/>
        <v>10</v>
      </c>
      <c r="G2893">
        <f t="shared" si="402"/>
        <v>63</v>
      </c>
      <c r="H2893">
        <f t="shared" si="399"/>
        <v>15</v>
      </c>
      <c r="I2893">
        <f t="shared" si="400"/>
        <v>97</v>
      </c>
      <c r="K2893">
        <v>10</v>
      </c>
      <c r="N2893">
        <f t="shared" si="398"/>
        <v>50</v>
      </c>
    </row>
    <row r="2894" spans="1:14" x14ac:dyDescent="0.25">
      <c r="A2894" t="str">
        <f t="shared" si="403"/>
        <v/>
      </c>
      <c r="B2894" s="16">
        <f t="shared" si="397"/>
        <v>41694</v>
      </c>
      <c r="C2894">
        <f t="shared" si="406"/>
        <v>450</v>
      </c>
      <c r="D2894">
        <f t="shared" si="404"/>
        <v>245</v>
      </c>
      <c r="E2894">
        <f t="shared" si="405"/>
        <v>205</v>
      </c>
      <c r="F2894">
        <f t="shared" si="401"/>
        <v>10</v>
      </c>
      <c r="G2894">
        <f t="shared" si="402"/>
        <v>63</v>
      </c>
      <c r="H2894">
        <f t="shared" si="399"/>
        <v>15</v>
      </c>
      <c r="I2894">
        <f t="shared" si="400"/>
        <v>97</v>
      </c>
      <c r="K2894">
        <v>10</v>
      </c>
      <c r="N2894">
        <f t="shared" si="398"/>
        <v>50</v>
      </c>
    </row>
    <row r="2895" spans="1:14" x14ac:dyDescent="0.25">
      <c r="A2895" t="str">
        <f t="shared" si="403"/>
        <v/>
      </c>
      <c r="B2895" s="16">
        <f t="shared" si="397"/>
        <v>41695</v>
      </c>
      <c r="C2895">
        <f t="shared" si="406"/>
        <v>450</v>
      </c>
      <c r="D2895">
        <f t="shared" si="404"/>
        <v>245</v>
      </c>
      <c r="E2895">
        <f t="shared" si="405"/>
        <v>205</v>
      </c>
      <c r="F2895">
        <f t="shared" si="401"/>
        <v>10</v>
      </c>
      <c r="G2895">
        <f t="shared" si="402"/>
        <v>63</v>
      </c>
      <c r="H2895">
        <f t="shared" si="399"/>
        <v>15</v>
      </c>
      <c r="I2895">
        <f t="shared" si="400"/>
        <v>97</v>
      </c>
      <c r="K2895">
        <v>10</v>
      </c>
      <c r="N2895">
        <f t="shared" si="398"/>
        <v>50</v>
      </c>
    </row>
    <row r="2896" spans="1:14" x14ac:dyDescent="0.25">
      <c r="A2896" t="str">
        <f t="shared" si="403"/>
        <v/>
      </c>
      <c r="B2896" s="16">
        <f t="shared" si="397"/>
        <v>41696</v>
      </c>
      <c r="C2896">
        <f t="shared" si="406"/>
        <v>450</v>
      </c>
      <c r="D2896">
        <f t="shared" si="404"/>
        <v>245</v>
      </c>
      <c r="E2896">
        <f t="shared" si="405"/>
        <v>205</v>
      </c>
      <c r="F2896">
        <f t="shared" si="401"/>
        <v>10</v>
      </c>
      <c r="G2896">
        <f t="shared" si="402"/>
        <v>63</v>
      </c>
      <c r="H2896">
        <f t="shared" si="399"/>
        <v>15</v>
      </c>
      <c r="I2896">
        <f t="shared" si="400"/>
        <v>97</v>
      </c>
      <c r="K2896">
        <v>10</v>
      </c>
      <c r="N2896">
        <f t="shared" si="398"/>
        <v>50</v>
      </c>
    </row>
    <row r="2897" spans="1:14" x14ac:dyDescent="0.25">
      <c r="A2897" t="str">
        <f t="shared" si="403"/>
        <v/>
      </c>
      <c r="B2897" s="16">
        <f t="shared" si="397"/>
        <v>41697</v>
      </c>
      <c r="C2897">
        <f t="shared" si="406"/>
        <v>450</v>
      </c>
      <c r="D2897">
        <f t="shared" si="404"/>
        <v>245</v>
      </c>
      <c r="E2897">
        <f t="shared" si="405"/>
        <v>205</v>
      </c>
      <c r="F2897">
        <f t="shared" si="401"/>
        <v>10</v>
      </c>
      <c r="G2897">
        <f t="shared" si="402"/>
        <v>63</v>
      </c>
      <c r="H2897">
        <f t="shared" si="399"/>
        <v>15</v>
      </c>
      <c r="I2897">
        <f t="shared" si="400"/>
        <v>97</v>
      </c>
      <c r="K2897">
        <v>10</v>
      </c>
      <c r="N2897">
        <f t="shared" si="398"/>
        <v>50</v>
      </c>
    </row>
    <row r="2898" spans="1:14" x14ac:dyDescent="0.25">
      <c r="A2898" t="str">
        <f t="shared" si="403"/>
        <v/>
      </c>
      <c r="B2898" s="16">
        <f t="shared" si="397"/>
        <v>41698</v>
      </c>
      <c r="C2898">
        <f t="shared" si="406"/>
        <v>450</v>
      </c>
      <c r="D2898">
        <f t="shared" si="404"/>
        <v>245</v>
      </c>
      <c r="E2898">
        <f t="shared" si="405"/>
        <v>205</v>
      </c>
      <c r="F2898">
        <f t="shared" si="401"/>
        <v>10</v>
      </c>
      <c r="G2898">
        <f t="shared" si="402"/>
        <v>63</v>
      </c>
      <c r="H2898">
        <f t="shared" si="399"/>
        <v>15</v>
      </c>
      <c r="I2898">
        <f t="shared" si="400"/>
        <v>97</v>
      </c>
      <c r="K2898">
        <v>10</v>
      </c>
      <c r="N2898">
        <f t="shared" si="398"/>
        <v>50</v>
      </c>
    </row>
    <row r="2899" spans="1:14" x14ac:dyDescent="0.25">
      <c r="A2899">
        <f t="shared" si="403"/>
        <v>1</v>
      </c>
      <c r="B2899" s="16">
        <f t="shared" si="397"/>
        <v>41699</v>
      </c>
      <c r="C2899">
        <f t="shared" si="406"/>
        <v>450</v>
      </c>
      <c r="D2899">
        <f t="shared" si="404"/>
        <v>245</v>
      </c>
      <c r="E2899">
        <f t="shared" si="405"/>
        <v>205</v>
      </c>
      <c r="F2899">
        <f t="shared" si="401"/>
        <v>10</v>
      </c>
      <c r="G2899">
        <f t="shared" si="402"/>
        <v>63</v>
      </c>
      <c r="H2899">
        <f>5+15</f>
        <v>20</v>
      </c>
      <c r="I2899">
        <f t="shared" ref="I2899:I2904" si="407">20+5+20+15+7+5+10</f>
        <v>82</v>
      </c>
      <c r="K2899">
        <v>10</v>
      </c>
      <c r="N2899">
        <f>15+25+10+10</f>
        <v>60</v>
      </c>
    </row>
    <row r="2900" spans="1:14" x14ac:dyDescent="0.25">
      <c r="A2900" t="str">
        <f t="shared" si="403"/>
        <v/>
      </c>
      <c r="B2900" s="16">
        <f t="shared" si="397"/>
        <v>41700</v>
      </c>
      <c r="C2900">
        <f t="shared" si="406"/>
        <v>450</v>
      </c>
      <c r="D2900">
        <f t="shared" si="404"/>
        <v>245</v>
      </c>
      <c r="E2900">
        <f t="shared" si="405"/>
        <v>205</v>
      </c>
      <c r="F2900">
        <f t="shared" si="401"/>
        <v>10</v>
      </c>
      <c r="G2900">
        <f t="shared" si="402"/>
        <v>63</v>
      </c>
      <c r="H2900">
        <f t="shared" ref="H2900:H2929" si="408">5+15</f>
        <v>20</v>
      </c>
      <c r="I2900">
        <f t="shared" si="407"/>
        <v>82</v>
      </c>
      <c r="K2900">
        <v>10</v>
      </c>
      <c r="N2900">
        <f t="shared" ref="N2900:N2929" si="409">15+25+10+10</f>
        <v>60</v>
      </c>
    </row>
    <row r="2901" spans="1:14" x14ac:dyDescent="0.25">
      <c r="A2901" t="str">
        <f t="shared" si="403"/>
        <v/>
      </c>
      <c r="B2901" s="16">
        <f t="shared" si="397"/>
        <v>41701</v>
      </c>
      <c r="C2901">
        <f t="shared" si="406"/>
        <v>450</v>
      </c>
      <c r="D2901">
        <f t="shared" si="404"/>
        <v>245</v>
      </c>
      <c r="E2901">
        <f t="shared" si="405"/>
        <v>205</v>
      </c>
      <c r="F2901">
        <f t="shared" si="401"/>
        <v>10</v>
      </c>
      <c r="G2901">
        <f t="shared" si="402"/>
        <v>63</v>
      </c>
      <c r="H2901">
        <f t="shared" si="408"/>
        <v>20</v>
      </c>
      <c r="I2901">
        <f t="shared" si="407"/>
        <v>82</v>
      </c>
      <c r="K2901">
        <v>10</v>
      </c>
      <c r="N2901">
        <f t="shared" si="409"/>
        <v>60</v>
      </c>
    </row>
    <row r="2902" spans="1:14" x14ac:dyDescent="0.25">
      <c r="A2902" t="str">
        <f t="shared" si="403"/>
        <v/>
      </c>
      <c r="B2902" s="16">
        <f t="shared" si="397"/>
        <v>41702</v>
      </c>
      <c r="C2902">
        <f t="shared" si="406"/>
        <v>450</v>
      </c>
      <c r="D2902">
        <f t="shared" si="404"/>
        <v>245</v>
      </c>
      <c r="E2902">
        <f t="shared" si="405"/>
        <v>205</v>
      </c>
      <c r="F2902">
        <f t="shared" si="401"/>
        <v>10</v>
      </c>
      <c r="G2902">
        <f t="shared" si="402"/>
        <v>63</v>
      </c>
      <c r="H2902">
        <f t="shared" si="408"/>
        <v>20</v>
      </c>
      <c r="I2902">
        <f t="shared" si="407"/>
        <v>82</v>
      </c>
      <c r="K2902">
        <v>10</v>
      </c>
      <c r="N2902">
        <f t="shared" si="409"/>
        <v>60</v>
      </c>
    </row>
    <row r="2903" spans="1:14" x14ac:dyDescent="0.25">
      <c r="A2903" t="str">
        <f t="shared" si="403"/>
        <v/>
      </c>
      <c r="B2903" s="16">
        <f t="shared" si="397"/>
        <v>41703</v>
      </c>
      <c r="C2903">
        <f t="shared" si="406"/>
        <v>450</v>
      </c>
      <c r="D2903">
        <f t="shared" si="404"/>
        <v>245</v>
      </c>
      <c r="E2903">
        <f t="shared" si="405"/>
        <v>205</v>
      </c>
      <c r="F2903">
        <f t="shared" si="401"/>
        <v>10</v>
      </c>
      <c r="G2903">
        <f t="shared" si="402"/>
        <v>63</v>
      </c>
      <c r="H2903">
        <f t="shared" si="408"/>
        <v>20</v>
      </c>
      <c r="I2903">
        <f t="shared" si="407"/>
        <v>82</v>
      </c>
      <c r="K2903">
        <v>10</v>
      </c>
      <c r="N2903">
        <f t="shared" si="409"/>
        <v>60</v>
      </c>
    </row>
    <row r="2904" spans="1:14" x14ac:dyDescent="0.25">
      <c r="A2904" t="str">
        <f t="shared" si="403"/>
        <v/>
      </c>
      <c r="B2904" s="16">
        <f t="shared" si="397"/>
        <v>41704</v>
      </c>
      <c r="C2904">
        <f t="shared" si="406"/>
        <v>450</v>
      </c>
      <c r="D2904">
        <f t="shared" si="404"/>
        <v>245</v>
      </c>
      <c r="E2904">
        <f t="shared" si="405"/>
        <v>205</v>
      </c>
      <c r="F2904">
        <f t="shared" si="401"/>
        <v>10</v>
      </c>
      <c r="G2904">
        <f t="shared" si="402"/>
        <v>63</v>
      </c>
      <c r="H2904">
        <f t="shared" si="408"/>
        <v>20</v>
      </c>
      <c r="I2904">
        <f t="shared" si="407"/>
        <v>82</v>
      </c>
      <c r="K2904">
        <v>10</v>
      </c>
      <c r="N2904">
        <f t="shared" si="409"/>
        <v>60</v>
      </c>
    </row>
    <row r="2905" spans="1:14" x14ac:dyDescent="0.25">
      <c r="A2905" t="str">
        <f t="shared" si="403"/>
        <v/>
      </c>
      <c r="B2905" s="16">
        <f t="shared" si="397"/>
        <v>41705</v>
      </c>
      <c r="C2905">
        <f t="shared" si="406"/>
        <v>450</v>
      </c>
      <c r="D2905">
        <f t="shared" si="404"/>
        <v>245</v>
      </c>
      <c r="E2905">
        <f t="shared" si="405"/>
        <v>205</v>
      </c>
      <c r="F2905">
        <f t="shared" si="401"/>
        <v>10</v>
      </c>
      <c r="G2905">
        <f t="shared" si="402"/>
        <v>63</v>
      </c>
      <c r="H2905">
        <f t="shared" si="408"/>
        <v>20</v>
      </c>
      <c r="I2905">
        <f t="shared" ref="I2905:I2929" si="410">20+5+20+15+7+5+10</f>
        <v>82</v>
      </c>
      <c r="K2905">
        <v>10</v>
      </c>
      <c r="N2905">
        <f t="shared" si="409"/>
        <v>60</v>
      </c>
    </row>
    <row r="2906" spans="1:14" x14ac:dyDescent="0.25">
      <c r="A2906" t="str">
        <f t="shared" si="403"/>
        <v/>
      </c>
      <c r="B2906" s="16">
        <f t="shared" ref="B2906:B2969" si="411">B2905+1</f>
        <v>41706</v>
      </c>
      <c r="C2906">
        <f t="shared" si="406"/>
        <v>450</v>
      </c>
      <c r="D2906">
        <f t="shared" si="404"/>
        <v>245</v>
      </c>
      <c r="E2906">
        <f t="shared" si="405"/>
        <v>205</v>
      </c>
      <c r="F2906">
        <f t="shared" si="401"/>
        <v>10</v>
      </c>
      <c r="G2906">
        <f t="shared" si="402"/>
        <v>63</v>
      </c>
      <c r="H2906">
        <f t="shared" si="408"/>
        <v>20</v>
      </c>
      <c r="I2906">
        <f t="shared" si="410"/>
        <v>82</v>
      </c>
      <c r="K2906">
        <v>10</v>
      </c>
      <c r="N2906">
        <f t="shared" si="409"/>
        <v>60</v>
      </c>
    </row>
    <row r="2907" spans="1:14" x14ac:dyDescent="0.25">
      <c r="A2907" t="str">
        <f t="shared" si="403"/>
        <v/>
      </c>
      <c r="B2907" s="16">
        <f t="shared" si="411"/>
        <v>41707</v>
      </c>
      <c r="C2907">
        <f t="shared" si="406"/>
        <v>450</v>
      </c>
      <c r="D2907">
        <f t="shared" si="404"/>
        <v>245</v>
      </c>
      <c r="E2907">
        <f t="shared" si="405"/>
        <v>205</v>
      </c>
      <c r="F2907">
        <f t="shared" si="401"/>
        <v>10</v>
      </c>
      <c r="G2907">
        <f t="shared" si="402"/>
        <v>63</v>
      </c>
      <c r="H2907">
        <f t="shared" si="408"/>
        <v>20</v>
      </c>
      <c r="I2907">
        <f t="shared" si="410"/>
        <v>82</v>
      </c>
      <c r="K2907">
        <v>10</v>
      </c>
      <c r="N2907">
        <f t="shared" si="409"/>
        <v>60</v>
      </c>
    </row>
    <row r="2908" spans="1:14" x14ac:dyDescent="0.25">
      <c r="A2908" t="str">
        <f t="shared" si="403"/>
        <v/>
      </c>
      <c r="B2908" s="16">
        <f t="shared" si="411"/>
        <v>41708</v>
      </c>
      <c r="C2908">
        <f t="shared" si="406"/>
        <v>450</v>
      </c>
      <c r="D2908">
        <f t="shared" si="404"/>
        <v>245</v>
      </c>
      <c r="E2908">
        <f t="shared" si="405"/>
        <v>205</v>
      </c>
      <c r="F2908">
        <f t="shared" si="401"/>
        <v>10</v>
      </c>
      <c r="G2908">
        <f t="shared" si="402"/>
        <v>63</v>
      </c>
      <c r="H2908">
        <f t="shared" si="408"/>
        <v>20</v>
      </c>
      <c r="I2908">
        <f t="shared" si="410"/>
        <v>82</v>
      </c>
      <c r="K2908">
        <v>10</v>
      </c>
      <c r="N2908">
        <f t="shared" si="409"/>
        <v>60</v>
      </c>
    </row>
    <row r="2909" spans="1:14" x14ac:dyDescent="0.25">
      <c r="A2909" t="str">
        <f t="shared" si="403"/>
        <v/>
      </c>
      <c r="B2909" s="16">
        <f t="shared" si="411"/>
        <v>41709</v>
      </c>
      <c r="C2909">
        <f t="shared" si="406"/>
        <v>450</v>
      </c>
      <c r="D2909">
        <f t="shared" si="404"/>
        <v>245</v>
      </c>
      <c r="E2909">
        <f t="shared" si="405"/>
        <v>205</v>
      </c>
      <c r="F2909">
        <f t="shared" si="401"/>
        <v>10</v>
      </c>
      <c r="G2909">
        <f t="shared" si="402"/>
        <v>63</v>
      </c>
      <c r="H2909">
        <f t="shared" si="408"/>
        <v>20</v>
      </c>
      <c r="I2909">
        <f t="shared" si="410"/>
        <v>82</v>
      </c>
      <c r="K2909">
        <v>10</v>
      </c>
      <c r="N2909">
        <f t="shared" si="409"/>
        <v>60</v>
      </c>
    </row>
    <row r="2910" spans="1:14" x14ac:dyDescent="0.25">
      <c r="A2910" t="str">
        <f t="shared" si="403"/>
        <v/>
      </c>
      <c r="B2910" s="16">
        <f t="shared" si="411"/>
        <v>41710</v>
      </c>
      <c r="C2910">
        <f t="shared" si="406"/>
        <v>450</v>
      </c>
      <c r="D2910">
        <f t="shared" si="404"/>
        <v>245</v>
      </c>
      <c r="E2910">
        <f t="shared" si="405"/>
        <v>205</v>
      </c>
      <c r="F2910">
        <f t="shared" si="401"/>
        <v>10</v>
      </c>
      <c r="G2910">
        <f t="shared" si="402"/>
        <v>63</v>
      </c>
      <c r="H2910">
        <f t="shared" si="408"/>
        <v>20</v>
      </c>
      <c r="I2910">
        <f t="shared" si="410"/>
        <v>82</v>
      </c>
      <c r="K2910">
        <v>10</v>
      </c>
      <c r="N2910">
        <f t="shared" si="409"/>
        <v>60</v>
      </c>
    </row>
    <row r="2911" spans="1:14" x14ac:dyDescent="0.25">
      <c r="A2911" t="str">
        <f t="shared" si="403"/>
        <v/>
      </c>
      <c r="B2911" s="16">
        <f t="shared" si="411"/>
        <v>41711</v>
      </c>
      <c r="C2911">
        <f t="shared" si="406"/>
        <v>450</v>
      </c>
      <c r="D2911">
        <f t="shared" si="404"/>
        <v>245</v>
      </c>
      <c r="E2911">
        <f t="shared" si="405"/>
        <v>205</v>
      </c>
      <c r="F2911">
        <f t="shared" si="401"/>
        <v>10</v>
      </c>
      <c r="G2911">
        <f t="shared" si="402"/>
        <v>63</v>
      </c>
      <c r="H2911">
        <f t="shared" si="408"/>
        <v>20</v>
      </c>
      <c r="I2911">
        <f t="shared" si="410"/>
        <v>82</v>
      </c>
      <c r="K2911">
        <v>10</v>
      </c>
      <c r="N2911">
        <f t="shared" si="409"/>
        <v>60</v>
      </c>
    </row>
    <row r="2912" spans="1:14" x14ac:dyDescent="0.25">
      <c r="A2912" t="str">
        <f t="shared" si="403"/>
        <v/>
      </c>
      <c r="B2912" s="16">
        <f t="shared" si="411"/>
        <v>41712</v>
      </c>
      <c r="C2912">
        <f t="shared" si="406"/>
        <v>450</v>
      </c>
      <c r="D2912">
        <f t="shared" si="404"/>
        <v>245</v>
      </c>
      <c r="E2912">
        <f t="shared" si="405"/>
        <v>205</v>
      </c>
      <c r="F2912">
        <f t="shared" si="401"/>
        <v>10</v>
      </c>
      <c r="G2912">
        <f t="shared" si="402"/>
        <v>63</v>
      </c>
      <c r="H2912">
        <f t="shared" si="408"/>
        <v>20</v>
      </c>
      <c r="I2912">
        <f t="shared" si="410"/>
        <v>82</v>
      </c>
      <c r="K2912">
        <v>10</v>
      </c>
      <c r="N2912">
        <f t="shared" si="409"/>
        <v>60</v>
      </c>
    </row>
    <row r="2913" spans="1:14" x14ac:dyDescent="0.25">
      <c r="A2913" t="str">
        <f t="shared" si="403"/>
        <v/>
      </c>
      <c r="B2913" s="16">
        <f t="shared" si="411"/>
        <v>41713</v>
      </c>
      <c r="C2913">
        <f t="shared" si="406"/>
        <v>450</v>
      </c>
      <c r="D2913">
        <f t="shared" si="404"/>
        <v>245</v>
      </c>
      <c r="E2913">
        <f t="shared" si="405"/>
        <v>205</v>
      </c>
      <c r="F2913">
        <f t="shared" si="401"/>
        <v>10</v>
      </c>
      <c r="G2913">
        <f t="shared" si="402"/>
        <v>63</v>
      </c>
      <c r="H2913">
        <f t="shared" si="408"/>
        <v>20</v>
      </c>
      <c r="I2913">
        <f t="shared" si="410"/>
        <v>82</v>
      </c>
      <c r="K2913">
        <v>10</v>
      </c>
      <c r="N2913">
        <f t="shared" si="409"/>
        <v>60</v>
      </c>
    </row>
    <row r="2914" spans="1:14" x14ac:dyDescent="0.25">
      <c r="A2914" t="str">
        <f t="shared" si="403"/>
        <v/>
      </c>
      <c r="B2914" s="16">
        <f t="shared" si="411"/>
        <v>41714</v>
      </c>
      <c r="C2914">
        <f t="shared" si="406"/>
        <v>450</v>
      </c>
      <c r="D2914">
        <f t="shared" si="404"/>
        <v>245</v>
      </c>
      <c r="E2914">
        <f t="shared" si="405"/>
        <v>205</v>
      </c>
      <c r="F2914">
        <f t="shared" si="401"/>
        <v>10</v>
      </c>
      <c r="G2914">
        <f t="shared" si="402"/>
        <v>63</v>
      </c>
      <c r="H2914">
        <f t="shared" si="408"/>
        <v>20</v>
      </c>
      <c r="I2914">
        <f t="shared" si="410"/>
        <v>82</v>
      </c>
      <c r="K2914">
        <v>10</v>
      </c>
      <c r="N2914">
        <f t="shared" si="409"/>
        <v>60</v>
      </c>
    </row>
    <row r="2915" spans="1:14" x14ac:dyDescent="0.25">
      <c r="A2915" t="str">
        <f t="shared" si="403"/>
        <v/>
      </c>
      <c r="B2915" s="16">
        <f t="shared" si="411"/>
        <v>41715</v>
      </c>
      <c r="C2915">
        <f t="shared" si="406"/>
        <v>450</v>
      </c>
      <c r="D2915">
        <f t="shared" si="404"/>
        <v>245</v>
      </c>
      <c r="E2915">
        <f t="shared" si="405"/>
        <v>205</v>
      </c>
      <c r="F2915">
        <f t="shared" si="401"/>
        <v>10</v>
      </c>
      <c r="G2915">
        <f t="shared" si="402"/>
        <v>63</v>
      </c>
      <c r="H2915">
        <f t="shared" si="408"/>
        <v>20</v>
      </c>
      <c r="I2915">
        <f t="shared" si="410"/>
        <v>82</v>
      </c>
      <c r="K2915">
        <v>10</v>
      </c>
      <c r="N2915">
        <f t="shared" si="409"/>
        <v>60</v>
      </c>
    </row>
    <row r="2916" spans="1:14" x14ac:dyDescent="0.25">
      <c r="A2916" t="str">
        <f t="shared" si="403"/>
        <v/>
      </c>
      <c r="B2916" s="16">
        <f t="shared" si="411"/>
        <v>41716</v>
      </c>
      <c r="C2916">
        <f t="shared" si="406"/>
        <v>450</v>
      </c>
      <c r="D2916">
        <f t="shared" si="404"/>
        <v>245</v>
      </c>
      <c r="E2916">
        <f t="shared" si="405"/>
        <v>205</v>
      </c>
      <c r="F2916">
        <f t="shared" si="401"/>
        <v>10</v>
      </c>
      <c r="G2916">
        <f t="shared" si="402"/>
        <v>63</v>
      </c>
      <c r="H2916">
        <f t="shared" si="408"/>
        <v>20</v>
      </c>
      <c r="I2916">
        <f t="shared" si="410"/>
        <v>82</v>
      </c>
      <c r="K2916">
        <v>10</v>
      </c>
      <c r="N2916">
        <f t="shared" si="409"/>
        <v>60</v>
      </c>
    </row>
    <row r="2917" spans="1:14" x14ac:dyDescent="0.25">
      <c r="A2917" t="str">
        <f t="shared" si="403"/>
        <v/>
      </c>
      <c r="B2917" s="16">
        <f t="shared" si="411"/>
        <v>41717</v>
      </c>
      <c r="C2917">
        <f t="shared" si="406"/>
        <v>450</v>
      </c>
      <c r="D2917">
        <f t="shared" si="404"/>
        <v>245</v>
      </c>
      <c r="E2917">
        <f t="shared" si="405"/>
        <v>205</v>
      </c>
      <c r="F2917">
        <f t="shared" si="401"/>
        <v>10</v>
      </c>
      <c r="G2917">
        <f t="shared" si="402"/>
        <v>63</v>
      </c>
      <c r="H2917">
        <f t="shared" si="408"/>
        <v>20</v>
      </c>
      <c r="I2917">
        <f t="shared" si="410"/>
        <v>82</v>
      </c>
      <c r="K2917">
        <v>10</v>
      </c>
      <c r="N2917">
        <f t="shared" si="409"/>
        <v>60</v>
      </c>
    </row>
    <row r="2918" spans="1:14" x14ac:dyDescent="0.25">
      <c r="A2918" t="str">
        <f t="shared" si="403"/>
        <v/>
      </c>
      <c r="B2918" s="16">
        <f t="shared" si="411"/>
        <v>41718</v>
      </c>
      <c r="C2918">
        <f t="shared" si="406"/>
        <v>450</v>
      </c>
      <c r="D2918">
        <f t="shared" si="404"/>
        <v>245</v>
      </c>
      <c r="E2918">
        <f t="shared" si="405"/>
        <v>205</v>
      </c>
      <c r="F2918">
        <f t="shared" si="401"/>
        <v>10</v>
      </c>
      <c r="G2918">
        <f t="shared" si="402"/>
        <v>63</v>
      </c>
      <c r="H2918">
        <f t="shared" si="408"/>
        <v>20</v>
      </c>
      <c r="I2918">
        <f t="shared" si="410"/>
        <v>82</v>
      </c>
      <c r="K2918">
        <v>10</v>
      </c>
      <c r="N2918">
        <f t="shared" si="409"/>
        <v>60</v>
      </c>
    </row>
    <row r="2919" spans="1:14" x14ac:dyDescent="0.25">
      <c r="A2919" t="str">
        <f t="shared" si="403"/>
        <v/>
      </c>
      <c r="B2919" s="16">
        <f t="shared" si="411"/>
        <v>41719</v>
      </c>
      <c r="C2919">
        <f t="shared" si="406"/>
        <v>450</v>
      </c>
      <c r="D2919">
        <f t="shared" si="404"/>
        <v>245</v>
      </c>
      <c r="E2919">
        <f t="shared" si="405"/>
        <v>205</v>
      </c>
      <c r="F2919">
        <f t="shared" si="401"/>
        <v>10</v>
      </c>
      <c r="G2919">
        <f t="shared" si="402"/>
        <v>63</v>
      </c>
      <c r="H2919">
        <f t="shared" si="408"/>
        <v>20</v>
      </c>
      <c r="I2919">
        <f t="shared" si="410"/>
        <v>82</v>
      </c>
      <c r="K2919">
        <v>10</v>
      </c>
      <c r="N2919">
        <f t="shared" si="409"/>
        <v>60</v>
      </c>
    </row>
    <row r="2920" spans="1:14" x14ac:dyDescent="0.25">
      <c r="A2920" t="str">
        <f t="shared" si="403"/>
        <v/>
      </c>
      <c r="B2920" s="16">
        <f t="shared" si="411"/>
        <v>41720</v>
      </c>
      <c r="C2920">
        <f t="shared" si="406"/>
        <v>450</v>
      </c>
      <c r="D2920">
        <f t="shared" si="404"/>
        <v>245</v>
      </c>
      <c r="E2920">
        <f t="shared" si="405"/>
        <v>205</v>
      </c>
      <c r="F2920">
        <f t="shared" si="401"/>
        <v>10</v>
      </c>
      <c r="G2920">
        <f t="shared" si="402"/>
        <v>63</v>
      </c>
      <c r="H2920">
        <f t="shared" si="408"/>
        <v>20</v>
      </c>
      <c r="I2920">
        <f t="shared" si="410"/>
        <v>82</v>
      </c>
      <c r="K2920">
        <v>10</v>
      </c>
      <c r="N2920">
        <f t="shared" si="409"/>
        <v>60</v>
      </c>
    </row>
    <row r="2921" spans="1:14" x14ac:dyDescent="0.25">
      <c r="A2921" t="str">
        <f t="shared" si="403"/>
        <v/>
      </c>
      <c r="B2921" s="16">
        <f t="shared" si="411"/>
        <v>41721</v>
      </c>
      <c r="C2921">
        <f t="shared" si="406"/>
        <v>450</v>
      </c>
      <c r="D2921">
        <f t="shared" si="404"/>
        <v>245</v>
      </c>
      <c r="E2921">
        <f t="shared" si="405"/>
        <v>205</v>
      </c>
      <c r="F2921">
        <f t="shared" si="401"/>
        <v>10</v>
      </c>
      <c r="G2921">
        <f t="shared" si="402"/>
        <v>63</v>
      </c>
      <c r="H2921">
        <f t="shared" si="408"/>
        <v>20</v>
      </c>
      <c r="I2921">
        <f t="shared" si="410"/>
        <v>82</v>
      </c>
      <c r="K2921">
        <v>10</v>
      </c>
      <c r="N2921">
        <f t="shared" si="409"/>
        <v>60</v>
      </c>
    </row>
    <row r="2922" spans="1:14" x14ac:dyDescent="0.25">
      <c r="A2922" t="str">
        <f t="shared" si="403"/>
        <v/>
      </c>
      <c r="B2922" s="16">
        <f t="shared" si="411"/>
        <v>41722</v>
      </c>
      <c r="C2922">
        <f t="shared" si="406"/>
        <v>450</v>
      </c>
      <c r="D2922">
        <f t="shared" si="404"/>
        <v>245</v>
      </c>
      <c r="E2922">
        <f t="shared" si="405"/>
        <v>205</v>
      </c>
      <c r="F2922">
        <f t="shared" si="401"/>
        <v>10</v>
      </c>
      <c r="G2922">
        <f t="shared" si="402"/>
        <v>63</v>
      </c>
      <c r="H2922">
        <f t="shared" si="408"/>
        <v>20</v>
      </c>
      <c r="I2922">
        <f t="shared" si="410"/>
        <v>82</v>
      </c>
      <c r="K2922">
        <v>10</v>
      </c>
      <c r="N2922">
        <f t="shared" si="409"/>
        <v>60</v>
      </c>
    </row>
    <row r="2923" spans="1:14" x14ac:dyDescent="0.25">
      <c r="A2923" t="str">
        <f t="shared" si="403"/>
        <v/>
      </c>
      <c r="B2923" s="16">
        <f t="shared" si="411"/>
        <v>41723</v>
      </c>
      <c r="C2923">
        <f t="shared" si="406"/>
        <v>450</v>
      </c>
      <c r="D2923">
        <f t="shared" si="404"/>
        <v>245</v>
      </c>
      <c r="E2923">
        <f t="shared" si="405"/>
        <v>205</v>
      </c>
      <c r="F2923">
        <f t="shared" si="401"/>
        <v>10</v>
      </c>
      <c r="G2923">
        <f t="shared" si="402"/>
        <v>63</v>
      </c>
      <c r="H2923">
        <f t="shared" si="408"/>
        <v>20</v>
      </c>
      <c r="I2923">
        <f t="shared" si="410"/>
        <v>82</v>
      </c>
      <c r="K2923">
        <v>10</v>
      </c>
      <c r="N2923">
        <f t="shared" si="409"/>
        <v>60</v>
      </c>
    </row>
    <row r="2924" spans="1:14" x14ac:dyDescent="0.25">
      <c r="A2924" t="str">
        <f t="shared" si="403"/>
        <v/>
      </c>
      <c r="B2924" s="16">
        <f t="shared" si="411"/>
        <v>41724</v>
      </c>
      <c r="C2924">
        <f t="shared" si="406"/>
        <v>450</v>
      </c>
      <c r="D2924">
        <f t="shared" si="404"/>
        <v>245</v>
      </c>
      <c r="E2924">
        <f t="shared" si="405"/>
        <v>205</v>
      </c>
      <c r="F2924">
        <f t="shared" si="401"/>
        <v>10</v>
      </c>
      <c r="G2924">
        <f t="shared" si="402"/>
        <v>63</v>
      </c>
      <c r="H2924">
        <f t="shared" si="408"/>
        <v>20</v>
      </c>
      <c r="I2924">
        <f t="shared" si="410"/>
        <v>82</v>
      </c>
      <c r="K2924">
        <v>10</v>
      </c>
      <c r="N2924">
        <f t="shared" si="409"/>
        <v>60</v>
      </c>
    </row>
    <row r="2925" spans="1:14" x14ac:dyDescent="0.25">
      <c r="A2925" t="str">
        <f t="shared" si="403"/>
        <v/>
      </c>
      <c r="B2925" s="16">
        <f t="shared" si="411"/>
        <v>41725</v>
      </c>
      <c r="C2925">
        <f t="shared" si="406"/>
        <v>450</v>
      </c>
      <c r="D2925">
        <f t="shared" si="404"/>
        <v>245</v>
      </c>
      <c r="E2925">
        <f t="shared" si="405"/>
        <v>205</v>
      </c>
      <c r="F2925">
        <f t="shared" si="401"/>
        <v>10</v>
      </c>
      <c r="G2925">
        <f t="shared" si="402"/>
        <v>63</v>
      </c>
      <c r="H2925">
        <f t="shared" si="408"/>
        <v>20</v>
      </c>
      <c r="I2925">
        <f t="shared" si="410"/>
        <v>82</v>
      </c>
      <c r="K2925">
        <v>10</v>
      </c>
      <c r="N2925">
        <f t="shared" si="409"/>
        <v>60</v>
      </c>
    </row>
    <row r="2926" spans="1:14" x14ac:dyDescent="0.25">
      <c r="A2926" t="str">
        <f t="shared" si="403"/>
        <v/>
      </c>
      <c r="B2926" s="16">
        <f t="shared" si="411"/>
        <v>41726</v>
      </c>
      <c r="C2926">
        <f t="shared" si="406"/>
        <v>450</v>
      </c>
      <c r="D2926">
        <f t="shared" si="404"/>
        <v>245</v>
      </c>
      <c r="E2926">
        <f t="shared" si="405"/>
        <v>205</v>
      </c>
      <c r="F2926">
        <f t="shared" si="401"/>
        <v>10</v>
      </c>
      <c r="G2926">
        <f t="shared" si="402"/>
        <v>63</v>
      </c>
      <c r="H2926">
        <f t="shared" si="408"/>
        <v>20</v>
      </c>
      <c r="I2926">
        <f t="shared" si="410"/>
        <v>82</v>
      </c>
      <c r="K2926">
        <v>10</v>
      </c>
      <c r="N2926">
        <f t="shared" si="409"/>
        <v>60</v>
      </c>
    </row>
    <row r="2927" spans="1:14" x14ac:dyDescent="0.25">
      <c r="A2927" t="str">
        <f t="shared" si="403"/>
        <v/>
      </c>
      <c r="B2927" s="16">
        <f t="shared" si="411"/>
        <v>41727</v>
      </c>
      <c r="C2927">
        <f t="shared" si="406"/>
        <v>450</v>
      </c>
      <c r="D2927">
        <f t="shared" si="404"/>
        <v>245</v>
      </c>
      <c r="E2927">
        <f t="shared" si="405"/>
        <v>205</v>
      </c>
      <c r="F2927">
        <f t="shared" si="401"/>
        <v>10</v>
      </c>
      <c r="G2927">
        <f t="shared" si="402"/>
        <v>63</v>
      </c>
      <c r="H2927">
        <f t="shared" si="408"/>
        <v>20</v>
      </c>
      <c r="I2927">
        <f t="shared" si="410"/>
        <v>82</v>
      </c>
      <c r="K2927">
        <v>10</v>
      </c>
      <c r="N2927">
        <f t="shared" si="409"/>
        <v>60</v>
      </c>
    </row>
    <row r="2928" spans="1:14" x14ac:dyDescent="0.25">
      <c r="A2928" t="str">
        <f t="shared" si="403"/>
        <v/>
      </c>
      <c r="B2928" s="16">
        <f t="shared" si="411"/>
        <v>41728</v>
      </c>
      <c r="C2928">
        <f t="shared" si="406"/>
        <v>450</v>
      </c>
      <c r="D2928">
        <f t="shared" si="404"/>
        <v>245</v>
      </c>
      <c r="E2928">
        <f t="shared" si="405"/>
        <v>205</v>
      </c>
      <c r="F2928">
        <f t="shared" si="401"/>
        <v>10</v>
      </c>
      <c r="G2928">
        <f t="shared" si="402"/>
        <v>63</v>
      </c>
      <c r="H2928">
        <f t="shared" si="408"/>
        <v>20</v>
      </c>
      <c r="I2928">
        <f t="shared" si="410"/>
        <v>82</v>
      </c>
      <c r="K2928">
        <v>10</v>
      </c>
      <c r="N2928">
        <f t="shared" si="409"/>
        <v>60</v>
      </c>
    </row>
    <row r="2929" spans="1:14" x14ac:dyDescent="0.25">
      <c r="A2929" t="str">
        <f>IF(DAY(B2929)=1,1,"")</f>
        <v/>
      </c>
      <c r="B2929" s="16">
        <f t="shared" si="411"/>
        <v>41729</v>
      </c>
      <c r="C2929">
        <f t="shared" si="406"/>
        <v>450</v>
      </c>
      <c r="D2929">
        <f t="shared" si="404"/>
        <v>245</v>
      </c>
      <c r="E2929">
        <f t="shared" si="405"/>
        <v>205</v>
      </c>
      <c r="F2929">
        <f t="shared" si="401"/>
        <v>10</v>
      </c>
      <c r="G2929">
        <f t="shared" si="402"/>
        <v>63</v>
      </c>
      <c r="H2929">
        <f t="shared" si="408"/>
        <v>20</v>
      </c>
      <c r="I2929">
        <f t="shared" si="410"/>
        <v>82</v>
      </c>
      <c r="K2929">
        <v>10</v>
      </c>
      <c r="N2929">
        <f t="shared" si="409"/>
        <v>60</v>
      </c>
    </row>
    <row r="2930" spans="1:14" x14ac:dyDescent="0.25">
      <c r="B2930" s="16">
        <f t="shared" si="411"/>
        <v>41730</v>
      </c>
      <c r="C2930">
        <f t="shared" ref="C2930:C2993" si="412">IF(MONTH(B2930)&lt;4,450,IF(MONTH(B2930)&gt;10,450,410))</f>
        <v>410</v>
      </c>
      <c r="D2930">
        <f t="shared" ref="D2930:D2993" si="413">SUM(F2930:S2930)</f>
        <v>245</v>
      </c>
      <c r="E2930">
        <f t="shared" ref="E2930:E2993" si="414">C2930-D2930</f>
        <v>165</v>
      </c>
      <c r="F2930">
        <f t="shared" si="401"/>
        <v>10</v>
      </c>
      <c r="G2930">
        <f>10+10+15+15+16+10+5</f>
        <v>81</v>
      </c>
      <c r="H2930">
        <v>10</v>
      </c>
      <c r="I2930">
        <f>20+5+20+15+5+4+25</f>
        <v>94</v>
      </c>
      <c r="K2930">
        <v>10</v>
      </c>
      <c r="N2930">
        <f t="shared" ref="N2930:N2940" si="415">15+25</f>
        <v>40</v>
      </c>
    </row>
    <row r="2931" spans="1:14" x14ac:dyDescent="0.25">
      <c r="B2931" s="16">
        <f t="shared" si="411"/>
        <v>41731</v>
      </c>
      <c r="C2931">
        <f t="shared" si="412"/>
        <v>410</v>
      </c>
      <c r="D2931">
        <f t="shared" si="413"/>
        <v>245</v>
      </c>
      <c r="E2931">
        <f t="shared" si="414"/>
        <v>165</v>
      </c>
      <c r="F2931">
        <f t="shared" si="401"/>
        <v>10</v>
      </c>
      <c r="G2931">
        <f t="shared" ref="G2931:G2959" si="416">10+10+15+15+16+10+5</f>
        <v>81</v>
      </c>
      <c r="H2931">
        <v>10</v>
      </c>
      <c r="I2931">
        <f t="shared" ref="I2931:I2959" si="417">20+5+20+15+5+4+25</f>
        <v>94</v>
      </c>
      <c r="K2931">
        <v>10</v>
      </c>
      <c r="N2931">
        <f t="shared" si="415"/>
        <v>40</v>
      </c>
    </row>
    <row r="2932" spans="1:14" x14ac:dyDescent="0.25">
      <c r="B2932" s="16">
        <f t="shared" si="411"/>
        <v>41732</v>
      </c>
      <c r="C2932">
        <f t="shared" si="412"/>
        <v>410</v>
      </c>
      <c r="D2932">
        <f t="shared" si="413"/>
        <v>245</v>
      </c>
      <c r="E2932">
        <f t="shared" si="414"/>
        <v>165</v>
      </c>
      <c r="F2932">
        <f t="shared" si="401"/>
        <v>10</v>
      </c>
      <c r="G2932">
        <f t="shared" si="416"/>
        <v>81</v>
      </c>
      <c r="H2932">
        <v>10</v>
      </c>
      <c r="I2932">
        <f t="shared" si="417"/>
        <v>94</v>
      </c>
      <c r="K2932">
        <v>10</v>
      </c>
      <c r="N2932">
        <f t="shared" si="415"/>
        <v>40</v>
      </c>
    </row>
    <row r="2933" spans="1:14" x14ac:dyDescent="0.25">
      <c r="B2933" s="16">
        <f t="shared" si="411"/>
        <v>41733</v>
      </c>
      <c r="C2933">
        <f t="shared" si="412"/>
        <v>410</v>
      </c>
      <c r="D2933">
        <f t="shared" si="413"/>
        <v>245</v>
      </c>
      <c r="E2933">
        <f t="shared" si="414"/>
        <v>165</v>
      </c>
      <c r="F2933">
        <f t="shared" si="401"/>
        <v>10</v>
      </c>
      <c r="G2933">
        <f t="shared" si="416"/>
        <v>81</v>
      </c>
      <c r="H2933">
        <v>10</v>
      </c>
      <c r="I2933">
        <f t="shared" si="417"/>
        <v>94</v>
      </c>
      <c r="K2933">
        <v>10</v>
      </c>
      <c r="N2933">
        <f t="shared" si="415"/>
        <v>40</v>
      </c>
    </row>
    <row r="2934" spans="1:14" x14ac:dyDescent="0.25">
      <c r="B2934" s="16">
        <f t="shared" si="411"/>
        <v>41734</v>
      </c>
      <c r="C2934">
        <f t="shared" si="412"/>
        <v>410</v>
      </c>
      <c r="D2934">
        <f t="shared" si="413"/>
        <v>245</v>
      </c>
      <c r="E2934">
        <f t="shared" si="414"/>
        <v>165</v>
      </c>
      <c r="F2934">
        <f t="shared" si="401"/>
        <v>10</v>
      </c>
      <c r="G2934">
        <f t="shared" si="416"/>
        <v>81</v>
      </c>
      <c r="H2934">
        <v>10</v>
      </c>
      <c r="I2934">
        <f t="shared" si="417"/>
        <v>94</v>
      </c>
      <c r="K2934">
        <v>10</v>
      </c>
      <c r="N2934">
        <f t="shared" si="415"/>
        <v>40</v>
      </c>
    </row>
    <row r="2935" spans="1:14" x14ac:dyDescent="0.25">
      <c r="B2935" s="16">
        <f t="shared" si="411"/>
        <v>41735</v>
      </c>
      <c r="C2935">
        <f t="shared" si="412"/>
        <v>410</v>
      </c>
      <c r="D2935">
        <f t="shared" si="413"/>
        <v>245</v>
      </c>
      <c r="E2935">
        <f t="shared" si="414"/>
        <v>165</v>
      </c>
      <c r="F2935">
        <f t="shared" si="401"/>
        <v>10</v>
      </c>
      <c r="G2935">
        <f t="shared" si="416"/>
        <v>81</v>
      </c>
      <c r="H2935">
        <v>10</v>
      </c>
      <c r="I2935">
        <f t="shared" si="417"/>
        <v>94</v>
      </c>
      <c r="K2935">
        <v>10</v>
      </c>
      <c r="N2935">
        <f t="shared" si="415"/>
        <v>40</v>
      </c>
    </row>
    <row r="2936" spans="1:14" x14ac:dyDescent="0.25">
      <c r="B2936" s="16">
        <f t="shared" si="411"/>
        <v>41736</v>
      </c>
      <c r="C2936">
        <f t="shared" si="412"/>
        <v>410</v>
      </c>
      <c r="D2936">
        <f t="shared" si="413"/>
        <v>245</v>
      </c>
      <c r="E2936">
        <f t="shared" si="414"/>
        <v>165</v>
      </c>
      <c r="F2936">
        <f t="shared" si="401"/>
        <v>10</v>
      </c>
      <c r="G2936">
        <f t="shared" si="416"/>
        <v>81</v>
      </c>
      <c r="H2936">
        <v>10</v>
      </c>
      <c r="I2936">
        <f t="shared" si="417"/>
        <v>94</v>
      </c>
      <c r="K2936">
        <v>10</v>
      </c>
      <c r="N2936">
        <f t="shared" si="415"/>
        <v>40</v>
      </c>
    </row>
    <row r="2937" spans="1:14" x14ac:dyDescent="0.25">
      <c r="B2937" s="16">
        <f t="shared" si="411"/>
        <v>41737</v>
      </c>
      <c r="C2937">
        <f t="shared" si="412"/>
        <v>410</v>
      </c>
      <c r="D2937">
        <f t="shared" si="413"/>
        <v>245</v>
      </c>
      <c r="E2937">
        <f t="shared" si="414"/>
        <v>165</v>
      </c>
      <c r="F2937">
        <f t="shared" si="401"/>
        <v>10</v>
      </c>
      <c r="G2937">
        <f t="shared" si="416"/>
        <v>81</v>
      </c>
      <c r="H2937">
        <v>10</v>
      </c>
      <c r="I2937">
        <f t="shared" si="417"/>
        <v>94</v>
      </c>
      <c r="K2937">
        <v>10</v>
      </c>
      <c r="N2937">
        <f t="shared" si="415"/>
        <v>40</v>
      </c>
    </row>
    <row r="2938" spans="1:14" x14ac:dyDescent="0.25">
      <c r="B2938" s="16">
        <f t="shared" si="411"/>
        <v>41738</v>
      </c>
      <c r="C2938">
        <f t="shared" si="412"/>
        <v>410</v>
      </c>
      <c r="D2938">
        <f t="shared" si="413"/>
        <v>245</v>
      </c>
      <c r="E2938">
        <f t="shared" si="414"/>
        <v>165</v>
      </c>
      <c r="F2938">
        <f t="shared" si="401"/>
        <v>10</v>
      </c>
      <c r="G2938">
        <f t="shared" si="416"/>
        <v>81</v>
      </c>
      <c r="H2938">
        <v>10</v>
      </c>
      <c r="I2938">
        <f t="shared" si="417"/>
        <v>94</v>
      </c>
      <c r="K2938">
        <v>10</v>
      </c>
      <c r="N2938">
        <f t="shared" si="415"/>
        <v>40</v>
      </c>
    </row>
    <row r="2939" spans="1:14" x14ac:dyDescent="0.25">
      <c r="B2939" s="16">
        <f t="shared" si="411"/>
        <v>41739</v>
      </c>
      <c r="C2939">
        <f t="shared" si="412"/>
        <v>410</v>
      </c>
      <c r="D2939">
        <f t="shared" si="413"/>
        <v>245</v>
      </c>
      <c r="E2939">
        <f t="shared" si="414"/>
        <v>165</v>
      </c>
      <c r="F2939">
        <f t="shared" si="401"/>
        <v>10</v>
      </c>
      <c r="G2939">
        <f t="shared" si="416"/>
        <v>81</v>
      </c>
      <c r="H2939">
        <v>10</v>
      </c>
      <c r="I2939">
        <f t="shared" si="417"/>
        <v>94</v>
      </c>
      <c r="K2939">
        <v>10</v>
      </c>
      <c r="N2939">
        <f t="shared" si="415"/>
        <v>40</v>
      </c>
    </row>
    <row r="2940" spans="1:14" x14ac:dyDescent="0.25">
      <c r="B2940" s="16">
        <f t="shared" si="411"/>
        <v>41740</v>
      </c>
      <c r="C2940">
        <f t="shared" si="412"/>
        <v>410</v>
      </c>
      <c r="D2940">
        <f t="shared" si="413"/>
        <v>245</v>
      </c>
      <c r="E2940">
        <f t="shared" si="414"/>
        <v>165</v>
      </c>
      <c r="F2940">
        <f t="shared" si="401"/>
        <v>10</v>
      </c>
      <c r="G2940">
        <f t="shared" si="416"/>
        <v>81</v>
      </c>
      <c r="H2940">
        <v>10</v>
      </c>
      <c r="I2940">
        <f t="shared" si="417"/>
        <v>94</v>
      </c>
      <c r="K2940">
        <v>10</v>
      </c>
      <c r="N2940">
        <f t="shared" si="415"/>
        <v>40</v>
      </c>
    </row>
    <row r="2941" spans="1:14" x14ac:dyDescent="0.25">
      <c r="B2941" s="16">
        <f t="shared" si="411"/>
        <v>41741</v>
      </c>
      <c r="C2941">
        <f t="shared" si="412"/>
        <v>410</v>
      </c>
      <c r="D2941">
        <f t="shared" si="413"/>
        <v>245</v>
      </c>
      <c r="E2941">
        <f t="shared" si="414"/>
        <v>165</v>
      </c>
      <c r="F2941">
        <f t="shared" ref="F2941:F3004" si="418">5+5</f>
        <v>10</v>
      </c>
      <c r="G2941">
        <f t="shared" si="416"/>
        <v>81</v>
      </c>
      <c r="H2941">
        <v>10</v>
      </c>
      <c r="I2941">
        <f t="shared" si="417"/>
        <v>94</v>
      </c>
      <c r="K2941">
        <v>10</v>
      </c>
      <c r="N2941">
        <f t="shared" ref="N2941:N3004" si="419">15+25</f>
        <v>40</v>
      </c>
    </row>
    <row r="2942" spans="1:14" x14ac:dyDescent="0.25">
      <c r="B2942" s="16">
        <f t="shared" si="411"/>
        <v>41742</v>
      </c>
      <c r="C2942">
        <f t="shared" si="412"/>
        <v>410</v>
      </c>
      <c r="D2942">
        <f t="shared" si="413"/>
        <v>245</v>
      </c>
      <c r="E2942">
        <f t="shared" si="414"/>
        <v>165</v>
      </c>
      <c r="F2942">
        <f t="shared" si="418"/>
        <v>10</v>
      </c>
      <c r="G2942">
        <f t="shared" si="416"/>
        <v>81</v>
      </c>
      <c r="H2942">
        <v>10</v>
      </c>
      <c r="I2942">
        <f t="shared" si="417"/>
        <v>94</v>
      </c>
      <c r="K2942">
        <v>10</v>
      </c>
      <c r="N2942">
        <f t="shared" si="419"/>
        <v>40</v>
      </c>
    </row>
    <row r="2943" spans="1:14" x14ac:dyDescent="0.25">
      <c r="B2943" s="16">
        <f t="shared" si="411"/>
        <v>41743</v>
      </c>
      <c r="C2943">
        <f t="shared" si="412"/>
        <v>410</v>
      </c>
      <c r="D2943">
        <f t="shared" si="413"/>
        <v>245</v>
      </c>
      <c r="E2943">
        <f t="shared" si="414"/>
        <v>165</v>
      </c>
      <c r="F2943">
        <f t="shared" si="418"/>
        <v>10</v>
      </c>
      <c r="G2943">
        <f t="shared" si="416"/>
        <v>81</v>
      </c>
      <c r="H2943">
        <v>10</v>
      </c>
      <c r="I2943">
        <f t="shared" si="417"/>
        <v>94</v>
      </c>
      <c r="K2943">
        <v>10</v>
      </c>
      <c r="N2943">
        <f t="shared" si="419"/>
        <v>40</v>
      </c>
    </row>
    <row r="2944" spans="1:14" x14ac:dyDescent="0.25">
      <c r="B2944" s="16">
        <f t="shared" si="411"/>
        <v>41744</v>
      </c>
      <c r="C2944">
        <f t="shared" si="412"/>
        <v>410</v>
      </c>
      <c r="D2944">
        <f t="shared" si="413"/>
        <v>245</v>
      </c>
      <c r="E2944">
        <f t="shared" si="414"/>
        <v>165</v>
      </c>
      <c r="F2944">
        <f t="shared" si="418"/>
        <v>10</v>
      </c>
      <c r="G2944">
        <f t="shared" si="416"/>
        <v>81</v>
      </c>
      <c r="H2944">
        <v>10</v>
      </c>
      <c r="I2944">
        <f t="shared" si="417"/>
        <v>94</v>
      </c>
      <c r="K2944">
        <v>10</v>
      </c>
      <c r="N2944">
        <f t="shared" si="419"/>
        <v>40</v>
      </c>
    </row>
    <row r="2945" spans="2:14" x14ac:dyDescent="0.25">
      <c r="B2945" s="16">
        <f t="shared" si="411"/>
        <v>41745</v>
      </c>
      <c r="C2945">
        <f t="shared" si="412"/>
        <v>410</v>
      </c>
      <c r="D2945">
        <f t="shared" si="413"/>
        <v>245</v>
      </c>
      <c r="E2945">
        <f t="shared" si="414"/>
        <v>165</v>
      </c>
      <c r="F2945">
        <f t="shared" si="418"/>
        <v>10</v>
      </c>
      <c r="G2945">
        <f t="shared" si="416"/>
        <v>81</v>
      </c>
      <c r="H2945">
        <v>10</v>
      </c>
      <c r="I2945">
        <f t="shared" si="417"/>
        <v>94</v>
      </c>
      <c r="K2945">
        <v>10</v>
      </c>
      <c r="N2945">
        <f t="shared" si="419"/>
        <v>40</v>
      </c>
    </row>
    <row r="2946" spans="2:14" x14ac:dyDescent="0.25">
      <c r="B2946" s="16">
        <f t="shared" si="411"/>
        <v>41746</v>
      </c>
      <c r="C2946">
        <f t="shared" si="412"/>
        <v>410</v>
      </c>
      <c r="D2946">
        <f t="shared" si="413"/>
        <v>245</v>
      </c>
      <c r="E2946">
        <f t="shared" si="414"/>
        <v>165</v>
      </c>
      <c r="F2946">
        <f t="shared" si="418"/>
        <v>10</v>
      </c>
      <c r="G2946">
        <f t="shared" si="416"/>
        <v>81</v>
      </c>
      <c r="H2946">
        <v>10</v>
      </c>
      <c r="I2946">
        <f t="shared" si="417"/>
        <v>94</v>
      </c>
      <c r="K2946">
        <v>10</v>
      </c>
      <c r="N2946">
        <f t="shared" si="419"/>
        <v>40</v>
      </c>
    </row>
    <row r="2947" spans="2:14" x14ac:dyDescent="0.25">
      <c r="B2947" s="16">
        <f t="shared" si="411"/>
        <v>41747</v>
      </c>
      <c r="C2947">
        <f t="shared" si="412"/>
        <v>410</v>
      </c>
      <c r="D2947">
        <f t="shared" si="413"/>
        <v>245</v>
      </c>
      <c r="E2947">
        <f t="shared" si="414"/>
        <v>165</v>
      </c>
      <c r="F2947">
        <f t="shared" si="418"/>
        <v>10</v>
      </c>
      <c r="G2947">
        <f t="shared" si="416"/>
        <v>81</v>
      </c>
      <c r="H2947">
        <v>10</v>
      </c>
      <c r="I2947">
        <f t="shared" si="417"/>
        <v>94</v>
      </c>
      <c r="K2947">
        <v>10</v>
      </c>
      <c r="N2947">
        <f t="shared" si="419"/>
        <v>40</v>
      </c>
    </row>
    <row r="2948" spans="2:14" x14ac:dyDescent="0.25">
      <c r="B2948" s="16">
        <f t="shared" si="411"/>
        <v>41748</v>
      </c>
      <c r="C2948">
        <f t="shared" si="412"/>
        <v>410</v>
      </c>
      <c r="D2948">
        <f t="shared" si="413"/>
        <v>245</v>
      </c>
      <c r="E2948">
        <f t="shared" si="414"/>
        <v>165</v>
      </c>
      <c r="F2948">
        <f t="shared" si="418"/>
        <v>10</v>
      </c>
      <c r="G2948">
        <f t="shared" si="416"/>
        <v>81</v>
      </c>
      <c r="H2948">
        <v>10</v>
      </c>
      <c r="I2948">
        <f t="shared" si="417"/>
        <v>94</v>
      </c>
      <c r="K2948">
        <v>10</v>
      </c>
      <c r="N2948">
        <f t="shared" si="419"/>
        <v>40</v>
      </c>
    </row>
    <row r="2949" spans="2:14" x14ac:dyDescent="0.25">
      <c r="B2949" s="16">
        <f t="shared" si="411"/>
        <v>41749</v>
      </c>
      <c r="C2949">
        <f t="shared" si="412"/>
        <v>410</v>
      </c>
      <c r="D2949">
        <f t="shared" si="413"/>
        <v>245</v>
      </c>
      <c r="E2949">
        <f t="shared" si="414"/>
        <v>165</v>
      </c>
      <c r="F2949">
        <f t="shared" si="418"/>
        <v>10</v>
      </c>
      <c r="G2949">
        <f t="shared" si="416"/>
        <v>81</v>
      </c>
      <c r="H2949">
        <v>10</v>
      </c>
      <c r="I2949">
        <f t="shared" si="417"/>
        <v>94</v>
      </c>
      <c r="K2949">
        <v>10</v>
      </c>
      <c r="N2949">
        <f t="shared" si="419"/>
        <v>40</v>
      </c>
    </row>
    <row r="2950" spans="2:14" x14ac:dyDescent="0.25">
      <c r="B2950" s="16">
        <f t="shared" si="411"/>
        <v>41750</v>
      </c>
      <c r="C2950">
        <f t="shared" si="412"/>
        <v>410</v>
      </c>
      <c r="D2950">
        <f t="shared" si="413"/>
        <v>245</v>
      </c>
      <c r="E2950">
        <f t="shared" si="414"/>
        <v>165</v>
      </c>
      <c r="F2950">
        <f t="shared" si="418"/>
        <v>10</v>
      </c>
      <c r="G2950">
        <f t="shared" si="416"/>
        <v>81</v>
      </c>
      <c r="H2950">
        <v>10</v>
      </c>
      <c r="I2950">
        <f t="shared" si="417"/>
        <v>94</v>
      </c>
      <c r="K2950">
        <v>10</v>
      </c>
      <c r="N2950">
        <f t="shared" si="419"/>
        <v>40</v>
      </c>
    </row>
    <row r="2951" spans="2:14" x14ac:dyDescent="0.25">
      <c r="B2951" s="16">
        <f t="shared" si="411"/>
        <v>41751</v>
      </c>
      <c r="C2951">
        <f t="shared" si="412"/>
        <v>410</v>
      </c>
      <c r="D2951">
        <f t="shared" si="413"/>
        <v>245</v>
      </c>
      <c r="E2951">
        <f t="shared" si="414"/>
        <v>165</v>
      </c>
      <c r="F2951">
        <f t="shared" si="418"/>
        <v>10</v>
      </c>
      <c r="G2951">
        <f t="shared" si="416"/>
        <v>81</v>
      </c>
      <c r="H2951">
        <v>10</v>
      </c>
      <c r="I2951">
        <f t="shared" si="417"/>
        <v>94</v>
      </c>
      <c r="K2951">
        <v>10</v>
      </c>
      <c r="N2951">
        <f t="shared" si="419"/>
        <v>40</v>
      </c>
    </row>
    <row r="2952" spans="2:14" x14ac:dyDescent="0.25">
      <c r="B2952" s="16">
        <f t="shared" si="411"/>
        <v>41752</v>
      </c>
      <c r="C2952">
        <f t="shared" si="412"/>
        <v>410</v>
      </c>
      <c r="D2952">
        <f t="shared" si="413"/>
        <v>245</v>
      </c>
      <c r="E2952">
        <f t="shared" si="414"/>
        <v>165</v>
      </c>
      <c r="F2952">
        <f t="shared" si="418"/>
        <v>10</v>
      </c>
      <c r="G2952">
        <f t="shared" si="416"/>
        <v>81</v>
      </c>
      <c r="H2952">
        <v>10</v>
      </c>
      <c r="I2952">
        <f t="shared" si="417"/>
        <v>94</v>
      </c>
      <c r="K2952">
        <v>10</v>
      </c>
      <c r="N2952">
        <f t="shared" si="419"/>
        <v>40</v>
      </c>
    </row>
    <row r="2953" spans="2:14" x14ac:dyDescent="0.25">
      <c r="B2953" s="16">
        <f t="shared" si="411"/>
        <v>41753</v>
      </c>
      <c r="C2953">
        <f t="shared" si="412"/>
        <v>410</v>
      </c>
      <c r="D2953">
        <f t="shared" si="413"/>
        <v>245</v>
      </c>
      <c r="E2953">
        <f t="shared" si="414"/>
        <v>165</v>
      </c>
      <c r="F2953">
        <f t="shared" si="418"/>
        <v>10</v>
      </c>
      <c r="G2953">
        <f t="shared" si="416"/>
        <v>81</v>
      </c>
      <c r="H2953">
        <v>10</v>
      </c>
      <c r="I2953">
        <f t="shared" si="417"/>
        <v>94</v>
      </c>
      <c r="K2953">
        <v>10</v>
      </c>
      <c r="N2953">
        <f t="shared" si="419"/>
        <v>40</v>
      </c>
    </row>
    <row r="2954" spans="2:14" x14ac:dyDescent="0.25">
      <c r="B2954" s="16">
        <f t="shared" si="411"/>
        <v>41754</v>
      </c>
      <c r="C2954">
        <f t="shared" si="412"/>
        <v>410</v>
      </c>
      <c r="D2954">
        <f t="shared" si="413"/>
        <v>245</v>
      </c>
      <c r="E2954">
        <f t="shared" si="414"/>
        <v>165</v>
      </c>
      <c r="F2954">
        <f t="shared" si="418"/>
        <v>10</v>
      </c>
      <c r="G2954">
        <f t="shared" si="416"/>
        <v>81</v>
      </c>
      <c r="H2954">
        <v>10</v>
      </c>
      <c r="I2954">
        <f t="shared" si="417"/>
        <v>94</v>
      </c>
      <c r="K2954">
        <v>10</v>
      </c>
      <c r="N2954">
        <f t="shared" si="419"/>
        <v>40</v>
      </c>
    </row>
    <row r="2955" spans="2:14" x14ac:dyDescent="0.25">
      <c r="B2955" s="16">
        <f t="shared" si="411"/>
        <v>41755</v>
      </c>
      <c r="C2955">
        <f t="shared" si="412"/>
        <v>410</v>
      </c>
      <c r="D2955">
        <f t="shared" si="413"/>
        <v>245</v>
      </c>
      <c r="E2955">
        <f t="shared" si="414"/>
        <v>165</v>
      </c>
      <c r="F2955">
        <f t="shared" si="418"/>
        <v>10</v>
      </c>
      <c r="G2955">
        <f t="shared" si="416"/>
        <v>81</v>
      </c>
      <c r="H2955">
        <v>10</v>
      </c>
      <c r="I2955">
        <f t="shared" si="417"/>
        <v>94</v>
      </c>
      <c r="K2955">
        <v>10</v>
      </c>
      <c r="N2955">
        <f t="shared" si="419"/>
        <v>40</v>
      </c>
    </row>
    <row r="2956" spans="2:14" x14ac:dyDescent="0.25">
      <c r="B2956" s="16">
        <f t="shared" si="411"/>
        <v>41756</v>
      </c>
      <c r="C2956">
        <f t="shared" si="412"/>
        <v>410</v>
      </c>
      <c r="D2956">
        <f t="shared" si="413"/>
        <v>245</v>
      </c>
      <c r="E2956">
        <f t="shared" si="414"/>
        <v>165</v>
      </c>
      <c r="F2956">
        <f t="shared" si="418"/>
        <v>10</v>
      </c>
      <c r="G2956">
        <f t="shared" si="416"/>
        <v>81</v>
      </c>
      <c r="H2956">
        <v>10</v>
      </c>
      <c r="I2956">
        <f t="shared" si="417"/>
        <v>94</v>
      </c>
      <c r="K2956">
        <v>10</v>
      </c>
      <c r="N2956">
        <f t="shared" si="419"/>
        <v>40</v>
      </c>
    </row>
    <row r="2957" spans="2:14" x14ac:dyDescent="0.25">
      <c r="B2957" s="16">
        <f t="shared" si="411"/>
        <v>41757</v>
      </c>
      <c r="C2957">
        <f t="shared" si="412"/>
        <v>410</v>
      </c>
      <c r="D2957">
        <f t="shared" si="413"/>
        <v>245</v>
      </c>
      <c r="E2957">
        <f t="shared" si="414"/>
        <v>165</v>
      </c>
      <c r="F2957">
        <f t="shared" si="418"/>
        <v>10</v>
      </c>
      <c r="G2957">
        <f t="shared" si="416"/>
        <v>81</v>
      </c>
      <c r="H2957">
        <v>10</v>
      </c>
      <c r="I2957">
        <f t="shared" si="417"/>
        <v>94</v>
      </c>
      <c r="K2957">
        <v>10</v>
      </c>
      <c r="N2957">
        <f t="shared" si="419"/>
        <v>40</v>
      </c>
    </row>
    <row r="2958" spans="2:14" x14ac:dyDescent="0.25">
      <c r="B2958" s="16">
        <f t="shared" si="411"/>
        <v>41758</v>
      </c>
      <c r="C2958">
        <f t="shared" si="412"/>
        <v>410</v>
      </c>
      <c r="D2958">
        <f t="shared" si="413"/>
        <v>245</v>
      </c>
      <c r="E2958">
        <f t="shared" si="414"/>
        <v>165</v>
      </c>
      <c r="F2958">
        <f t="shared" si="418"/>
        <v>10</v>
      </c>
      <c r="G2958">
        <f t="shared" si="416"/>
        <v>81</v>
      </c>
      <c r="H2958">
        <v>10</v>
      </c>
      <c r="I2958">
        <f t="shared" si="417"/>
        <v>94</v>
      </c>
      <c r="K2958">
        <v>10</v>
      </c>
      <c r="N2958">
        <f t="shared" si="419"/>
        <v>40</v>
      </c>
    </row>
    <row r="2959" spans="2:14" x14ac:dyDescent="0.25">
      <c r="B2959" s="16">
        <f t="shared" si="411"/>
        <v>41759</v>
      </c>
      <c r="C2959">
        <f t="shared" si="412"/>
        <v>410</v>
      </c>
      <c r="D2959">
        <f t="shared" si="413"/>
        <v>245</v>
      </c>
      <c r="E2959">
        <f t="shared" si="414"/>
        <v>165</v>
      </c>
      <c r="F2959">
        <f t="shared" si="418"/>
        <v>10</v>
      </c>
      <c r="G2959">
        <f t="shared" si="416"/>
        <v>81</v>
      </c>
      <c r="H2959">
        <v>10</v>
      </c>
      <c r="I2959">
        <f t="shared" si="417"/>
        <v>94</v>
      </c>
      <c r="K2959">
        <v>10</v>
      </c>
      <c r="N2959">
        <f t="shared" si="419"/>
        <v>40</v>
      </c>
    </row>
    <row r="2960" spans="2:14" x14ac:dyDescent="0.25">
      <c r="B2960" s="16">
        <f t="shared" si="411"/>
        <v>41760</v>
      </c>
      <c r="C2960">
        <f t="shared" si="412"/>
        <v>410</v>
      </c>
      <c r="D2960">
        <f t="shared" si="413"/>
        <v>245</v>
      </c>
      <c r="E2960">
        <f t="shared" si="414"/>
        <v>165</v>
      </c>
      <c r="F2960">
        <f>5+5+15</f>
        <v>25</v>
      </c>
      <c r="G2960">
        <f t="shared" ref="G2960:G2990" si="420">10+10+15+15+16+10</f>
        <v>76</v>
      </c>
      <c r="H2960">
        <v>10</v>
      </c>
      <c r="I2960">
        <f t="shared" ref="I2960:I2994" si="421">20+5+20+15+5+4</f>
        <v>69</v>
      </c>
      <c r="K2960">
        <v>10</v>
      </c>
      <c r="N2960">
        <f>15+25+15</f>
        <v>55</v>
      </c>
    </row>
    <row r="2961" spans="2:14" x14ac:dyDescent="0.25">
      <c r="B2961" s="16">
        <f t="shared" si="411"/>
        <v>41761</v>
      </c>
      <c r="C2961">
        <f t="shared" si="412"/>
        <v>410</v>
      </c>
      <c r="D2961">
        <f t="shared" si="413"/>
        <v>245</v>
      </c>
      <c r="E2961">
        <f t="shared" si="414"/>
        <v>165</v>
      </c>
      <c r="F2961">
        <f t="shared" ref="F2961:F2990" si="422">5+5+15</f>
        <v>25</v>
      </c>
      <c r="G2961">
        <f t="shared" si="420"/>
        <v>76</v>
      </c>
      <c r="H2961">
        <v>10</v>
      </c>
      <c r="I2961">
        <f t="shared" si="421"/>
        <v>69</v>
      </c>
      <c r="K2961">
        <v>10</v>
      </c>
      <c r="N2961">
        <f t="shared" ref="N2961:N2990" si="423">15+25+15</f>
        <v>55</v>
      </c>
    </row>
    <row r="2962" spans="2:14" x14ac:dyDescent="0.25">
      <c r="B2962" s="16">
        <f t="shared" si="411"/>
        <v>41762</v>
      </c>
      <c r="C2962">
        <f t="shared" si="412"/>
        <v>410</v>
      </c>
      <c r="D2962">
        <f t="shared" si="413"/>
        <v>245</v>
      </c>
      <c r="E2962">
        <f t="shared" si="414"/>
        <v>165</v>
      </c>
      <c r="F2962">
        <f t="shared" si="422"/>
        <v>25</v>
      </c>
      <c r="G2962">
        <f t="shared" si="420"/>
        <v>76</v>
      </c>
      <c r="H2962">
        <v>10</v>
      </c>
      <c r="I2962">
        <f t="shared" si="421"/>
        <v>69</v>
      </c>
      <c r="K2962">
        <v>10</v>
      </c>
      <c r="N2962">
        <f t="shared" si="423"/>
        <v>55</v>
      </c>
    </row>
    <row r="2963" spans="2:14" x14ac:dyDescent="0.25">
      <c r="B2963" s="16">
        <f t="shared" si="411"/>
        <v>41763</v>
      </c>
      <c r="C2963">
        <f t="shared" si="412"/>
        <v>410</v>
      </c>
      <c r="D2963">
        <f t="shared" si="413"/>
        <v>245</v>
      </c>
      <c r="E2963">
        <f t="shared" si="414"/>
        <v>165</v>
      </c>
      <c r="F2963">
        <f t="shared" si="422"/>
        <v>25</v>
      </c>
      <c r="G2963">
        <f t="shared" si="420"/>
        <v>76</v>
      </c>
      <c r="H2963">
        <v>10</v>
      </c>
      <c r="I2963">
        <f t="shared" si="421"/>
        <v>69</v>
      </c>
      <c r="K2963">
        <v>10</v>
      </c>
      <c r="N2963">
        <f t="shared" si="423"/>
        <v>55</v>
      </c>
    </row>
    <row r="2964" spans="2:14" x14ac:dyDescent="0.25">
      <c r="B2964" s="16">
        <f t="shared" si="411"/>
        <v>41764</v>
      </c>
      <c r="C2964">
        <f t="shared" si="412"/>
        <v>410</v>
      </c>
      <c r="D2964">
        <f t="shared" si="413"/>
        <v>245</v>
      </c>
      <c r="E2964">
        <f t="shared" si="414"/>
        <v>165</v>
      </c>
      <c r="F2964">
        <f t="shared" si="422"/>
        <v>25</v>
      </c>
      <c r="G2964">
        <f t="shared" si="420"/>
        <v>76</v>
      </c>
      <c r="H2964">
        <v>10</v>
      </c>
      <c r="I2964">
        <f t="shared" si="421"/>
        <v>69</v>
      </c>
      <c r="K2964">
        <v>10</v>
      </c>
      <c r="N2964">
        <f t="shared" si="423"/>
        <v>55</v>
      </c>
    </row>
    <row r="2965" spans="2:14" x14ac:dyDescent="0.25">
      <c r="B2965" s="16">
        <f t="shared" si="411"/>
        <v>41765</v>
      </c>
      <c r="C2965">
        <f t="shared" si="412"/>
        <v>410</v>
      </c>
      <c r="D2965">
        <f t="shared" si="413"/>
        <v>245</v>
      </c>
      <c r="E2965">
        <f t="shared" si="414"/>
        <v>165</v>
      </c>
      <c r="F2965">
        <f t="shared" si="422"/>
        <v>25</v>
      </c>
      <c r="G2965">
        <f t="shared" si="420"/>
        <v>76</v>
      </c>
      <c r="H2965">
        <v>10</v>
      </c>
      <c r="I2965">
        <f t="shared" si="421"/>
        <v>69</v>
      </c>
      <c r="K2965">
        <v>10</v>
      </c>
      <c r="N2965">
        <f t="shared" si="423"/>
        <v>55</v>
      </c>
    </row>
    <row r="2966" spans="2:14" x14ac:dyDescent="0.25">
      <c r="B2966" s="16">
        <f t="shared" si="411"/>
        <v>41766</v>
      </c>
      <c r="C2966">
        <f t="shared" si="412"/>
        <v>410</v>
      </c>
      <c r="D2966">
        <f t="shared" si="413"/>
        <v>245</v>
      </c>
      <c r="E2966">
        <f t="shared" si="414"/>
        <v>165</v>
      </c>
      <c r="F2966">
        <f t="shared" si="422"/>
        <v>25</v>
      </c>
      <c r="G2966">
        <f t="shared" si="420"/>
        <v>76</v>
      </c>
      <c r="H2966">
        <v>10</v>
      </c>
      <c r="I2966">
        <f t="shared" si="421"/>
        <v>69</v>
      </c>
      <c r="K2966">
        <v>10</v>
      </c>
      <c r="N2966">
        <f t="shared" si="423"/>
        <v>55</v>
      </c>
    </row>
    <row r="2967" spans="2:14" x14ac:dyDescent="0.25">
      <c r="B2967" s="16">
        <f t="shared" si="411"/>
        <v>41767</v>
      </c>
      <c r="C2967">
        <f t="shared" si="412"/>
        <v>410</v>
      </c>
      <c r="D2967">
        <f t="shared" si="413"/>
        <v>245</v>
      </c>
      <c r="E2967">
        <f t="shared" si="414"/>
        <v>165</v>
      </c>
      <c r="F2967">
        <f t="shared" si="422"/>
        <v>25</v>
      </c>
      <c r="G2967">
        <f t="shared" si="420"/>
        <v>76</v>
      </c>
      <c r="H2967">
        <v>10</v>
      </c>
      <c r="I2967">
        <f t="shared" si="421"/>
        <v>69</v>
      </c>
      <c r="K2967">
        <v>10</v>
      </c>
      <c r="N2967">
        <f t="shared" si="423"/>
        <v>55</v>
      </c>
    </row>
    <row r="2968" spans="2:14" x14ac:dyDescent="0.25">
      <c r="B2968" s="16">
        <f t="shared" si="411"/>
        <v>41768</v>
      </c>
      <c r="C2968">
        <f t="shared" si="412"/>
        <v>410</v>
      </c>
      <c r="D2968">
        <f t="shared" si="413"/>
        <v>245</v>
      </c>
      <c r="E2968">
        <f t="shared" si="414"/>
        <v>165</v>
      </c>
      <c r="F2968">
        <f t="shared" si="422"/>
        <v>25</v>
      </c>
      <c r="G2968">
        <f t="shared" si="420"/>
        <v>76</v>
      </c>
      <c r="H2968">
        <v>10</v>
      </c>
      <c r="I2968">
        <f t="shared" si="421"/>
        <v>69</v>
      </c>
      <c r="K2968">
        <v>10</v>
      </c>
      <c r="N2968">
        <f t="shared" si="423"/>
        <v>55</v>
      </c>
    </row>
    <row r="2969" spans="2:14" x14ac:dyDescent="0.25">
      <c r="B2969" s="16">
        <f t="shared" si="411"/>
        <v>41769</v>
      </c>
      <c r="C2969">
        <f t="shared" si="412"/>
        <v>410</v>
      </c>
      <c r="D2969">
        <f t="shared" si="413"/>
        <v>245</v>
      </c>
      <c r="E2969">
        <f t="shared" si="414"/>
        <v>165</v>
      </c>
      <c r="F2969">
        <f t="shared" si="422"/>
        <v>25</v>
      </c>
      <c r="G2969">
        <f t="shared" si="420"/>
        <v>76</v>
      </c>
      <c r="H2969">
        <v>10</v>
      </c>
      <c r="I2969">
        <f t="shared" si="421"/>
        <v>69</v>
      </c>
      <c r="K2969">
        <v>10</v>
      </c>
      <c r="N2969">
        <f t="shared" si="423"/>
        <v>55</v>
      </c>
    </row>
    <row r="2970" spans="2:14" x14ac:dyDescent="0.25">
      <c r="B2970" s="16">
        <f t="shared" ref="B2970:B3033" si="424">B2969+1</f>
        <v>41770</v>
      </c>
      <c r="C2970">
        <f t="shared" si="412"/>
        <v>410</v>
      </c>
      <c r="D2970">
        <f t="shared" si="413"/>
        <v>245</v>
      </c>
      <c r="E2970">
        <f t="shared" si="414"/>
        <v>165</v>
      </c>
      <c r="F2970">
        <f t="shared" si="422"/>
        <v>25</v>
      </c>
      <c r="G2970">
        <f t="shared" si="420"/>
        <v>76</v>
      </c>
      <c r="H2970">
        <v>10</v>
      </c>
      <c r="I2970">
        <f t="shared" si="421"/>
        <v>69</v>
      </c>
      <c r="K2970">
        <v>10</v>
      </c>
      <c r="N2970">
        <f t="shared" si="423"/>
        <v>55</v>
      </c>
    </row>
    <row r="2971" spans="2:14" x14ac:dyDescent="0.25">
      <c r="B2971" s="16">
        <f t="shared" si="424"/>
        <v>41771</v>
      </c>
      <c r="C2971">
        <f t="shared" si="412"/>
        <v>410</v>
      </c>
      <c r="D2971">
        <f t="shared" si="413"/>
        <v>245</v>
      </c>
      <c r="E2971">
        <f t="shared" si="414"/>
        <v>165</v>
      </c>
      <c r="F2971">
        <f t="shared" si="422"/>
        <v>25</v>
      </c>
      <c r="G2971">
        <f t="shared" si="420"/>
        <v>76</v>
      </c>
      <c r="H2971">
        <v>10</v>
      </c>
      <c r="I2971">
        <f t="shared" si="421"/>
        <v>69</v>
      </c>
      <c r="K2971">
        <v>10</v>
      </c>
      <c r="N2971">
        <f t="shared" si="423"/>
        <v>55</v>
      </c>
    </row>
    <row r="2972" spans="2:14" x14ac:dyDescent="0.25">
      <c r="B2972" s="16">
        <f t="shared" si="424"/>
        <v>41772</v>
      </c>
      <c r="C2972">
        <f t="shared" si="412"/>
        <v>410</v>
      </c>
      <c r="D2972">
        <f t="shared" si="413"/>
        <v>245</v>
      </c>
      <c r="E2972">
        <f t="shared" si="414"/>
        <v>165</v>
      </c>
      <c r="F2972">
        <f t="shared" si="422"/>
        <v>25</v>
      </c>
      <c r="G2972">
        <f t="shared" si="420"/>
        <v>76</v>
      </c>
      <c r="H2972">
        <v>10</v>
      </c>
      <c r="I2972">
        <f t="shared" si="421"/>
        <v>69</v>
      </c>
      <c r="K2972">
        <v>10</v>
      </c>
      <c r="N2972">
        <f t="shared" si="423"/>
        <v>55</v>
      </c>
    </row>
    <row r="2973" spans="2:14" x14ac:dyDescent="0.25">
      <c r="B2973" s="16">
        <f t="shared" si="424"/>
        <v>41773</v>
      </c>
      <c r="C2973">
        <f t="shared" si="412"/>
        <v>410</v>
      </c>
      <c r="D2973">
        <f t="shared" si="413"/>
        <v>245</v>
      </c>
      <c r="E2973">
        <f t="shared" si="414"/>
        <v>165</v>
      </c>
      <c r="F2973">
        <f t="shared" si="422"/>
        <v>25</v>
      </c>
      <c r="G2973">
        <f t="shared" si="420"/>
        <v>76</v>
      </c>
      <c r="H2973">
        <v>10</v>
      </c>
      <c r="I2973">
        <f t="shared" si="421"/>
        <v>69</v>
      </c>
      <c r="K2973">
        <v>10</v>
      </c>
      <c r="N2973">
        <f t="shared" si="423"/>
        <v>55</v>
      </c>
    </row>
    <row r="2974" spans="2:14" x14ac:dyDescent="0.25">
      <c r="B2974" s="16">
        <f t="shared" si="424"/>
        <v>41774</v>
      </c>
      <c r="C2974">
        <f t="shared" si="412"/>
        <v>410</v>
      </c>
      <c r="D2974">
        <f t="shared" si="413"/>
        <v>245</v>
      </c>
      <c r="E2974">
        <f t="shared" si="414"/>
        <v>165</v>
      </c>
      <c r="F2974">
        <f t="shared" si="422"/>
        <v>25</v>
      </c>
      <c r="G2974">
        <f t="shared" si="420"/>
        <v>76</v>
      </c>
      <c r="H2974">
        <v>10</v>
      </c>
      <c r="I2974">
        <f t="shared" si="421"/>
        <v>69</v>
      </c>
      <c r="K2974">
        <v>10</v>
      </c>
      <c r="N2974">
        <f t="shared" si="423"/>
        <v>55</v>
      </c>
    </row>
    <row r="2975" spans="2:14" x14ac:dyDescent="0.25">
      <c r="B2975" s="16">
        <f t="shared" si="424"/>
        <v>41775</v>
      </c>
      <c r="C2975">
        <f t="shared" si="412"/>
        <v>410</v>
      </c>
      <c r="D2975">
        <f t="shared" si="413"/>
        <v>245</v>
      </c>
      <c r="E2975">
        <f t="shared" si="414"/>
        <v>165</v>
      </c>
      <c r="F2975">
        <f t="shared" si="422"/>
        <v>25</v>
      </c>
      <c r="G2975">
        <f t="shared" si="420"/>
        <v>76</v>
      </c>
      <c r="H2975">
        <v>10</v>
      </c>
      <c r="I2975">
        <f t="shared" si="421"/>
        <v>69</v>
      </c>
      <c r="K2975">
        <v>10</v>
      </c>
      <c r="N2975">
        <f t="shared" si="423"/>
        <v>55</v>
      </c>
    </row>
    <row r="2976" spans="2:14" x14ac:dyDescent="0.25">
      <c r="B2976" s="16">
        <f t="shared" si="424"/>
        <v>41776</v>
      </c>
      <c r="C2976">
        <f t="shared" si="412"/>
        <v>410</v>
      </c>
      <c r="D2976">
        <f t="shared" si="413"/>
        <v>245</v>
      </c>
      <c r="E2976">
        <f t="shared" si="414"/>
        <v>165</v>
      </c>
      <c r="F2976">
        <f t="shared" si="422"/>
        <v>25</v>
      </c>
      <c r="G2976">
        <f t="shared" si="420"/>
        <v>76</v>
      </c>
      <c r="H2976">
        <v>10</v>
      </c>
      <c r="I2976">
        <f t="shared" si="421"/>
        <v>69</v>
      </c>
      <c r="K2976">
        <v>10</v>
      </c>
      <c r="N2976">
        <f t="shared" si="423"/>
        <v>55</v>
      </c>
    </row>
    <row r="2977" spans="2:14" x14ac:dyDescent="0.25">
      <c r="B2977" s="16">
        <f t="shared" si="424"/>
        <v>41777</v>
      </c>
      <c r="C2977">
        <f t="shared" si="412"/>
        <v>410</v>
      </c>
      <c r="D2977">
        <f t="shared" si="413"/>
        <v>245</v>
      </c>
      <c r="E2977">
        <f t="shared" si="414"/>
        <v>165</v>
      </c>
      <c r="F2977">
        <f t="shared" si="422"/>
        <v>25</v>
      </c>
      <c r="G2977">
        <f t="shared" si="420"/>
        <v>76</v>
      </c>
      <c r="H2977">
        <v>10</v>
      </c>
      <c r="I2977">
        <f t="shared" si="421"/>
        <v>69</v>
      </c>
      <c r="K2977">
        <v>10</v>
      </c>
      <c r="N2977">
        <f t="shared" si="423"/>
        <v>55</v>
      </c>
    </row>
    <row r="2978" spans="2:14" x14ac:dyDescent="0.25">
      <c r="B2978" s="16">
        <f t="shared" si="424"/>
        <v>41778</v>
      </c>
      <c r="C2978">
        <f t="shared" si="412"/>
        <v>410</v>
      </c>
      <c r="D2978">
        <f t="shared" si="413"/>
        <v>245</v>
      </c>
      <c r="E2978">
        <f t="shared" si="414"/>
        <v>165</v>
      </c>
      <c r="F2978">
        <f t="shared" si="422"/>
        <v>25</v>
      </c>
      <c r="G2978">
        <f t="shared" si="420"/>
        <v>76</v>
      </c>
      <c r="H2978">
        <v>10</v>
      </c>
      <c r="I2978">
        <f t="shared" si="421"/>
        <v>69</v>
      </c>
      <c r="K2978">
        <v>10</v>
      </c>
      <c r="N2978">
        <f t="shared" si="423"/>
        <v>55</v>
      </c>
    </row>
    <row r="2979" spans="2:14" x14ac:dyDescent="0.25">
      <c r="B2979" s="16">
        <f t="shared" si="424"/>
        <v>41779</v>
      </c>
      <c r="C2979">
        <f t="shared" si="412"/>
        <v>410</v>
      </c>
      <c r="D2979">
        <f t="shared" si="413"/>
        <v>245</v>
      </c>
      <c r="E2979">
        <f t="shared" si="414"/>
        <v>165</v>
      </c>
      <c r="F2979">
        <f t="shared" si="422"/>
        <v>25</v>
      </c>
      <c r="G2979">
        <f t="shared" si="420"/>
        <v>76</v>
      </c>
      <c r="H2979">
        <v>10</v>
      </c>
      <c r="I2979">
        <f t="shared" si="421"/>
        <v>69</v>
      </c>
      <c r="K2979">
        <v>10</v>
      </c>
      <c r="N2979">
        <f t="shared" si="423"/>
        <v>55</v>
      </c>
    </row>
    <row r="2980" spans="2:14" x14ac:dyDescent="0.25">
      <c r="B2980" s="16">
        <f t="shared" si="424"/>
        <v>41780</v>
      </c>
      <c r="C2980">
        <f t="shared" si="412"/>
        <v>410</v>
      </c>
      <c r="D2980">
        <f t="shared" si="413"/>
        <v>245</v>
      </c>
      <c r="E2980">
        <f t="shared" si="414"/>
        <v>165</v>
      </c>
      <c r="F2980">
        <f t="shared" si="422"/>
        <v>25</v>
      </c>
      <c r="G2980">
        <f t="shared" si="420"/>
        <v>76</v>
      </c>
      <c r="H2980">
        <v>10</v>
      </c>
      <c r="I2980">
        <f t="shared" si="421"/>
        <v>69</v>
      </c>
      <c r="K2980">
        <v>10</v>
      </c>
      <c r="N2980">
        <f t="shared" si="423"/>
        <v>55</v>
      </c>
    </row>
    <row r="2981" spans="2:14" x14ac:dyDescent="0.25">
      <c r="B2981" s="16">
        <f t="shared" si="424"/>
        <v>41781</v>
      </c>
      <c r="C2981">
        <f t="shared" si="412"/>
        <v>410</v>
      </c>
      <c r="D2981">
        <f t="shared" si="413"/>
        <v>245</v>
      </c>
      <c r="E2981">
        <f t="shared" si="414"/>
        <v>165</v>
      </c>
      <c r="F2981">
        <f t="shared" si="422"/>
        <v>25</v>
      </c>
      <c r="G2981">
        <f t="shared" si="420"/>
        <v>76</v>
      </c>
      <c r="H2981">
        <v>10</v>
      </c>
      <c r="I2981">
        <f t="shared" si="421"/>
        <v>69</v>
      </c>
      <c r="K2981">
        <v>10</v>
      </c>
      <c r="N2981">
        <f t="shared" si="423"/>
        <v>55</v>
      </c>
    </row>
    <row r="2982" spans="2:14" x14ac:dyDescent="0.25">
      <c r="B2982" s="16">
        <f t="shared" si="424"/>
        <v>41782</v>
      </c>
      <c r="C2982">
        <f t="shared" si="412"/>
        <v>410</v>
      </c>
      <c r="D2982">
        <f t="shared" si="413"/>
        <v>245</v>
      </c>
      <c r="E2982">
        <f t="shared" si="414"/>
        <v>165</v>
      </c>
      <c r="F2982">
        <f t="shared" si="422"/>
        <v>25</v>
      </c>
      <c r="G2982">
        <f t="shared" si="420"/>
        <v>76</v>
      </c>
      <c r="H2982">
        <v>10</v>
      </c>
      <c r="I2982">
        <f t="shared" si="421"/>
        <v>69</v>
      </c>
      <c r="K2982">
        <v>10</v>
      </c>
      <c r="N2982">
        <f t="shared" si="423"/>
        <v>55</v>
      </c>
    </row>
    <row r="2983" spans="2:14" x14ac:dyDescent="0.25">
      <c r="B2983" s="16">
        <f t="shared" si="424"/>
        <v>41783</v>
      </c>
      <c r="C2983">
        <f t="shared" si="412"/>
        <v>410</v>
      </c>
      <c r="D2983">
        <f t="shared" si="413"/>
        <v>245</v>
      </c>
      <c r="E2983">
        <f t="shared" si="414"/>
        <v>165</v>
      </c>
      <c r="F2983">
        <f t="shared" si="422"/>
        <v>25</v>
      </c>
      <c r="G2983">
        <f t="shared" si="420"/>
        <v>76</v>
      </c>
      <c r="H2983">
        <v>10</v>
      </c>
      <c r="I2983">
        <f t="shared" si="421"/>
        <v>69</v>
      </c>
      <c r="K2983">
        <v>10</v>
      </c>
      <c r="N2983">
        <f t="shared" si="423"/>
        <v>55</v>
      </c>
    </row>
    <row r="2984" spans="2:14" x14ac:dyDescent="0.25">
      <c r="B2984" s="16">
        <f t="shared" si="424"/>
        <v>41784</v>
      </c>
      <c r="C2984">
        <f t="shared" si="412"/>
        <v>410</v>
      </c>
      <c r="D2984">
        <f t="shared" si="413"/>
        <v>245</v>
      </c>
      <c r="E2984">
        <f t="shared" si="414"/>
        <v>165</v>
      </c>
      <c r="F2984">
        <f t="shared" si="422"/>
        <v>25</v>
      </c>
      <c r="G2984">
        <f t="shared" si="420"/>
        <v>76</v>
      </c>
      <c r="H2984">
        <v>10</v>
      </c>
      <c r="I2984">
        <f t="shared" si="421"/>
        <v>69</v>
      </c>
      <c r="K2984">
        <v>10</v>
      </c>
      <c r="N2984">
        <f t="shared" si="423"/>
        <v>55</v>
      </c>
    </row>
    <row r="2985" spans="2:14" x14ac:dyDescent="0.25">
      <c r="B2985" s="16">
        <f t="shared" si="424"/>
        <v>41785</v>
      </c>
      <c r="C2985">
        <f t="shared" si="412"/>
        <v>410</v>
      </c>
      <c r="D2985">
        <f t="shared" si="413"/>
        <v>245</v>
      </c>
      <c r="E2985">
        <f t="shared" si="414"/>
        <v>165</v>
      </c>
      <c r="F2985">
        <f t="shared" si="422"/>
        <v>25</v>
      </c>
      <c r="G2985">
        <f t="shared" si="420"/>
        <v>76</v>
      </c>
      <c r="H2985">
        <v>10</v>
      </c>
      <c r="I2985">
        <f t="shared" si="421"/>
        <v>69</v>
      </c>
      <c r="K2985">
        <v>10</v>
      </c>
      <c r="N2985">
        <f t="shared" si="423"/>
        <v>55</v>
      </c>
    </row>
    <row r="2986" spans="2:14" x14ac:dyDescent="0.25">
      <c r="B2986" s="16">
        <f t="shared" si="424"/>
        <v>41786</v>
      </c>
      <c r="C2986">
        <f t="shared" si="412"/>
        <v>410</v>
      </c>
      <c r="D2986">
        <f t="shared" si="413"/>
        <v>245</v>
      </c>
      <c r="E2986">
        <f t="shared" si="414"/>
        <v>165</v>
      </c>
      <c r="F2986">
        <f t="shared" si="422"/>
        <v>25</v>
      </c>
      <c r="G2986">
        <f t="shared" si="420"/>
        <v>76</v>
      </c>
      <c r="H2986">
        <v>10</v>
      </c>
      <c r="I2986">
        <f t="shared" si="421"/>
        <v>69</v>
      </c>
      <c r="K2986">
        <v>10</v>
      </c>
      <c r="N2986">
        <f t="shared" si="423"/>
        <v>55</v>
      </c>
    </row>
    <row r="2987" spans="2:14" x14ac:dyDescent="0.25">
      <c r="B2987" s="16">
        <f t="shared" si="424"/>
        <v>41787</v>
      </c>
      <c r="C2987">
        <f t="shared" si="412"/>
        <v>410</v>
      </c>
      <c r="D2987">
        <f t="shared" si="413"/>
        <v>245</v>
      </c>
      <c r="E2987">
        <f t="shared" si="414"/>
        <v>165</v>
      </c>
      <c r="F2987">
        <f t="shared" si="422"/>
        <v>25</v>
      </c>
      <c r="G2987">
        <f t="shared" si="420"/>
        <v>76</v>
      </c>
      <c r="H2987">
        <v>10</v>
      </c>
      <c r="I2987">
        <f t="shared" si="421"/>
        <v>69</v>
      </c>
      <c r="K2987">
        <v>10</v>
      </c>
      <c r="N2987">
        <f t="shared" si="423"/>
        <v>55</v>
      </c>
    </row>
    <row r="2988" spans="2:14" x14ac:dyDescent="0.25">
      <c r="B2988" s="16">
        <f t="shared" si="424"/>
        <v>41788</v>
      </c>
      <c r="C2988">
        <f t="shared" si="412"/>
        <v>410</v>
      </c>
      <c r="D2988">
        <f t="shared" si="413"/>
        <v>245</v>
      </c>
      <c r="E2988">
        <f t="shared" si="414"/>
        <v>165</v>
      </c>
      <c r="F2988">
        <f t="shared" si="422"/>
        <v>25</v>
      </c>
      <c r="G2988">
        <f t="shared" si="420"/>
        <v>76</v>
      </c>
      <c r="H2988">
        <v>10</v>
      </c>
      <c r="I2988">
        <f t="shared" si="421"/>
        <v>69</v>
      </c>
      <c r="K2988">
        <v>10</v>
      </c>
      <c r="N2988">
        <f t="shared" si="423"/>
        <v>55</v>
      </c>
    </row>
    <row r="2989" spans="2:14" x14ac:dyDescent="0.25">
      <c r="B2989" s="16">
        <f t="shared" si="424"/>
        <v>41789</v>
      </c>
      <c r="C2989">
        <f t="shared" si="412"/>
        <v>410</v>
      </c>
      <c r="D2989">
        <f t="shared" si="413"/>
        <v>245</v>
      </c>
      <c r="E2989">
        <f t="shared" si="414"/>
        <v>165</v>
      </c>
      <c r="F2989">
        <f t="shared" si="422"/>
        <v>25</v>
      </c>
      <c r="G2989">
        <f t="shared" si="420"/>
        <v>76</v>
      </c>
      <c r="H2989">
        <v>10</v>
      </c>
      <c r="I2989">
        <f t="shared" si="421"/>
        <v>69</v>
      </c>
      <c r="K2989">
        <v>10</v>
      </c>
      <c r="N2989">
        <f t="shared" si="423"/>
        <v>55</v>
      </c>
    </row>
    <row r="2990" spans="2:14" x14ac:dyDescent="0.25">
      <c r="B2990" s="16">
        <f t="shared" si="424"/>
        <v>41790</v>
      </c>
      <c r="C2990">
        <f t="shared" si="412"/>
        <v>410</v>
      </c>
      <c r="D2990">
        <f t="shared" si="413"/>
        <v>245</v>
      </c>
      <c r="E2990">
        <f t="shared" si="414"/>
        <v>165</v>
      </c>
      <c r="F2990">
        <f t="shared" si="422"/>
        <v>25</v>
      </c>
      <c r="G2990">
        <f t="shared" si="420"/>
        <v>76</v>
      </c>
      <c r="H2990">
        <v>10</v>
      </c>
      <c r="I2990">
        <f t="shared" si="421"/>
        <v>69</v>
      </c>
      <c r="K2990">
        <v>10</v>
      </c>
      <c r="N2990">
        <f t="shared" si="423"/>
        <v>55</v>
      </c>
    </row>
    <row r="2991" spans="2:14" x14ac:dyDescent="0.25">
      <c r="B2991" s="16">
        <f t="shared" si="424"/>
        <v>41791</v>
      </c>
      <c r="C2991">
        <f t="shared" si="412"/>
        <v>410</v>
      </c>
      <c r="D2991">
        <f t="shared" si="413"/>
        <v>245</v>
      </c>
      <c r="E2991">
        <f t="shared" si="414"/>
        <v>165</v>
      </c>
      <c r="F2991">
        <f t="shared" si="418"/>
        <v>10</v>
      </c>
      <c r="G2991">
        <f>10+10+15+15+16+10+25</f>
        <v>101</v>
      </c>
      <c r="H2991">
        <f>10+5</f>
        <v>15</v>
      </c>
      <c r="I2991">
        <f t="shared" si="421"/>
        <v>69</v>
      </c>
      <c r="K2991">
        <v>10</v>
      </c>
      <c r="N2991">
        <f t="shared" si="419"/>
        <v>40</v>
      </c>
    </row>
    <row r="2992" spans="2:14" x14ac:dyDescent="0.25">
      <c r="B2992" s="16">
        <f t="shared" si="424"/>
        <v>41792</v>
      </c>
      <c r="C2992">
        <f t="shared" si="412"/>
        <v>410</v>
      </c>
      <c r="D2992">
        <f t="shared" si="413"/>
        <v>245</v>
      </c>
      <c r="E2992">
        <f t="shared" si="414"/>
        <v>165</v>
      </c>
      <c r="F2992">
        <f t="shared" si="418"/>
        <v>10</v>
      </c>
      <c r="G2992">
        <f t="shared" ref="G2992:G3020" si="425">10+10+15+15+16+10+25</f>
        <v>101</v>
      </c>
      <c r="H2992">
        <f t="shared" ref="H2992:H3020" si="426">10+5</f>
        <v>15</v>
      </c>
      <c r="I2992">
        <f t="shared" si="421"/>
        <v>69</v>
      </c>
      <c r="K2992">
        <v>10</v>
      </c>
      <c r="N2992">
        <f t="shared" si="419"/>
        <v>40</v>
      </c>
    </row>
    <row r="2993" spans="2:14" x14ac:dyDescent="0.25">
      <c r="B2993" s="16">
        <f t="shared" si="424"/>
        <v>41793</v>
      </c>
      <c r="C2993">
        <f t="shared" si="412"/>
        <v>410</v>
      </c>
      <c r="D2993">
        <f t="shared" si="413"/>
        <v>245</v>
      </c>
      <c r="E2993">
        <f t="shared" si="414"/>
        <v>165</v>
      </c>
      <c r="F2993">
        <f t="shared" si="418"/>
        <v>10</v>
      </c>
      <c r="G2993">
        <f t="shared" si="425"/>
        <v>101</v>
      </c>
      <c r="H2993">
        <f t="shared" si="426"/>
        <v>15</v>
      </c>
      <c r="I2993">
        <f t="shared" si="421"/>
        <v>69</v>
      </c>
      <c r="K2993">
        <v>10</v>
      </c>
      <c r="N2993">
        <f t="shared" si="419"/>
        <v>40</v>
      </c>
    </row>
    <row r="2994" spans="2:14" x14ac:dyDescent="0.25">
      <c r="B2994" s="16">
        <f t="shared" si="424"/>
        <v>41794</v>
      </c>
      <c r="C2994">
        <f t="shared" ref="C2994:C3057" si="427">IF(MONTH(B2994)&lt;4,450,IF(MONTH(B2994)&gt;10,450,410))</f>
        <v>410</v>
      </c>
      <c r="D2994">
        <f t="shared" ref="D2994:D3057" si="428">SUM(F2994:S2994)</f>
        <v>245</v>
      </c>
      <c r="E2994">
        <f t="shared" ref="E2994:E3057" si="429">C2994-D2994</f>
        <v>165</v>
      </c>
      <c r="F2994">
        <f t="shared" si="418"/>
        <v>10</v>
      </c>
      <c r="G2994">
        <f t="shared" si="425"/>
        <v>101</v>
      </c>
      <c r="H2994">
        <f t="shared" si="426"/>
        <v>15</v>
      </c>
      <c r="I2994">
        <f t="shared" si="421"/>
        <v>69</v>
      </c>
      <c r="K2994">
        <v>10</v>
      </c>
      <c r="N2994">
        <f t="shared" si="419"/>
        <v>40</v>
      </c>
    </row>
    <row r="2995" spans="2:14" x14ac:dyDescent="0.25">
      <c r="B2995" s="16">
        <f t="shared" si="424"/>
        <v>41795</v>
      </c>
      <c r="C2995">
        <f t="shared" si="427"/>
        <v>410</v>
      </c>
      <c r="D2995">
        <f t="shared" si="428"/>
        <v>245</v>
      </c>
      <c r="E2995">
        <f t="shared" si="429"/>
        <v>165</v>
      </c>
      <c r="F2995">
        <f t="shared" si="418"/>
        <v>10</v>
      </c>
      <c r="G2995">
        <f t="shared" si="425"/>
        <v>101</v>
      </c>
      <c r="H2995">
        <f t="shared" si="426"/>
        <v>15</v>
      </c>
      <c r="I2995">
        <f t="shared" ref="I2995:I3058" si="430">20+5+20+15+5+4</f>
        <v>69</v>
      </c>
      <c r="K2995">
        <v>10</v>
      </c>
      <c r="N2995">
        <f t="shared" si="419"/>
        <v>40</v>
      </c>
    </row>
    <row r="2996" spans="2:14" x14ac:dyDescent="0.25">
      <c r="B2996" s="16">
        <f t="shared" si="424"/>
        <v>41796</v>
      </c>
      <c r="C2996">
        <f t="shared" si="427"/>
        <v>410</v>
      </c>
      <c r="D2996">
        <f t="shared" si="428"/>
        <v>245</v>
      </c>
      <c r="E2996">
        <f t="shared" si="429"/>
        <v>165</v>
      </c>
      <c r="F2996">
        <f t="shared" si="418"/>
        <v>10</v>
      </c>
      <c r="G2996">
        <f t="shared" si="425"/>
        <v>101</v>
      </c>
      <c r="H2996">
        <f t="shared" si="426"/>
        <v>15</v>
      </c>
      <c r="I2996">
        <f t="shared" si="430"/>
        <v>69</v>
      </c>
      <c r="K2996">
        <v>10</v>
      </c>
      <c r="N2996">
        <f t="shared" si="419"/>
        <v>40</v>
      </c>
    </row>
    <row r="2997" spans="2:14" x14ac:dyDescent="0.25">
      <c r="B2997" s="16">
        <f t="shared" si="424"/>
        <v>41797</v>
      </c>
      <c r="C2997">
        <f t="shared" si="427"/>
        <v>410</v>
      </c>
      <c r="D2997">
        <f t="shared" si="428"/>
        <v>245</v>
      </c>
      <c r="E2997">
        <f t="shared" si="429"/>
        <v>165</v>
      </c>
      <c r="F2997">
        <f t="shared" si="418"/>
        <v>10</v>
      </c>
      <c r="G2997">
        <f t="shared" si="425"/>
        <v>101</v>
      </c>
      <c r="H2997">
        <f t="shared" si="426"/>
        <v>15</v>
      </c>
      <c r="I2997">
        <f t="shared" si="430"/>
        <v>69</v>
      </c>
      <c r="K2997">
        <v>10</v>
      </c>
      <c r="N2997">
        <f t="shared" si="419"/>
        <v>40</v>
      </c>
    </row>
    <row r="2998" spans="2:14" x14ac:dyDescent="0.25">
      <c r="B2998" s="16">
        <f t="shared" si="424"/>
        <v>41798</v>
      </c>
      <c r="C2998">
        <f t="shared" si="427"/>
        <v>410</v>
      </c>
      <c r="D2998">
        <f t="shared" si="428"/>
        <v>245</v>
      </c>
      <c r="E2998">
        <f t="shared" si="429"/>
        <v>165</v>
      </c>
      <c r="F2998">
        <f t="shared" si="418"/>
        <v>10</v>
      </c>
      <c r="G2998">
        <f t="shared" si="425"/>
        <v>101</v>
      </c>
      <c r="H2998">
        <f t="shared" si="426"/>
        <v>15</v>
      </c>
      <c r="I2998">
        <f t="shared" si="430"/>
        <v>69</v>
      </c>
      <c r="K2998">
        <v>10</v>
      </c>
      <c r="N2998">
        <f t="shared" si="419"/>
        <v>40</v>
      </c>
    </row>
    <row r="2999" spans="2:14" x14ac:dyDescent="0.25">
      <c r="B2999" s="16">
        <f t="shared" si="424"/>
        <v>41799</v>
      </c>
      <c r="C2999">
        <f t="shared" si="427"/>
        <v>410</v>
      </c>
      <c r="D2999">
        <f t="shared" si="428"/>
        <v>245</v>
      </c>
      <c r="E2999">
        <f t="shared" si="429"/>
        <v>165</v>
      </c>
      <c r="F2999">
        <f t="shared" si="418"/>
        <v>10</v>
      </c>
      <c r="G2999">
        <f t="shared" si="425"/>
        <v>101</v>
      </c>
      <c r="H2999">
        <f t="shared" si="426"/>
        <v>15</v>
      </c>
      <c r="I2999">
        <f t="shared" si="430"/>
        <v>69</v>
      </c>
      <c r="K2999">
        <v>10</v>
      </c>
      <c r="N2999">
        <f t="shared" si="419"/>
        <v>40</v>
      </c>
    </row>
    <row r="3000" spans="2:14" x14ac:dyDescent="0.25">
      <c r="B3000" s="16">
        <f t="shared" si="424"/>
        <v>41800</v>
      </c>
      <c r="C3000">
        <f t="shared" si="427"/>
        <v>410</v>
      </c>
      <c r="D3000">
        <f t="shared" si="428"/>
        <v>245</v>
      </c>
      <c r="E3000">
        <f t="shared" si="429"/>
        <v>165</v>
      </c>
      <c r="F3000">
        <f t="shared" si="418"/>
        <v>10</v>
      </c>
      <c r="G3000">
        <f t="shared" si="425"/>
        <v>101</v>
      </c>
      <c r="H3000">
        <f t="shared" si="426"/>
        <v>15</v>
      </c>
      <c r="I3000">
        <f t="shared" si="430"/>
        <v>69</v>
      </c>
      <c r="K3000">
        <v>10</v>
      </c>
      <c r="N3000">
        <f t="shared" si="419"/>
        <v>40</v>
      </c>
    </row>
    <row r="3001" spans="2:14" x14ac:dyDescent="0.25">
      <c r="B3001" s="16">
        <f t="shared" si="424"/>
        <v>41801</v>
      </c>
      <c r="C3001">
        <f t="shared" si="427"/>
        <v>410</v>
      </c>
      <c r="D3001">
        <f t="shared" si="428"/>
        <v>245</v>
      </c>
      <c r="E3001">
        <f t="shared" si="429"/>
        <v>165</v>
      </c>
      <c r="F3001">
        <f t="shared" si="418"/>
        <v>10</v>
      </c>
      <c r="G3001">
        <f t="shared" si="425"/>
        <v>101</v>
      </c>
      <c r="H3001">
        <f t="shared" si="426"/>
        <v>15</v>
      </c>
      <c r="I3001">
        <f t="shared" si="430"/>
        <v>69</v>
      </c>
      <c r="K3001">
        <v>10</v>
      </c>
      <c r="N3001">
        <f t="shared" si="419"/>
        <v>40</v>
      </c>
    </row>
    <row r="3002" spans="2:14" x14ac:dyDescent="0.25">
      <c r="B3002" s="16">
        <f t="shared" si="424"/>
        <v>41802</v>
      </c>
      <c r="C3002">
        <f t="shared" si="427"/>
        <v>410</v>
      </c>
      <c r="D3002">
        <f t="shared" si="428"/>
        <v>245</v>
      </c>
      <c r="E3002">
        <f t="shared" si="429"/>
        <v>165</v>
      </c>
      <c r="F3002">
        <f t="shared" si="418"/>
        <v>10</v>
      </c>
      <c r="G3002">
        <f t="shared" si="425"/>
        <v>101</v>
      </c>
      <c r="H3002">
        <f t="shared" si="426"/>
        <v>15</v>
      </c>
      <c r="I3002">
        <f t="shared" si="430"/>
        <v>69</v>
      </c>
      <c r="K3002">
        <v>10</v>
      </c>
      <c r="N3002">
        <f t="shared" si="419"/>
        <v>40</v>
      </c>
    </row>
    <row r="3003" spans="2:14" x14ac:dyDescent="0.25">
      <c r="B3003" s="16">
        <f t="shared" si="424"/>
        <v>41803</v>
      </c>
      <c r="C3003">
        <f t="shared" si="427"/>
        <v>410</v>
      </c>
      <c r="D3003">
        <f t="shared" si="428"/>
        <v>245</v>
      </c>
      <c r="E3003">
        <f t="shared" si="429"/>
        <v>165</v>
      </c>
      <c r="F3003">
        <f t="shared" si="418"/>
        <v>10</v>
      </c>
      <c r="G3003">
        <f t="shared" si="425"/>
        <v>101</v>
      </c>
      <c r="H3003">
        <f t="shared" si="426"/>
        <v>15</v>
      </c>
      <c r="I3003">
        <f t="shared" si="430"/>
        <v>69</v>
      </c>
      <c r="K3003">
        <v>10</v>
      </c>
      <c r="N3003">
        <f t="shared" si="419"/>
        <v>40</v>
      </c>
    </row>
    <row r="3004" spans="2:14" x14ac:dyDescent="0.25">
      <c r="B3004" s="16">
        <f t="shared" si="424"/>
        <v>41804</v>
      </c>
      <c r="C3004">
        <f t="shared" si="427"/>
        <v>410</v>
      </c>
      <c r="D3004">
        <f t="shared" si="428"/>
        <v>245</v>
      </c>
      <c r="E3004">
        <f t="shared" si="429"/>
        <v>165</v>
      </c>
      <c r="F3004">
        <f t="shared" si="418"/>
        <v>10</v>
      </c>
      <c r="G3004">
        <f t="shared" si="425"/>
        <v>101</v>
      </c>
      <c r="H3004">
        <f t="shared" si="426"/>
        <v>15</v>
      </c>
      <c r="I3004">
        <f t="shared" si="430"/>
        <v>69</v>
      </c>
      <c r="K3004">
        <v>10</v>
      </c>
      <c r="N3004">
        <f t="shared" si="419"/>
        <v>40</v>
      </c>
    </row>
    <row r="3005" spans="2:14" x14ac:dyDescent="0.25">
      <c r="B3005" s="16">
        <f t="shared" si="424"/>
        <v>41805</v>
      </c>
      <c r="C3005">
        <f t="shared" si="427"/>
        <v>410</v>
      </c>
      <c r="D3005">
        <f t="shared" si="428"/>
        <v>245</v>
      </c>
      <c r="E3005">
        <f t="shared" si="429"/>
        <v>165</v>
      </c>
      <c r="F3005">
        <f t="shared" ref="F3005:F3068" si="431">5+5</f>
        <v>10</v>
      </c>
      <c r="G3005">
        <f t="shared" si="425"/>
        <v>101</v>
      </c>
      <c r="H3005">
        <f t="shared" si="426"/>
        <v>15</v>
      </c>
      <c r="I3005">
        <f t="shared" si="430"/>
        <v>69</v>
      </c>
      <c r="K3005">
        <v>10</v>
      </c>
      <c r="N3005">
        <f t="shared" ref="N3005:N3020" si="432">15+25</f>
        <v>40</v>
      </c>
    </row>
    <row r="3006" spans="2:14" x14ac:dyDescent="0.25">
      <c r="B3006" s="16">
        <f t="shared" si="424"/>
        <v>41806</v>
      </c>
      <c r="C3006">
        <f t="shared" si="427"/>
        <v>410</v>
      </c>
      <c r="D3006">
        <f t="shared" si="428"/>
        <v>245</v>
      </c>
      <c r="E3006">
        <f t="shared" si="429"/>
        <v>165</v>
      </c>
      <c r="F3006">
        <f t="shared" si="431"/>
        <v>10</v>
      </c>
      <c r="G3006">
        <f t="shared" si="425"/>
        <v>101</v>
      </c>
      <c r="H3006">
        <f t="shared" si="426"/>
        <v>15</v>
      </c>
      <c r="I3006">
        <f t="shared" si="430"/>
        <v>69</v>
      </c>
      <c r="K3006">
        <v>10</v>
      </c>
      <c r="N3006">
        <f t="shared" si="432"/>
        <v>40</v>
      </c>
    </row>
    <row r="3007" spans="2:14" x14ac:dyDescent="0.25">
      <c r="B3007" s="16">
        <f t="shared" si="424"/>
        <v>41807</v>
      </c>
      <c r="C3007">
        <f t="shared" si="427"/>
        <v>410</v>
      </c>
      <c r="D3007">
        <f t="shared" si="428"/>
        <v>245</v>
      </c>
      <c r="E3007">
        <f t="shared" si="429"/>
        <v>165</v>
      </c>
      <c r="F3007">
        <f t="shared" si="431"/>
        <v>10</v>
      </c>
      <c r="G3007">
        <f t="shared" si="425"/>
        <v>101</v>
      </c>
      <c r="H3007">
        <f t="shared" si="426"/>
        <v>15</v>
      </c>
      <c r="I3007">
        <f t="shared" si="430"/>
        <v>69</v>
      </c>
      <c r="K3007">
        <v>10</v>
      </c>
      <c r="N3007">
        <f t="shared" si="432"/>
        <v>40</v>
      </c>
    </row>
    <row r="3008" spans="2:14" x14ac:dyDescent="0.25">
      <c r="B3008" s="16">
        <f t="shared" si="424"/>
        <v>41808</v>
      </c>
      <c r="C3008">
        <f t="shared" si="427"/>
        <v>410</v>
      </c>
      <c r="D3008">
        <f t="shared" si="428"/>
        <v>245</v>
      </c>
      <c r="E3008">
        <f t="shared" si="429"/>
        <v>165</v>
      </c>
      <c r="F3008">
        <f t="shared" si="431"/>
        <v>10</v>
      </c>
      <c r="G3008">
        <f t="shared" si="425"/>
        <v>101</v>
      </c>
      <c r="H3008">
        <f t="shared" si="426"/>
        <v>15</v>
      </c>
      <c r="I3008">
        <f t="shared" si="430"/>
        <v>69</v>
      </c>
      <c r="K3008">
        <v>10</v>
      </c>
      <c r="N3008">
        <f t="shared" si="432"/>
        <v>40</v>
      </c>
    </row>
    <row r="3009" spans="2:16" x14ac:dyDescent="0.25">
      <c r="B3009" s="16">
        <f t="shared" si="424"/>
        <v>41809</v>
      </c>
      <c r="C3009">
        <f t="shared" si="427"/>
        <v>410</v>
      </c>
      <c r="D3009">
        <f t="shared" si="428"/>
        <v>245</v>
      </c>
      <c r="E3009">
        <f t="shared" si="429"/>
        <v>165</v>
      </c>
      <c r="F3009">
        <f t="shared" si="431"/>
        <v>10</v>
      </c>
      <c r="G3009">
        <f t="shared" si="425"/>
        <v>101</v>
      </c>
      <c r="H3009">
        <f t="shared" si="426"/>
        <v>15</v>
      </c>
      <c r="I3009">
        <f t="shared" si="430"/>
        <v>69</v>
      </c>
      <c r="K3009">
        <v>10</v>
      </c>
      <c r="N3009">
        <f t="shared" si="432"/>
        <v>40</v>
      </c>
    </row>
    <row r="3010" spans="2:16" x14ac:dyDescent="0.25">
      <c r="B3010" s="16">
        <f t="shared" si="424"/>
        <v>41810</v>
      </c>
      <c r="C3010">
        <f t="shared" si="427"/>
        <v>410</v>
      </c>
      <c r="D3010">
        <f t="shared" si="428"/>
        <v>245</v>
      </c>
      <c r="E3010">
        <f t="shared" si="429"/>
        <v>165</v>
      </c>
      <c r="F3010">
        <f t="shared" si="431"/>
        <v>10</v>
      </c>
      <c r="G3010">
        <f t="shared" si="425"/>
        <v>101</v>
      </c>
      <c r="H3010">
        <f t="shared" si="426"/>
        <v>15</v>
      </c>
      <c r="I3010">
        <f t="shared" si="430"/>
        <v>69</v>
      </c>
      <c r="K3010">
        <v>10</v>
      </c>
      <c r="N3010">
        <f t="shared" si="432"/>
        <v>40</v>
      </c>
    </row>
    <row r="3011" spans="2:16" x14ac:dyDescent="0.25">
      <c r="B3011" s="16">
        <f t="shared" si="424"/>
        <v>41811</v>
      </c>
      <c r="C3011">
        <f t="shared" si="427"/>
        <v>410</v>
      </c>
      <c r="D3011">
        <f t="shared" si="428"/>
        <v>245</v>
      </c>
      <c r="E3011">
        <f t="shared" si="429"/>
        <v>165</v>
      </c>
      <c r="F3011">
        <f t="shared" si="431"/>
        <v>10</v>
      </c>
      <c r="G3011">
        <f t="shared" si="425"/>
        <v>101</v>
      </c>
      <c r="H3011">
        <f t="shared" si="426"/>
        <v>15</v>
      </c>
      <c r="I3011">
        <f t="shared" si="430"/>
        <v>69</v>
      </c>
      <c r="K3011">
        <v>10</v>
      </c>
      <c r="N3011">
        <f t="shared" si="432"/>
        <v>40</v>
      </c>
    </row>
    <row r="3012" spans="2:16" x14ac:dyDescent="0.25">
      <c r="B3012" s="16">
        <f t="shared" si="424"/>
        <v>41812</v>
      </c>
      <c r="C3012">
        <f t="shared" si="427"/>
        <v>410</v>
      </c>
      <c r="D3012">
        <f t="shared" si="428"/>
        <v>245</v>
      </c>
      <c r="E3012">
        <f t="shared" si="429"/>
        <v>165</v>
      </c>
      <c r="F3012">
        <f t="shared" si="431"/>
        <v>10</v>
      </c>
      <c r="G3012">
        <f t="shared" si="425"/>
        <v>101</v>
      </c>
      <c r="H3012">
        <f t="shared" si="426"/>
        <v>15</v>
      </c>
      <c r="I3012">
        <f t="shared" si="430"/>
        <v>69</v>
      </c>
      <c r="K3012">
        <v>10</v>
      </c>
      <c r="N3012">
        <f t="shared" si="432"/>
        <v>40</v>
      </c>
    </row>
    <row r="3013" spans="2:16" x14ac:dyDescent="0.25">
      <c r="B3013" s="16">
        <f t="shared" si="424"/>
        <v>41813</v>
      </c>
      <c r="C3013">
        <f t="shared" si="427"/>
        <v>410</v>
      </c>
      <c r="D3013">
        <f t="shared" si="428"/>
        <v>245</v>
      </c>
      <c r="E3013">
        <f t="shared" si="429"/>
        <v>165</v>
      </c>
      <c r="F3013">
        <f t="shared" si="431"/>
        <v>10</v>
      </c>
      <c r="G3013">
        <f t="shared" si="425"/>
        <v>101</v>
      </c>
      <c r="H3013">
        <f t="shared" si="426"/>
        <v>15</v>
      </c>
      <c r="I3013">
        <f t="shared" si="430"/>
        <v>69</v>
      </c>
      <c r="K3013">
        <v>10</v>
      </c>
      <c r="N3013">
        <f t="shared" si="432"/>
        <v>40</v>
      </c>
    </row>
    <row r="3014" spans="2:16" x14ac:dyDescent="0.25">
      <c r="B3014" s="16">
        <f t="shared" si="424"/>
        <v>41814</v>
      </c>
      <c r="C3014">
        <f t="shared" si="427"/>
        <v>410</v>
      </c>
      <c r="D3014">
        <f t="shared" si="428"/>
        <v>245</v>
      </c>
      <c r="E3014">
        <f t="shared" si="429"/>
        <v>165</v>
      </c>
      <c r="F3014">
        <f t="shared" si="431"/>
        <v>10</v>
      </c>
      <c r="G3014">
        <f t="shared" si="425"/>
        <v>101</v>
      </c>
      <c r="H3014">
        <f t="shared" si="426"/>
        <v>15</v>
      </c>
      <c r="I3014">
        <f t="shared" si="430"/>
        <v>69</v>
      </c>
      <c r="K3014">
        <v>10</v>
      </c>
      <c r="N3014">
        <f t="shared" si="432"/>
        <v>40</v>
      </c>
    </row>
    <row r="3015" spans="2:16" x14ac:dyDescent="0.25">
      <c r="B3015" s="16">
        <f t="shared" si="424"/>
        <v>41815</v>
      </c>
      <c r="C3015">
        <f t="shared" si="427"/>
        <v>410</v>
      </c>
      <c r="D3015">
        <f t="shared" si="428"/>
        <v>245</v>
      </c>
      <c r="E3015">
        <f t="shared" si="429"/>
        <v>165</v>
      </c>
      <c r="F3015">
        <f t="shared" si="431"/>
        <v>10</v>
      </c>
      <c r="G3015">
        <f t="shared" si="425"/>
        <v>101</v>
      </c>
      <c r="H3015">
        <f t="shared" si="426"/>
        <v>15</v>
      </c>
      <c r="I3015">
        <f t="shared" si="430"/>
        <v>69</v>
      </c>
      <c r="K3015">
        <v>10</v>
      </c>
      <c r="N3015">
        <f t="shared" si="432"/>
        <v>40</v>
      </c>
    </row>
    <row r="3016" spans="2:16" x14ac:dyDescent="0.25">
      <c r="B3016" s="16">
        <f t="shared" si="424"/>
        <v>41816</v>
      </c>
      <c r="C3016">
        <f t="shared" si="427"/>
        <v>410</v>
      </c>
      <c r="D3016">
        <f t="shared" si="428"/>
        <v>245</v>
      </c>
      <c r="E3016">
        <f t="shared" si="429"/>
        <v>165</v>
      </c>
      <c r="F3016">
        <f t="shared" si="431"/>
        <v>10</v>
      </c>
      <c r="G3016">
        <f t="shared" si="425"/>
        <v>101</v>
      </c>
      <c r="H3016">
        <f t="shared" si="426"/>
        <v>15</v>
      </c>
      <c r="I3016">
        <f t="shared" si="430"/>
        <v>69</v>
      </c>
      <c r="K3016">
        <v>10</v>
      </c>
      <c r="N3016">
        <f t="shared" si="432"/>
        <v>40</v>
      </c>
    </row>
    <row r="3017" spans="2:16" x14ac:dyDescent="0.25">
      <c r="B3017" s="16">
        <f t="shared" si="424"/>
        <v>41817</v>
      </c>
      <c r="C3017">
        <f t="shared" si="427"/>
        <v>410</v>
      </c>
      <c r="D3017">
        <f t="shared" si="428"/>
        <v>245</v>
      </c>
      <c r="E3017">
        <f t="shared" si="429"/>
        <v>165</v>
      </c>
      <c r="F3017">
        <f t="shared" si="431"/>
        <v>10</v>
      </c>
      <c r="G3017">
        <f t="shared" si="425"/>
        <v>101</v>
      </c>
      <c r="H3017">
        <f t="shared" si="426"/>
        <v>15</v>
      </c>
      <c r="I3017">
        <f t="shared" si="430"/>
        <v>69</v>
      </c>
      <c r="K3017">
        <v>10</v>
      </c>
      <c r="N3017">
        <f t="shared" si="432"/>
        <v>40</v>
      </c>
    </row>
    <row r="3018" spans="2:16" x14ac:dyDescent="0.25">
      <c r="B3018" s="16">
        <f t="shared" si="424"/>
        <v>41818</v>
      </c>
      <c r="C3018">
        <f t="shared" si="427"/>
        <v>410</v>
      </c>
      <c r="D3018">
        <f t="shared" si="428"/>
        <v>245</v>
      </c>
      <c r="E3018">
        <f t="shared" si="429"/>
        <v>165</v>
      </c>
      <c r="F3018">
        <f t="shared" si="431"/>
        <v>10</v>
      </c>
      <c r="G3018">
        <f t="shared" si="425"/>
        <v>101</v>
      </c>
      <c r="H3018">
        <f t="shared" si="426"/>
        <v>15</v>
      </c>
      <c r="I3018">
        <f t="shared" si="430"/>
        <v>69</v>
      </c>
      <c r="K3018">
        <v>10</v>
      </c>
      <c r="N3018">
        <f t="shared" si="432"/>
        <v>40</v>
      </c>
    </row>
    <row r="3019" spans="2:16" x14ac:dyDescent="0.25">
      <c r="B3019" s="16">
        <f t="shared" si="424"/>
        <v>41819</v>
      </c>
      <c r="C3019">
        <f t="shared" si="427"/>
        <v>410</v>
      </c>
      <c r="D3019">
        <f t="shared" si="428"/>
        <v>245</v>
      </c>
      <c r="E3019">
        <f t="shared" si="429"/>
        <v>165</v>
      </c>
      <c r="F3019">
        <f t="shared" si="431"/>
        <v>10</v>
      </c>
      <c r="G3019">
        <f t="shared" si="425"/>
        <v>101</v>
      </c>
      <c r="H3019">
        <f t="shared" si="426"/>
        <v>15</v>
      </c>
      <c r="I3019">
        <f t="shared" si="430"/>
        <v>69</v>
      </c>
      <c r="K3019">
        <v>10</v>
      </c>
      <c r="N3019">
        <f t="shared" si="432"/>
        <v>40</v>
      </c>
    </row>
    <row r="3020" spans="2:16" x14ac:dyDescent="0.25">
      <c r="B3020" s="16">
        <f t="shared" si="424"/>
        <v>41820</v>
      </c>
      <c r="C3020">
        <f t="shared" si="427"/>
        <v>410</v>
      </c>
      <c r="D3020">
        <f t="shared" si="428"/>
        <v>245</v>
      </c>
      <c r="E3020">
        <f t="shared" si="429"/>
        <v>165</v>
      </c>
      <c r="F3020">
        <f t="shared" si="431"/>
        <v>10</v>
      </c>
      <c r="G3020">
        <f t="shared" si="425"/>
        <v>101</v>
      </c>
      <c r="H3020">
        <f t="shared" si="426"/>
        <v>15</v>
      </c>
      <c r="I3020">
        <f t="shared" si="430"/>
        <v>69</v>
      </c>
      <c r="K3020">
        <v>10</v>
      </c>
      <c r="N3020">
        <f t="shared" si="432"/>
        <v>40</v>
      </c>
    </row>
    <row r="3021" spans="2:16" x14ac:dyDescent="0.25">
      <c r="B3021" s="16">
        <f t="shared" si="424"/>
        <v>41821</v>
      </c>
      <c r="C3021">
        <f t="shared" si="427"/>
        <v>410</v>
      </c>
      <c r="D3021">
        <f t="shared" si="428"/>
        <v>220</v>
      </c>
      <c r="E3021">
        <f t="shared" si="429"/>
        <v>190</v>
      </c>
      <c r="F3021">
        <f t="shared" si="431"/>
        <v>10</v>
      </c>
      <c r="G3021">
        <f>10+10+15+15+16</f>
        <v>66</v>
      </c>
      <c r="I3021">
        <f t="shared" si="430"/>
        <v>69</v>
      </c>
      <c r="K3021">
        <v>10</v>
      </c>
      <c r="N3021">
        <f>15+25+20</f>
        <v>60</v>
      </c>
      <c r="P3021">
        <v>5</v>
      </c>
    </row>
    <row r="3022" spans="2:16" x14ac:dyDescent="0.25">
      <c r="B3022" s="16">
        <f t="shared" si="424"/>
        <v>41822</v>
      </c>
      <c r="C3022">
        <f t="shared" si="427"/>
        <v>410</v>
      </c>
      <c r="D3022">
        <f t="shared" si="428"/>
        <v>220</v>
      </c>
      <c r="E3022">
        <f t="shared" si="429"/>
        <v>190</v>
      </c>
      <c r="F3022">
        <f t="shared" si="431"/>
        <v>10</v>
      </c>
      <c r="G3022">
        <f t="shared" ref="G3022:G3069" si="433">G3021</f>
        <v>66</v>
      </c>
      <c r="I3022">
        <f t="shared" si="430"/>
        <v>69</v>
      </c>
      <c r="K3022">
        <v>10</v>
      </c>
      <c r="N3022">
        <f t="shared" ref="N3022:N3085" si="434">15+25+20</f>
        <v>60</v>
      </c>
      <c r="P3022">
        <v>5</v>
      </c>
    </row>
    <row r="3023" spans="2:16" x14ac:dyDescent="0.25">
      <c r="B3023" s="16">
        <f t="shared" si="424"/>
        <v>41823</v>
      </c>
      <c r="C3023">
        <f t="shared" si="427"/>
        <v>410</v>
      </c>
      <c r="D3023">
        <f t="shared" si="428"/>
        <v>220</v>
      </c>
      <c r="E3023">
        <f t="shared" si="429"/>
        <v>190</v>
      </c>
      <c r="F3023">
        <f t="shared" si="431"/>
        <v>10</v>
      </c>
      <c r="G3023">
        <f t="shared" si="433"/>
        <v>66</v>
      </c>
      <c r="I3023">
        <f t="shared" si="430"/>
        <v>69</v>
      </c>
      <c r="K3023">
        <v>10</v>
      </c>
      <c r="N3023">
        <f t="shared" si="434"/>
        <v>60</v>
      </c>
      <c r="P3023">
        <v>5</v>
      </c>
    </row>
    <row r="3024" spans="2:16" x14ac:dyDescent="0.25">
      <c r="B3024" s="16">
        <f t="shared" si="424"/>
        <v>41824</v>
      </c>
      <c r="C3024">
        <f t="shared" si="427"/>
        <v>410</v>
      </c>
      <c r="D3024">
        <f t="shared" si="428"/>
        <v>220</v>
      </c>
      <c r="E3024">
        <f t="shared" si="429"/>
        <v>190</v>
      </c>
      <c r="F3024">
        <f t="shared" si="431"/>
        <v>10</v>
      </c>
      <c r="G3024">
        <f t="shared" si="433"/>
        <v>66</v>
      </c>
      <c r="I3024">
        <f t="shared" si="430"/>
        <v>69</v>
      </c>
      <c r="K3024">
        <v>10</v>
      </c>
      <c r="N3024">
        <f t="shared" si="434"/>
        <v>60</v>
      </c>
      <c r="P3024">
        <v>5</v>
      </c>
    </row>
    <row r="3025" spans="2:16" x14ac:dyDescent="0.25">
      <c r="B3025" s="16">
        <f t="shared" si="424"/>
        <v>41825</v>
      </c>
      <c r="C3025">
        <f t="shared" si="427"/>
        <v>410</v>
      </c>
      <c r="D3025">
        <f t="shared" si="428"/>
        <v>220</v>
      </c>
      <c r="E3025">
        <f t="shared" si="429"/>
        <v>190</v>
      </c>
      <c r="F3025">
        <f t="shared" si="431"/>
        <v>10</v>
      </c>
      <c r="G3025">
        <f t="shared" si="433"/>
        <v>66</v>
      </c>
      <c r="I3025">
        <f t="shared" si="430"/>
        <v>69</v>
      </c>
      <c r="K3025">
        <v>10</v>
      </c>
      <c r="N3025">
        <f t="shared" si="434"/>
        <v>60</v>
      </c>
      <c r="P3025">
        <v>5</v>
      </c>
    </row>
    <row r="3026" spans="2:16" x14ac:dyDescent="0.25">
      <c r="B3026" s="16">
        <f t="shared" si="424"/>
        <v>41826</v>
      </c>
      <c r="C3026">
        <f t="shared" si="427"/>
        <v>410</v>
      </c>
      <c r="D3026">
        <f t="shared" si="428"/>
        <v>220</v>
      </c>
      <c r="E3026">
        <f t="shared" si="429"/>
        <v>190</v>
      </c>
      <c r="F3026">
        <f t="shared" si="431"/>
        <v>10</v>
      </c>
      <c r="G3026">
        <f t="shared" si="433"/>
        <v>66</v>
      </c>
      <c r="I3026">
        <f t="shared" si="430"/>
        <v>69</v>
      </c>
      <c r="K3026">
        <v>10</v>
      </c>
      <c r="N3026">
        <f t="shared" si="434"/>
        <v>60</v>
      </c>
      <c r="P3026">
        <v>5</v>
      </c>
    </row>
    <row r="3027" spans="2:16" x14ac:dyDescent="0.25">
      <c r="B3027" s="16">
        <f t="shared" si="424"/>
        <v>41827</v>
      </c>
      <c r="C3027">
        <f t="shared" si="427"/>
        <v>410</v>
      </c>
      <c r="D3027">
        <f t="shared" si="428"/>
        <v>220</v>
      </c>
      <c r="E3027">
        <f t="shared" si="429"/>
        <v>190</v>
      </c>
      <c r="F3027">
        <f t="shared" si="431"/>
        <v>10</v>
      </c>
      <c r="G3027">
        <f t="shared" si="433"/>
        <v>66</v>
      </c>
      <c r="I3027">
        <f t="shared" si="430"/>
        <v>69</v>
      </c>
      <c r="K3027">
        <v>10</v>
      </c>
      <c r="N3027">
        <f t="shared" si="434"/>
        <v>60</v>
      </c>
      <c r="P3027">
        <v>5</v>
      </c>
    </row>
    <row r="3028" spans="2:16" x14ac:dyDescent="0.25">
      <c r="B3028" s="16">
        <f t="shared" si="424"/>
        <v>41828</v>
      </c>
      <c r="C3028">
        <f t="shared" si="427"/>
        <v>410</v>
      </c>
      <c r="D3028">
        <f t="shared" si="428"/>
        <v>220</v>
      </c>
      <c r="E3028">
        <f t="shared" si="429"/>
        <v>190</v>
      </c>
      <c r="F3028">
        <f t="shared" si="431"/>
        <v>10</v>
      </c>
      <c r="G3028">
        <f t="shared" si="433"/>
        <v>66</v>
      </c>
      <c r="I3028">
        <f t="shared" si="430"/>
        <v>69</v>
      </c>
      <c r="K3028">
        <v>10</v>
      </c>
      <c r="N3028">
        <f t="shared" si="434"/>
        <v>60</v>
      </c>
      <c r="P3028">
        <v>5</v>
      </c>
    </row>
    <row r="3029" spans="2:16" x14ac:dyDescent="0.25">
      <c r="B3029" s="16">
        <f t="shared" si="424"/>
        <v>41829</v>
      </c>
      <c r="C3029">
        <f t="shared" si="427"/>
        <v>410</v>
      </c>
      <c r="D3029">
        <f t="shared" si="428"/>
        <v>220</v>
      </c>
      <c r="E3029">
        <f t="shared" si="429"/>
        <v>190</v>
      </c>
      <c r="F3029">
        <f t="shared" si="431"/>
        <v>10</v>
      </c>
      <c r="G3029">
        <f t="shared" si="433"/>
        <v>66</v>
      </c>
      <c r="I3029">
        <f t="shared" si="430"/>
        <v>69</v>
      </c>
      <c r="K3029">
        <v>10</v>
      </c>
      <c r="N3029">
        <f t="shared" si="434"/>
        <v>60</v>
      </c>
      <c r="P3029">
        <v>5</v>
      </c>
    </row>
    <row r="3030" spans="2:16" x14ac:dyDescent="0.25">
      <c r="B3030" s="16">
        <f t="shared" si="424"/>
        <v>41830</v>
      </c>
      <c r="C3030">
        <f t="shared" si="427"/>
        <v>410</v>
      </c>
      <c r="D3030">
        <f t="shared" si="428"/>
        <v>220</v>
      </c>
      <c r="E3030">
        <f t="shared" si="429"/>
        <v>190</v>
      </c>
      <c r="F3030">
        <f t="shared" si="431"/>
        <v>10</v>
      </c>
      <c r="G3030">
        <f t="shared" si="433"/>
        <v>66</v>
      </c>
      <c r="I3030">
        <f t="shared" si="430"/>
        <v>69</v>
      </c>
      <c r="K3030">
        <v>10</v>
      </c>
      <c r="N3030">
        <f t="shared" si="434"/>
        <v>60</v>
      </c>
      <c r="P3030">
        <v>5</v>
      </c>
    </row>
    <row r="3031" spans="2:16" x14ac:dyDescent="0.25">
      <c r="B3031" s="16">
        <f t="shared" si="424"/>
        <v>41831</v>
      </c>
      <c r="C3031">
        <f t="shared" si="427"/>
        <v>410</v>
      </c>
      <c r="D3031">
        <f t="shared" si="428"/>
        <v>220</v>
      </c>
      <c r="E3031">
        <f t="shared" si="429"/>
        <v>190</v>
      </c>
      <c r="F3031">
        <f t="shared" si="431"/>
        <v>10</v>
      </c>
      <c r="G3031">
        <f t="shared" si="433"/>
        <v>66</v>
      </c>
      <c r="I3031">
        <f t="shared" si="430"/>
        <v>69</v>
      </c>
      <c r="K3031">
        <v>10</v>
      </c>
      <c r="N3031">
        <f t="shared" si="434"/>
        <v>60</v>
      </c>
      <c r="P3031">
        <v>5</v>
      </c>
    </row>
    <row r="3032" spans="2:16" x14ac:dyDescent="0.25">
      <c r="B3032" s="16">
        <f t="shared" si="424"/>
        <v>41832</v>
      </c>
      <c r="C3032">
        <f t="shared" si="427"/>
        <v>410</v>
      </c>
      <c r="D3032">
        <f t="shared" si="428"/>
        <v>220</v>
      </c>
      <c r="E3032">
        <f t="shared" si="429"/>
        <v>190</v>
      </c>
      <c r="F3032">
        <f t="shared" si="431"/>
        <v>10</v>
      </c>
      <c r="G3032">
        <f t="shared" si="433"/>
        <v>66</v>
      </c>
      <c r="I3032">
        <f t="shared" si="430"/>
        <v>69</v>
      </c>
      <c r="K3032">
        <v>10</v>
      </c>
      <c r="N3032">
        <f t="shared" si="434"/>
        <v>60</v>
      </c>
      <c r="P3032">
        <v>5</v>
      </c>
    </row>
    <row r="3033" spans="2:16" x14ac:dyDescent="0.25">
      <c r="B3033" s="16">
        <f t="shared" si="424"/>
        <v>41833</v>
      </c>
      <c r="C3033">
        <f t="shared" si="427"/>
        <v>410</v>
      </c>
      <c r="D3033">
        <f t="shared" si="428"/>
        <v>220</v>
      </c>
      <c r="E3033">
        <f t="shared" si="429"/>
        <v>190</v>
      </c>
      <c r="F3033">
        <f t="shared" si="431"/>
        <v>10</v>
      </c>
      <c r="G3033">
        <f t="shared" si="433"/>
        <v>66</v>
      </c>
      <c r="I3033">
        <f t="shared" si="430"/>
        <v>69</v>
      </c>
      <c r="K3033">
        <v>10</v>
      </c>
      <c r="N3033">
        <f t="shared" si="434"/>
        <v>60</v>
      </c>
      <c r="P3033">
        <v>5</v>
      </c>
    </row>
    <row r="3034" spans="2:16" x14ac:dyDescent="0.25">
      <c r="B3034" s="16">
        <f t="shared" ref="B3034:B3097" si="435">B3033+1</f>
        <v>41834</v>
      </c>
      <c r="C3034">
        <f t="shared" si="427"/>
        <v>410</v>
      </c>
      <c r="D3034">
        <f t="shared" si="428"/>
        <v>220</v>
      </c>
      <c r="E3034">
        <f t="shared" si="429"/>
        <v>190</v>
      </c>
      <c r="F3034">
        <f t="shared" si="431"/>
        <v>10</v>
      </c>
      <c r="G3034">
        <f t="shared" si="433"/>
        <v>66</v>
      </c>
      <c r="I3034">
        <f t="shared" si="430"/>
        <v>69</v>
      </c>
      <c r="K3034">
        <v>10</v>
      </c>
      <c r="N3034">
        <f t="shared" si="434"/>
        <v>60</v>
      </c>
      <c r="P3034">
        <v>5</v>
      </c>
    </row>
    <row r="3035" spans="2:16" x14ac:dyDescent="0.25">
      <c r="B3035" s="16">
        <f t="shared" si="435"/>
        <v>41835</v>
      </c>
      <c r="C3035">
        <f t="shared" si="427"/>
        <v>410</v>
      </c>
      <c r="D3035">
        <f t="shared" si="428"/>
        <v>220</v>
      </c>
      <c r="E3035">
        <f t="shared" si="429"/>
        <v>190</v>
      </c>
      <c r="F3035">
        <f t="shared" si="431"/>
        <v>10</v>
      </c>
      <c r="G3035">
        <f t="shared" si="433"/>
        <v>66</v>
      </c>
      <c r="I3035">
        <f t="shared" si="430"/>
        <v>69</v>
      </c>
      <c r="K3035">
        <v>10</v>
      </c>
      <c r="N3035">
        <f t="shared" si="434"/>
        <v>60</v>
      </c>
      <c r="P3035">
        <v>5</v>
      </c>
    </row>
    <row r="3036" spans="2:16" x14ac:dyDescent="0.25">
      <c r="B3036" s="16">
        <f t="shared" si="435"/>
        <v>41836</v>
      </c>
      <c r="C3036">
        <f t="shared" si="427"/>
        <v>410</v>
      </c>
      <c r="D3036">
        <f t="shared" si="428"/>
        <v>220</v>
      </c>
      <c r="E3036">
        <f t="shared" si="429"/>
        <v>190</v>
      </c>
      <c r="F3036">
        <f t="shared" si="431"/>
        <v>10</v>
      </c>
      <c r="G3036">
        <f t="shared" si="433"/>
        <v>66</v>
      </c>
      <c r="I3036">
        <f t="shared" si="430"/>
        <v>69</v>
      </c>
      <c r="K3036">
        <v>10</v>
      </c>
      <c r="N3036">
        <f t="shared" si="434"/>
        <v>60</v>
      </c>
      <c r="P3036">
        <v>5</v>
      </c>
    </row>
    <row r="3037" spans="2:16" x14ac:dyDescent="0.25">
      <c r="B3037" s="16">
        <f t="shared" si="435"/>
        <v>41837</v>
      </c>
      <c r="C3037">
        <f t="shared" si="427"/>
        <v>410</v>
      </c>
      <c r="D3037">
        <f t="shared" si="428"/>
        <v>220</v>
      </c>
      <c r="E3037">
        <f t="shared" si="429"/>
        <v>190</v>
      </c>
      <c r="F3037">
        <f t="shared" si="431"/>
        <v>10</v>
      </c>
      <c r="G3037">
        <f t="shared" si="433"/>
        <v>66</v>
      </c>
      <c r="I3037">
        <f t="shared" si="430"/>
        <v>69</v>
      </c>
      <c r="K3037">
        <v>10</v>
      </c>
      <c r="N3037">
        <f t="shared" si="434"/>
        <v>60</v>
      </c>
      <c r="P3037">
        <v>5</v>
      </c>
    </row>
    <row r="3038" spans="2:16" x14ac:dyDescent="0.25">
      <c r="B3038" s="16">
        <f t="shared" si="435"/>
        <v>41838</v>
      </c>
      <c r="C3038">
        <f t="shared" si="427"/>
        <v>410</v>
      </c>
      <c r="D3038">
        <f t="shared" si="428"/>
        <v>220</v>
      </c>
      <c r="E3038">
        <f t="shared" si="429"/>
        <v>190</v>
      </c>
      <c r="F3038">
        <f t="shared" si="431"/>
        <v>10</v>
      </c>
      <c r="G3038">
        <f t="shared" si="433"/>
        <v>66</v>
      </c>
      <c r="I3038">
        <f t="shared" si="430"/>
        <v>69</v>
      </c>
      <c r="K3038">
        <v>10</v>
      </c>
      <c r="N3038">
        <f t="shared" si="434"/>
        <v>60</v>
      </c>
      <c r="P3038">
        <v>5</v>
      </c>
    </row>
    <row r="3039" spans="2:16" x14ac:dyDescent="0.25">
      <c r="B3039" s="16">
        <f t="shared" si="435"/>
        <v>41839</v>
      </c>
      <c r="C3039">
        <f t="shared" si="427"/>
        <v>410</v>
      </c>
      <c r="D3039">
        <f t="shared" si="428"/>
        <v>220</v>
      </c>
      <c r="E3039">
        <f t="shared" si="429"/>
        <v>190</v>
      </c>
      <c r="F3039">
        <f t="shared" si="431"/>
        <v>10</v>
      </c>
      <c r="G3039">
        <f t="shared" si="433"/>
        <v>66</v>
      </c>
      <c r="I3039">
        <f t="shared" si="430"/>
        <v>69</v>
      </c>
      <c r="K3039">
        <v>10</v>
      </c>
      <c r="N3039">
        <f t="shared" si="434"/>
        <v>60</v>
      </c>
      <c r="P3039">
        <v>5</v>
      </c>
    </row>
    <row r="3040" spans="2:16" x14ac:dyDescent="0.25">
      <c r="B3040" s="16">
        <f t="shared" si="435"/>
        <v>41840</v>
      </c>
      <c r="C3040">
        <f t="shared" si="427"/>
        <v>410</v>
      </c>
      <c r="D3040">
        <f t="shared" si="428"/>
        <v>220</v>
      </c>
      <c r="E3040">
        <f t="shared" si="429"/>
        <v>190</v>
      </c>
      <c r="F3040">
        <f t="shared" si="431"/>
        <v>10</v>
      </c>
      <c r="G3040">
        <f t="shared" si="433"/>
        <v>66</v>
      </c>
      <c r="I3040">
        <f t="shared" si="430"/>
        <v>69</v>
      </c>
      <c r="K3040">
        <v>10</v>
      </c>
      <c r="N3040">
        <f t="shared" si="434"/>
        <v>60</v>
      </c>
      <c r="P3040">
        <v>5</v>
      </c>
    </row>
    <row r="3041" spans="2:16" x14ac:dyDescent="0.25">
      <c r="B3041" s="16">
        <f t="shared" si="435"/>
        <v>41841</v>
      </c>
      <c r="C3041">
        <f t="shared" si="427"/>
        <v>410</v>
      </c>
      <c r="D3041">
        <f t="shared" si="428"/>
        <v>220</v>
      </c>
      <c r="E3041">
        <f t="shared" si="429"/>
        <v>190</v>
      </c>
      <c r="F3041">
        <f t="shared" si="431"/>
        <v>10</v>
      </c>
      <c r="G3041">
        <f t="shared" si="433"/>
        <v>66</v>
      </c>
      <c r="I3041">
        <f t="shared" si="430"/>
        <v>69</v>
      </c>
      <c r="K3041">
        <v>10</v>
      </c>
      <c r="N3041">
        <f t="shared" si="434"/>
        <v>60</v>
      </c>
      <c r="P3041">
        <v>5</v>
      </c>
    </row>
    <row r="3042" spans="2:16" x14ac:dyDescent="0.25">
      <c r="B3042" s="16">
        <f t="shared" si="435"/>
        <v>41842</v>
      </c>
      <c r="C3042">
        <f t="shared" si="427"/>
        <v>410</v>
      </c>
      <c r="D3042">
        <f t="shared" si="428"/>
        <v>220</v>
      </c>
      <c r="E3042">
        <f t="shared" si="429"/>
        <v>190</v>
      </c>
      <c r="F3042">
        <f t="shared" si="431"/>
        <v>10</v>
      </c>
      <c r="G3042">
        <f t="shared" si="433"/>
        <v>66</v>
      </c>
      <c r="I3042">
        <f t="shared" si="430"/>
        <v>69</v>
      </c>
      <c r="K3042">
        <v>10</v>
      </c>
      <c r="N3042">
        <f t="shared" si="434"/>
        <v>60</v>
      </c>
      <c r="P3042">
        <v>5</v>
      </c>
    </row>
    <row r="3043" spans="2:16" x14ac:dyDescent="0.25">
      <c r="B3043" s="16">
        <f t="shared" si="435"/>
        <v>41843</v>
      </c>
      <c r="C3043">
        <f t="shared" si="427"/>
        <v>410</v>
      </c>
      <c r="D3043">
        <f t="shared" si="428"/>
        <v>220</v>
      </c>
      <c r="E3043">
        <f t="shared" si="429"/>
        <v>190</v>
      </c>
      <c r="F3043">
        <f t="shared" si="431"/>
        <v>10</v>
      </c>
      <c r="G3043">
        <f t="shared" si="433"/>
        <v>66</v>
      </c>
      <c r="I3043">
        <f t="shared" si="430"/>
        <v>69</v>
      </c>
      <c r="K3043">
        <v>10</v>
      </c>
      <c r="N3043">
        <f t="shared" si="434"/>
        <v>60</v>
      </c>
      <c r="P3043">
        <v>5</v>
      </c>
    </row>
    <row r="3044" spans="2:16" x14ac:dyDescent="0.25">
      <c r="B3044" s="16">
        <f t="shared" si="435"/>
        <v>41844</v>
      </c>
      <c r="C3044">
        <f t="shared" si="427"/>
        <v>410</v>
      </c>
      <c r="D3044">
        <f t="shared" si="428"/>
        <v>220</v>
      </c>
      <c r="E3044">
        <f t="shared" si="429"/>
        <v>190</v>
      </c>
      <c r="F3044">
        <f t="shared" si="431"/>
        <v>10</v>
      </c>
      <c r="G3044">
        <f t="shared" si="433"/>
        <v>66</v>
      </c>
      <c r="I3044">
        <f t="shared" si="430"/>
        <v>69</v>
      </c>
      <c r="K3044">
        <v>10</v>
      </c>
      <c r="N3044">
        <f t="shared" si="434"/>
        <v>60</v>
      </c>
      <c r="P3044">
        <v>5</v>
      </c>
    </row>
    <row r="3045" spans="2:16" x14ac:dyDescent="0.25">
      <c r="B3045" s="16">
        <f t="shared" si="435"/>
        <v>41845</v>
      </c>
      <c r="C3045">
        <f t="shared" si="427"/>
        <v>410</v>
      </c>
      <c r="D3045">
        <f t="shared" si="428"/>
        <v>220</v>
      </c>
      <c r="E3045">
        <f t="shared" si="429"/>
        <v>190</v>
      </c>
      <c r="F3045">
        <f t="shared" si="431"/>
        <v>10</v>
      </c>
      <c r="G3045">
        <f t="shared" si="433"/>
        <v>66</v>
      </c>
      <c r="I3045">
        <f t="shared" si="430"/>
        <v>69</v>
      </c>
      <c r="K3045">
        <v>10</v>
      </c>
      <c r="N3045">
        <f t="shared" si="434"/>
        <v>60</v>
      </c>
      <c r="P3045">
        <v>5</v>
      </c>
    </row>
    <row r="3046" spans="2:16" x14ac:dyDescent="0.25">
      <c r="B3046" s="16">
        <f t="shared" si="435"/>
        <v>41846</v>
      </c>
      <c r="C3046">
        <f t="shared" si="427"/>
        <v>410</v>
      </c>
      <c r="D3046">
        <f t="shared" si="428"/>
        <v>220</v>
      </c>
      <c r="E3046">
        <f t="shared" si="429"/>
        <v>190</v>
      </c>
      <c r="F3046">
        <f t="shared" si="431"/>
        <v>10</v>
      </c>
      <c r="G3046">
        <f t="shared" si="433"/>
        <v>66</v>
      </c>
      <c r="I3046">
        <f t="shared" si="430"/>
        <v>69</v>
      </c>
      <c r="K3046">
        <v>10</v>
      </c>
      <c r="N3046">
        <f t="shared" si="434"/>
        <v>60</v>
      </c>
      <c r="P3046">
        <v>5</v>
      </c>
    </row>
    <row r="3047" spans="2:16" x14ac:dyDescent="0.25">
      <c r="B3047" s="16">
        <f t="shared" si="435"/>
        <v>41847</v>
      </c>
      <c r="C3047">
        <f t="shared" si="427"/>
        <v>410</v>
      </c>
      <c r="D3047">
        <f t="shared" si="428"/>
        <v>220</v>
      </c>
      <c r="E3047">
        <f t="shared" si="429"/>
        <v>190</v>
      </c>
      <c r="F3047">
        <f t="shared" si="431"/>
        <v>10</v>
      </c>
      <c r="G3047">
        <f t="shared" si="433"/>
        <v>66</v>
      </c>
      <c r="I3047">
        <f t="shared" si="430"/>
        <v>69</v>
      </c>
      <c r="K3047">
        <v>10</v>
      </c>
      <c r="N3047">
        <f t="shared" si="434"/>
        <v>60</v>
      </c>
      <c r="P3047">
        <v>5</v>
      </c>
    </row>
    <row r="3048" spans="2:16" x14ac:dyDescent="0.25">
      <c r="B3048" s="16">
        <f t="shared" si="435"/>
        <v>41848</v>
      </c>
      <c r="C3048">
        <f t="shared" si="427"/>
        <v>410</v>
      </c>
      <c r="D3048">
        <f t="shared" si="428"/>
        <v>220</v>
      </c>
      <c r="E3048">
        <f t="shared" si="429"/>
        <v>190</v>
      </c>
      <c r="F3048">
        <f t="shared" si="431"/>
        <v>10</v>
      </c>
      <c r="G3048">
        <f t="shared" si="433"/>
        <v>66</v>
      </c>
      <c r="I3048">
        <f t="shared" si="430"/>
        <v>69</v>
      </c>
      <c r="K3048">
        <v>10</v>
      </c>
      <c r="N3048">
        <f t="shared" si="434"/>
        <v>60</v>
      </c>
      <c r="P3048">
        <v>5</v>
      </c>
    </row>
    <row r="3049" spans="2:16" x14ac:dyDescent="0.25">
      <c r="B3049" s="16">
        <f t="shared" si="435"/>
        <v>41849</v>
      </c>
      <c r="C3049">
        <f t="shared" si="427"/>
        <v>410</v>
      </c>
      <c r="D3049">
        <f t="shared" si="428"/>
        <v>220</v>
      </c>
      <c r="E3049">
        <f t="shared" si="429"/>
        <v>190</v>
      </c>
      <c r="F3049">
        <f t="shared" si="431"/>
        <v>10</v>
      </c>
      <c r="G3049">
        <f t="shared" si="433"/>
        <v>66</v>
      </c>
      <c r="I3049">
        <f t="shared" si="430"/>
        <v>69</v>
      </c>
      <c r="K3049">
        <v>10</v>
      </c>
      <c r="N3049">
        <f t="shared" si="434"/>
        <v>60</v>
      </c>
      <c r="P3049">
        <v>5</v>
      </c>
    </row>
    <row r="3050" spans="2:16" x14ac:dyDescent="0.25">
      <c r="B3050" s="16">
        <f t="shared" si="435"/>
        <v>41850</v>
      </c>
      <c r="C3050">
        <f t="shared" si="427"/>
        <v>410</v>
      </c>
      <c r="D3050">
        <f t="shared" si="428"/>
        <v>220</v>
      </c>
      <c r="E3050">
        <f t="shared" si="429"/>
        <v>190</v>
      </c>
      <c r="F3050">
        <f t="shared" si="431"/>
        <v>10</v>
      </c>
      <c r="G3050">
        <f t="shared" si="433"/>
        <v>66</v>
      </c>
      <c r="I3050">
        <f t="shared" si="430"/>
        <v>69</v>
      </c>
      <c r="K3050">
        <v>10</v>
      </c>
      <c r="N3050">
        <f t="shared" si="434"/>
        <v>60</v>
      </c>
      <c r="P3050">
        <v>5</v>
      </c>
    </row>
    <row r="3051" spans="2:16" x14ac:dyDescent="0.25">
      <c r="B3051" s="16">
        <f t="shared" si="435"/>
        <v>41851</v>
      </c>
      <c r="C3051">
        <f t="shared" si="427"/>
        <v>410</v>
      </c>
      <c r="D3051">
        <f t="shared" si="428"/>
        <v>220</v>
      </c>
      <c r="E3051">
        <f t="shared" si="429"/>
        <v>190</v>
      </c>
      <c r="F3051">
        <f t="shared" si="431"/>
        <v>10</v>
      </c>
      <c r="G3051">
        <f t="shared" si="433"/>
        <v>66</v>
      </c>
      <c r="I3051">
        <f t="shared" si="430"/>
        <v>69</v>
      </c>
      <c r="K3051">
        <v>10</v>
      </c>
      <c r="N3051">
        <f t="shared" si="434"/>
        <v>60</v>
      </c>
      <c r="P3051">
        <v>5</v>
      </c>
    </row>
    <row r="3052" spans="2:16" x14ac:dyDescent="0.25">
      <c r="B3052" s="16">
        <f t="shared" si="435"/>
        <v>41852</v>
      </c>
      <c r="C3052">
        <f t="shared" si="427"/>
        <v>410</v>
      </c>
      <c r="D3052">
        <f t="shared" si="428"/>
        <v>220</v>
      </c>
      <c r="E3052">
        <f t="shared" si="429"/>
        <v>190</v>
      </c>
      <c r="F3052">
        <f t="shared" si="431"/>
        <v>10</v>
      </c>
      <c r="G3052">
        <f t="shared" si="433"/>
        <v>66</v>
      </c>
      <c r="I3052">
        <f t="shared" si="430"/>
        <v>69</v>
      </c>
      <c r="K3052">
        <v>10</v>
      </c>
      <c r="N3052">
        <f t="shared" si="434"/>
        <v>60</v>
      </c>
      <c r="P3052">
        <v>5</v>
      </c>
    </row>
    <row r="3053" spans="2:16" x14ac:dyDescent="0.25">
      <c r="B3053" s="16">
        <f t="shared" si="435"/>
        <v>41853</v>
      </c>
      <c r="C3053">
        <f t="shared" si="427"/>
        <v>410</v>
      </c>
      <c r="D3053">
        <f t="shared" si="428"/>
        <v>220</v>
      </c>
      <c r="E3053">
        <f t="shared" si="429"/>
        <v>190</v>
      </c>
      <c r="F3053">
        <f t="shared" si="431"/>
        <v>10</v>
      </c>
      <c r="G3053">
        <f t="shared" si="433"/>
        <v>66</v>
      </c>
      <c r="I3053">
        <f t="shared" si="430"/>
        <v>69</v>
      </c>
      <c r="K3053">
        <v>10</v>
      </c>
      <c r="N3053">
        <f t="shared" si="434"/>
        <v>60</v>
      </c>
      <c r="P3053">
        <v>5</v>
      </c>
    </row>
    <row r="3054" spans="2:16" x14ac:dyDescent="0.25">
      <c r="B3054" s="16">
        <f t="shared" si="435"/>
        <v>41854</v>
      </c>
      <c r="C3054">
        <f t="shared" si="427"/>
        <v>410</v>
      </c>
      <c r="D3054">
        <f t="shared" si="428"/>
        <v>220</v>
      </c>
      <c r="E3054">
        <f t="shared" si="429"/>
        <v>190</v>
      </c>
      <c r="F3054">
        <f t="shared" si="431"/>
        <v>10</v>
      </c>
      <c r="G3054">
        <f t="shared" si="433"/>
        <v>66</v>
      </c>
      <c r="I3054">
        <f t="shared" si="430"/>
        <v>69</v>
      </c>
      <c r="K3054">
        <v>10</v>
      </c>
      <c r="N3054">
        <f t="shared" si="434"/>
        <v>60</v>
      </c>
      <c r="P3054">
        <v>5</v>
      </c>
    </row>
    <row r="3055" spans="2:16" x14ac:dyDescent="0.25">
      <c r="B3055" s="16">
        <f t="shared" si="435"/>
        <v>41855</v>
      </c>
      <c r="C3055">
        <f t="shared" si="427"/>
        <v>410</v>
      </c>
      <c r="D3055">
        <f t="shared" si="428"/>
        <v>220</v>
      </c>
      <c r="E3055">
        <f t="shared" si="429"/>
        <v>190</v>
      </c>
      <c r="F3055">
        <f t="shared" si="431"/>
        <v>10</v>
      </c>
      <c r="G3055">
        <f t="shared" si="433"/>
        <v>66</v>
      </c>
      <c r="I3055">
        <f t="shared" si="430"/>
        <v>69</v>
      </c>
      <c r="K3055">
        <v>10</v>
      </c>
      <c r="N3055">
        <f t="shared" si="434"/>
        <v>60</v>
      </c>
      <c r="P3055">
        <v>5</v>
      </c>
    </row>
    <row r="3056" spans="2:16" x14ac:dyDescent="0.25">
      <c r="B3056" s="16">
        <f t="shared" si="435"/>
        <v>41856</v>
      </c>
      <c r="C3056">
        <f t="shared" si="427"/>
        <v>410</v>
      </c>
      <c r="D3056">
        <f t="shared" si="428"/>
        <v>220</v>
      </c>
      <c r="E3056">
        <f t="shared" si="429"/>
        <v>190</v>
      </c>
      <c r="F3056">
        <f t="shared" si="431"/>
        <v>10</v>
      </c>
      <c r="G3056">
        <f t="shared" si="433"/>
        <v>66</v>
      </c>
      <c r="I3056">
        <f t="shared" si="430"/>
        <v>69</v>
      </c>
      <c r="K3056">
        <v>10</v>
      </c>
      <c r="N3056">
        <f t="shared" si="434"/>
        <v>60</v>
      </c>
      <c r="P3056">
        <v>5</v>
      </c>
    </row>
    <row r="3057" spans="2:16" x14ac:dyDescent="0.25">
      <c r="B3057" s="16">
        <f t="shared" si="435"/>
        <v>41857</v>
      </c>
      <c r="C3057">
        <f t="shared" si="427"/>
        <v>410</v>
      </c>
      <c r="D3057">
        <f t="shared" si="428"/>
        <v>220</v>
      </c>
      <c r="E3057">
        <f t="shared" si="429"/>
        <v>190</v>
      </c>
      <c r="F3057">
        <f t="shared" si="431"/>
        <v>10</v>
      </c>
      <c r="G3057">
        <f t="shared" si="433"/>
        <v>66</v>
      </c>
      <c r="I3057">
        <f t="shared" si="430"/>
        <v>69</v>
      </c>
      <c r="K3057">
        <v>10</v>
      </c>
      <c r="N3057">
        <f t="shared" si="434"/>
        <v>60</v>
      </c>
      <c r="P3057">
        <v>5</v>
      </c>
    </row>
    <row r="3058" spans="2:16" x14ac:dyDescent="0.25">
      <c r="B3058" s="16">
        <f t="shared" si="435"/>
        <v>41858</v>
      </c>
      <c r="C3058">
        <f t="shared" ref="C3058:C3076" si="436">IF(MONTH(B3058)&lt;4,450,IF(MONTH(B3058)&gt;10,450,410))</f>
        <v>410</v>
      </c>
      <c r="D3058">
        <f t="shared" ref="D3058:D3076" si="437">SUM(F3058:S3058)</f>
        <v>220</v>
      </c>
      <c r="E3058">
        <f t="shared" ref="E3058:E3076" si="438">C3058-D3058</f>
        <v>190</v>
      </c>
      <c r="F3058">
        <f t="shared" si="431"/>
        <v>10</v>
      </c>
      <c r="G3058">
        <f t="shared" si="433"/>
        <v>66</v>
      </c>
      <c r="I3058">
        <f t="shared" si="430"/>
        <v>69</v>
      </c>
      <c r="K3058">
        <v>10</v>
      </c>
      <c r="N3058">
        <f t="shared" si="434"/>
        <v>60</v>
      </c>
      <c r="P3058">
        <v>5</v>
      </c>
    </row>
    <row r="3059" spans="2:16" x14ac:dyDescent="0.25">
      <c r="B3059" s="16">
        <f t="shared" si="435"/>
        <v>41859</v>
      </c>
      <c r="C3059">
        <f t="shared" si="436"/>
        <v>410</v>
      </c>
      <c r="D3059">
        <f t="shared" si="437"/>
        <v>220</v>
      </c>
      <c r="E3059">
        <f t="shared" si="438"/>
        <v>190</v>
      </c>
      <c r="F3059">
        <f t="shared" si="431"/>
        <v>10</v>
      </c>
      <c r="G3059">
        <f t="shared" si="433"/>
        <v>66</v>
      </c>
      <c r="I3059">
        <f t="shared" ref="I3059:I3082" si="439">20+5+20+15+5+4</f>
        <v>69</v>
      </c>
      <c r="K3059">
        <v>10</v>
      </c>
      <c r="N3059">
        <f t="shared" si="434"/>
        <v>60</v>
      </c>
      <c r="P3059">
        <v>5</v>
      </c>
    </row>
    <row r="3060" spans="2:16" x14ac:dyDescent="0.25">
      <c r="B3060" s="16">
        <f t="shared" si="435"/>
        <v>41860</v>
      </c>
      <c r="C3060">
        <f t="shared" si="436"/>
        <v>410</v>
      </c>
      <c r="D3060">
        <f t="shared" si="437"/>
        <v>220</v>
      </c>
      <c r="E3060">
        <f t="shared" si="438"/>
        <v>190</v>
      </c>
      <c r="F3060">
        <f t="shared" si="431"/>
        <v>10</v>
      </c>
      <c r="G3060">
        <f t="shared" si="433"/>
        <v>66</v>
      </c>
      <c r="I3060">
        <f t="shared" si="439"/>
        <v>69</v>
      </c>
      <c r="K3060">
        <v>10</v>
      </c>
      <c r="N3060">
        <f t="shared" si="434"/>
        <v>60</v>
      </c>
      <c r="P3060">
        <v>5</v>
      </c>
    </row>
    <row r="3061" spans="2:16" x14ac:dyDescent="0.25">
      <c r="B3061" s="16">
        <f t="shared" si="435"/>
        <v>41861</v>
      </c>
      <c r="C3061">
        <f t="shared" si="436"/>
        <v>410</v>
      </c>
      <c r="D3061">
        <f t="shared" si="437"/>
        <v>220</v>
      </c>
      <c r="E3061">
        <f t="shared" si="438"/>
        <v>190</v>
      </c>
      <c r="F3061">
        <f t="shared" si="431"/>
        <v>10</v>
      </c>
      <c r="G3061">
        <f t="shared" si="433"/>
        <v>66</v>
      </c>
      <c r="I3061">
        <f t="shared" si="439"/>
        <v>69</v>
      </c>
      <c r="K3061">
        <v>10</v>
      </c>
      <c r="N3061">
        <f t="shared" si="434"/>
        <v>60</v>
      </c>
      <c r="P3061">
        <v>5</v>
      </c>
    </row>
    <row r="3062" spans="2:16" x14ac:dyDescent="0.25">
      <c r="B3062" s="16">
        <f t="shared" si="435"/>
        <v>41862</v>
      </c>
      <c r="C3062">
        <f t="shared" si="436"/>
        <v>410</v>
      </c>
      <c r="D3062">
        <f t="shared" si="437"/>
        <v>220</v>
      </c>
      <c r="E3062">
        <f t="shared" si="438"/>
        <v>190</v>
      </c>
      <c r="F3062">
        <f t="shared" si="431"/>
        <v>10</v>
      </c>
      <c r="G3062">
        <f t="shared" si="433"/>
        <v>66</v>
      </c>
      <c r="I3062">
        <f t="shared" si="439"/>
        <v>69</v>
      </c>
      <c r="K3062">
        <v>10</v>
      </c>
      <c r="N3062">
        <f t="shared" si="434"/>
        <v>60</v>
      </c>
      <c r="P3062">
        <v>5</v>
      </c>
    </row>
    <row r="3063" spans="2:16" x14ac:dyDescent="0.25">
      <c r="B3063" s="16">
        <f t="shared" si="435"/>
        <v>41863</v>
      </c>
      <c r="C3063">
        <f t="shared" si="436"/>
        <v>410</v>
      </c>
      <c r="D3063">
        <f t="shared" si="437"/>
        <v>220</v>
      </c>
      <c r="E3063">
        <f t="shared" si="438"/>
        <v>190</v>
      </c>
      <c r="F3063">
        <f t="shared" si="431"/>
        <v>10</v>
      </c>
      <c r="G3063">
        <f t="shared" si="433"/>
        <v>66</v>
      </c>
      <c r="I3063">
        <f t="shared" si="439"/>
        <v>69</v>
      </c>
      <c r="K3063">
        <v>10</v>
      </c>
      <c r="N3063">
        <f t="shared" si="434"/>
        <v>60</v>
      </c>
      <c r="P3063">
        <v>5</v>
      </c>
    </row>
    <row r="3064" spans="2:16" x14ac:dyDescent="0.25">
      <c r="B3064" s="16">
        <f t="shared" si="435"/>
        <v>41864</v>
      </c>
      <c r="C3064">
        <f t="shared" si="436"/>
        <v>410</v>
      </c>
      <c r="D3064">
        <f t="shared" si="437"/>
        <v>220</v>
      </c>
      <c r="E3064">
        <f t="shared" si="438"/>
        <v>190</v>
      </c>
      <c r="F3064">
        <f t="shared" si="431"/>
        <v>10</v>
      </c>
      <c r="G3064">
        <f t="shared" si="433"/>
        <v>66</v>
      </c>
      <c r="I3064">
        <f t="shared" si="439"/>
        <v>69</v>
      </c>
      <c r="K3064">
        <v>10</v>
      </c>
      <c r="N3064">
        <f t="shared" si="434"/>
        <v>60</v>
      </c>
      <c r="P3064">
        <v>5</v>
      </c>
    </row>
    <row r="3065" spans="2:16" x14ac:dyDescent="0.25">
      <c r="B3065" s="16">
        <f t="shared" si="435"/>
        <v>41865</v>
      </c>
      <c r="C3065">
        <f t="shared" si="436"/>
        <v>410</v>
      </c>
      <c r="D3065">
        <f t="shared" si="437"/>
        <v>220</v>
      </c>
      <c r="E3065">
        <f t="shared" si="438"/>
        <v>190</v>
      </c>
      <c r="F3065">
        <f t="shared" si="431"/>
        <v>10</v>
      </c>
      <c r="G3065">
        <f t="shared" si="433"/>
        <v>66</v>
      </c>
      <c r="I3065">
        <f t="shared" si="439"/>
        <v>69</v>
      </c>
      <c r="K3065">
        <v>10</v>
      </c>
      <c r="N3065">
        <f t="shared" si="434"/>
        <v>60</v>
      </c>
      <c r="P3065">
        <v>5</v>
      </c>
    </row>
    <row r="3066" spans="2:16" x14ac:dyDescent="0.25">
      <c r="B3066" s="16">
        <f t="shared" si="435"/>
        <v>41866</v>
      </c>
      <c r="C3066">
        <f t="shared" si="436"/>
        <v>410</v>
      </c>
      <c r="D3066">
        <f t="shared" si="437"/>
        <v>220</v>
      </c>
      <c r="E3066">
        <f t="shared" si="438"/>
        <v>190</v>
      </c>
      <c r="F3066">
        <f t="shared" si="431"/>
        <v>10</v>
      </c>
      <c r="G3066">
        <f t="shared" si="433"/>
        <v>66</v>
      </c>
      <c r="I3066">
        <f t="shared" si="439"/>
        <v>69</v>
      </c>
      <c r="K3066">
        <v>10</v>
      </c>
      <c r="N3066">
        <f t="shared" si="434"/>
        <v>60</v>
      </c>
      <c r="P3066">
        <v>5</v>
      </c>
    </row>
    <row r="3067" spans="2:16" x14ac:dyDescent="0.25">
      <c r="B3067" s="16">
        <f t="shared" si="435"/>
        <v>41867</v>
      </c>
      <c r="C3067">
        <f t="shared" si="436"/>
        <v>410</v>
      </c>
      <c r="D3067">
        <f t="shared" si="437"/>
        <v>220</v>
      </c>
      <c r="E3067">
        <f t="shared" si="438"/>
        <v>190</v>
      </c>
      <c r="F3067">
        <f t="shared" si="431"/>
        <v>10</v>
      </c>
      <c r="G3067">
        <f t="shared" si="433"/>
        <v>66</v>
      </c>
      <c r="I3067">
        <f t="shared" si="439"/>
        <v>69</v>
      </c>
      <c r="K3067">
        <v>10</v>
      </c>
      <c r="N3067">
        <f t="shared" si="434"/>
        <v>60</v>
      </c>
      <c r="P3067">
        <v>5</v>
      </c>
    </row>
    <row r="3068" spans="2:16" x14ac:dyDescent="0.25">
      <c r="B3068" s="16">
        <f t="shared" si="435"/>
        <v>41868</v>
      </c>
      <c r="C3068">
        <f t="shared" si="436"/>
        <v>410</v>
      </c>
      <c r="D3068">
        <f t="shared" si="437"/>
        <v>220</v>
      </c>
      <c r="E3068">
        <f t="shared" si="438"/>
        <v>190</v>
      </c>
      <c r="F3068">
        <f t="shared" si="431"/>
        <v>10</v>
      </c>
      <c r="G3068">
        <f t="shared" si="433"/>
        <v>66</v>
      </c>
      <c r="I3068">
        <f t="shared" si="439"/>
        <v>69</v>
      </c>
      <c r="K3068">
        <v>10</v>
      </c>
      <c r="N3068">
        <f t="shared" si="434"/>
        <v>60</v>
      </c>
      <c r="P3068">
        <v>5</v>
      </c>
    </row>
    <row r="3069" spans="2:16" x14ac:dyDescent="0.25">
      <c r="B3069" s="16">
        <f t="shared" si="435"/>
        <v>41869</v>
      </c>
      <c r="C3069">
        <f t="shared" si="436"/>
        <v>410</v>
      </c>
      <c r="D3069">
        <f t="shared" si="437"/>
        <v>220</v>
      </c>
      <c r="E3069">
        <f t="shared" si="438"/>
        <v>190</v>
      </c>
      <c r="F3069">
        <f t="shared" ref="F3069:F3112" si="440">5+5</f>
        <v>10</v>
      </c>
      <c r="G3069">
        <f t="shared" si="433"/>
        <v>66</v>
      </c>
      <c r="I3069">
        <f t="shared" si="439"/>
        <v>69</v>
      </c>
      <c r="K3069">
        <v>10</v>
      </c>
      <c r="N3069">
        <f t="shared" si="434"/>
        <v>60</v>
      </c>
      <c r="P3069">
        <v>5</v>
      </c>
    </row>
    <row r="3070" spans="2:16" x14ac:dyDescent="0.25">
      <c r="B3070" s="16">
        <f t="shared" si="435"/>
        <v>41870</v>
      </c>
      <c r="C3070">
        <f t="shared" si="436"/>
        <v>410</v>
      </c>
      <c r="D3070">
        <f t="shared" si="437"/>
        <v>220</v>
      </c>
      <c r="E3070">
        <f t="shared" si="438"/>
        <v>190</v>
      </c>
      <c r="F3070">
        <f t="shared" si="440"/>
        <v>10</v>
      </c>
      <c r="G3070">
        <f t="shared" ref="G3070:G3082" si="441">G3069</f>
        <v>66</v>
      </c>
      <c r="I3070">
        <f t="shared" si="439"/>
        <v>69</v>
      </c>
      <c r="K3070">
        <v>10</v>
      </c>
      <c r="N3070">
        <f t="shared" si="434"/>
        <v>60</v>
      </c>
      <c r="P3070">
        <v>5</v>
      </c>
    </row>
    <row r="3071" spans="2:16" x14ac:dyDescent="0.25">
      <c r="B3071" s="16">
        <f t="shared" si="435"/>
        <v>41871</v>
      </c>
      <c r="C3071">
        <f t="shared" si="436"/>
        <v>410</v>
      </c>
      <c r="D3071">
        <f t="shared" si="437"/>
        <v>220</v>
      </c>
      <c r="E3071">
        <f t="shared" si="438"/>
        <v>190</v>
      </c>
      <c r="F3071">
        <f t="shared" si="440"/>
        <v>10</v>
      </c>
      <c r="G3071">
        <f t="shared" si="441"/>
        <v>66</v>
      </c>
      <c r="I3071">
        <f t="shared" si="439"/>
        <v>69</v>
      </c>
      <c r="K3071">
        <v>10</v>
      </c>
      <c r="N3071">
        <f t="shared" si="434"/>
        <v>60</v>
      </c>
      <c r="P3071">
        <v>5</v>
      </c>
    </row>
    <row r="3072" spans="2:16" x14ac:dyDescent="0.25">
      <c r="B3072" s="16">
        <f t="shared" si="435"/>
        <v>41872</v>
      </c>
      <c r="C3072">
        <f t="shared" si="436"/>
        <v>410</v>
      </c>
      <c r="D3072">
        <f t="shared" si="437"/>
        <v>220</v>
      </c>
      <c r="E3072">
        <f t="shared" si="438"/>
        <v>190</v>
      </c>
      <c r="F3072">
        <f t="shared" si="440"/>
        <v>10</v>
      </c>
      <c r="G3072">
        <f t="shared" si="441"/>
        <v>66</v>
      </c>
      <c r="I3072">
        <f t="shared" si="439"/>
        <v>69</v>
      </c>
      <c r="K3072">
        <v>10</v>
      </c>
      <c r="N3072">
        <f t="shared" si="434"/>
        <v>60</v>
      </c>
      <c r="P3072">
        <v>5</v>
      </c>
    </row>
    <row r="3073" spans="2:16" x14ac:dyDescent="0.25">
      <c r="B3073" s="16">
        <f t="shared" si="435"/>
        <v>41873</v>
      </c>
      <c r="C3073">
        <f t="shared" si="436"/>
        <v>410</v>
      </c>
      <c r="D3073">
        <f t="shared" si="437"/>
        <v>220</v>
      </c>
      <c r="E3073">
        <f t="shared" si="438"/>
        <v>190</v>
      </c>
      <c r="F3073">
        <f t="shared" si="440"/>
        <v>10</v>
      </c>
      <c r="G3073">
        <f t="shared" si="441"/>
        <v>66</v>
      </c>
      <c r="I3073">
        <f t="shared" si="439"/>
        <v>69</v>
      </c>
      <c r="K3073">
        <v>10</v>
      </c>
      <c r="N3073">
        <f t="shared" si="434"/>
        <v>60</v>
      </c>
      <c r="P3073">
        <v>5</v>
      </c>
    </row>
    <row r="3074" spans="2:16" x14ac:dyDescent="0.25">
      <c r="B3074" s="16">
        <f t="shared" si="435"/>
        <v>41874</v>
      </c>
      <c r="C3074">
        <f t="shared" si="436"/>
        <v>410</v>
      </c>
      <c r="D3074">
        <f t="shared" si="437"/>
        <v>220</v>
      </c>
      <c r="E3074">
        <f t="shared" si="438"/>
        <v>190</v>
      </c>
      <c r="F3074">
        <f t="shared" si="440"/>
        <v>10</v>
      </c>
      <c r="G3074">
        <f t="shared" si="441"/>
        <v>66</v>
      </c>
      <c r="I3074">
        <f t="shared" si="439"/>
        <v>69</v>
      </c>
      <c r="K3074">
        <v>10</v>
      </c>
      <c r="N3074">
        <f t="shared" si="434"/>
        <v>60</v>
      </c>
      <c r="P3074">
        <v>5</v>
      </c>
    </row>
    <row r="3075" spans="2:16" x14ac:dyDescent="0.25">
      <c r="B3075" s="16">
        <f t="shared" si="435"/>
        <v>41875</v>
      </c>
      <c r="C3075">
        <f t="shared" si="436"/>
        <v>410</v>
      </c>
      <c r="D3075">
        <f t="shared" si="437"/>
        <v>220</v>
      </c>
      <c r="E3075">
        <f t="shared" si="438"/>
        <v>190</v>
      </c>
      <c r="F3075">
        <f t="shared" si="440"/>
        <v>10</v>
      </c>
      <c r="G3075">
        <f t="shared" si="441"/>
        <v>66</v>
      </c>
      <c r="I3075">
        <f t="shared" si="439"/>
        <v>69</v>
      </c>
      <c r="K3075">
        <v>10</v>
      </c>
      <c r="N3075">
        <f t="shared" si="434"/>
        <v>60</v>
      </c>
      <c r="P3075">
        <v>5</v>
      </c>
    </row>
    <row r="3076" spans="2:16" x14ac:dyDescent="0.25">
      <c r="B3076" s="16">
        <f t="shared" si="435"/>
        <v>41876</v>
      </c>
      <c r="C3076">
        <f t="shared" si="436"/>
        <v>410</v>
      </c>
      <c r="D3076">
        <f t="shared" si="437"/>
        <v>220</v>
      </c>
      <c r="E3076">
        <f t="shared" si="438"/>
        <v>190</v>
      </c>
      <c r="F3076">
        <f t="shared" si="440"/>
        <v>10</v>
      </c>
      <c r="G3076">
        <f t="shared" si="441"/>
        <v>66</v>
      </c>
      <c r="I3076">
        <f t="shared" si="439"/>
        <v>69</v>
      </c>
      <c r="K3076">
        <v>10</v>
      </c>
      <c r="N3076">
        <f t="shared" si="434"/>
        <v>60</v>
      </c>
      <c r="P3076">
        <v>5</v>
      </c>
    </row>
    <row r="3077" spans="2:16" x14ac:dyDescent="0.25">
      <c r="B3077" s="16">
        <f t="shared" si="435"/>
        <v>41877</v>
      </c>
      <c r="C3077">
        <f t="shared" ref="C3077:C3112" si="442">IF(MONTH(B3077)&lt;4,450,IF(MONTH(B3077)&gt;10,450,410))</f>
        <v>410</v>
      </c>
      <c r="D3077">
        <f t="shared" ref="D3077:D3112" si="443">SUM(F3077:S3077)</f>
        <v>220</v>
      </c>
      <c r="E3077">
        <f t="shared" ref="E3077:E3112" si="444">C3077-D3077</f>
        <v>190</v>
      </c>
      <c r="F3077">
        <f t="shared" si="440"/>
        <v>10</v>
      </c>
      <c r="G3077">
        <f t="shared" si="441"/>
        <v>66</v>
      </c>
      <c r="I3077">
        <f t="shared" si="439"/>
        <v>69</v>
      </c>
      <c r="K3077">
        <v>10</v>
      </c>
      <c r="N3077">
        <f t="shared" si="434"/>
        <v>60</v>
      </c>
      <c r="P3077">
        <v>5</v>
      </c>
    </row>
    <row r="3078" spans="2:16" x14ac:dyDescent="0.25">
      <c r="B3078" s="16">
        <f t="shared" si="435"/>
        <v>41878</v>
      </c>
      <c r="C3078">
        <f t="shared" si="442"/>
        <v>410</v>
      </c>
      <c r="D3078">
        <f t="shared" si="443"/>
        <v>220</v>
      </c>
      <c r="E3078">
        <f t="shared" si="444"/>
        <v>190</v>
      </c>
      <c r="F3078">
        <f t="shared" si="440"/>
        <v>10</v>
      </c>
      <c r="G3078">
        <f t="shared" si="441"/>
        <v>66</v>
      </c>
      <c r="I3078">
        <f t="shared" si="439"/>
        <v>69</v>
      </c>
      <c r="K3078">
        <v>10</v>
      </c>
      <c r="N3078">
        <f t="shared" si="434"/>
        <v>60</v>
      </c>
      <c r="P3078">
        <v>5</v>
      </c>
    </row>
    <row r="3079" spans="2:16" x14ac:dyDescent="0.25">
      <c r="B3079" s="16">
        <f t="shared" si="435"/>
        <v>41879</v>
      </c>
      <c r="C3079">
        <f t="shared" si="442"/>
        <v>410</v>
      </c>
      <c r="D3079">
        <f t="shared" si="443"/>
        <v>220</v>
      </c>
      <c r="E3079">
        <f t="shared" si="444"/>
        <v>190</v>
      </c>
      <c r="F3079">
        <f t="shared" si="440"/>
        <v>10</v>
      </c>
      <c r="G3079">
        <f t="shared" si="441"/>
        <v>66</v>
      </c>
      <c r="I3079">
        <f t="shared" si="439"/>
        <v>69</v>
      </c>
      <c r="K3079">
        <v>10</v>
      </c>
      <c r="N3079">
        <f t="shared" si="434"/>
        <v>60</v>
      </c>
      <c r="P3079">
        <v>5</v>
      </c>
    </row>
    <row r="3080" spans="2:16" x14ac:dyDescent="0.25">
      <c r="B3080" s="16">
        <f t="shared" si="435"/>
        <v>41880</v>
      </c>
      <c r="C3080">
        <f t="shared" si="442"/>
        <v>410</v>
      </c>
      <c r="D3080">
        <f t="shared" si="443"/>
        <v>220</v>
      </c>
      <c r="E3080">
        <f t="shared" si="444"/>
        <v>190</v>
      </c>
      <c r="F3080">
        <f t="shared" si="440"/>
        <v>10</v>
      </c>
      <c r="G3080">
        <f t="shared" si="441"/>
        <v>66</v>
      </c>
      <c r="I3080">
        <f t="shared" si="439"/>
        <v>69</v>
      </c>
      <c r="K3080">
        <v>10</v>
      </c>
      <c r="N3080">
        <f t="shared" si="434"/>
        <v>60</v>
      </c>
      <c r="P3080">
        <v>5</v>
      </c>
    </row>
    <row r="3081" spans="2:16" x14ac:dyDescent="0.25">
      <c r="B3081" s="16">
        <f t="shared" si="435"/>
        <v>41881</v>
      </c>
      <c r="C3081">
        <f t="shared" si="442"/>
        <v>410</v>
      </c>
      <c r="D3081">
        <f t="shared" si="443"/>
        <v>220</v>
      </c>
      <c r="E3081">
        <f t="shared" si="444"/>
        <v>190</v>
      </c>
      <c r="F3081">
        <f t="shared" si="440"/>
        <v>10</v>
      </c>
      <c r="G3081">
        <f t="shared" si="441"/>
        <v>66</v>
      </c>
      <c r="I3081">
        <f t="shared" si="439"/>
        <v>69</v>
      </c>
      <c r="K3081">
        <v>10</v>
      </c>
      <c r="N3081">
        <f t="shared" si="434"/>
        <v>60</v>
      </c>
      <c r="P3081">
        <v>5</v>
      </c>
    </row>
    <row r="3082" spans="2:16" x14ac:dyDescent="0.25">
      <c r="B3082" s="16">
        <f t="shared" si="435"/>
        <v>41882</v>
      </c>
      <c r="C3082">
        <f t="shared" si="442"/>
        <v>410</v>
      </c>
      <c r="D3082">
        <f t="shared" si="443"/>
        <v>220</v>
      </c>
      <c r="E3082">
        <f t="shared" si="444"/>
        <v>190</v>
      </c>
      <c r="F3082">
        <f t="shared" si="440"/>
        <v>10</v>
      </c>
      <c r="G3082">
        <f t="shared" si="441"/>
        <v>66</v>
      </c>
      <c r="I3082">
        <f t="shared" si="439"/>
        <v>69</v>
      </c>
      <c r="K3082">
        <v>10</v>
      </c>
      <c r="N3082">
        <f t="shared" si="434"/>
        <v>60</v>
      </c>
      <c r="P3082">
        <v>5</v>
      </c>
    </row>
    <row r="3083" spans="2:16" x14ac:dyDescent="0.25">
      <c r="B3083" s="16">
        <f t="shared" si="435"/>
        <v>41883</v>
      </c>
      <c r="C3083">
        <f t="shared" si="442"/>
        <v>410</v>
      </c>
      <c r="D3083">
        <f t="shared" si="443"/>
        <v>245</v>
      </c>
      <c r="E3083">
        <f t="shared" si="444"/>
        <v>165</v>
      </c>
      <c r="F3083">
        <f t="shared" si="440"/>
        <v>10</v>
      </c>
      <c r="G3083">
        <f>66+10</f>
        <v>76</v>
      </c>
      <c r="I3083">
        <f>20+5+20+15+5+4+20</f>
        <v>89</v>
      </c>
      <c r="K3083">
        <v>10</v>
      </c>
      <c r="N3083">
        <f t="shared" si="434"/>
        <v>60</v>
      </c>
    </row>
    <row r="3084" spans="2:16" x14ac:dyDescent="0.25">
      <c r="B3084" s="16">
        <f t="shared" si="435"/>
        <v>41884</v>
      </c>
      <c r="C3084">
        <f t="shared" si="442"/>
        <v>410</v>
      </c>
      <c r="D3084">
        <f t="shared" si="443"/>
        <v>245</v>
      </c>
      <c r="E3084">
        <f t="shared" si="444"/>
        <v>165</v>
      </c>
      <c r="F3084">
        <f t="shared" si="440"/>
        <v>10</v>
      </c>
      <c r="G3084">
        <f t="shared" ref="G3084:G3112" si="445">66+10</f>
        <v>76</v>
      </c>
      <c r="I3084">
        <f t="shared" ref="I3084:I3112" si="446">20+5+20+15+5+4+20</f>
        <v>89</v>
      </c>
      <c r="K3084">
        <v>10</v>
      </c>
      <c r="N3084">
        <f t="shared" si="434"/>
        <v>60</v>
      </c>
    </row>
    <row r="3085" spans="2:16" x14ac:dyDescent="0.25">
      <c r="B3085" s="16">
        <f t="shared" si="435"/>
        <v>41885</v>
      </c>
      <c r="C3085">
        <f t="shared" si="442"/>
        <v>410</v>
      </c>
      <c r="D3085">
        <f t="shared" si="443"/>
        <v>245</v>
      </c>
      <c r="E3085">
        <f t="shared" si="444"/>
        <v>165</v>
      </c>
      <c r="F3085">
        <f t="shared" si="440"/>
        <v>10</v>
      </c>
      <c r="G3085">
        <f t="shared" si="445"/>
        <v>76</v>
      </c>
      <c r="I3085">
        <f t="shared" si="446"/>
        <v>89</v>
      </c>
      <c r="K3085">
        <v>10</v>
      </c>
      <c r="N3085">
        <f t="shared" si="434"/>
        <v>60</v>
      </c>
    </row>
    <row r="3086" spans="2:16" x14ac:dyDescent="0.25">
      <c r="B3086" s="16">
        <f t="shared" si="435"/>
        <v>41886</v>
      </c>
      <c r="C3086">
        <f t="shared" si="442"/>
        <v>410</v>
      </c>
      <c r="D3086">
        <f t="shared" si="443"/>
        <v>245</v>
      </c>
      <c r="E3086">
        <f t="shared" si="444"/>
        <v>165</v>
      </c>
      <c r="F3086">
        <f t="shared" si="440"/>
        <v>10</v>
      </c>
      <c r="G3086">
        <f t="shared" si="445"/>
        <v>76</v>
      </c>
      <c r="I3086">
        <f t="shared" si="446"/>
        <v>89</v>
      </c>
      <c r="K3086">
        <v>10</v>
      </c>
      <c r="N3086">
        <f t="shared" ref="N3086:N3112" si="447">15+25+20</f>
        <v>60</v>
      </c>
    </row>
    <row r="3087" spans="2:16" x14ac:dyDescent="0.25">
      <c r="B3087" s="16">
        <f t="shared" si="435"/>
        <v>41887</v>
      </c>
      <c r="C3087">
        <f t="shared" si="442"/>
        <v>410</v>
      </c>
      <c r="D3087">
        <f t="shared" si="443"/>
        <v>245</v>
      </c>
      <c r="E3087">
        <f t="shared" si="444"/>
        <v>165</v>
      </c>
      <c r="F3087">
        <f t="shared" si="440"/>
        <v>10</v>
      </c>
      <c r="G3087">
        <f t="shared" si="445"/>
        <v>76</v>
      </c>
      <c r="I3087">
        <f t="shared" si="446"/>
        <v>89</v>
      </c>
      <c r="K3087">
        <v>10</v>
      </c>
      <c r="N3087">
        <f t="shared" si="447"/>
        <v>60</v>
      </c>
    </row>
    <row r="3088" spans="2:16" x14ac:dyDescent="0.25">
      <c r="B3088" s="16">
        <f t="shared" si="435"/>
        <v>41888</v>
      </c>
      <c r="C3088">
        <f t="shared" si="442"/>
        <v>410</v>
      </c>
      <c r="D3088">
        <f t="shared" si="443"/>
        <v>245</v>
      </c>
      <c r="E3088">
        <f t="shared" si="444"/>
        <v>165</v>
      </c>
      <c r="F3088">
        <f t="shared" si="440"/>
        <v>10</v>
      </c>
      <c r="G3088">
        <f t="shared" si="445"/>
        <v>76</v>
      </c>
      <c r="I3088">
        <f t="shared" si="446"/>
        <v>89</v>
      </c>
      <c r="K3088">
        <v>10</v>
      </c>
      <c r="N3088">
        <f t="shared" si="447"/>
        <v>60</v>
      </c>
    </row>
    <row r="3089" spans="2:14" x14ac:dyDescent="0.25">
      <c r="B3089" s="16">
        <f t="shared" si="435"/>
        <v>41889</v>
      </c>
      <c r="C3089">
        <f t="shared" si="442"/>
        <v>410</v>
      </c>
      <c r="D3089">
        <f t="shared" si="443"/>
        <v>245</v>
      </c>
      <c r="E3089">
        <f t="shared" si="444"/>
        <v>165</v>
      </c>
      <c r="F3089">
        <f t="shared" si="440"/>
        <v>10</v>
      </c>
      <c r="G3089">
        <f t="shared" si="445"/>
        <v>76</v>
      </c>
      <c r="I3089">
        <f t="shared" si="446"/>
        <v>89</v>
      </c>
      <c r="K3089">
        <v>10</v>
      </c>
      <c r="N3089">
        <f t="shared" si="447"/>
        <v>60</v>
      </c>
    </row>
    <row r="3090" spans="2:14" x14ac:dyDescent="0.25">
      <c r="B3090" s="16">
        <f t="shared" si="435"/>
        <v>41890</v>
      </c>
      <c r="C3090">
        <f t="shared" si="442"/>
        <v>410</v>
      </c>
      <c r="D3090">
        <f t="shared" si="443"/>
        <v>245</v>
      </c>
      <c r="E3090">
        <f t="shared" si="444"/>
        <v>165</v>
      </c>
      <c r="F3090">
        <f t="shared" si="440"/>
        <v>10</v>
      </c>
      <c r="G3090">
        <f t="shared" si="445"/>
        <v>76</v>
      </c>
      <c r="I3090">
        <f t="shared" si="446"/>
        <v>89</v>
      </c>
      <c r="K3090">
        <v>10</v>
      </c>
      <c r="N3090">
        <f t="shared" si="447"/>
        <v>60</v>
      </c>
    </row>
    <row r="3091" spans="2:14" x14ac:dyDescent="0.25">
      <c r="B3091" s="16">
        <f t="shared" si="435"/>
        <v>41891</v>
      </c>
      <c r="C3091">
        <f t="shared" si="442"/>
        <v>410</v>
      </c>
      <c r="D3091">
        <f t="shared" si="443"/>
        <v>245</v>
      </c>
      <c r="E3091">
        <f t="shared" si="444"/>
        <v>165</v>
      </c>
      <c r="F3091">
        <f t="shared" si="440"/>
        <v>10</v>
      </c>
      <c r="G3091">
        <f t="shared" si="445"/>
        <v>76</v>
      </c>
      <c r="I3091">
        <f t="shared" si="446"/>
        <v>89</v>
      </c>
      <c r="K3091">
        <v>10</v>
      </c>
      <c r="N3091">
        <f t="shared" si="447"/>
        <v>60</v>
      </c>
    </row>
    <row r="3092" spans="2:14" x14ac:dyDescent="0.25">
      <c r="B3092" s="16">
        <f t="shared" si="435"/>
        <v>41892</v>
      </c>
      <c r="C3092">
        <f t="shared" si="442"/>
        <v>410</v>
      </c>
      <c r="D3092">
        <f t="shared" si="443"/>
        <v>245</v>
      </c>
      <c r="E3092">
        <f t="shared" si="444"/>
        <v>165</v>
      </c>
      <c r="F3092">
        <f t="shared" si="440"/>
        <v>10</v>
      </c>
      <c r="G3092">
        <f t="shared" si="445"/>
        <v>76</v>
      </c>
      <c r="I3092">
        <f t="shared" si="446"/>
        <v>89</v>
      </c>
      <c r="K3092">
        <v>10</v>
      </c>
      <c r="N3092">
        <f t="shared" si="447"/>
        <v>60</v>
      </c>
    </row>
    <row r="3093" spans="2:14" x14ac:dyDescent="0.25">
      <c r="B3093" s="16">
        <f t="shared" si="435"/>
        <v>41893</v>
      </c>
      <c r="C3093">
        <f t="shared" si="442"/>
        <v>410</v>
      </c>
      <c r="D3093">
        <f t="shared" si="443"/>
        <v>245</v>
      </c>
      <c r="E3093">
        <f t="shared" si="444"/>
        <v>165</v>
      </c>
      <c r="F3093">
        <f t="shared" si="440"/>
        <v>10</v>
      </c>
      <c r="G3093">
        <f t="shared" si="445"/>
        <v>76</v>
      </c>
      <c r="I3093">
        <f t="shared" si="446"/>
        <v>89</v>
      </c>
      <c r="K3093">
        <v>10</v>
      </c>
      <c r="N3093">
        <f t="shared" si="447"/>
        <v>60</v>
      </c>
    </row>
    <row r="3094" spans="2:14" x14ac:dyDescent="0.25">
      <c r="B3094" s="16">
        <f t="shared" si="435"/>
        <v>41894</v>
      </c>
      <c r="C3094">
        <f t="shared" si="442"/>
        <v>410</v>
      </c>
      <c r="D3094">
        <f t="shared" si="443"/>
        <v>245</v>
      </c>
      <c r="E3094">
        <f t="shared" si="444"/>
        <v>165</v>
      </c>
      <c r="F3094">
        <f t="shared" si="440"/>
        <v>10</v>
      </c>
      <c r="G3094">
        <f t="shared" si="445"/>
        <v>76</v>
      </c>
      <c r="I3094">
        <f t="shared" si="446"/>
        <v>89</v>
      </c>
      <c r="K3094">
        <v>10</v>
      </c>
      <c r="N3094">
        <f t="shared" si="447"/>
        <v>60</v>
      </c>
    </row>
    <row r="3095" spans="2:14" x14ac:dyDescent="0.25">
      <c r="B3095" s="16">
        <f t="shared" si="435"/>
        <v>41895</v>
      </c>
      <c r="C3095">
        <f t="shared" si="442"/>
        <v>410</v>
      </c>
      <c r="D3095">
        <f t="shared" si="443"/>
        <v>245</v>
      </c>
      <c r="E3095">
        <f t="shared" si="444"/>
        <v>165</v>
      </c>
      <c r="F3095">
        <f t="shared" si="440"/>
        <v>10</v>
      </c>
      <c r="G3095">
        <f t="shared" si="445"/>
        <v>76</v>
      </c>
      <c r="I3095">
        <f t="shared" si="446"/>
        <v>89</v>
      </c>
      <c r="K3095">
        <v>10</v>
      </c>
      <c r="N3095">
        <f t="shared" si="447"/>
        <v>60</v>
      </c>
    </row>
    <row r="3096" spans="2:14" x14ac:dyDescent="0.25">
      <c r="B3096" s="16">
        <f t="shared" si="435"/>
        <v>41896</v>
      </c>
      <c r="C3096">
        <f t="shared" si="442"/>
        <v>410</v>
      </c>
      <c r="D3096">
        <f t="shared" si="443"/>
        <v>245</v>
      </c>
      <c r="E3096">
        <f t="shared" si="444"/>
        <v>165</v>
      </c>
      <c r="F3096">
        <f t="shared" si="440"/>
        <v>10</v>
      </c>
      <c r="G3096">
        <f t="shared" si="445"/>
        <v>76</v>
      </c>
      <c r="I3096">
        <f t="shared" si="446"/>
        <v>89</v>
      </c>
      <c r="K3096">
        <v>10</v>
      </c>
      <c r="N3096">
        <f t="shared" si="447"/>
        <v>60</v>
      </c>
    </row>
    <row r="3097" spans="2:14" x14ac:dyDescent="0.25">
      <c r="B3097" s="16">
        <f t="shared" si="435"/>
        <v>41897</v>
      </c>
      <c r="C3097">
        <f t="shared" si="442"/>
        <v>410</v>
      </c>
      <c r="D3097">
        <f t="shared" si="443"/>
        <v>245</v>
      </c>
      <c r="E3097">
        <f t="shared" si="444"/>
        <v>165</v>
      </c>
      <c r="F3097">
        <f t="shared" si="440"/>
        <v>10</v>
      </c>
      <c r="G3097">
        <f t="shared" si="445"/>
        <v>76</v>
      </c>
      <c r="I3097">
        <f t="shared" si="446"/>
        <v>89</v>
      </c>
      <c r="K3097">
        <v>10</v>
      </c>
      <c r="N3097">
        <f t="shared" si="447"/>
        <v>60</v>
      </c>
    </row>
    <row r="3098" spans="2:14" x14ac:dyDescent="0.25">
      <c r="B3098" s="16">
        <f t="shared" ref="B3098:B3161" si="448">B3097+1</f>
        <v>41898</v>
      </c>
      <c r="C3098">
        <f t="shared" si="442"/>
        <v>410</v>
      </c>
      <c r="D3098">
        <f t="shared" si="443"/>
        <v>245</v>
      </c>
      <c r="E3098">
        <f t="shared" si="444"/>
        <v>165</v>
      </c>
      <c r="F3098">
        <f t="shared" si="440"/>
        <v>10</v>
      </c>
      <c r="G3098">
        <f t="shared" si="445"/>
        <v>76</v>
      </c>
      <c r="I3098">
        <f t="shared" si="446"/>
        <v>89</v>
      </c>
      <c r="K3098">
        <v>10</v>
      </c>
      <c r="N3098">
        <f t="shared" si="447"/>
        <v>60</v>
      </c>
    </row>
    <row r="3099" spans="2:14" x14ac:dyDescent="0.25">
      <c r="B3099" s="16">
        <f t="shared" si="448"/>
        <v>41899</v>
      </c>
      <c r="C3099">
        <f t="shared" si="442"/>
        <v>410</v>
      </c>
      <c r="D3099">
        <f t="shared" si="443"/>
        <v>245</v>
      </c>
      <c r="E3099">
        <f t="shared" si="444"/>
        <v>165</v>
      </c>
      <c r="F3099">
        <f t="shared" si="440"/>
        <v>10</v>
      </c>
      <c r="G3099">
        <f t="shared" si="445"/>
        <v>76</v>
      </c>
      <c r="I3099">
        <f t="shared" si="446"/>
        <v>89</v>
      </c>
      <c r="K3099">
        <v>10</v>
      </c>
      <c r="N3099">
        <f t="shared" si="447"/>
        <v>60</v>
      </c>
    </row>
    <row r="3100" spans="2:14" x14ac:dyDescent="0.25">
      <c r="B3100" s="16">
        <f t="shared" si="448"/>
        <v>41900</v>
      </c>
      <c r="C3100">
        <f t="shared" si="442"/>
        <v>410</v>
      </c>
      <c r="D3100">
        <f t="shared" si="443"/>
        <v>245</v>
      </c>
      <c r="E3100">
        <f t="shared" si="444"/>
        <v>165</v>
      </c>
      <c r="F3100">
        <f t="shared" si="440"/>
        <v>10</v>
      </c>
      <c r="G3100">
        <f t="shared" si="445"/>
        <v>76</v>
      </c>
      <c r="I3100">
        <f t="shared" si="446"/>
        <v>89</v>
      </c>
      <c r="K3100">
        <v>10</v>
      </c>
      <c r="N3100">
        <f t="shared" si="447"/>
        <v>60</v>
      </c>
    </row>
    <row r="3101" spans="2:14" x14ac:dyDescent="0.25">
      <c r="B3101" s="16">
        <f t="shared" si="448"/>
        <v>41901</v>
      </c>
      <c r="C3101">
        <f t="shared" si="442"/>
        <v>410</v>
      </c>
      <c r="D3101">
        <f t="shared" si="443"/>
        <v>245</v>
      </c>
      <c r="E3101">
        <f t="shared" si="444"/>
        <v>165</v>
      </c>
      <c r="F3101">
        <f t="shared" si="440"/>
        <v>10</v>
      </c>
      <c r="G3101">
        <f t="shared" si="445"/>
        <v>76</v>
      </c>
      <c r="I3101">
        <f t="shared" si="446"/>
        <v>89</v>
      </c>
      <c r="K3101">
        <v>10</v>
      </c>
      <c r="N3101">
        <f t="shared" si="447"/>
        <v>60</v>
      </c>
    </row>
    <row r="3102" spans="2:14" x14ac:dyDescent="0.25">
      <c r="B3102" s="16">
        <f t="shared" si="448"/>
        <v>41902</v>
      </c>
      <c r="C3102">
        <f t="shared" si="442"/>
        <v>410</v>
      </c>
      <c r="D3102">
        <f t="shared" si="443"/>
        <v>245</v>
      </c>
      <c r="E3102">
        <f t="shared" si="444"/>
        <v>165</v>
      </c>
      <c r="F3102">
        <f t="shared" si="440"/>
        <v>10</v>
      </c>
      <c r="G3102">
        <f t="shared" si="445"/>
        <v>76</v>
      </c>
      <c r="I3102">
        <f t="shared" si="446"/>
        <v>89</v>
      </c>
      <c r="K3102">
        <v>10</v>
      </c>
      <c r="N3102">
        <f t="shared" si="447"/>
        <v>60</v>
      </c>
    </row>
    <row r="3103" spans="2:14" x14ac:dyDescent="0.25">
      <c r="B3103" s="16">
        <f t="shared" si="448"/>
        <v>41903</v>
      </c>
      <c r="C3103">
        <f t="shared" si="442"/>
        <v>410</v>
      </c>
      <c r="D3103">
        <f t="shared" si="443"/>
        <v>245</v>
      </c>
      <c r="E3103">
        <f t="shared" si="444"/>
        <v>165</v>
      </c>
      <c r="F3103">
        <f t="shared" si="440"/>
        <v>10</v>
      </c>
      <c r="G3103">
        <f t="shared" si="445"/>
        <v>76</v>
      </c>
      <c r="I3103">
        <f t="shared" si="446"/>
        <v>89</v>
      </c>
      <c r="K3103">
        <v>10</v>
      </c>
      <c r="N3103">
        <f t="shared" si="447"/>
        <v>60</v>
      </c>
    </row>
    <row r="3104" spans="2:14" x14ac:dyDescent="0.25">
      <c r="B3104" s="16">
        <f t="shared" si="448"/>
        <v>41904</v>
      </c>
      <c r="C3104">
        <f t="shared" si="442"/>
        <v>410</v>
      </c>
      <c r="D3104">
        <f t="shared" si="443"/>
        <v>245</v>
      </c>
      <c r="E3104">
        <f t="shared" si="444"/>
        <v>165</v>
      </c>
      <c r="F3104">
        <f t="shared" si="440"/>
        <v>10</v>
      </c>
      <c r="G3104">
        <f t="shared" si="445"/>
        <v>76</v>
      </c>
      <c r="I3104">
        <f t="shared" si="446"/>
        <v>89</v>
      </c>
      <c r="K3104">
        <v>10</v>
      </c>
      <c r="N3104">
        <f t="shared" si="447"/>
        <v>60</v>
      </c>
    </row>
    <row r="3105" spans="2:15" x14ac:dyDescent="0.25">
      <c r="B3105" s="16">
        <f t="shared" si="448"/>
        <v>41905</v>
      </c>
      <c r="C3105">
        <f t="shared" si="442"/>
        <v>410</v>
      </c>
      <c r="D3105">
        <f t="shared" si="443"/>
        <v>245</v>
      </c>
      <c r="E3105">
        <f t="shared" si="444"/>
        <v>165</v>
      </c>
      <c r="F3105">
        <f t="shared" si="440"/>
        <v>10</v>
      </c>
      <c r="G3105">
        <f t="shared" si="445"/>
        <v>76</v>
      </c>
      <c r="I3105">
        <f t="shared" si="446"/>
        <v>89</v>
      </c>
      <c r="K3105">
        <v>10</v>
      </c>
      <c r="N3105">
        <f t="shared" si="447"/>
        <v>60</v>
      </c>
    </row>
    <row r="3106" spans="2:15" x14ac:dyDescent="0.25">
      <c r="B3106" s="16">
        <f t="shared" si="448"/>
        <v>41906</v>
      </c>
      <c r="C3106">
        <f t="shared" si="442"/>
        <v>410</v>
      </c>
      <c r="D3106">
        <f t="shared" si="443"/>
        <v>245</v>
      </c>
      <c r="E3106">
        <f t="shared" si="444"/>
        <v>165</v>
      </c>
      <c r="F3106">
        <f t="shared" si="440"/>
        <v>10</v>
      </c>
      <c r="G3106">
        <f t="shared" si="445"/>
        <v>76</v>
      </c>
      <c r="I3106">
        <f t="shared" si="446"/>
        <v>89</v>
      </c>
      <c r="K3106">
        <v>10</v>
      </c>
      <c r="N3106">
        <f t="shared" si="447"/>
        <v>60</v>
      </c>
    </row>
    <row r="3107" spans="2:15" x14ac:dyDescent="0.25">
      <c r="B3107" s="16">
        <f t="shared" si="448"/>
        <v>41907</v>
      </c>
      <c r="C3107">
        <f t="shared" si="442"/>
        <v>410</v>
      </c>
      <c r="D3107">
        <f t="shared" si="443"/>
        <v>245</v>
      </c>
      <c r="E3107">
        <f t="shared" si="444"/>
        <v>165</v>
      </c>
      <c r="F3107">
        <f t="shared" si="440"/>
        <v>10</v>
      </c>
      <c r="G3107">
        <f t="shared" si="445"/>
        <v>76</v>
      </c>
      <c r="I3107">
        <f t="shared" si="446"/>
        <v>89</v>
      </c>
      <c r="K3107">
        <v>10</v>
      </c>
      <c r="N3107">
        <f t="shared" si="447"/>
        <v>60</v>
      </c>
    </row>
    <row r="3108" spans="2:15" x14ac:dyDescent="0.25">
      <c r="B3108" s="16">
        <f t="shared" si="448"/>
        <v>41908</v>
      </c>
      <c r="C3108">
        <f t="shared" si="442"/>
        <v>410</v>
      </c>
      <c r="D3108">
        <f t="shared" si="443"/>
        <v>245</v>
      </c>
      <c r="E3108">
        <f t="shared" si="444"/>
        <v>165</v>
      </c>
      <c r="F3108">
        <f t="shared" si="440"/>
        <v>10</v>
      </c>
      <c r="G3108">
        <f t="shared" si="445"/>
        <v>76</v>
      </c>
      <c r="I3108">
        <f t="shared" si="446"/>
        <v>89</v>
      </c>
      <c r="K3108">
        <v>10</v>
      </c>
      <c r="N3108">
        <f t="shared" si="447"/>
        <v>60</v>
      </c>
    </row>
    <row r="3109" spans="2:15" x14ac:dyDescent="0.25">
      <c r="B3109" s="16">
        <f t="shared" si="448"/>
        <v>41909</v>
      </c>
      <c r="C3109">
        <f t="shared" si="442"/>
        <v>410</v>
      </c>
      <c r="D3109">
        <f t="shared" si="443"/>
        <v>245</v>
      </c>
      <c r="E3109">
        <f t="shared" si="444"/>
        <v>165</v>
      </c>
      <c r="F3109">
        <f t="shared" si="440"/>
        <v>10</v>
      </c>
      <c r="G3109">
        <f t="shared" si="445"/>
        <v>76</v>
      </c>
      <c r="I3109">
        <f t="shared" si="446"/>
        <v>89</v>
      </c>
      <c r="K3109">
        <v>10</v>
      </c>
      <c r="N3109">
        <f t="shared" si="447"/>
        <v>60</v>
      </c>
    </row>
    <row r="3110" spans="2:15" x14ac:dyDescent="0.25">
      <c r="B3110" s="16">
        <f t="shared" si="448"/>
        <v>41910</v>
      </c>
      <c r="C3110">
        <f t="shared" si="442"/>
        <v>410</v>
      </c>
      <c r="D3110">
        <f t="shared" si="443"/>
        <v>245</v>
      </c>
      <c r="E3110">
        <f t="shared" si="444"/>
        <v>165</v>
      </c>
      <c r="F3110">
        <f t="shared" si="440"/>
        <v>10</v>
      </c>
      <c r="G3110">
        <f t="shared" si="445"/>
        <v>76</v>
      </c>
      <c r="I3110">
        <f t="shared" si="446"/>
        <v>89</v>
      </c>
      <c r="K3110">
        <v>10</v>
      </c>
      <c r="N3110">
        <f t="shared" si="447"/>
        <v>60</v>
      </c>
    </row>
    <row r="3111" spans="2:15" x14ac:dyDescent="0.25">
      <c r="B3111" s="16">
        <f t="shared" si="448"/>
        <v>41911</v>
      </c>
      <c r="C3111">
        <f t="shared" si="442"/>
        <v>410</v>
      </c>
      <c r="D3111">
        <f t="shared" si="443"/>
        <v>245</v>
      </c>
      <c r="E3111">
        <f t="shared" si="444"/>
        <v>165</v>
      </c>
      <c r="F3111">
        <f t="shared" si="440"/>
        <v>10</v>
      </c>
      <c r="G3111">
        <f t="shared" si="445"/>
        <v>76</v>
      </c>
      <c r="I3111">
        <f t="shared" si="446"/>
        <v>89</v>
      </c>
      <c r="K3111">
        <v>10</v>
      </c>
      <c r="N3111">
        <f t="shared" si="447"/>
        <v>60</v>
      </c>
    </row>
    <row r="3112" spans="2:15" x14ac:dyDescent="0.25">
      <c r="B3112" s="16">
        <f t="shared" si="448"/>
        <v>41912</v>
      </c>
      <c r="C3112">
        <f t="shared" si="442"/>
        <v>410</v>
      </c>
      <c r="D3112">
        <f t="shared" si="443"/>
        <v>245</v>
      </c>
      <c r="E3112">
        <f t="shared" si="444"/>
        <v>165</v>
      </c>
      <c r="F3112">
        <f t="shared" si="440"/>
        <v>10</v>
      </c>
      <c r="G3112">
        <f t="shared" si="445"/>
        <v>76</v>
      </c>
      <c r="I3112">
        <f t="shared" si="446"/>
        <v>89</v>
      </c>
      <c r="K3112">
        <v>10</v>
      </c>
      <c r="N3112">
        <f t="shared" si="447"/>
        <v>60</v>
      </c>
    </row>
    <row r="3113" spans="2:15" x14ac:dyDescent="0.25">
      <c r="B3113" s="16">
        <f t="shared" si="448"/>
        <v>41913</v>
      </c>
      <c r="C3113">
        <f t="shared" ref="C3113:C3176" si="449">IF(MONTH(B3113)&lt;4,450,IF(MONTH(B3113)&gt;10,450,410))</f>
        <v>410</v>
      </c>
      <c r="D3113">
        <f t="shared" ref="D3113:D3176" si="450">SUM(F3113:S3113)</f>
        <v>245</v>
      </c>
      <c r="E3113">
        <f t="shared" ref="E3113:E3176" si="451">C3113-D3113</f>
        <v>165</v>
      </c>
      <c r="F3113">
        <f>2+5+10+5</f>
        <v>22</v>
      </c>
      <c r="G3113">
        <f>15+4+3+20</f>
        <v>42</v>
      </c>
      <c r="H3113">
        <f>5+5-10+5</f>
        <v>5</v>
      </c>
      <c r="I3113">
        <f>5+4+2+7+5+30+30</f>
        <v>83</v>
      </c>
      <c r="K3113">
        <f>5+5+15+12</f>
        <v>37</v>
      </c>
      <c r="N3113">
        <v>35</v>
      </c>
      <c r="O3113">
        <f>17+4</f>
        <v>21</v>
      </c>
    </row>
    <row r="3114" spans="2:15" x14ac:dyDescent="0.25">
      <c r="B3114" s="16">
        <f t="shared" si="448"/>
        <v>41914</v>
      </c>
      <c r="C3114">
        <f t="shared" si="449"/>
        <v>410</v>
      </c>
      <c r="D3114">
        <f t="shared" si="450"/>
        <v>245</v>
      </c>
      <c r="E3114">
        <f t="shared" si="451"/>
        <v>165</v>
      </c>
      <c r="F3114">
        <f t="shared" ref="F3114:F3177" si="452">2+5+10+5</f>
        <v>22</v>
      </c>
      <c r="G3114">
        <f t="shared" ref="G3114:G3143" si="453">15+4+3+20</f>
        <v>42</v>
      </c>
      <c r="H3114">
        <f t="shared" ref="H3114:H3143" si="454">5+5-10+5</f>
        <v>5</v>
      </c>
      <c r="I3114">
        <f t="shared" ref="I3114:I3143" si="455">5+4+2+7+5+30+30</f>
        <v>83</v>
      </c>
      <c r="K3114">
        <f t="shared" ref="K3114:K3177" si="456">5+5+15+12</f>
        <v>37</v>
      </c>
      <c r="N3114">
        <v>35</v>
      </c>
      <c r="O3114">
        <f t="shared" ref="O3114:O3177" si="457">17+4</f>
        <v>21</v>
      </c>
    </row>
    <row r="3115" spans="2:15" x14ac:dyDescent="0.25">
      <c r="B3115" s="16">
        <f t="shared" si="448"/>
        <v>41915</v>
      </c>
      <c r="C3115">
        <f t="shared" si="449"/>
        <v>410</v>
      </c>
      <c r="D3115">
        <f t="shared" si="450"/>
        <v>245</v>
      </c>
      <c r="E3115">
        <f t="shared" si="451"/>
        <v>165</v>
      </c>
      <c r="F3115">
        <f t="shared" si="452"/>
        <v>22</v>
      </c>
      <c r="G3115">
        <f t="shared" si="453"/>
        <v>42</v>
      </c>
      <c r="H3115">
        <f t="shared" si="454"/>
        <v>5</v>
      </c>
      <c r="I3115">
        <f t="shared" si="455"/>
        <v>83</v>
      </c>
      <c r="K3115">
        <f t="shared" si="456"/>
        <v>37</v>
      </c>
      <c r="N3115">
        <v>35</v>
      </c>
      <c r="O3115">
        <f t="shared" si="457"/>
        <v>21</v>
      </c>
    </row>
    <row r="3116" spans="2:15" x14ac:dyDescent="0.25">
      <c r="B3116" s="16">
        <f t="shared" si="448"/>
        <v>41916</v>
      </c>
      <c r="C3116">
        <f t="shared" si="449"/>
        <v>410</v>
      </c>
      <c r="D3116">
        <f t="shared" si="450"/>
        <v>245</v>
      </c>
      <c r="E3116">
        <f t="shared" si="451"/>
        <v>165</v>
      </c>
      <c r="F3116">
        <f t="shared" si="452"/>
        <v>22</v>
      </c>
      <c r="G3116">
        <f t="shared" si="453"/>
        <v>42</v>
      </c>
      <c r="H3116">
        <f t="shared" si="454"/>
        <v>5</v>
      </c>
      <c r="I3116">
        <f t="shared" si="455"/>
        <v>83</v>
      </c>
      <c r="K3116">
        <f t="shared" si="456"/>
        <v>37</v>
      </c>
      <c r="N3116">
        <v>35</v>
      </c>
      <c r="O3116">
        <f t="shared" si="457"/>
        <v>21</v>
      </c>
    </row>
    <row r="3117" spans="2:15" x14ac:dyDescent="0.25">
      <c r="B3117" s="16">
        <f t="shared" si="448"/>
        <v>41917</v>
      </c>
      <c r="C3117">
        <f t="shared" si="449"/>
        <v>410</v>
      </c>
      <c r="D3117">
        <f t="shared" si="450"/>
        <v>245</v>
      </c>
      <c r="E3117">
        <f t="shared" si="451"/>
        <v>165</v>
      </c>
      <c r="F3117">
        <f t="shared" si="452"/>
        <v>22</v>
      </c>
      <c r="G3117">
        <f t="shared" si="453"/>
        <v>42</v>
      </c>
      <c r="H3117">
        <f t="shared" si="454"/>
        <v>5</v>
      </c>
      <c r="I3117">
        <f t="shared" si="455"/>
        <v>83</v>
      </c>
      <c r="K3117">
        <f t="shared" si="456"/>
        <v>37</v>
      </c>
      <c r="N3117">
        <v>35</v>
      </c>
      <c r="O3117">
        <f t="shared" si="457"/>
        <v>21</v>
      </c>
    </row>
    <row r="3118" spans="2:15" x14ac:dyDescent="0.25">
      <c r="B3118" s="16">
        <f t="shared" si="448"/>
        <v>41918</v>
      </c>
      <c r="C3118">
        <f t="shared" si="449"/>
        <v>410</v>
      </c>
      <c r="D3118">
        <f t="shared" si="450"/>
        <v>245</v>
      </c>
      <c r="E3118">
        <f t="shared" si="451"/>
        <v>165</v>
      </c>
      <c r="F3118">
        <f t="shared" si="452"/>
        <v>22</v>
      </c>
      <c r="G3118">
        <f t="shared" si="453"/>
        <v>42</v>
      </c>
      <c r="H3118">
        <f t="shared" si="454"/>
        <v>5</v>
      </c>
      <c r="I3118">
        <f t="shared" si="455"/>
        <v>83</v>
      </c>
      <c r="K3118">
        <f t="shared" si="456"/>
        <v>37</v>
      </c>
      <c r="N3118">
        <v>35</v>
      </c>
      <c r="O3118">
        <f t="shared" si="457"/>
        <v>21</v>
      </c>
    </row>
    <row r="3119" spans="2:15" x14ac:dyDescent="0.25">
      <c r="B3119" s="16">
        <f t="shared" si="448"/>
        <v>41919</v>
      </c>
      <c r="C3119">
        <f t="shared" si="449"/>
        <v>410</v>
      </c>
      <c r="D3119">
        <f t="shared" si="450"/>
        <v>245</v>
      </c>
      <c r="E3119">
        <f t="shared" si="451"/>
        <v>165</v>
      </c>
      <c r="F3119">
        <f t="shared" si="452"/>
        <v>22</v>
      </c>
      <c r="G3119">
        <f t="shared" si="453"/>
        <v>42</v>
      </c>
      <c r="H3119">
        <f t="shared" si="454"/>
        <v>5</v>
      </c>
      <c r="I3119">
        <f t="shared" si="455"/>
        <v>83</v>
      </c>
      <c r="K3119">
        <f t="shared" si="456"/>
        <v>37</v>
      </c>
      <c r="N3119">
        <v>35</v>
      </c>
      <c r="O3119">
        <f t="shared" si="457"/>
        <v>21</v>
      </c>
    </row>
    <row r="3120" spans="2:15" x14ac:dyDescent="0.25">
      <c r="B3120" s="16">
        <f t="shared" si="448"/>
        <v>41920</v>
      </c>
      <c r="C3120">
        <f t="shared" si="449"/>
        <v>410</v>
      </c>
      <c r="D3120">
        <f t="shared" si="450"/>
        <v>245</v>
      </c>
      <c r="E3120">
        <f t="shared" si="451"/>
        <v>165</v>
      </c>
      <c r="F3120">
        <f t="shared" si="452"/>
        <v>22</v>
      </c>
      <c r="G3120">
        <f t="shared" si="453"/>
        <v>42</v>
      </c>
      <c r="H3120">
        <f t="shared" si="454"/>
        <v>5</v>
      </c>
      <c r="I3120">
        <f t="shared" si="455"/>
        <v>83</v>
      </c>
      <c r="K3120">
        <f t="shared" si="456"/>
        <v>37</v>
      </c>
      <c r="N3120">
        <v>35</v>
      </c>
      <c r="O3120">
        <f t="shared" si="457"/>
        <v>21</v>
      </c>
    </row>
    <row r="3121" spans="2:15" x14ac:dyDescent="0.25">
      <c r="B3121" s="16">
        <f t="shared" si="448"/>
        <v>41921</v>
      </c>
      <c r="C3121">
        <f t="shared" si="449"/>
        <v>410</v>
      </c>
      <c r="D3121">
        <f t="shared" si="450"/>
        <v>245</v>
      </c>
      <c r="E3121">
        <f t="shared" si="451"/>
        <v>165</v>
      </c>
      <c r="F3121">
        <f t="shared" si="452"/>
        <v>22</v>
      </c>
      <c r="G3121">
        <f t="shared" si="453"/>
        <v>42</v>
      </c>
      <c r="H3121">
        <f t="shared" si="454"/>
        <v>5</v>
      </c>
      <c r="I3121">
        <f t="shared" si="455"/>
        <v>83</v>
      </c>
      <c r="K3121">
        <f t="shared" si="456"/>
        <v>37</v>
      </c>
      <c r="N3121">
        <v>35</v>
      </c>
      <c r="O3121">
        <f t="shared" si="457"/>
        <v>21</v>
      </c>
    </row>
    <row r="3122" spans="2:15" x14ac:dyDescent="0.25">
      <c r="B3122" s="16">
        <f t="shared" si="448"/>
        <v>41922</v>
      </c>
      <c r="C3122">
        <f t="shared" si="449"/>
        <v>410</v>
      </c>
      <c r="D3122">
        <f t="shared" si="450"/>
        <v>245</v>
      </c>
      <c r="E3122">
        <f t="shared" si="451"/>
        <v>165</v>
      </c>
      <c r="F3122">
        <f t="shared" si="452"/>
        <v>22</v>
      </c>
      <c r="G3122">
        <f t="shared" si="453"/>
        <v>42</v>
      </c>
      <c r="H3122">
        <f t="shared" si="454"/>
        <v>5</v>
      </c>
      <c r="I3122">
        <f t="shared" si="455"/>
        <v>83</v>
      </c>
      <c r="K3122">
        <f t="shared" si="456"/>
        <v>37</v>
      </c>
      <c r="N3122">
        <v>35</v>
      </c>
      <c r="O3122">
        <f t="shared" si="457"/>
        <v>21</v>
      </c>
    </row>
    <row r="3123" spans="2:15" x14ac:dyDescent="0.25">
      <c r="B3123" s="16">
        <f t="shared" si="448"/>
        <v>41923</v>
      </c>
      <c r="C3123">
        <f t="shared" si="449"/>
        <v>410</v>
      </c>
      <c r="D3123">
        <f t="shared" si="450"/>
        <v>245</v>
      </c>
      <c r="E3123">
        <f t="shared" si="451"/>
        <v>165</v>
      </c>
      <c r="F3123">
        <f t="shared" si="452"/>
        <v>22</v>
      </c>
      <c r="G3123">
        <f t="shared" si="453"/>
        <v>42</v>
      </c>
      <c r="H3123">
        <f t="shared" si="454"/>
        <v>5</v>
      </c>
      <c r="I3123">
        <f t="shared" si="455"/>
        <v>83</v>
      </c>
      <c r="K3123">
        <f t="shared" si="456"/>
        <v>37</v>
      </c>
      <c r="N3123">
        <v>35</v>
      </c>
      <c r="O3123">
        <f t="shared" si="457"/>
        <v>21</v>
      </c>
    </row>
    <row r="3124" spans="2:15" x14ac:dyDescent="0.25">
      <c r="B3124" s="16">
        <f t="shared" si="448"/>
        <v>41924</v>
      </c>
      <c r="C3124">
        <f t="shared" si="449"/>
        <v>410</v>
      </c>
      <c r="D3124">
        <f t="shared" si="450"/>
        <v>245</v>
      </c>
      <c r="E3124">
        <f t="shared" si="451"/>
        <v>165</v>
      </c>
      <c r="F3124">
        <f t="shared" si="452"/>
        <v>22</v>
      </c>
      <c r="G3124">
        <f t="shared" si="453"/>
        <v>42</v>
      </c>
      <c r="H3124">
        <f t="shared" si="454"/>
        <v>5</v>
      </c>
      <c r="I3124">
        <f t="shared" si="455"/>
        <v>83</v>
      </c>
      <c r="K3124">
        <f t="shared" si="456"/>
        <v>37</v>
      </c>
      <c r="N3124">
        <v>35</v>
      </c>
      <c r="O3124">
        <f t="shared" si="457"/>
        <v>21</v>
      </c>
    </row>
    <row r="3125" spans="2:15" x14ac:dyDescent="0.25">
      <c r="B3125" s="16">
        <f t="shared" si="448"/>
        <v>41925</v>
      </c>
      <c r="C3125">
        <f t="shared" si="449"/>
        <v>410</v>
      </c>
      <c r="D3125">
        <f t="shared" si="450"/>
        <v>245</v>
      </c>
      <c r="E3125">
        <f t="shared" si="451"/>
        <v>165</v>
      </c>
      <c r="F3125">
        <f t="shared" si="452"/>
        <v>22</v>
      </c>
      <c r="G3125">
        <f t="shared" si="453"/>
        <v>42</v>
      </c>
      <c r="H3125">
        <f t="shared" si="454"/>
        <v>5</v>
      </c>
      <c r="I3125">
        <f t="shared" si="455"/>
        <v>83</v>
      </c>
      <c r="K3125">
        <f t="shared" si="456"/>
        <v>37</v>
      </c>
      <c r="N3125">
        <v>35</v>
      </c>
      <c r="O3125">
        <f t="shared" si="457"/>
        <v>21</v>
      </c>
    </row>
    <row r="3126" spans="2:15" x14ac:dyDescent="0.25">
      <c r="B3126" s="16">
        <f t="shared" si="448"/>
        <v>41926</v>
      </c>
      <c r="C3126">
        <f t="shared" si="449"/>
        <v>410</v>
      </c>
      <c r="D3126">
        <f t="shared" si="450"/>
        <v>245</v>
      </c>
      <c r="E3126">
        <f t="shared" si="451"/>
        <v>165</v>
      </c>
      <c r="F3126">
        <f t="shared" si="452"/>
        <v>22</v>
      </c>
      <c r="G3126">
        <f t="shared" si="453"/>
        <v>42</v>
      </c>
      <c r="H3126">
        <f t="shared" si="454"/>
        <v>5</v>
      </c>
      <c r="I3126">
        <f t="shared" si="455"/>
        <v>83</v>
      </c>
      <c r="K3126">
        <f t="shared" si="456"/>
        <v>37</v>
      </c>
      <c r="N3126">
        <v>35</v>
      </c>
      <c r="O3126">
        <f t="shared" si="457"/>
        <v>21</v>
      </c>
    </row>
    <row r="3127" spans="2:15" x14ac:dyDescent="0.25">
      <c r="B3127" s="16">
        <f t="shared" si="448"/>
        <v>41927</v>
      </c>
      <c r="C3127">
        <f t="shared" si="449"/>
        <v>410</v>
      </c>
      <c r="D3127">
        <f t="shared" si="450"/>
        <v>245</v>
      </c>
      <c r="E3127">
        <f t="shared" si="451"/>
        <v>165</v>
      </c>
      <c r="F3127">
        <f t="shared" si="452"/>
        <v>22</v>
      </c>
      <c r="G3127">
        <f t="shared" si="453"/>
        <v>42</v>
      </c>
      <c r="H3127">
        <f t="shared" si="454"/>
        <v>5</v>
      </c>
      <c r="I3127">
        <f t="shared" si="455"/>
        <v>83</v>
      </c>
      <c r="K3127">
        <f t="shared" si="456"/>
        <v>37</v>
      </c>
      <c r="N3127">
        <v>35</v>
      </c>
      <c r="O3127">
        <f t="shared" si="457"/>
        <v>21</v>
      </c>
    </row>
    <row r="3128" spans="2:15" x14ac:dyDescent="0.25">
      <c r="B3128" s="16">
        <f t="shared" si="448"/>
        <v>41928</v>
      </c>
      <c r="C3128">
        <f t="shared" si="449"/>
        <v>410</v>
      </c>
      <c r="D3128">
        <f t="shared" si="450"/>
        <v>245</v>
      </c>
      <c r="E3128">
        <f t="shared" si="451"/>
        <v>165</v>
      </c>
      <c r="F3128">
        <f t="shared" si="452"/>
        <v>22</v>
      </c>
      <c r="G3128">
        <f t="shared" si="453"/>
        <v>42</v>
      </c>
      <c r="H3128">
        <f t="shared" si="454"/>
        <v>5</v>
      </c>
      <c r="I3128">
        <f t="shared" si="455"/>
        <v>83</v>
      </c>
      <c r="K3128">
        <f t="shared" si="456"/>
        <v>37</v>
      </c>
      <c r="N3128">
        <v>35</v>
      </c>
      <c r="O3128">
        <f t="shared" si="457"/>
        <v>21</v>
      </c>
    </row>
    <row r="3129" spans="2:15" x14ac:dyDescent="0.25">
      <c r="B3129" s="16">
        <f t="shared" si="448"/>
        <v>41929</v>
      </c>
      <c r="C3129">
        <f t="shared" si="449"/>
        <v>410</v>
      </c>
      <c r="D3129">
        <f t="shared" si="450"/>
        <v>245</v>
      </c>
      <c r="E3129">
        <f t="shared" si="451"/>
        <v>165</v>
      </c>
      <c r="F3129">
        <f t="shared" si="452"/>
        <v>22</v>
      </c>
      <c r="G3129">
        <f t="shared" si="453"/>
        <v>42</v>
      </c>
      <c r="H3129">
        <f t="shared" si="454"/>
        <v>5</v>
      </c>
      <c r="I3129">
        <f t="shared" si="455"/>
        <v>83</v>
      </c>
      <c r="K3129">
        <f t="shared" si="456"/>
        <v>37</v>
      </c>
      <c r="N3129">
        <v>35</v>
      </c>
      <c r="O3129">
        <f t="shared" si="457"/>
        <v>21</v>
      </c>
    </row>
    <row r="3130" spans="2:15" x14ac:dyDescent="0.25">
      <c r="B3130" s="16">
        <f t="shared" si="448"/>
        <v>41930</v>
      </c>
      <c r="C3130">
        <f t="shared" si="449"/>
        <v>410</v>
      </c>
      <c r="D3130">
        <f t="shared" si="450"/>
        <v>245</v>
      </c>
      <c r="E3130">
        <f t="shared" si="451"/>
        <v>165</v>
      </c>
      <c r="F3130">
        <f t="shared" si="452"/>
        <v>22</v>
      </c>
      <c r="G3130">
        <f t="shared" si="453"/>
        <v>42</v>
      </c>
      <c r="H3130">
        <f t="shared" si="454"/>
        <v>5</v>
      </c>
      <c r="I3130">
        <f t="shared" si="455"/>
        <v>83</v>
      </c>
      <c r="K3130">
        <f t="shared" si="456"/>
        <v>37</v>
      </c>
      <c r="N3130">
        <v>35</v>
      </c>
      <c r="O3130">
        <f t="shared" si="457"/>
        <v>21</v>
      </c>
    </row>
    <row r="3131" spans="2:15" x14ac:dyDescent="0.25">
      <c r="B3131" s="16">
        <f t="shared" si="448"/>
        <v>41931</v>
      </c>
      <c r="C3131">
        <f t="shared" si="449"/>
        <v>410</v>
      </c>
      <c r="D3131">
        <f t="shared" si="450"/>
        <v>245</v>
      </c>
      <c r="E3131">
        <f t="shared" si="451"/>
        <v>165</v>
      </c>
      <c r="F3131">
        <f t="shared" si="452"/>
        <v>22</v>
      </c>
      <c r="G3131">
        <f t="shared" si="453"/>
        <v>42</v>
      </c>
      <c r="H3131">
        <f t="shared" si="454"/>
        <v>5</v>
      </c>
      <c r="I3131">
        <f t="shared" si="455"/>
        <v>83</v>
      </c>
      <c r="K3131">
        <f t="shared" si="456"/>
        <v>37</v>
      </c>
      <c r="N3131">
        <v>35</v>
      </c>
      <c r="O3131">
        <f t="shared" si="457"/>
        <v>21</v>
      </c>
    </row>
    <row r="3132" spans="2:15" x14ac:dyDescent="0.25">
      <c r="B3132" s="16">
        <f t="shared" si="448"/>
        <v>41932</v>
      </c>
      <c r="C3132">
        <f t="shared" si="449"/>
        <v>410</v>
      </c>
      <c r="D3132">
        <f t="shared" si="450"/>
        <v>245</v>
      </c>
      <c r="E3132">
        <f t="shared" si="451"/>
        <v>165</v>
      </c>
      <c r="F3132">
        <f t="shared" si="452"/>
        <v>22</v>
      </c>
      <c r="G3132">
        <f t="shared" si="453"/>
        <v>42</v>
      </c>
      <c r="H3132">
        <f t="shared" si="454"/>
        <v>5</v>
      </c>
      <c r="I3132">
        <f t="shared" si="455"/>
        <v>83</v>
      </c>
      <c r="K3132">
        <f t="shared" si="456"/>
        <v>37</v>
      </c>
      <c r="N3132">
        <v>35</v>
      </c>
      <c r="O3132">
        <f t="shared" si="457"/>
        <v>21</v>
      </c>
    </row>
    <row r="3133" spans="2:15" x14ac:dyDescent="0.25">
      <c r="B3133" s="16">
        <f t="shared" si="448"/>
        <v>41933</v>
      </c>
      <c r="C3133">
        <f t="shared" si="449"/>
        <v>410</v>
      </c>
      <c r="D3133">
        <f t="shared" si="450"/>
        <v>245</v>
      </c>
      <c r="E3133">
        <f t="shared" si="451"/>
        <v>165</v>
      </c>
      <c r="F3133">
        <f t="shared" si="452"/>
        <v>22</v>
      </c>
      <c r="G3133">
        <f t="shared" si="453"/>
        <v>42</v>
      </c>
      <c r="H3133">
        <f t="shared" si="454"/>
        <v>5</v>
      </c>
      <c r="I3133">
        <f t="shared" si="455"/>
        <v>83</v>
      </c>
      <c r="K3133">
        <f t="shared" si="456"/>
        <v>37</v>
      </c>
      <c r="N3133">
        <v>35</v>
      </c>
      <c r="O3133">
        <f t="shared" si="457"/>
        <v>21</v>
      </c>
    </row>
    <row r="3134" spans="2:15" x14ac:dyDescent="0.25">
      <c r="B3134" s="16">
        <f t="shared" si="448"/>
        <v>41934</v>
      </c>
      <c r="C3134">
        <f t="shared" si="449"/>
        <v>410</v>
      </c>
      <c r="D3134">
        <f t="shared" si="450"/>
        <v>245</v>
      </c>
      <c r="E3134">
        <f t="shared" si="451"/>
        <v>165</v>
      </c>
      <c r="F3134">
        <f t="shared" si="452"/>
        <v>22</v>
      </c>
      <c r="G3134">
        <f t="shared" si="453"/>
        <v>42</v>
      </c>
      <c r="H3134">
        <f t="shared" si="454"/>
        <v>5</v>
      </c>
      <c r="I3134">
        <f t="shared" si="455"/>
        <v>83</v>
      </c>
      <c r="K3134">
        <f t="shared" si="456"/>
        <v>37</v>
      </c>
      <c r="N3134">
        <v>35</v>
      </c>
      <c r="O3134">
        <f t="shared" si="457"/>
        <v>21</v>
      </c>
    </row>
    <row r="3135" spans="2:15" x14ac:dyDescent="0.25">
      <c r="B3135" s="16">
        <f t="shared" si="448"/>
        <v>41935</v>
      </c>
      <c r="C3135">
        <f t="shared" si="449"/>
        <v>410</v>
      </c>
      <c r="D3135">
        <f t="shared" si="450"/>
        <v>245</v>
      </c>
      <c r="E3135">
        <f t="shared" si="451"/>
        <v>165</v>
      </c>
      <c r="F3135">
        <f t="shared" si="452"/>
        <v>22</v>
      </c>
      <c r="G3135">
        <f t="shared" si="453"/>
        <v>42</v>
      </c>
      <c r="H3135">
        <f t="shared" si="454"/>
        <v>5</v>
      </c>
      <c r="I3135">
        <f t="shared" si="455"/>
        <v>83</v>
      </c>
      <c r="K3135">
        <f t="shared" si="456"/>
        <v>37</v>
      </c>
      <c r="N3135">
        <v>35</v>
      </c>
      <c r="O3135">
        <f t="shared" si="457"/>
        <v>21</v>
      </c>
    </row>
    <row r="3136" spans="2:15" x14ac:dyDescent="0.25">
      <c r="B3136" s="16">
        <f t="shared" si="448"/>
        <v>41936</v>
      </c>
      <c r="C3136">
        <f t="shared" si="449"/>
        <v>410</v>
      </c>
      <c r="D3136">
        <f t="shared" si="450"/>
        <v>245</v>
      </c>
      <c r="E3136">
        <f t="shared" si="451"/>
        <v>165</v>
      </c>
      <c r="F3136">
        <f t="shared" si="452"/>
        <v>22</v>
      </c>
      <c r="G3136">
        <f t="shared" si="453"/>
        <v>42</v>
      </c>
      <c r="H3136">
        <f t="shared" si="454"/>
        <v>5</v>
      </c>
      <c r="I3136">
        <f t="shared" si="455"/>
        <v>83</v>
      </c>
      <c r="K3136">
        <f t="shared" si="456"/>
        <v>37</v>
      </c>
      <c r="N3136">
        <v>35</v>
      </c>
      <c r="O3136">
        <f t="shared" si="457"/>
        <v>21</v>
      </c>
    </row>
    <row r="3137" spans="2:15" x14ac:dyDescent="0.25">
      <c r="B3137" s="16">
        <f t="shared" si="448"/>
        <v>41937</v>
      </c>
      <c r="C3137">
        <f t="shared" si="449"/>
        <v>410</v>
      </c>
      <c r="D3137">
        <f t="shared" si="450"/>
        <v>245</v>
      </c>
      <c r="E3137">
        <f t="shared" si="451"/>
        <v>165</v>
      </c>
      <c r="F3137">
        <f t="shared" si="452"/>
        <v>22</v>
      </c>
      <c r="G3137">
        <f t="shared" si="453"/>
        <v>42</v>
      </c>
      <c r="H3137">
        <f t="shared" si="454"/>
        <v>5</v>
      </c>
      <c r="I3137">
        <f t="shared" si="455"/>
        <v>83</v>
      </c>
      <c r="K3137">
        <f t="shared" si="456"/>
        <v>37</v>
      </c>
      <c r="N3137">
        <v>35</v>
      </c>
      <c r="O3137">
        <f t="shared" si="457"/>
        <v>21</v>
      </c>
    </row>
    <row r="3138" spans="2:15" x14ac:dyDescent="0.25">
      <c r="B3138" s="16">
        <f t="shared" si="448"/>
        <v>41938</v>
      </c>
      <c r="C3138">
        <f t="shared" si="449"/>
        <v>410</v>
      </c>
      <c r="D3138">
        <f t="shared" si="450"/>
        <v>245</v>
      </c>
      <c r="E3138">
        <f t="shared" si="451"/>
        <v>165</v>
      </c>
      <c r="F3138">
        <f t="shared" si="452"/>
        <v>22</v>
      </c>
      <c r="G3138">
        <f t="shared" si="453"/>
        <v>42</v>
      </c>
      <c r="H3138">
        <f t="shared" si="454"/>
        <v>5</v>
      </c>
      <c r="I3138">
        <f t="shared" si="455"/>
        <v>83</v>
      </c>
      <c r="K3138">
        <f t="shared" si="456"/>
        <v>37</v>
      </c>
      <c r="N3138">
        <v>35</v>
      </c>
      <c r="O3138">
        <f t="shared" si="457"/>
        <v>21</v>
      </c>
    </row>
    <row r="3139" spans="2:15" x14ac:dyDescent="0.25">
      <c r="B3139" s="16">
        <f t="shared" si="448"/>
        <v>41939</v>
      </c>
      <c r="C3139">
        <f t="shared" si="449"/>
        <v>410</v>
      </c>
      <c r="D3139">
        <f t="shared" si="450"/>
        <v>245</v>
      </c>
      <c r="E3139">
        <f t="shared" si="451"/>
        <v>165</v>
      </c>
      <c r="F3139">
        <f t="shared" si="452"/>
        <v>22</v>
      </c>
      <c r="G3139">
        <f t="shared" si="453"/>
        <v>42</v>
      </c>
      <c r="H3139">
        <f t="shared" si="454"/>
        <v>5</v>
      </c>
      <c r="I3139">
        <f t="shared" si="455"/>
        <v>83</v>
      </c>
      <c r="K3139">
        <f t="shared" si="456"/>
        <v>37</v>
      </c>
      <c r="N3139">
        <v>35</v>
      </c>
      <c r="O3139">
        <f t="shared" si="457"/>
        <v>21</v>
      </c>
    </row>
    <row r="3140" spans="2:15" x14ac:dyDescent="0.25">
      <c r="B3140" s="16">
        <f t="shared" si="448"/>
        <v>41940</v>
      </c>
      <c r="C3140">
        <f t="shared" si="449"/>
        <v>410</v>
      </c>
      <c r="D3140">
        <f t="shared" si="450"/>
        <v>245</v>
      </c>
      <c r="E3140">
        <f t="shared" si="451"/>
        <v>165</v>
      </c>
      <c r="F3140">
        <f t="shared" si="452"/>
        <v>22</v>
      </c>
      <c r="G3140">
        <f t="shared" si="453"/>
        <v>42</v>
      </c>
      <c r="H3140">
        <f t="shared" si="454"/>
        <v>5</v>
      </c>
      <c r="I3140">
        <f t="shared" si="455"/>
        <v>83</v>
      </c>
      <c r="K3140">
        <f t="shared" si="456"/>
        <v>37</v>
      </c>
      <c r="N3140">
        <v>35</v>
      </c>
      <c r="O3140">
        <f t="shared" si="457"/>
        <v>21</v>
      </c>
    </row>
    <row r="3141" spans="2:15" x14ac:dyDescent="0.25">
      <c r="B3141" s="16">
        <f t="shared" si="448"/>
        <v>41941</v>
      </c>
      <c r="C3141">
        <f t="shared" si="449"/>
        <v>410</v>
      </c>
      <c r="D3141">
        <f t="shared" si="450"/>
        <v>245</v>
      </c>
      <c r="E3141">
        <f t="shared" si="451"/>
        <v>165</v>
      </c>
      <c r="F3141">
        <f t="shared" si="452"/>
        <v>22</v>
      </c>
      <c r="G3141">
        <f t="shared" si="453"/>
        <v>42</v>
      </c>
      <c r="H3141">
        <f t="shared" si="454"/>
        <v>5</v>
      </c>
      <c r="I3141">
        <f t="shared" si="455"/>
        <v>83</v>
      </c>
      <c r="K3141">
        <f t="shared" si="456"/>
        <v>37</v>
      </c>
      <c r="N3141">
        <v>35</v>
      </c>
      <c r="O3141">
        <f t="shared" si="457"/>
        <v>21</v>
      </c>
    </row>
    <row r="3142" spans="2:15" x14ac:dyDescent="0.25">
      <c r="B3142" s="16">
        <f t="shared" si="448"/>
        <v>41942</v>
      </c>
      <c r="C3142">
        <f t="shared" si="449"/>
        <v>410</v>
      </c>
      <c r="D3142">
        <f t="shared" si="450"/>
        <v>245</v>
      </c>
      <c r="E3142">
        <f t="shared" si="451"/>
        <v>165</v>
      </c>
      <c r="F3142">
        <f t="shared" si="452"/>
        <v>22</v>
      </c>
      <c r="G3142">
        <f t="shared" si="453"/>
        <v>42</v>
      </c>
      <c r="H3142">
        <f t="shared" si="454"/>
        <v>5</v>
      </c>
      <c r="I3142">
        <f t="shared" si="455"/>
        <v>83</v>
      </c>
      <c r="K3142">
        <f t="shared" si="456"/>
        <v>37</v>
      </c>
      <c r="N3142">
        <v>35</v>
      </c>
      <c r="O3142">
        <f t="shared" si="457"/>
        <v>21</v>
      </c>
    </row>
    <row r="3143" spans="2:15" x14ac:dyDescent="0.25">
      <c r="B3143" s="16">
        <f t="shared" si="448"/>
        <v>41943</v>
      </c>
      <c r="C3143">
        <f t="shared" si="449"/>
        <v>410</v>
      </c>
      <c r="D3143">
        <f t="shared" si="450"/>
        <v>245</v>
      </c>
      <c r="E3143">
        <f t="shared" si="451"/>
        <v>165</v>
      </c>
      <c r="F3143">
        <f t="shared" si="452"/>
        <v>22</v>
      </c>
      <c r="G3143">
        <f t="shared" si="453"/>
        <v>42</v>
      </c>
      <c r="H3143">
        <f t="shared" si="454"/>
        <v>5</v>
      </c>
      <c r="I3143">
        <f t="shared" si="455"/>
        <v>83</v>
      </c>
      <c r="K3143">
        <f t="shared" si="456"/>
        <v>37</v>
      </c>
      <c r="N3143">
        <v>35</v>
      </c>
      <c r="O3143">
        <f t="shared" si="457"/>
        <v>21</v>
      </c>
    </row>
    <row r="3144" spans="2:15" x14ac:dyDescent="0.25">
      <c r="B3144" s="16">
        <f t="shared" si="448"/>
        <v>41944</v>
      </c>
      <c r="C3144">
        <f t="shared" si="449"/>
        <v>450</v>
      </c>
      <c r="D3144">
        <f t="shared" si="450"/>
        <v>245</v>
      </c>
      <c r="E3144">
        <f t="shared" si="451"/>
        <v>205</v>
      </c>
      <c r="F3144">
        <f t="shared" si="452"/>
        <v>22</v>
      </c>
      <c r="G3144">
        <f>15+4+3+20+10</f>
        <v>52</v>
      </c>
      <c r="H3144">
        <f>5+5-10+25</f>
        <v>25</v>
      </c>
      <c r="I3144">
        <f t="shared" ref="I3144:I3177" si="458">5+4+2+7+5+30</f>
        <v>53</v>
      </c>
      <c r="K3144">
        <f t="shared" si="456"/>
        <v>37</v>
      </c>
      <c r="N3144">
        <v>35</v>
      </c>
      <c r="O3144">
        <f t="shared" si="457"/>
        <v>21</v>
      </c>
    </row>
    <row r="3145" spans="2:15" x14ac:dyDescent="0.25">
      <c r="B3145" s="16">
        <f t="shared" si="448"/>
        <v>41945</v>
      </c>
      <c r="C3145">
        <f t="shared" si="449"/>
        <v>450</v>
      </c>
      <c r="D3145">
        <f t="shared" si="450"/>
        <v>245</v>
      </c>
      <c r="E3145">
        <f t="shared" si="451"/>
        <v>205</v>
      </c>
      <c r="F3145">
        <f t="shared" si="452"/>
        <v>22</v>
      </c>
      <c r="G3145">
        <f t="shared" ref="G3145:G3173" si="459">15+4+3+20+10</f>
        <v>52</v>
      </c>
      <c r="H3145">
        <f t="shared" ref="H3145:H3173" si="460">5+5-10+25</f>
        <v>25</v>
      </c>
      <c r="I3145">
        <f t="shared" si="458"/>
        <v>53</v>
      </c>
      <c r="K3145">
        <f t="shared" si="456"/>
        <v>37</v>
      </c>
      <c r="N3145">
        <v>35</v>
      </c>
      <c r="O3145">
        <f t="shared" si="457"/>
        <v>21</v>
      </c>
    </row>
    <row r="3146" spans="2:15" x14ac:dyDescent="0.25">
      <c r="B3146" s="16">
        <f t="shared" si="448"/>
        <v>41946</v>
      </c>
      <c r="C3146">
        <f t="shared" si="449"/>
        <v>450</v>
      </c>
      <c r="D3146">
        <f t="shared" si="450"/>
        <v>245</v>
      </c>
      <c r="E3146">
        <f t="shared" si="451"/>
        <v>205</v>
      </c>
      <c r="F3146">
        <f t="shared" si="452"/>
        <v>22</v>
      </c>
      <c r="G3146">
        <f t="shared" si="459"/>
        <v>52</v>
      </c>
      <c r="H3146">
        <f t="shared" si="460"/>
        <v>25</v>
      </c>
      <c r="I3146">
        <f t="shared" si="458"/>
        <v>53</v>
      </c>
      <c r="K3146">
        <f t="shared" si="456"/>
        <v>37</v>
      </c>
      <c r="N3146">
        <v>35</v>
      </c>
      <c r="O3146">
        <f t="shared" si="457"/>
        <v>21</v>
      </c>
    </row>
    <row r="3147" spans="2:15" x14ac:dyDescent="0.25">
      <c r="B3147" s="16">
        <f t="shared" si="448"/>
        <v>41947</v>
      </c>
      <c r="C3147">
        <f t="shared" si="449"/>
        <v>450</v>
      </c>
      <c r="D3147">
        <f t="shared" si="450"/>
        <v>245</v>
      </c>
      <c r="E3147">
        <f t="shared" si="451"/>
        <v>205</v>
      </c>
      <c r="F3147">
        <f t="shared" si="452"/>
        <v>22</v>
      </c>
      <c r="G3147">
        <f t="shared" si="459"/>
        <v>52</v>
      </c>
      <c r="H3147">
        <f t="shared" si="460"/>
        <v>25</v>
      </c>
      <c r="I3147">
        <f t="shared" si="458"/>
        <v>53</v>
      </c>
      <c r="K3147">
        <f t="shared" si="456"/>
        <v>37</v>
      </c>
      <c r="N3147">
        <v>35</v>
      </c>
      <c r="O3147">
        <f t="shared" si="457"/>
        <v>21</v>
      </c>
    </row>
    <row r="3148" spans="2:15" x14ac:dyDescent="0.25">
      <c r="B3148" s="16">
        <f t="shared" si="448"/>
        <v>41948</v>
      </c>
      <c r="C3148">
        <f t="shared" si="449"/>
        <v>450</v>
      </c>
      <c r="D3148">
        <f t="shared" si="450"/>
        <v>245</v>
      </c>
      <c r="E3148">
        <f t="shared" si="451"/>
        <v>205</v>
      </c>
      <c r="F3148">
        <f t="shared" si="452"/>
        <v>22</v>
      </c>
      <c r="G3148">
        <f t="shared" si="459"/>
        <v>52</v>
      </c>
      <c r="H3148">
        <f t="shared" si="460"/>
        <v>25</v>
      </c>
      <c r="I3148">
        <f t="shared" si="458"/>
        <v>53</v>
      </c>
      <c r="K3148">
        <f t="shared" si="456"/>
        <v>37</v>
      </c>
      <c r="N3148">
        <v>35</v>
      </c>
      <c r="O3148">
        <f t="shared" si="457"/>
        <v>21</v>
      </c>
    </row>
    <row r="3149" spans="2:15" x14ac:dyDescent="0.25">
      <c r="B3149" s="16">
        <f t="shared" si="448"/>
        <v>41949</v>
      </c>
      <c r="C3149">
        <f t="shared" si="449"/>
        <v>450</v>
      </c>
      <c r="D3149">
        <f t="shared" si="450"/>
        <v>245</v>
      </c>
      <c r="E3149">
        <f t="shared" si="451"/>
        <v>205</v>
      </c>
      <c r="F3149">
        <f t="shared" si="452"/>
        <v>22</v>
      </c>
      <c r="G3149">
        <f t="shared" si="459"/>
        <v>52</v>
      </c>
      <c r="H3149">
        <f t="shared" si="460"/>
        <v>25</v>
      </c>
      <c r="I3149">
        <f t="shared" si="458"/>
        <v>53</v>
      </c>
      <c r="K3149">
        <f t="shared" si="456"/>
        <v>37</v>
      </c>
      <c r="N3149">
        <v>35</v>
      </c>
      <c r="O3149">
        <f t="shared" si="457"/>
        <v>21</v>
      </c>
    </row>
    <row r="3150" spans="2:15" x14ac:dyDescent="0.25">
      <c r="B3150" s="16">
        <f t="shared" si="448"/>
        <v>41950</v>
      </c>
      <c r="C3150">
        <f t="shared" si="449"/>
        <v>450</v>
      </c>
      <c r="D3150">
        <f t="shared" si="450"/>
        <v>245</v>
      </c>
      <c r="E3150">
        <f t="shared" si="451"/>
        <v>205</v>
      </c>
      <c r="F3150">
        <f t="shared" si="452"/>
        <v>22</v>
      </c>
      <c r="G3150">
        <f t="shared" si="459"/>
        <v>52</v>
      </c>
      <c r="H3150">
        <f t="shared" si="460"/>
        <v>25</v>
      </c>
      <c r="I3150">
        <f t="shared" si="458"/>
        <v>53</v>
      </c>
      <c r="K3150">
        <f t="shared" si="456"/>
        <v>37</v>
      </c>
      <c r="N3150">
        <v>35</v>
      </c>
      <c r="O3150">
        <f t="shared" si="457"/>
        <v>21</v>
      </c>
    </row>
    <row r="3151" spans="2:15" x14ac:dyDescent="0.25">
      <c r="B3151" s="16">
        <f t="shared" si="448"/>
        <v>41951</v>
      </c>
      <c r="C3151">
        <f t="shared" si="449"/>
        <v>450</v>
      </c>
      <c r="D3151">
        <f t="shared" si="450"/>
        <v>245</v>
      </c>
      <c r="E3151">
        <f t="shared" si="451"/>
        <v>205</v>
      </c>
      <c r="F3151">
        <f t="shared" si="452"/>
        <v>22</v>
      </c>
      <c r="G3151">
        <f t="shared" si="459"/>
        <v>52</v>
      </c>
      <c r="H3151">
        <f t="shared" si="460"/>
        <v>25</v>
      </c>
      <c r="I3151">
        <f t="shared" si="458"/>
        <v>53</v>
      </c>
      <c r="K3151">
        <f t="shared" si="456"/>
        <v>37</v>
      </c>
      <c r="N3151">
        <v>35</v>
      </c>
      <c r="O3151">
        <f t="shared" si="457"/>
        <v>21</v>
      </c>
    </row>
    <row r="3152" spans="2:15" x14ac:dyDescent="0.25">
      <c r="B3152" s="16">
        <f t="shared" si="448"/>
        <v>41952</v>
      </c>
      <c r="C3152">
        <f t="shared" si="449"/>
        <v>450</v>
      </c>
      <c r="D3152">
        <f t="shared" si="450"/>
        <v>245</v>
      </c>
      <c r="E3152">
        <f t="shared" si="451"/>
        <v>205</v>
      </c>
      <c r="F3152">
        <f t="shared" si="452"/>
        <v>22</v>
      </c>
      <c r="G3152">
        <f t="shared" si="459"/>
        <v>52</v>
      </c>
      <c r="H3152">
        <f t="shared" si="460"/>
        <v>25</v>
      </c>
      <c r="I3152">
        <f t="shared" si="458"/>
        <v>53</v>
      </c>
      <c r="K3152">
        <f t="shared" si="456"/>
        <v>37</v>
      </c>
      <c r="N3152">
        <v>35</v>
      </c>
      <c r="O3152">
        <f t="shared" si="457"/>
        <v>21</v>
      </c>
    </row>
    <row r="3153" spans="2:15" x14ac:dyDescent="0.25">
      <c r="B3153" s="16">
        <f t="shared" si="448"/>
        <v>41953</v>
      </c>
      <c r="C3153">
        <f t="shared" si="449"/>
        <v>450</v>
      </c>
      <c r="D3153">
        <f t="shared" si="450"/>
        <v>245</v>
      </c>
      <c r="E3153">
        <f t="shared" si="451"/>
        <v>205</v>
      </c>
      <c r="F3153">
        <f t="shared" si="452"/>
        <v>22</v>
      </c>
      <c r="G3153">
        <f t="shared" si="459"/>
        <v>52</v>
      </c>
      <c r="H3153">
        <f t="shared" si="460"/>
        <v>25</v>
      </c>
      <c r="I3153">
        <f t="shared" si="458"/>
        <v>53</v>
      </c>
      <c r="K3153">
        <f t="shared" si="456"/>
        <v>37</v>
      </c>
      <c r="N3153">
        <v>35</v>
      </c>
      <c r="O3153">
        <f t="shared" si="457"/>
        <v>21</v>
      </c>
    </row>
    <row r="3154" spans="2:15" x14ac:dyDescent="0.25">
      <c r="B3154" s="16">
        <f t="shared" si="448"/>
        <v>41954</v>
      </c>
      <c r="C3154">
        <f t="shared" si="449"/>
        <v>450</v>
      </c>
      <c r="D3154">
        <f t="shared" si="450"/>
        <v>245</v>
      </c>
      <c r="E3154">
        <f t="shared" si="451"/>
        <v>205</v>
      </c>
      <c r="F3154">
        <f t="shared" si="452"/>
        <v>22</v>
      </c>
      <c r="G3154">
        <f t="shared" si="459"/>
        <v>52</v>
      </c>
      <c r="H3154">
        <f t="shared" si="460"/>
        <v>25</v>
      </c>
      <c r="I3154">
        <f t="shared" si="458"/>
        <v>53</v>
      </c>
      <c r="K3154">
        <f t="shared" si="456"/>
        <v>37</v>
      </c>
      <c r="N3154">
        <v>35</v>
      </c>
      <c r="O3154">
        <f t="shared" si="457"/>
        <v>21</v>
      </c>
    </row>
    <row r="3155" spans="2:15" x14ac:dyDescent="0.25">
      <c r="B3155" s="16">
        <f t="shared" si="448"/>
        <v>41955</v>
      </c>
      <c r="C3155">
        <f t="shared" si="449"/>
        <v>450</v>
      </c>
      <c r="D3155">
        <f t="shared" si="450"/>
        <v>245</v>
      </c>
      <c r="E3155">
        <f t="shared" si="451"/>
        <v>205</v>
      </c>
      <c r="F3155">
        <f t="shared" si="452"/>
        <v>22</v>
      </c>
      <c r="G3155">
        <f t="shared" si="459"/>
        <v>52</v>
      </c>
      <c r="H3155">
        <f t="shared" si="460"/>
        <v>25</v>
      </c>
      <c r="I3155">
        <f t="shared" si="458"/>
        <v>53</v>
      </c>
      <c r="K3155">
        <f t="shared" si="456"/>
        <v>37</v>
      </c>
      <c r="N3155">
        <v>35</v>
      </c>
      <c r="O3155">
        <f t="shared" si="457"/>
        <v>21</v>
      </c>
    </row>
    <row r="3156" spans="2:15" x14ac:dyDescent="0.25">
      <c r="B3156" s="16">
        <f t="shared" si="448"/>
        <v>41956</v>
      </c>
      <c r="C3156">
        <f t="shared" si="449"/>
        <v>450</v>
      </c>
      <c r="D3156">
        <f t="shared" si="450"/>
        <v>245</v>
      </c>
      <c r="E3156">
        <f t="shared" si="451"/>
        <v>205</v>
      </c>
      <c r="F3156">
        <f t="shared" si="452"/>
        <v>22</v>
      </c>
      <c r="G3156">
        <f t="shared" si="459"/>
        <v>52</v>
      </c>
      <c r="H3156">
        <f t="shared" si="460"/>
        <v>25</v>
      </c>
      <c r="I3156">
        <f t="shared" si="458"/>
        <v>53</v>
      </c>
      <c r="K3156">
        <f t="shared" si="456"/>
        <v>37</v>
      </c>
      <c r="N3156">
        <v>35</v>
      </c>
      <c r="O3156">
        <f t="shared" si="457"/>
        <v>21</v>
      </c>
    </row>
    <row r="3157" spans="2:15" x14ac:dyDescent="0.25">
      <c r="B3157" s="16">
        <f t="shared" si="448"/>
        <v>41957</v>
      </c>
      <c r="C3157">
        <f t="shared" si="449"/>
        <v>450</v>
      </c>
      <c r="D3157">
        <f t="shared" si="450"/>
        <v>245</v>
      </c>
      <c r="E3157">
        <f t="shared" si="451"/>
        <v>205</v>
      </c>
      <c r="F3157">
        <f t="shared" si="452"/>
        <v>22</v>
      </c>
      <c r="G3157">
        <f t="shared" si="459"/>
        <v>52</v>
      </c>
      <c r="H3157">
        <f t="shared" si="460"/>
        <v>25</v>
      </c>
      <c r="I3157">
        <f t="shared" si="458"/>
        <v>53</v>
      </c>
      <c r="K3157">
        <f t="shared" si="456"/>
        <v>37</v>
      </c>
      <c r="N3157">
        <v>35</v>
      </c>
      <c r="O3157">
        <f t="shared" si="457"/>
        <v>21</v>
      </c>
    </row>
    <row r="3158" spans="2:15" x14ac:dyDescent="0.25">
      <c r="B3158" s="16">
        <f t="shared" si="448"/>
        <v>41958</v>
      </c>
      <c r="C3158">
        <f t="shared" si="449"/>
        <v>450</v>
      </c>
      <c r="D3158">
        <f t="shared" si="450"/>
        <v>245</v>
      </c>
      <c r="E3158">
        <f t="shared" si="451"/>
        <v>205</v>
      </c>
      <c r="F3158">
        <f t="shared" si="452"/>
        <v>22</v>
      </c>
      <c r="G3158">
        <f t="shared" si="459"/>
        <v>52</v>
      </c>
      <c r="H3158">
        <f t="shared" si="460"/>
        <v>25</v>
      </c>
      <c r="I3158">
        <f t="shared" si="458"/>
        <v>53</v>
      </c>
      <c r="K3158">
        <f t="shared" si="456"/>
        <v>37</v>
      </c>
      <c r="N3158">
        <v>35</v>
      </c>
      <c r="O3158">
        <f t="shared" si="457"/>
        <v>21</v>
      </c>
    </row>
    <row r="3159" spans="2:15" x14ac:dyDescent="0.25">
      <c r="B3159" s="16">
        <f t="shared" si="448"/>
        <v>41959</v>
      </c>
      <c r="C3159">
        <f t="shared" si="449"/>
        <v>450</v>
      </c>
      <c r="D3159">
        <f t="shared" si="450"/>
        <v>245</v>
      </c>
      <c r="E3159">
        <f t="shared" si="451"/>
        <v>205</v>
      </c>
      <c r="F3159">
        <f t="shared" si="452"/>
        <v>22</v>
      </c>
      <c r="G3159">
        <f t="shared" si="459"/>
        <v>52</v>
      </c>
      <c r="H3159">
        <f t="shared" si="460"/>
        <v>25</v>
      </c>
      <c r="I3159">
        <f t="shared" si="458"/>
        <v>53</v>
      </c>
      <c r="K3159">
        <f t="shared" si="456"/>
        <v>37</v>
      </c>
      <c r="N3159">
        <v>35</v>
      </c>
      <c r="O3159">
        <f t="shared" si="457"/>
        <v>21</v>
      </c>
    </row>
    <row r="3160" spans="2:15" x14ac:dyDescent="0.25">
      <c r="B3160" s="16">
        <f t="shared" si="448"/>
        <v>41960</v>
      </c>
      <c r="C3160">
        <f t="shared" si="449"/>
        <v>450</v>
      </c>
      <c r="D3160">
        <f t="shared" si="450"/>
        <v>245</v>
      </c>
      <c r="E3160">
        <f t="shared" si="451"/>
        <v>205</v>
      </c>
      <c r="F3160">
        <f t="shared" si="452"/>
        <v>22</v>
      </c>
      <c r="G3160">
        <f t="shared" si="459"/>
        <v>52</v>
      </c>
      <c r="H3160">
        <f t="shared" si="460"/>
        <v>25</v>
      </c>
      <c r="I3160">
        <f t="shared" si="458"/>
        <v>53</v>
      </c>
      <c r="K3160">
        <f t="shared" si="456"/>
        <v>37</v>
      </c>
      <c r="N3160">
        <v>35</v>
      </c>
      <c r="O3160">
        <f t="shared" si="457"/>
        <v>21</v>
      </c>
    </row>
    <row r="3161" spans="2:15" x14ac:dyDescent="0.25">
      <c r="B3161" s="16">
        <f t="shared" si="448"/>
        <v>41961</v>
      </c>
      <c r="C3161">
        <f t="shared" si="449"/>
        <v>450</v>
      </c>
      <c r="D3161">
        <f t="shared" si="450"/>
        <v>245</v>
      </c>
      <c r="E3161">
        <f t="shared" si="451"/>
        <v>205</v>
      </c>
      <c r="F3161">
        <f t="shared" si="452"/>
        <v>22</v>
      </c>
      <c r="G3161">
        <f t="shared" si="459"/>
        <v>52</v>
      </c>
      <c r="H3161">
        <f t="shared" si="460"/>
        <v>25</v>
      </c>
      <c r="I3161">
        <f t="shared" si="458"/>
        <v>53</v>
      </c>
      <c r="K3161">
        <f t="shared" si="456"/>
        <v>37</v>
      </c>
      <c r="N3161">
        <v>35</v>
      </c>
      <c r="O3161">
        <f t="shared" si="457"/>
        <v>21</v>
      </c>
    </row>
    <row r="3162" spans="2:15" x14ac:dyDescent="0.25">
      <c r="B3162" s="16">
        <f t="shared" ref="B3162:B3225" si="461">B3161+1</f>
        <v>41962</v>
      </c>
      <c r="C3162">
        <f t="shared" si="449"/>
        <v>450</v>
      </c>
      <c r="D3162">
        <f t="shared" si="450"/>
        <v>245</v>
      </c>
      <c r="E3162">
        <f t="shared" si="451"/>
        <v>205</v>
      </c>
      <c r="F3162">
        <f t="shared" si="452"/>
        <v>22</v>
      </c>
      <c r="G3162">
        <f t="shared" si="459"/>
        <v>52</v>
      </c>
      <c r="H3162">
        <f t="shared" si="460"/>
        <v>25</v>
      </c>
      <c r="I3162">
        <f t="shared" si="458"/>
        <v>53</v>
      </c>
      <c r="K3162">
        <f t="shared" si="456"/>
        <v>37</v>
      </c>
      <c r="N3162">
        <v>35</v>
      </c>
      <c r="O3162">
        <f t="shared" si="457"/>
        <v>21</v>
      </c>
    </row>
    <row r="3163" spans="2:15" x14ac:dyDescent="0.25">
      <c r="B3163" s="16">
        <f t="shared" si="461"/>
        <v>41963</v>
      </c>
      <c r="C3163">
        <f t="shared" si="449"/>
        <v>450</v>
      </c>
      <c r="D3163">
        <f t="shared" si="450"/>
        <v>245</v>
      </c>
      <c r="E3163">
        <f t="shared" si="451"/>
        <v>205</v>
      </c>
      <c r="F3163">
        <f t="shared" si="452"/>
        <v>22</v>
      </c>
      <c r="G3163">
        <f t="shared" si="459"/>
        <v>52</v>
      </c>
      <c r="H3163">
        <f t="shared" si="460"/>
        <v>25</v>
      </c>
      <c r="I3163">
        <f t="shared" si="458"/>
        <v>53</v>
      </c>
      <c r="K3163">
        <f t="shared" si="456"/>
        <v>37</v>
      </c>
      <c r="N3163">
        <v>35</v>
      </c>
      <c r="O3163">
        <f t="shared" si="457"/>
        <v>21</v>
      </c>
    </row>
    <row r="3164" spans="2:15" x14ac:dyDescent="0.25">
      <c r="B3164" s="16">
        <f t="shared" si="461"/>
        <v>41964</v>
      </c>
      <c r="C3164">
        <f t="shared" si="449"/>
        <v>450</v>
      </c>
      <c r="D3164">
        <f t="shared" si="450"/>
        <v>245</v>
      </c>
      <c r="E3164">
        <f t="shared" si="451"/>
        <v>205</v>
      </c>
      <c r="F3164">
        <f t="shared" si="452"/>
        <v>22</v>
      </c>
      <c r="G3164">
        <f t="shared" si="459"/>
        <v>52</v>
      </c>
      <c r="H3164">
        <f t="shared" si="460"/>
        <v>25</v>
      </c>
      <c r="I3164">
        <f t="shared" si="458"/>
        <v>53</v>
      </c>
      <c r="K3164">
        <f t="shared" si="456"/>
        <v>37</v>
      </c>
      <c r="N3164">
        <v>35</v>
      </c>
      <c r="O3164">
        <f t="shared" si="457"/>
        <v>21</v>
      </c>
    </row>
    <row r="3165" spans="2:15" x14ac:dyDescent="0.25">
      <c r="B3165" s="16">
        <f t="shared" si="461"/>
        <v>41965</v>
      </c>
      <c r="C3165">
        <f t="shared" si="449"/>
        <v>450</v>
      </c>
      <c r="D3165">
        <f t="shared" si="450"/>
        <v>245</v>
      </c>
      <c r="E3165">
        <f t="shared" si="451"/>
        <v>205</v>
      </c>
      <c r="F3165">
        <f t="shared" si="452"/>
        <v>22</v>
      </c>
      <c r="G3165">
        <f t="shared" si="459"/>
        <v>52</v>
      </c>
      <c r="H3165">
        <f t="shared" si="460"/>
        <v>25</v>
      </c>
      <c r="I3165">
        <f t="shared" si="458"/>
        <v>53</v>
      </c>
      <c r="K3165">
        <f t="shared" si="456"/>
        <v>37</v>
      </c>
      <c r="N3165">
        <v>35</v>
      </c>
      <c r="O3165">
        <f t="shared" si="457"/>
        <v>21</v>
      </c>
    </row>
    <row r="3166" spans="2:15" x14ac:dyDescent="0.25">
      <c r="B3166" s="16">
        <f t="shared" si="461"/>
        <v>41966</v>
      </c>
      <c r="C3166">
        <f t="shared" si="449"/>
        <v>450</v>
      </c>
      <c r="D3166">
        <f t="shared" si="450"/>
        <v>245</v>
      </c>
      <c r="E3166">
        <f t="shared" si="451"/>
        <v>205</v>
      </c>
      <c r="F3166">
        <f t="shared" si="452"/>
        <v>22</v>
      </c>
      <c r="G3166">
        <f t="shared" si="459"/>
        <v>52</v>
      </c>
      <c r="H3166">
        <f t="shared" si="460"/>
        <v>25</v>
      </c>
      <c r="I3166">
        <f t="shared" si="458"/>
        <v>53</v>
      </c>
      <c r="K3166">
        <f t="shared" si="456"/>
        <v>37</v>
      </c>
      <c r="N3166">
        <v>35</v>
      </c>
      <c r="O3166">
        <f t="shared" si="457"/>
        <v>21</v>
      </c>
    </row>
    <row r="3167" spans="2:15" x14ac:dyDescent="0.25">
      <c r="B3167" s="16">
        <f t="shared" si="461"/>
        <v>41967</v>
      </c>
      <c r="C3167">
        <f t="shared" si="449"/>
        <v>450</v>
      </c>
      <c r="D3167">
        <f t="shared" si="450"/>
        <v>245</v>
      </c>
      <c r="E3167">
        <f t="shared" si="451"/>
        <v>205</v>
      </c>
      <c r="F3167">
        <f t="shared" si="452"/>
        <v>22</v>
      </c>
      <c r="G3167">
        <f t="shared" si="459"/>
        <v>52</v>
      </c>
      <c r="H3167">
        <f t="shared" si="460"/>
        <v>25</v>
      </c>
      <c r="I3167">
        <f t="shared" si="458"/>
        <v>53</v>
      </c>
      <c r="K3167">
        <f t="shared" si="456"/>
        <v>37</v>
      </c>
      <c r="N3167">
        <v>35</v>
      </c>
      <c r="O3167">
        <f t="shared" si="457"/>
        <v>21</v>
      </c>
    </row>
    <row r="3168" spans="2:15" x14ac:dyDescent="0.25">
      <c r="B3168" s="16">
        <f t="shared" si="461"/>
        <v>41968</v>
      </c>
      <c r="C3168">
        <f t="shared" si="449"/>
        <v>450</v>
      </c>
      <c r="D3168">
        <f t="shared" si="450"/>
        <v>245</v>
      </c>
      <c r="E3168">
        <f t="shared" si="451"/>
        <v>205</v>
      </c>
      <c r="F3168">
        <f t="shared" si="452"/>
        <v>22</v>
      </c>
      <c r="G3168">
        <f t="shared" si="459"/>
        <v>52</v>
      </c>
      <c r="H3168">
        <f t="shared" si="460"/>
        <v>25</v>
      </c>
      <c r="I3168">
        <f t="shared" si="458"/>
        <v>53</v>
      </c>
      <c r="K3168">
        <f t="shared" si="456"/>
        <v>37</v>
      </c>
      <c r="N3168">
        <v>35</v>
      </c>
      <c r="O3168">
        <f t="shared" si="457"/>
        <v>21</v>
      </c>
    </row>
    <row r="3169" spans="2:15" x14ac:dyDescent="0.25">
      <c r="B3169" s="16">
        <f t="shared" si="461"/>
        <v>41969</v>
      </c>
      <c r="C3169">
        <f t="shared" si="449"/>
        <v>450</v>
      </c>
      <c r="D3169">
        <f t="shared" si="450"/>
        <v>245</v>
      </c>
      <c r="E3169">
        <f t="shared" si="451"/>
        <v>205</v>
      </c>
      <c r="F3169">
        <f t="shared" si="452"/>
        <v>22</v>
      </c>
      <c r="G3169">
        <f t="shared" si="459"/>
        <v>52</v>
      </c>
      <c r="H3169">
        <f t="shared" si="460"/>
        <v>25</v>
      </c>
      <c r="I3169">
        <f t="shared" si="458"/>
        <v>53</v>
      </c>
      <c r="K3169">
        <f t="shared" si="456"/>
        <v>37</v>
      </c>
      <c r="N3169">
        <v>35</v>
      </c>
      <c r="O3169">
        <f t="shared" si="457"/>
        <v>21</v>
      </c>
    </row>
    <row r="3170" spans="2:15" x14ac:dyDescent="0.25">
      <c r="B3170" s="16">
        <f t="shared" si="461"/>
        <v>41970</v>
      </c>
      <c r="C3170">
        <f t="shared" si="449"/>
        <v>450</v>
      </c>
      <c r="D3170">
        <f t="shared" si="450"/>
        <v>245</v>
      </c>
      <c r="E3170">
        <f t="shared" si="451"/>
        <v>205</v>
      </c>
      <c r="F3170">
        <f t="shared" si="452"/>
        <v>22</v>
      </c>
      <c r="G3170">
        <f t="shared" si="459"/>
        <v>52</v>
      </c>
      <c r="H3170">
        <f t="shared" si="460"/>
        <v>25</v>
      </c>
      <c r="I3170">
        <f t="shared" si="458"/>
        <v>53</v>
      </c>
      <c r="K3170">
        <f t="shared" si="456"/>
        <v>37</v>
      </c>
      <c r="N3170">
        <v>35</v>
      </c>
      <c r="O3170">
        <f t="shared" si="457"/>
        <v>21</v>
      </c>
    </row>
    <row r="3171" spans="2:15" x14ac:dyDescent="0.25">
      <c r="B3171" s="16">
        <f t="shared" si="461"/>
        <v>41971</v>
      </c>
      <c r="C3171">
        <f t="shared" si="449"/>
        <v>450</v>
      </c>
      <c r="D3171">
        <f t="shared" si="450"/>
        <v>245</v>
      </c>
      <c r="E3171">
        <f t="shared" si="451"/>
        <v>205</v>
      </c>
      <c r="F3171">
        <f t="shared" si="452"/>
        <v>22</v>
      </c>
      <c r="G3171">
        <f t="shared" si="459"/>
        <v>52</v>
      </c>
      <c r="H3171">
        <f t="shared" si="460"/>
        <v>25</v>
      </c>
      <c r="I3171">
        <f t="shared" si="458"/>
        <v>53</v>
      </c>
      <c r="K3171">
        <f t="shared" si="456"/>
        <v>37</v>
      </c>
      <c r="N3171">
        <v>35</v>
      </c>
      <c r="O3171">
        <f t="shared" si="457"/>
        <v>21</v>
      </c>
    </row>
    <row r="3172" spans="2:15" x14ac:dyDescent="0.25">
      <c r="B3172" s="16">
        <f t="shared" si="461"/>
        <v>41972</v>
      </c>
      <c r="C3172">
        <f t="shared" si="449"/>
        <v>450</v>
      </c>
      <c r="D3172">
        <f t="shared" si="450"/>
        <v>245</v>
      </c>
      <c r="E3172">
        <f t="shared" si="451"/>
        <v>205</v>
      </c>
      <c r="F3172">
        <f t="shared" si="452"/>
        <v>22</v>
      </c>
      <c r="G3172">
        <f t="shared" si="459"/>
        <v>52</v>
      </c>
      <c r="H3172">
        <f t="shared" si="460"/>
        <v>25</v>
      </c>
      <c r="I3172">
        <f t="shared" si="458"/>
        <v>53</v>
      </c>
      <c r="K3172">
        <f t="shared" si="456"/>
        <v>37</v>
      </c>
      <c r="N3172">
        <v>35</v>
      </c>
      <c r="O3172">
        <f t="shared" si="457"/>
        <v>21</v>
      </c>
    </row>
    <row r="3173" spans="2:15" x14ac:dyDescent="0.25">
      <c r="B3173" s="16">
        <f t="shared" si="461"/>
        <v>41973</v>
      </c>
      <c r="C3173">
        <f t="shared" si="449"/>
        <v>450</v>
      </c>
      <c r="D3173">
        <f t="shared" si="450"/>
        <v>245</v>
      </c>
      <c r="E3173">
        <f t="shared" si="451"/>
        <v>205</v>
      </c>
      <c r="F3173">
        <f t="shared" si="452"/>
        <v>22</v>
      </c>
      <c r="G3173">
        <f t="shared" si="459"/>
        <v>52</v>
      </c>
      <c r="H3173">
        <f t="shared" si="460"/>
        <v>25</v>
      </c>
      <c r="I3173">
        <f t="shared" si="458"/>
        <v>53</v>
      </c>
      <c r="K3173">
        <f t="shared" si="456"/>
        <v>37</v>
      </c>
      <c r="N3173">
        <v>35</v>
      </c>
      <c r="O3173">
        <f t="shared" si="457"/>
        <v>21</v>
      </c>
    </row>
    <row r="3174" spans="2:15" x14ac:dyDescent="0.25">
      <c r="B3174" s="16">
        <f t="shared" si="461"/>
        <v>41974</v>
      </c>
      <c r="C3174">
        <f t="shared" si="449"/>
        <v>450</v>
      </c>
      <c r="D3174">
        <f t="shared" si="450"/>
        <v>245</v>
      </c>
      <c r="E3174">
        <f t="shared" si="451"/>
        <v>205</v>
      </c>
      <c r="F3174">
        <f t="shared" si="452"/>
        <v>22</v>
      </c>
      <c r="G3174">
        <f>15+4+3+20+20</f>
        <v>62</v>
      </c>
      <c r="H3174">
        <f>5+5+5</f>
        <v>15</v>
      </c>
      <c r="I3174">
        <f t="shared" si="458"/>
        <v>53</v>
      </c>
      <c r="K3174">
        <f t="shared" si="456"/>
        <v>37</v>
      </c>
      <c r="N3174">
        <v>35</v>
      </c>
      <c r="O3174">
        <f t="shared" si="457"/>
        <v>21</v>
      </c>
    </row>
    <row r="3175" spans="2:15" x14ac:dyDescent="0.25">
      <c r="B3175" s="16">
        <f t="shared" si="461"/>
        <v>41975</v>
      </c>
      <c r="C3175">
        <f t="shared" si="449"/>
        <v>450</v>
      </c>
      <c r="D3175">
        <f t="shared" si="450"/>
        <v>245</v>
      </c>
      <c r="E3175">
        <f t="shared" si="451"/>
        <v>205</v>
      </c>
      <c r="F3175">
        <f t="shared" si="452"/>
        <v>22</v>
      </c>
      <c r="G3175">
        <f t="shared" ref="G3175:G3204" si="462">15+4+3+20+20</f>
        <v>62</v>
      </c>
      <c r="H3175">
        <f t="shared" ref="H3175:H3204" si="463">5+5+5</f>
        <v>15</v>
      </c>
      <c r="I3175">
        <f t="shared" si="458"/>
        <v>53</v>
      </c>
      <c r="K3175">
        <f t="shared" si="456"/>
        <v>37</v>
      </c>
      <c r="N3175">
        <v>35</v>
      </c>
      <c r="O3175">
        <f t="shared" si="457"/>
        <v>21</v>
      </c>
    </row>
    <row r="3176" spans="2:15" x14ac:dyDescent="0.25">
      <c r="B3176" s="16">
        <f t="shared" si="461"/>
        <v>41976</v>
      </c>
      <c r="C3176">
        <f t="shared" si="449"/>
        <v>450</v>
      </c>
      <c r="D3176">
        <f t="shared" si="450"/>
        <v>245</v>
      </c>
      <c r="E3176">
        <f t="shared" si="451"/>
        <v>205</v>
      </c>
      <c r="F3176">
        <f t="shared" si="452"/>
        <v>22</v>
      </c>
      <c r="G3176">
        <f t="shared" si="462"/>
        <v>62</v>
      </c>
      <c r="H3176">
        <f t="shared" si="463"/>
        <v>15</v>
      </c>
      <c r="I3176">
        <f t="shared" si="458"/>
        <v>53</v>
      </c>
      <c r="K3176">
        <f t="shared" si="456"/>
        <v>37</v>
      </c>
      <c r="N3176">
        <v>35</v>
      </c>
      <c r="O3176">
        <f t="shared" si="457"/>
        <v>21</v>
      </c>
    </row>
    <row r="3177" spans="2:15" x14ac:dyDescent="0.25">
      <c r="B3177" s="16">
        <f t="shared" si="461"/>
        <v>41977</v>
      </c>
      <c r="C3177">
        <f t="shared" ref="C3177:C3240" si="464">IF(MONTH(B3177)&lt;4,450,IF(MONTH(B3177)&gt;10,450,410))</f>
        <v>450</v>
      </c>
      <c r="D3177">
        <f t="shared" ref="D3177:D3240" si="465">SUM(F3177:S3177)</f>
        <v>245</v>
      </c>
      <c r="E3177">
        <f t="shared" ref="E3177:E3240" si="466">C3177-D3177</f>
        <v>205</v>
      </c>
      <c r="F3177">
        <f t="shared" si="452"/>
        <v>22</v>
      </c>
      <c r="G3177">
        <f t="shared" si="462"/>
        <v>62</v>
      </c>
      <c r="H3177">
        <f t="shared" si="463"/>
        <v>15</v>
      </c>
      <c r="I3177">
        <f t="shared" si="458"/>
        <v>53</v>
      </c>
      <c r="K3177">
        <f t="shared" si="456"/>
        <v>37</v>
      </c>
      <c r="N3177">
        <v>35</v>
      </c>
      <c r="O3177">
        <f t="shared" si="457"/>
        <v>21</v>
      </c>
    </row>
    <row r="3178" spans="2:15" x14ac:dyDescent="0.25">
      <c r="B3178" s="16">
        <f t="shared" si="461"/>
        <v>41978</v>
      </c>
      <c r="C3178">
        <f t="shared" si="464"/>
        <v>450</v>
      </c>
      <c r="D3178">
        <f t="shared" si="465"/>
        <v>245</v>
      </c>
      <c r="E3178">
        <f t="shared" si="466"/>
        <v>205</v>
      </c>
      <c r="F3178">
        <f t="shared" ref="F3178:F3241" si="467">2+5+10+5</f>
        <v>22</v>
      </c>
      <c r="G3178">
        <f t="shared" si="462"/>
        <v>62</v>
      </c>
      <c r="H3178">
        <f t="shared" si="463"/>
        <v>15</v>
      </c>
      <c r="I3178">
        <f t="shared" ref="I3178:I3241" si="468">5+4+2+7+5+30</f>
        <v>53</v>
      </c>
      <c r="K3178">
        <f t="shared" ref="K3178:K3241" si="469">5+5+15+12</f>
        <v>37</v>
      </c>
      <c r="N3178">
        <v>35</v>
      </c>
      <c r="O3178">
        <f t="shared" ref="O3178:O3241" si="470">17+4</f>
        <v>21</v>
      </c>
    </row>
    <row r="3179" spans="2:15" x14ac:dyDescent="0.25">
      <c r="B3179" s="16">
        <f t="shared" si="461"/>
        <v>41979</v>
      </c>
      <c r="C3179">
        <f t="shared" si="464"/>
        <v>450</v>
      </c>
      <c r="D3179">
        <f t="shared" si="465"/>
        <v>245</v>
      </c>
      <c r="E3179">
        <f t="shared" si="466"/>
        <v>205</v>
      </c>
      <c r="F3179">
        <f t="shared" si="467"/>
        <v>22</v>
      </c>
      <c r="G3179">
        <f t="shared" si="462"/>
        <v>62</v>
      </c>
      <c r="H3179">
        <f t="shared" si="463"/>
        <v>15</v>
      </c>
      <c r="I3179">
        <f t="shared" si="468"/>
        <v>53</v>
      </c>
      <c r="K3179">
        <f t="shared" si="469"/>
        <v>37</v>
      </c>
      <c r="N3179">
        <v>35</v>
      </c>
      <c r="O3179">
        <f t="shared" si="470"/>
        <v>21</v>
      </c>
    </row>
    <row r="3180" spans="2:15" x14ac:dyDescent="0.25">
      <c r="B3180" s="16">
        <f t="shared" si="461"/>
        <v>41980</v>
      </c>
      <c r="C3180">
        <f t="shared" si="464"/>
        <v>450</v>
      </c>
      <c r="D3180">
        <f t="shared" si="465"/>
        <v>245</v>
      </c>
      <c r="E3180">
        <f t="shared" si="466"/>
        <v>205</v>
      </c>
      <c r="F3180">
        <f t="shared" si="467"/>
        <v>22</v>
      </c>
      <c r="G3180">
        <f t="shared" si="462"/>
        <v>62</v>
      </c>
      <c r="H3180">
        <f t="shared" si="463"/>
        <v>15</v>
      </c>
      <c r="I3180">
        <f t="shared" si="468"/>
        <v>53</v>
      </c>
      <c r="K3180">
        <f t="shared" si="469"/>
        <v>37</v>
      </c>
      <c r="N3180">
        <v>35</v>
      </c>
      <c r="O3180">
        <f t="shared" si="470"/>
        <v>21</v>
      </c>
    </row>
    <row r="3181" spans="2:15" x14ac:dyDescent="0.25">
      <c r="B3181" s="16">
        <f t="shared" si="461"/>
        <v>41981</v>
      </c>
      <c r="C3181">
        <f t="shared" si="464"/>
        <v>450</v>
      </c>
      <c r="D3181">
        <f t="shared" si="465"/>
        <v>245</v>
      </c>
      <c r="E3181">
        <f t="shared" si="466"/>
        <v>205</v>
      </c>
      <c r="F3181">
        <f t="shared" si="467"/>
        <v>22</v>
      </c>
      <c r="G3181">
        <f t="shared" si="462"/>
        <v>62</v>
      </c>
      <c r="H3181">
        <f t="shared" si="463"/>
        <v>15</v>
      </c>
      <c r="I3181">
        <f t="shared" si="468"/>
        <v>53</v>
      </c>
      <c r="K3181">
        <f t="shared" si="469"/>
        <v>37</v>
      </c>
      <c r="N3181">
        <v>35</v>
      </c>
      <c r="O3181">
        <f t="shared" si="470"/>
        <v>21</v>
      </c>
    </row>
    <row r="3182" spans="2:15" x14ac:dyDescent="0.25">
      <c r="B3182" s="16">
        <f t="shared" si="461"/>
        <v>41982</v>
      </c>
      <c r="C3182">
        <f t="shared" si="464"/>
        <v>450</v>
      </c>
      <c r="D3182">
        <f t="shared" si="465"/>
        <v>245</v>
      </c>
      <c r="E3182">
        <f t="shared" si="466"/>
        <v>205</v>
      </c>
      <c r="F3182">
        <f t="shared" si="467"/>
        <v>22</v>
      </c>
      <c r="G3182">
        <f t="shared" si="462"/>
        <v>62</v>
      </c>
      <c r="H3182">
        <f t="shared" si="463"/>
        <v>15</v>
      </c>
      <c r="I3182">
        <f t="shared" si="468"/>
        <v>53</v>
      </c>
      <c r="K3182">
        <f t="shared" si="469"/>
        <v>37</v>
      </c>
      <c r="N3182">
        <v>35</v>
      </c>
      <c r="O3182">
        <f t="shared" si="470"/>
        <v>21</v>
      </c>
    </row>
    <row r="3183" spans="2:15" x14ac:dyDescent="0.25">
      <c r="B3183" s="16">
        <f t="shared" si="461"/>
        <v>41983</v>
      </c>
      <c r="C3183">
        <f t="shared" si="464"/>
        <v>450</v>
      </c>
      <c r="D3183">
        <f t="shared" si="465"/>
        <v>245</v>
      </c>
      <c r="E3183">
        <f t="shared" si="466"/>
        <v>205</v>
      </c>
      <c r="F3183">
        <f t="shared" si="467"/>
        <v>22</v>
      </c>
      <c r="G3183">
        <f t="shared" si="462"/>
        <v>62</v>
      </c>
      <c r="H3183">
        <f t="shared" si="463"/>
        <v>15</v>
      </c>
      <c r="I3183">
        <f t="shared" si="468"/>
        <v>53</v>
      </c>
      <c r="K3183">
        <f t="shared" si="469"/>
        <v>37</v>
      </c>
      <c r="N3183">
        <v>35</v>
      </c>
      <c r="O3183">
        <f t="shared" si="470"/>
        <v>21</v>
      </c>
    </row>
    <row r="3184" spans="2:15" x14ac:dyDescent="0.25">
      <c r="B3184" s="16">
        <f t="shared" si="461"/>
        <v>41984</v>
      </c>
      <c r="C3184">
        <f t="shared" si="464"/>
        <v>450</v>
      </c>
      <c r="D3184">
        <f t="shared" si="465"/>
        <v>245</v>
      </c>
      <c r="E3184">
        <f t="shared" si="466"/>
        <v>205</v>
      </c>
      <c r="F3184">
        <f t="shared" si="467"/>
        <v>22</v>
      </c>
      <c r="G3184">
        <f t="shared" si="462"/>
        <v>62</v>
      </c>
      <c r="H3184">
        <f t="shared" si="463"/>
        <v>15</v>
      </c>
      <c r="I3184">
        <f t="shared" si="468"/>
        <v>53</v>
      </c>
      <c r="K3184">
        <f t="shared" si="469"/>
        <v>37</v>
      </c>
      <c r="N3184">
        <v>35</v>
      </c>
      <c r="O3184">
        <f t="shared" si="470"/>
        <v>21</v>
      </c>
    </row>
    <row r="3185" spans="2:15" x14ac:dyDescent="0.25">
      <c r="B3185" s="16">
        <f t="shared" si="461"/>
        <v>41985</v>
      </c>
      <c r="C3185">
        <f t="shared" si="464"/>
        <v>450</v>
      </c>
      <c r="D3185">
        <f t="shared" si="465"/>
        <v>245</v>
      </c>
      <c r="E3185">
        <f t="shared" si="466"/>
        <v>205</v>
      </c>
      <c r="F3185">
        <f t="shared" si="467"/>
        <v>22</v>
      </c>
      <c r="G3185">
        <f t="shared" si="462"/>
        <v>62</v>
      </c>
      <c r="H3185">
        <f t="shared" si="463"/>
        <v>15</v>
      </c>
      <c r="I3185">
        <f t="shared" si="468"/>
        <v>53</v>
      </c>
      <c r="K3185">
        <f t="shared" si="469"/>
        <v>37</v>
      </c>
      <c r="N3185">
        <v>35</v>
      </c>
      <c r="O3185">
        <f t="shared" si="470"/>
        <v>21</v>
      </c>
    </row>
    <row r="3186" spans="2:15" x14ac:dyDescent="0.25">
      <c r="B3186" s="16">
        <f t="shared" si="461"/>
        <v>41986</v>
      </c>
      <c r="C3186">
        <f t="shared" si="464"/>
        <v>450</v>
      </c>
      <c r="D3186">
        <f t="shared" si="465"/>
        <v>245</v>
      </c>
      <c r="E3186">
        <f t="shared" si="466"/>
        <v>205</v>
      </c>
      <c r="F3186">
        <f t="shared" si="467"/>
        <v>22</v>
      </c>
      <c r="G3186">
        <f t="shared" si="462"/>
        <v>62</v>
      </c>
      <c r="H3186">
        <f t="shared" si="463"/>
        <v>15</v>
      </c>
      <c r="I3186">
        <f t="shared" si="468"/>
        <v>53</v>
      </c>
      <c r="K3186">
        <f t="shared" si="469"/>
        <v>37</v>
      </c>
      <c r="N3186">
        <v>35</v>
      </c>
      <c r="O3186">
        <f t="shared" si="470"/>
        <v>21</v>
      </c>
    </row>
    <row r="3187" spans="2:15" x14ac:dyDescent="0.25">
      <c r="B3187" s="16">
        <f t="shared" si="461"/>
        <v>41987</v>
      </c>
      <c r="C3187">
        <f t="shared" si="464"/>
        <v>450</v>
      </c>
      <c r="D3187">
        <f t="shared" si="465"/>
        <v>245</v>
      </c>
      <c r="E3187">
        <f t="shared" si="466"/>
        <v>205</v>
      </c>
      <c r="F3187">
        <f t="shared" si="467"/>
        <v>22</v>
      </c>
      <c r="G3187">
        <f t="shared" si="462"/>
        <v>62</v>
      </c>
      <c r="H3187">
        <f t="shared" si="463"/>
        <v>15</v>
      </c>
      <c r="I3187">
        <f t="shared" si="468"/>
        <v>53</v>
      </c>
      <c r="K3187">
        <f t="shared" si="469"/>
        <v>37</v>
      </c>
      <c r="N3187">
        <v>35</v>
      </c>
      <c r="O3187">
        <f t="shared" si="470"/>
        <v>21</v>
      </c>
    </row>
    <row r="3188" spans="2:15" x14ac:dyDescent="0.25">
      <c r="B3188" s="16">
        <f t="shared" si="461"/>
        <v>41988</v>
      </c>
      <c r="C3188">
        <f t="shared" si="464"/>
        <v>450</v>
      </c>
      <c r="D3188">
        <f t="shared" si="465"/>
        <v>245</v>
      </c>
      <c r="E3188">
        <f t="shared" si="466"/>
        <v>205</v>
      </c>
      <c r="F3188">
        <f t="shared" si="467"/>
        <v>22</v>
      </c>
      <c r="G3188">
        <f t="shared" si="462"/>
        <v>62</v>
      </c>
      <c r="H3188">
        <f t="shared" si="463"/>
        <v>15</v>
      </c>
      <c r="I3188">
        <f t="shared" si="468"/>
        <v>53</v>
      </c>
      <c r="K3188">
        <f t="shared" si="469"/>
        <v>37</v>
      </c>
      <c r="N3188">
        <v>35</v>
      </c>
      <c r="O3188">
        <f t="shared" si="470"/>
        <v>21</v>
      </c>
    </row>
    <row r="3189" spans="2:15" x14ac:dyDescent="0.25">
      <c r="B3189" s="16">
        <f t="shared" si="461"/>
        <v>41989</v>
      </c>
      <c r="C3189">
        <f t="shared" si="464"/>
        <v>450</v>
      </c>
      <c r="D3189">
        <f t="shared" si="465"/>
        <v>245</v>
      </c>
      <c r="E3189">
        <f t="shared" si="466"/>
        <v>205</v>
      </c>
      <c r="F3189">
        <f t="shared" si="467"/>
        <v>22</v>
      </c>
      <c r="G3189">
        <f t="shared" si="462"/>
        <v>62</v>
      </c>
      <c r="H3189">
        <f t="shared" si="463"/>
        <v>15</v>
      </c>
      <c r="I3189">
        <f t="shared" si="468"/>
        <v>53</v>
      </c>
      <c r="K3189">
        <f t="shared" si="469"/>
        <v>37</v>
      </c>
      <c r="N3189">
        <v>35</v>
      </c>
      <c r="O3189">
        <f t="shared" si="470"/>
        <v>21</v>
      </c>
    </row>
    <row r="3190" spans="2:15" x14ac:dyDescent="0.25">
      <c r="B3190" s="16">
        <f t="shared" si="461"/>
        <v>41990</v>
      </c>
      <c r="C3190">
        <f t="shared" si="464"/>
        <v>450</v>
      </c>
      <c r="D3190">
        <f t="shared" si="465"/>
        <v>245</v>
      </c>
      <c r="E3190">
        <f t="shared" si="466"/>
        <v>205</v>
      </c>
      <c r="F3190">
        <f t="shared" si="467"/>
        <v>22</v>
      </c>
      <c r="G3190">
        <f t="shared" si="462"/>
        <v>62</v>
      </c>
      <c r="H3190">
        <f t="shared" si="463"/>
        <v>15</v>
      </c>
      <c r="I3190">
        <f t="shared" si="468"/>
        <v>53</v>
      </c>
      <c r="K3190">
        <f t="shared" si="469"/>
        <v>37</v>
      </c>
      <c r="N3190">
        <v>35</v>
      </c>
      <c r="O3190">
        <f t="shared" si="470"/>
        <v>21</v>
      </c>
    </row>
    <row r="3191" spans="2:15" x14ac:dyDescent="0.25">
      <c r="B3191" s="16">
        <f t="shared" si="461"/>
        <v>41991</v>
      </c>
      <c r="C3191">
        <f t="shared" si="464"/>
        <v>450</v>
      </c>
      <c r="D3191">
        <f t="shared" si="465"/>
        <v>245</v>
      </c>
      <c r="E3191">
        <f t="shared" si="466"/>
        <v>205</v>
      </c>
      <c r="F3191">
        <f t="shared" si="467"/>
        <v>22</v>
      </c>
      <c r="G3191">
        <f t="shared" si="462"/>
        <v>62</v>
      </c>
      <c r="H3191">
        <f t="shared" si="463"/>
        <v>15</v>
      </c>
      <c r="I3191">
        <f t="shared" si="468"/>
        <v>53</v>
      </c>
      <c r="K3191">
        <f t="shared" si="469"/>
        <v>37</v>
      </c>
      <c r="N3191">
        <v>35</v>
      </c>
      <c r="O3191">
        <f t="shared" si="470"/>
        <v>21</v>
      </c>
    </row>
    <row r="3192" spans="2:15" x14ac:dyDescent="0.25">
      <c r="B3192" s="16">
        <f t="shared" si="461"/>
        <v>41992</v>
      </c>
      <c r="C3192">
        <f t="shared" si="464"/>
        <v>450</v>
      </c>
      <c r="D3192">
        <f t="shared" si="465"/>
        <v>245</v>
      </c>
      <c r="E3192">
        <f t="shared" si="466"/>
        <v>205</v>
      </c>
      <c r="F3192">
        <f t="shared" si="467"/>
        <v>22</v>
      </c>
      <c r="G3192">
        <f t="shared" si="462"/>
        <v>62</v>
      </c>
      <c r="H3192">
        <f t="shared" si="463"/>
        <v>15</v>
      </c>
      <c r="I3192">
        <f t="shared" si="468"/>
        <v>53</v>
      </c>
      <c r="K3192">
        <f t="shared" si="469"/>
        <v>37</v>
      </c>
      <c r="N3192">
        <v>35</v>
      </c>
      <c r="O3192">
        <f t="shared" si="470"/>
        <v>21</v>
      </c>
    </row>
    <row r="3193" spans="2:15" x14ac:dyDescent="0.25">
      <c r="B3193" s="16">
        <f t="shared" si="461"/>
        <v>41993</v>
      </c>
      <c r="C3193">
        <f t="shared" si="464"/>
        <v>450</v>
      </c>
      <c r="D3193">
        <f t="shared" si="465"/>
        <v>245</v>
      </c>
      <c r="E3193">
        <f t="shared" si="466"/>
        <v>205</v>
      </c>
      <c r="F3193">
        <f t="shared" si="467"/>
        <v>22</v>
      </c>
      <c r="G3193">
        <f t="shared" si="462"/>
        <v>62</v>
      </c>
      <c r="H3193">
        <f t="shared" si="463"/>
        <v>15</v>
      </c>
      <c r="I3193">
        <f t="shared" si="468"/>
        <v>53</v>
      </c>
      <c r="K3193">
        <f t="shared" si="469"/>
        <v>37</v>
      </c>
      <c r="N3193">
        <v>35</v>
      </c>
      <c r="O3193">
        <f t="shared" si="470"/>
        <v>21</v>
      </c>
    </row>
    <row r="3194" spans="2:15" x14ac:dyDescent="0.25">
      <c r="B3194" s="16">
        <f t="shared" si="461"/>
        <v>41994</v>
      </c>
      <c r="C3194">
        <f t="shared" si="464"/>
        <v>450</v>
      </c>
      <c r="D3194">
        <f t="shared" si="465"/>
        <v>245</v>
      </c>
      <c r="E3194">
        <f t="shared" si="466"/>
        <v>205</v>
      </c>
      <c r="F3194">
        <f t="shared" si="467"/>
        <v>22</v>
      </c>
      <c r="G3194">
        <f t="shared" si="462"/>
        <v>62</v>
      </c>
      <c r="H3194">
        <f t="shared" si="463"/>
        <v>15</v>
      </c>
      <c r="I3194">
        <f t="shared" si="468"/>
        <v>53</v>
      </c>
      <c r="K3194">
        <f t="shared" si="469"/>
        <v>37</v>
      </c>
      <c r="N3194">
        <v>35</v>
      </c>
      <c r="O3194">
        <f t="shared" si="470"/>
        <v>21</v>
      </c>
    </row>
    <row r="3195" spans="2:15" x14ac:dyDescent="0.25">
      <c r="B3195" s="16">
        <f t="shared" si="461"/>
        <v>41995</v>
      </c>
      <c r="C3195">
        <f t="shared" si="464"/>
        <v>450</v>
      </c>
      <c r="D3195">
        <f t="shared" si="465"/>
        <v>245</v>
      </c>
      <c r="E3195">
        <f t="shared" si="466"/>
        <v>205</v>
      </c>
      <c r="F3195">
        <f t="shared" si="467"/>
        <v>22</v>
      </c>
      <c r="G3195">
        <f t="shared" si="462"/>
        <v>62</v>
      </c>
      <c r="H3195">
        <f t="shared" si="463"/>
        <v>15</v>
      </c>
      <c r="I3195">
        <f t="shared" si="468"/>
        <v>53</v>
      </c>
      <c r="K3195">
        <f t="shared" si="469"/>
        <v>37</v>
      </c>
      <c r="N3195">
        <v>35</v>
      </c>
      <c r="O3195">
        <f t="shared" si="470"/>
        <v>21</v>
      </c>
    </row>
    <row r="3196" spans="2:15" x14ac:dyDescent="0.25">
      <c r="B3196" s="16">
        <f t="shared" si="461"/>
        <v>41996</v>
      </c>
      <c r="C3196">
        <f t="shared" si="464"/>
        <v>450</v>
      </c>
      <c r="D3196">
        <f t="shared" si="465"/>
        <v>245</v>
      </c>
      <c r="E3196">
        <f t="shared" si="466"/>
        <v>205</v>
      </c>
      <c r="F3196">
        <f t="shared" si="467"/>
        <v>22</v>
      </c>
      <c r="G3196">
        <f t="shared" si="462"/>
        <v>62</v>
      </c>
      <c r="H3196">
        <f t="shared" si="463"/>
        <v>15</v>
      </c>
      <c r="I3196">
        <f t="shared" si="468"/>
        <v>53</v>
      </c>
      <c r="K3196">
        <f t="shared" si="469"/>
        <v>37</v>
      </c>
      <c r="N3196">
        <v>35</v>
      </c>
      <c r="O3196">
        <f t="shared" si="470"/>
        <v>21</v>
      </c>
    </row>
    <row r="3197" spans="2:15" x14ac:dyDescent="0.25">
      <c r="B3197" s="16">
        <f t="shared" si="461"/>
        <v>41997</v>
      </c>
      <c r="C3197">
        <f t="shared" si="464"/>
        <v>450</v>
      </c>
      <c r="D3197">
        <f t="shared" si="465"/>
        <v>245</v>
      </c>
      <c r="E3197">
        <f t="shared" si="466"/>
        <v>205</v>
      </c>
      <c r="F3197">
        <f t="shared" si="467"/>
        <v>22</v>
      </c>
      <c r="G3197">
        <f t="shared" si="462"/>
        <v>62</v>
      </c>
      <c r="H3197">
        <f t="shared" si="463"/>
        <v>15</v>
      </c>
      <c r="I3197">
        <f t="shared" si="468"/>
        <v>53</v>
      </c>
      <c r="K3197">
        <f t="shared" si="469"/>
        <v>37</v>
      </c>
      <c r="N3197">
        <v>35</v>
      </c>
      <c r="O3197">
        <f t="shared" si="470"/>
        <v>21</v>
      </c>
    </row>
    <row r="3198" spans="2:15" x14ac:dyDescent="0.25">
      <c r="B3198" s="16">
        <f t="shared" si="461"/>
        <v>41998</v>
      </c>
      <c r="C3198">
        <f t="shared" si="464"/>
        <v>450</v>
      </c>
      <c r="D3198">
        <f t="shared" si="465"/>
        <v>245</v>
      </c>
      <c r="E3198">
        <f t="shared" si="466"/>
        <v>205</v>
      </c>
      <c r="F3198">
        <f t="shared" si="467"/>
        <v>22</v>
      </c>
      <c r="G3198">
        <f t="shared" si="462"/>
        <v>62</v>
      </c>
      <c r="H3198">
        <f t="shared" si="463"/>
        <v>15</v>
      </c>
      <c r="I3198">
        <f t="shared" si="468"/>
        <v>53</v>
      </c>
      <c r="K3198">
        <f t="shared" si="469"/>
        <v>37</v>
      </c>
      <c r="N3198">
        <v>35</v>
      </c>
      <c r="O3198">
        <f t="shared" si="470"/>
        <v>21</v>
      </c>
    </row>
    <row r="3199" spans="2:15" x14ac:dyDescent="0.25">
      <c r="B3199" s="16">
        <f t="shared" si="461"/>
        <v>41999</v>
      </c>
      <c r="C3199">
        <f t="shared" si="464"/>
        <v>450</v>
      </c>
      <c r="D3199">
        <f t="shared" si="465"/>
        <v>245</v>
      </c>
      <c r="E3199">
        <f t="shared" si="466"/>
        <v>205</v>
      </c>
      <c r="F3199">
        <f t="shared" si="467"/>
        <v>22</v>
      </c>
      <c r="G3199">
        <f t="shared" si="462"/>
        <v>62</v>
      </c>
      <c r="H3199">
        <f t="shared" si="463"/>
        <v>15</v>
      </c>
      <c r="I3199">
        <f t="shared" si="468"/>
        <v>53</v>
      </c>
      <c r="K3199">
        <f t="shared" si="469"/>
        <v>37</v>
      </c>
      <c r="N3199">
        <v>35</v>
      </c>
      <c r="O3199">
        <f t="shared" si="470"/>
        <v>21</v>
      </c>
    </row>
    <row r="3200" spans="2:15" x14ac:dyDescent="0.25">
      <c r="B3200" s="16">
        <f t="shared" si="461"/>
        <v>42000</v>
      </c>
      <c r="C3200">
        <f t="shared" si="464"/>
        <v>450</v>
      </c>
      <c r="D3200">
        <f t="shared" si="465"/>
        <v>245</v>
      </c>
      <c r="E3200">
        <f t="shared" si="466"/>
        <v>205</v>
      </c>
      <c r="F3200">
        <f t="shared" si="467"/>
        <v>22</v>
      </c>
      <c r="G3200">
        <f t="shared" si="462"/>
        <v>62</v>
      </c>
      <c r="H3200">
        <f t="shared" si="463"/>
        <v>15</v>
      </c>
      <c r="I3200">
        <f t="shared" si="468"/>
        <v>53</v>
      </c>
      <c r="K3200">
        <f t="shared" si="469"/>
        <v>37</v>
      </c>
      <c r="N3200">
        <v>35</v>
      </c>
      <c r="O3200">
        <f t="shared" si="470"/>
        <v>21</v>
      </c>
    </row>
    <row r="3201" spans="2:15" x14ac:dyDescent="0.25">
      <c r="B3201" s="16">
        <f t="shared" si="461"/>
        <v>42001</v>
      </c>
      <c r="C3201">
        <f t="shared" si="464"/>
        <v>450</v>
      </c>
      <c r="D3201">
        <f t="shared" si="465"/>
        <v>245</v>
      </c>
      <c r="E3201">
        <f t="shared" si="466"/>
        <v>205</v>
      </c>
      <c r="F3201">
        <f t="shared" si="467"/>
        <v>22</v>
      </c>
      <c r="G3201">
        <f t="shared" si="462"/>
        <v>62</v>
      </c>
      <c r="H3201">
        <f t="shared" si="463"/>
        <v>15</v>
      </c>
      <c r="I3201">
        <f t="shared" si="468"/>
        <v>53</v>
      </c>
      <c r="K3201">
        <f t="shared" si="469"/>
        <v>37</v>
      </c>
      <c r="N3201">
        <v>35</v>
      </c>
      <c r="O3201">
        <f t="shared" si="470"/>
        <v>21</v>
      </c>
    </row>
    <row r="3202" spans="2:15" x14ac:dyDescent="0.25">
      <c r="B3202" s="16">
        <f t="shared" si="461"/>
        <v>42002</v>
      </c>
      <c r="C3202">
        <f t="shared" si="464"/>
        <v>450</v>
      </c>
      <c r="D3202">
        <f t="shared" si="465"/>
        <v>245</v>
      </c>
      <c r="E3202">
        <f t="shared" si="466"/>
        <v>205</v>
      </c>
      <c r="F3202">
        <f t="shared" si="467"/>
        <v>22</v>
      </c>
      <c r="G3202">
        <f t="shared" si="462"/>
        <v>62</v>
      </c>
      <c r="H3202">
        <f t="shared" si="463"/>
        <v>15</v>
      </c>
      <c r="I3202">
        <f t="shared" si="468"/>
        <v>53</v>
      </c>
      <c r="K3202">
        <f t="shared" si="469"/>
        <v>37</v>
      </c>
      <c r="N3202">
        <v>35</v>
      </c>
      <c r="O3202">
        <f t="shared" si="470"/>
        <v>21</v>
      </c>
    </row>
    <row r="3203" spans="2:15" x14ac:dyDescent="0.25">
      <c r="B3203" s="16">
        <f t="shared" si="461"/>
        <v>42003</v>
      </c>
      <c r="C3203">
        <f t="shared" si="464"/>
        <v>450</v>
      </c>
      <c r="D3203">
        <f t="shared" si="465"/>
        <v>245</v>
      </c>
      <c r="E3203">
        <f t="shared" si="466"/>
        <v>205</v>
      </c>
      <c r="F3203">
        <f t="shared" si="467"/>
        <v>22</v>
      </c>
      <c r="G3203">
        <f t="shared" si="462"/>
        <v>62</v>
      </c>
      <c r="H3203">
        <f t="shared" si="463"/>
        <v>15</v>
      </c>
      <c r="I3203">
        <f t="shared" si="468"/>
        <v>53</v>
      </c>
      <c r="K3203">
        <f t="shared" si="469"/>
        <v>37</v>
      </c>
      <c r="N3203">
        <v>35</v>
      </c>
      <c r="O3203">
        <f t="shared" si="470"/>
        <v>21</v>
      </c>
    </row>
    <row r="3204" spans="2:15" x14ac:dyDescent="0.25">
      <c r="B3204" s="16">
        <f t="shared" si="461"/>
        <v>42004</v>
      </c>
      <c r="C3204">
        <f t="shared" si="464"/>
        <v>450</v>
      </c>
      <c r="D3204">
        <f t="shared" si="465"/>
        <v>245</v>
      </c>
      <c r="E3204">
        <f t="shared" si="466"/>
        <v>205</v>
      </c>
      <c r="F3204">
        <f t="shared" si="467"/>
        <v>22</v>
      </c>
      <c r="G3204">
        <f t="shared" si="462"/>
        <v>62</v>
      </c>
      <c r="H3204">
        <f t="shared" si="463"/>
        <v>15</v>
      </c>
      <c r="I3204">
        <f t="shared" si="468"/>
        <v>53</v>
      </c>
      <c r="K3204">
        <f t="shared" si="469"/>
        <v>37</v>
      </c>
      <c r="N3204">
        <v>35</v>
      </c>
      <c r="O3204">
        <f t="shared" si="470"/>
        <v>21</v>
      </c>
    </row>
    <row r="3205" spans="2:15" x14ac:dyDescent="0.25">
      <c r="B3205" s="16">
        <f t="shared" si="461"/>
        <v>42005</v>
      </c>
      <c r="C3205">
        <f t="shared" si="464"/>
        <v>450</v>
      </c>
      <c r="D3205">
        <f t="shared" si="465"/>
        <v>245</v>
      </c>
      <c r="E3205">
        <f t="shared" si="466"/>
        <v>205</v>
      </c>
      <c r="F3205">
        <f t="shared" si="467"/>
        <v>22</v>
      </c>
      <c r="G3205">
        <f>15+4+3+10</f>
        <v>32</v>
      </c>
      <c r="H3205">
        <f>5+5+25-10</f>
        <v>25</v>
      </c>
      <c r="I3205">
        <f t="shared" si="468"/>
        <v>53</v>
      </c>
      <c r="K3205">
        <f t="shared" si="469"/>
        <v>37</v>
      </c>
      <c r="N3205">
        <f>35+20</f>
        <v>55</v>
      </c>
      <c r="O3205">
        <f t="shared" si="470"/>
        <v>21</v>
      </c>
    </row>
    <row r="3206" spans="2:15" x14ac:dyDescent="0.25">
      <c r="B3206" s="16">
        <f t="shared" si="461"/>
        <v>42006</v>
      </c>
      <c r="C3206">
        <f t="shared" si="464"/>
        <v>450</v>
      </c>
      <c r="D3206">
        <f t="shared" si="465"/>
        <v>245</v>
      </c>
      <c r="E3206">
        <f t="shared" si="466"/>
        <v>205</v>
      </c>
      <c r="F3206">
        <f t="shared" si="467"/>
        <v>22</v>
      </c>
      <c r="G3206">
        <f t="shared" ref="G3206:G3235" si="471">15+4+3+10</f>
        <v>32</v>
      </c>
      <c r="H3206">
        <f t="shared" ref="H3206:H3235" si="472">5+5+25-10</f>
        <v>25</v>
      </c>
      <c r="I3206">
        <f t="shared" si="468"/>
        <v>53</v>
      </c>
      <c r="K3206">
        <f t="shared" si="469"/>
        <v>37</v>
      </c>
      <c r="N3206">
        <f t="shared" ref="N3206:N3269" si="473">35+20</f>
        <v>55</v>
      </c>
      <c r="O3206">
        <f t="shared" si="470"/>
        <v>21</v>
      </c>
    </row>
    <row r="3207" spans="2:15" x14ac:dyDescent="0.25">
      <c r="B3207" s="16">
        <f t="shared" si="461"/>
        <v>42007</v>
      </c>
      <c r="C3207">
        <f t="shared" si="464"/>
        <v>450</v>
      </c>
      <c r="D3207">
        <f t="shared" si="465"/>
        <v>245</v>
      </c>
      <c r="E3207">
        <f t="shared" si="466"/>
        <v>205</v>
      </c>
      <c r="F3207">
        <f t="shared" si="467"/>
        <v>22</v>
      </c>
      <c r="G3207">
        <f t="shared" si="471"/>
        <v>32</v>
      </c>
      <c r="H3207">
        <f t="shared" si="472"/>
        <v>25</v>
      </c>
      <c r="I3207">
        <f t="shared" si="468"/>
        <v>53</v>
      </c>
      <c r="K3207">
        <f t="shared" si="469"/>
        <v>37</v>
      </c>
      <c r="N3207">
        <f t="shared" si="473"/>
        <v>55</v>
      </c>
      <c r="O3207">
        <f t="shared" si="470"/>
        <v>21</v>
      </c>
    </row>
    <row r="3208" spans="2:15" x14ac:dyDescent="0.25">
      <c r="B3208" s="16">
        <f t="shared" si="461"/>
        <v>42008</v>
      </c>
      <c r="C3208">
        <f t="shared" si="464"/>
        <v>450</v>
      </c>
      <c r="D3208">
        <f t="shared" si="465"/>
        <v>245</v>
      </c>
      <c r="E3208">
        <f t="shared" si="466"/>
        <v>205</v>
      </c>
      <c r="F3208">
        <f t="shared" si="467"/>
        <v>22</v>
      </c>
      <c r="G3208">
        <f t="shared" si="471"/>
        <v>32</v>
      </c>
      <c r="H3208">
        <f t="shared" si="472"/>
        <v>25</v>
      </c>
      <c r="I3208">
        <f t="shared" si="468"/>
        <v>53</v>
      </c>
      <c r="K3208">
        <f t="shared" si="469"/>
        <v>37</v>
      </c>
      <c r="N3208">
        <f t="shared" si="473"/>
        <v>55</v>
      </c>
      <c r="O3208">
        <f t="shared" si="470"/>
        <v>21</v>
      </c>
    </row>
    <row r="3209" spans="2:15" x14ac:dyDescent="0.25">
      <c r="B3209" s="16">
        <f t="shared" si="461"/>
        <v>42009</v>
      </c>
      <c r="C3209">
        <f t="shared" si="464"/>
        <v>450</v>
      </c>
      <c r="D3209">
        <f t="shared" si="465"/>
        <v>245</v>
      </c>
      <c r="E3209">
        <f t="shared" si="466"/>
        <v>205</v>
      </c>
      <c r="F3209">
        <f t="shared" si="467"/>
        <v>22</v>
      </c>
      <c r="G3209">
        <f t="shared" si="471"/>
        <v>32</v>
      </c>
      <c r="H3209">
        <f t="shared" si="472"/>
        <v>25</v>
      </c>
      <c r="I3209">
        <f t="shared" si="468"/>
        <v>53</v>
      </c>
      <c r="K3209">
        <f t="shared" si="469"/>
        <v>37</v>
      </c>
      <c r="N3209">
        <f t="shared" si="473"/>
        <v>55</v>
      </c>
      <c r="O3209">
        <f t="shared" si="470"/>
        <v>21</v>
      </c>
    </row>
    <row r="3210" spans="2:15" x14ac:dyDescent="0.25">
      <c r="B3210" s="16">
        <f t="shared" si="461"/>
        <v>42010</v>
      </c>
      <c r="C3210">
        <f t="shared" si="464"/>
        <v>450</v>
      </c>
      <c r="D3210">
        <f t="shared" si="465"/>
        <v>245</v>
      </c>
      <c r="E3210">
        <f t="shared" si="466"/>
        <v>205</v>
      </c>
      <c r="F3210">
        <f t="shared" si="467"/>
        <v>22</v>
      </c>
      <c r="G3210">
        <f t="shared" si="471"/>
        <v>32</v>
      </c>
      <c r="H3210">
        <f t="shared" si="472"/>
        <v>25</v>
      </c>
      <c r="I3210">
        <f t="shared" si="468"/>
        <v>53</v>
      </c>
      <c r="K3210">
        <f t="shared" si="469"/>
        <v>37</v>
      </c>
      <c r="N3210">
        <f t="shared" si="473"/>
        <v>55</v>
      </c>
      <c r="O3210">
        <f t="shared" si="470"/>
        <v>21</v>
      </c>
    </row>
    <row r="3211" spans="2:15" x14ac:dyDescent="0.25">
      <c r="B3211" s="16">
        <f t="shared" si="461"/>
        <v>42011</v>
      </c>
      <c r="C3211">
        <f t="shared" si="464"/>
        <v>450</v>
      </c>
      <c r="D3211">
        <f t="shared" si="465"/>
        <v>245</v>
      </c>
      <c r="E3211">
        <f t="shared" si="466"/>
        <v>205</v>
      </c>
      <c r="F3211">
        <f t="shared" si="467"/>
        <v>22</v>
      </c>
      <c r="G3211">
        <f t="shared" si="471"/>
        <v>32</v>
      </c>
      <c r="H3211">
        <f t="shared" si="472"/>
        <v>25</v>
      </c>
      <c r="I3211">
        <f t="shared" si="468"/>
        <v>53</v>
      </c>
      <c r="K3211">
        <f t="shared" si="469"/>
        <v>37</v>
      </c>
      <c r="N3211">
        <f t="shared" si="473"/>
        <v>55</v>
      </c>
      <c r="O3211">
        <f t="shared" si="470"/>
        <v>21</v>
      </c>
    </row>
    <row r="3212" spans="2:15" x14ac:dyDescent="0.25">
      <c r="B3212" s="16">
        <f t="shared" si="461"/>
        <v>42012</v>
      </c>
      <c r="C3212">
        <f t="shared" si="464"/>
        <v>450</v>
      </c>
      <c r="D3212">
        <f t="shared" si="465"/>
        <v>245</v>
      </c>
      <c r="E3212">
        <f t="shared" si="466"/>
        <v>205</v>
      </c>
      <c r="F3212">
        <f t="shared" si="467"/>
        <v>22</v>
      </c>
      <c r="G3212">
        <f t="shared" si="471"/>
        <v>32</v>
      </c>
      <c r="H3212">
        <f t="shared" si="472"/>
        <v>25</v>
      </c>
      <c r="I3212">
        <f t="shared" si="468"/>
        <v>53</v>
      </c>
      <c r="K3212">
        <f t="shared" si="469"/>
        <v>37</v>
      </c>
      <c r="N3212">
        <f t="shared" si="473"/>
        <v>55</v>
      </c>
      <c r="O3212">
        <f t="shared" si="470"/>
        <v>21</v>
      </c>
    </row>
    <row r="3213" spans="2:15" x14ac:dyDescent="0.25">
      <c r="B3213" s="16">
        <f t="shared" si="461"/>
        <v>42013</v>
      </c>
      <c r="C3213">
        <f t="shared" si="464"/>
        <v>450</v>
      </c>
      <c r="D3213">
        <f t="shared" si="465"/>
        <v>245</v>
      </c>
      <c r="E3213">
        <f t="shared" si="466"/>
        <v>205</v>
      </c>
      <c r="F3213">
        <f t="shared" si="467"/>
        <v>22</v>
      </c>
      <c r="G3213">
        <f t="shared" si="471"/>
        <v>32</v>
      </c>
      <c r="H3213">
        <f t="shared" si="472"/>
        <v>25</v>
      </c>
      <c r="I3213">
        <f t="shared" si="468"/>
        <v>53</v>
      </c>
      <c r="K3213">
        <f t="shared" si="469"/>
        <v>37</v>
      </c>
      <c r="N3213">
        <f t="shared" si="473"/>
        <v>55</v>
      </c>
      <c r="O3213">
        <f t="shared" si="470"/>
        <v>21</v>
      </c>
    </row>
    <row r="3214" spans="2:15" x14ac:dyDescent="0.25">
      <c r="B3214" s="16">
        <f t="shared" si="461"/>
        <v>42014</v>
      </c>
      <c r="C3214">
        <f t="shared" si="464"/>
        <v>450</v>
      </c>
      <c r="D3214">
        <f t="shared" si="465"/>
        <v>245</v>
      </c>
      <c r="E3214">
        <f t="shared" si="466"/>
        <v>205</v>
      </c>
      <c r="F3214">
        <f t="shared" si="467"/>
        <v>22</v>
      </c>
      <c r="G3214">
        <f t="shared" si="471"/>
        <v>32</v>
      </c>
      <c r="H3214">
        <f t="shared" si="472"/>
        <v>25</v>
      </c>
      <c r="I3214">
        <f t="shared" si="468"/>
        <v>53</v>
      </c>
      <c r="K3214">
        <f t="shared" si="469"/>
        <v>37</v>
      </c>
      <c r="N3214">
        <f t="shared" si="473"/>
        <v>55</v>
      </c>
      <c r="O3214">
        <f t="shared" si="470"/>
        <v>21</v>
      </c>
    </row>
    <row r="3215" spans="2:15" x14ac:dyDescent="0.25">
      <c r="B3215" s="16">
        <f t="shared" si="461"/>
        <v>42015</v>
      </c>
      <c r="C3215">
        <f t="shared" si="464"/>
        <v>450</v>
      </c>
      <c r="D3215">
        <f t="shared" si="465"/>
        <v>245</v>
      </c>
      <c r="E3215">
        <f t="shared" si="466"/>
        <v>205</v>
      </c>
      <c r="F3215">
        <f t="shared" si="467"/>
        <v>22</v>
      </c>
      <c r="G3215">
        <f t="shared" si="471"/>
        <v>32</v>
      </c>
      <c r="H3215">
        <f t="shared" si="472"/>
        <v>25</v>
      </c>
      <c r="I3215">
        <f t="shared" si="468"/>
        <v>53</v>
      </c>
      <c r="K3215">
        <f t="shared" si="469"/>
        <v>37</v>
      </c>
      <c r="N3215">
        <f t="shared" si="473"/>
        <v>55</v>
      </c>
      <c r="O3215">
        <f t="shared" si="470"/>
        <v>21</v>
      </c>
    </row>
    <row r="3216" spans="2:15" x14ac:dyDescent="0.25">
      <c r="B3216" s="16">
        <f t="shared" si="461"/>
        <v>42016</v>
      </c>
      <c r="C3216">
        <f t="shared" si="464"/>
        <v>450</v>
      </c>
      <c r="D3216">
        <f t="shared" si="465"/>
        <v>245</v>
      </c>
      <c r="E3216">
        <f t="shared" si="466"/>
        <v>205</v>
      </c>
      <c r="F3216">
        <f t="shared" si="467"/>
        <v>22</v>
      </c>
      <c r="G3216">
        <f t="shared" si="471"/>
        <v>32</v>
      </c>
      <c r="H3216">
        <f t="shared" si="472"/>
        <v>25</v>
      </c>
      <c r="I3216">
        <f t="shared" si="468"/>
        <v>53</v>
      </c>
      <c r="K3216">
        <f t="shared" si="469"/>
        <v>37</v>
      </c>
      <c r="N3216">
        <f t="shared" si="473"/>
        <v>55</v>
      </c>
      <c r="O3216">
        <f t="shared" si="470"/>
        <v>21</v>
      </c>
    </row>
    <row r="3217" spans="2:15" x14ac:dyDescent="0.25">
      <c r="B3217" s="16">
        <f t="shared" si="461"/>
        <v>42017</v>
      </c>
      <c r="C3217">
        <f t="shared" si="464"/>
        <v>450</v>
      </c>
      <c r="D3217">
        <f t="shared" si="465"/>
        <v>245</v>
      </c>
      <c r="E3217">
        <f t="shared" si="466"/>
        <v>205</v>
      </c>
      <c r="F3217">
        <f t="shared" si="467"/>
        <v>22</v>
      </c>
      <c r="G3217">
        <f t="shared" si="471"/>
        <v>32</v>
      </c>
      <c r="H3217">
        <f t="shared" si="472"/>
        <v>25</v>
      </c>
      <c r="I3217">
        <f t="shared" si="468"/>
        <v>53</v>
      </c>
      <c r="K3217">
        <f t="shared" si="469"/>
        <v>37</v>
      </c>
      <c r="N3217">
        <f t="shared" si="473"/>
        <v>55</v>
      </c>
      <c r="O3217">
        <f t="shared" si="470"/>
        <v>21</v>
      </c>
    </row>
    <row r="3218" spans="2:15" x14ac:dyDescent="0.25">
      <c r="B3218" s="16">
        <f t="shared" si="461"/>
        <v>42018</v>
      </c>
      <c r="C3218">
        <f t="shared" si="464"/>
        <v>450</v>
      </c>
      <c r="D3218">
        <f t="shared" si="465"/>
        <v>245</v>
      </c>
      <c r="E3218">
        <f t="shared" si="466"/>
        <v>205</v>
      </c>
      <c r="F3218">
        <f t="shared" si="467"/>
        <v>22</v>
      </c>
      <c r="G3218">
        <f t="shared" si="471"/>
        <v>32</v>
      </c>
      <c r="H3218">
        <f t="shared" si="472"/>
        <v>25</v>
      </c>
      <c r="I3218">
        <f t="shared" si="468"/>
        <v>53</v>
      </c>
      <c r="K3218">
        <f t="shared" si="469"/>
        <v>37</v>
      </c>
      <c r="N3218">
        <f t="shared" si="473"/>
        <v>55</v>
      </c>
      <c r="O3218">
        <f t="shared" si="470"/>
        <v>21</v>
      </c>
    </row>
    <row r="3219" spans="2:15" x14ac:dyDescent="0.25">
      <c r="B3219" s="16">
        <f t="shared" si="461"/>
        <v>42019</v>
      </c>
      <c r="C3219">
        <f t="shared" si="464"/>
        <v>450</v>
      </c>
      <c r="D3219">
        <f t="shared" si="465"/>
        <v>245</v>
      </c>
      <c r="E3219">
        <f t="shared" si="466"/>
        <v>205</v>
      </c>
      <c r="F3219">
        <f t="shared" si="467"/>
        <v>22</v>
      </c>
      <c r="G3219">
        <f t="shared" si="471"/>
        <v>32</v>
      </c>
      <c r="H3219">
        <f t="shared" si="472"/>
        <v>25</v>
      </c>
      <c r="I3219">
        <f t="shared" si="468"/>
        <v>53</v>
      </c>
      <c r="K3219">
        <f t="shared" si="469"/>
        <v>37</v>
      </c>
      <c r="N3219">
        <f t="shared" si="473"/>
        <v>55</v>
      </c>
      <c r="O3219">
        <f t="shared" si="470"/>
        <v>21</v>
      </c>
    </row>
    <row r="3220" spans="2:15" x14ac:dyDescent="0.25">
      <c r="B3220" s="16">
        <f t="shared" si="461"/>
        <v>42020</v>
      </c>
      <c r="C3220">
        <f t="shared" si="464"/>
        <v>450</v>
      </c>
      <c r="D3220">
        <f t="shared" si="465"/>
        <v>245</v>
      </c>
      <c r="E3220">
        <f t="shared" si="466"/>
        <v>205</v>
      </c>
      <c r="F3220">
        <f t="shared" si="467"/>
        <v>22</v>
      </c>
      <c r="G3220">
        <f t="shared" si="471"/>
        <v>32</v>
      </c>
      <c r="H3220">
        <f t="shared" si="472"/>
        <v>25</v>
      </c>
      <c r="I3220">
        <f t="shared" si="468"/>
        <v>53</v>
      </c>
      <c r="K3220">
        <f t="shared" si="469"/>
        <v>37</v>
      </c>
      <c r="N3220">
        <f t="shared" si="473"/>
        <v>55</v>
      </c>
      <c r="O3220">
        <f t="shared" si="470"/>
        <v>21</v>
      </c>
    </row>
    <row r="3221" spans="2:15" x14ac:dyDescent="0.25">
      <c r="B3221" s="16">
        <f t="shared" si="461"/>
        <v>42021</v>
      </c>
      <c r="C3221">
        <f t="shared" si="464"/>
        <v>450</v>
      </c>
      <c r="D3221">
        <f t="shared" si="465"/>
        <v>245</v>
      </c>
      <c r="E3221">
        <f t="shared" si="466"/>
        <v>205</v>
      </c>
      <c r="F3221">
        <f t="shared" si="467"/>
        <v>22</v>
      </c>
      <c r="G3221">
        <f t="shared" si="471"/>
        <v>32</v>
      </c>
      <c r="H3221">
        <f t="shared" si="472"/>
        <v>25</v>
      </c>
      <c r="I3221">
        <f t="shared" si="468"/>
        <v>53</v>
      </c>
      <c r="K3221">
        <f t="shared" si="469"/>
        <v>37</v>
      </c>
      <c r="N3221">
        <f t="shared" si="473"/>
        <v>55</v>
      </c>
      <c r="O3221">
        <f t="shared" si="470"/>
        <v>21</v>
      </c>
    </row>
    <row r="3222" spans="2:15" x14ac:dyDescent="0.25">
      <c r="B3222" s="16">
        <f t="shared" si="461"/>
        <v>42022</v>
      </c>
      <c r="C3222">
        <f t="shared" si="464"/>
        <v>450</v>
      </c>
      <c r="D3222">
        <f t="shared" si="465"/>
        <v>245</v>
      </c>
      <c r="E3222">
        <f t="shared" si="466"/>
        <v>205</v>
      </c>
      <c r="F3222">
        <f t="shared" si="467"/>
        <v>22</v>
      </c>
      <c r="G3222">
        <f t="shared" si="471"/>
        <v>32</v>
      </c>
      <c r="H3222">
        <f t="shared" si="472"/>
        <v>25</v>
      </c>
      <c r="I3222">
        <f t="shared" si="468"/>
        <v>53</v>
      </c>
      <c r="K3222">
        <f t="shared" si="469"/>
        <v>37</v>
      </c>
      <c r="N3222">
        <f t="shared" si="473"/>
        <v>55</v>
      </c>
      <c r="O3222">
        <f t="shared" si="470"/>
        <v>21</v>
      </c>
    </row>
    <row r="3223" spans="2:15" x14ac:dyDescent="0.25">
      <c r="B3223" s="16">
        <f t="shared" si="461"/>
        <v>42023</v>
      </c>
      <c r="C3223">
        <f t="shared" si="464"/>
        <v>450</v>
      </c>
      <c r="D3223">
        <f t="shared" si="465"/>
        <v>245</v>
      </c>
      <c r="E3223">
        <f t="shared" si="466"/>
        <v>205</v>
      </c>
      <c r="F3223">
        <f t="shared" si="467"/>
        <v>22</v>
      </c>
      <c r="G3223">
        <f t="shared" si="471"/>
        <v>32</v>
      </c>
      <c r="H3223">
        <f t="shared" si="472"/>
        <v>25</v>
      </c>
      <c r="I3223">
        <f t="shared" si="468"/>
        <v>53</v>
      </c>
      <c r="K3223">
        <f t="shared" si="469"/>
        <v>37</v>
      </c>
      <c r="N3223">
        <f t="shared" si="473"/>
        <v>55</v>
      </c>
      <c r="O3223">
        <f t="shared" si="470"/>
        <v>21</v>
      </c>
    </row>
    <row r="3224" spans="2:15" x14ac:dyDescent="0.25">
      <c r="B3224" s="16">
        <f t="shared" si="461"/>
        <v>42024</v>
      </c>
      <c r="C3224">
        <f t="shared" si="464"/>
        <v>450</v>
      </c>
      <c r="D3224">
        <f t="shared" si="465"/>
        <v>245</v>
      </c>
      <c r="E3224">
        <f t="shared" si="466"/>
        <v>205</v>
      </c>
      <c r="F3224">
        <f t="shared" si="467"/>
        <v>22</v>
      </c>
      <c r="G3224">
        <f t="shared" si="471"/>
        <v>32</v>
      </c>
      <c r="H3224">
        <f t="shared" si="472"/>
        <v>25</v>
      </c>
      <c r="I3224">
        <f t="shared" si="468"/>
        <v>53</v>
      </c>
      <c r="K3224">
        <f t="shared" si="469"/>
        <v>37</v>
      </c>
      <c r="N3224">
        <f t="shared" si="473"/>
        <v>55</v>
      </c>
      <c r="O3224">
        <f t="shared" si="470"/>
        <v>21</v>
      </c>
    </row>
    <row r="3225" spans="2:15" x14ac:dyDescent="0.25">
      <c r="B3225" s="16">
        <f t="shared" si="461"/>
        <v>42025</v>
      </c>
      <c r="C3225">
        <f t="shared" si="464"/>
        <v>450</v>
      </c>
      <c r="D3225">
        <f t="shared" si="465"/>
        <v>245</v>
      </c>
      <c r="E3225">
        <f t="shared" si="466"/>
        <v>205</v>
      </c>
      <c r="F3225">
        <f t="shared" si="467"/>
        <v>22</v>
      </c>
      <c r="G3225">
        <f t="shared" si="471"/>
        <v>32</v>
      </c>
      <c r="H3225">
        <f t="shared" si="472"/>
        <v>25</v>
      </c>
      <c r="I3225">
        <f t="shared" si="468"/>
        <v>53</v>
      </c>
      <c r="K3225">
        <f t="shared" si="469"/>
        <v>37</v>
      </c>
      <c r="N3225">
        <f t="shared" si="473"/>
        <v>55</v>
      </c>
      <c r="O3225">
        <f t="shared" si="470"/>
        <v>21</v>
      </c>
    </row>
    <row r="3226" spans="2:15" x14ac:dyDescent="0.25">
      <c r="B3226" s="16">
        <f t="shared" ref="B3226:B3289" si="474">B3225+1</f>
        <v>42026</v>
      </c>
      <c r="C3226">
        <f t="shared" si="464"/>
        <v>450</v>
      </c>
      <c r="D3226">
        <f t="shared" si="465"/>
        <v>245</v>
      </c>
      <c r="E3226">
        <f t="shared" si="466"/>
        <v>205</v>
      </c>
      <c r="F3226">
        <f t="shared" si="467"/>
        <v>22</v>
      </c>
      <c r="G3226">
        <f t="shared" si="471"/>
        <v>32</v>
      </c>
      <c r="H3226">
        <f t="shared" si="472"/>
        <v>25</v>
      </c>
      <c r="I3226">
        <f t="shared" si="468"/>
        <v>53</v>
      </c>
      <c r="K3226">
        <f t="shared" si="469"/>
        <v>37</v>
      </c>
      <c r="N3226">
        <f t="shared" si="473"/>
        <v>55</v>
      </c>
      <c r="O3226">
        <f t="shared" si="470"/>
        <v>21</v>
      </c>
    </row>
    <row r="3227" spans="2:15" x14ac:dyDescent="0.25">
      <c r="B3227" s="16">
        <f t="shared" si="474"/>
        <v>42027</v>
      </c>
      <c r="C3227">
        <f t="shared" si="464"/>
        <v>450</v>
      </c>
      <c r="D3227">
        <f t="shared" si="465"/>
        <v>245</v>
      </c>
      <c r="E3227">
        <f t="shared" si="466"/>
        <v>205</v>
      </c>
      <c r="F3227">
        <f t="shared" si="467"/>
        <v>22</v>
      </c>
      <c r="G3227">
        <f t="shared" si="471"/>
        <v>32</v>
      </c>
      <c r="H3227">
        <f t="shared" si="472"/>
        <v>25</v>
      </c>
      <c r="I3227">
        <f t="shared" si="468"/>
        <v>53</v>
      </c>
      <c r="K3227">
        <f t="shared" si="469"/>
        <v>37</v>
      </c>
      <c r="N3227">
        <f t="shared" si="473"/>
        <v>55</v>
      </c>
      <c r="O3227">
        <f t="shared" si="470"/>
        <v>21</v>
      </c>
    </row>
    <row r="3228" spans="2:15" x14ac:dyDescent="0.25">
      <c r="B3228" s="16">
        <f t="shared" si="474"/>
        <v>42028</v>
      </c>
      <c r="C3228">
        <f t="shared" si="464"/>
        <v>450</v>
      </c>
      <c r="D3228">
        <f t="shared" si="465"/>
        <v>245</v>
      </c>
      <c r="E3228">
        <f t="shared" si="466"/>
        <v>205</v>
      </c>
      <c r="F3228">
        <f t="shared" si="467"/>
        <v>22</v>
      </c>
      <c r="G3228">
        <f t="shared" si="471"/>
        <v>32</v>
      </c>
      <c r="H3228">
        <f t="shared" si="472"/>
        <v>25</v>
      </c>
      <c r="I3228">
        <f t="shared" si="468"/>
        <v>53</v>
      </c>
      <c r="K3228">
        <f t="shared" si="469"/>
        <v>37</v>
      </c>
      <c r="N3228">
        <f t="shared" si="473"/>
        <v>55</v>
      </c>
      <c r="O3228">
        <f t="shared" si="470"/>
        <v>21</v>
      </c>
    </row>
    <row r="3229" spans="2:15" x14ac:dyDescent="0.25">
      <c r="B3229" s="16">
        <f t="shared" si="474"/>
        <v>42029</v>
      </c>
      <c r="C3229">
        <f t="shared" si="464"/>
        <v>450</v>
      </c>
      <c r="D3229">
        <f t="shared" si="465"/>
        <v>245</v>
      </c>
      <c r="E3229">
        <f t="shared" si="466"/>
        <v>205</v>
      </c>
      <c r="F3229">
        <f t="shared" si="467"/>
        <v>22</v>
      </c>
      <c r="G3229">
        <f t="shared" si="471"/>
        <v>32</v>
      </c>
      <c r="H3229">
        <f t="shared" si="472"/>
        <v>25</v>
      </c>
      <c r="I3229">
        <f t="shared" si="468"/>
        <v>53</v>
      </c>
      <c r="K3229">
        <f t="shared" si="469"/>
        <v>37</v>
      </c>
      <c r="N3229">
        <f t="shared" si="473"/>
        <v>55</v>
      </c>
      <c r="O3229">
        <f t="shared" si="470"/>
        <v>21</v>
      </c>
    </row>
    <row r="3230" spans="2:15" x14ac:dyDescent="0.25">
      <c r="B3230" s="16">
        <f t="shared" si="474"/>
        <v>42030</v>
      </c>
      <c r="C3230">
        <f t="shared" si="464"/>
        <v>450</v>
      </c>
      <c r="D3230">
        <f t="shared" si="465"/>
        <v>245</v>
      </c>
      <c r="E3230">
        <f t="shared" si="466"/>
        <v>205</v>
      </c>
      <c r="F3230">
        <f t="shared" si="467"/>
        <v>22</v>
      </c>
      <c r="G3230">
        <f t="shared" si="471"/>
        <v>32</v>
      </c>
      <c r="H3230">
        <f t="shared" si="472"/>
        <v>25</v>
      </c>
      <c r="I3230">
        <f t="shared" si="468"/>
        <v>53</v>
      </c>
      <c r="K3230">
        <f t="shared" si="469"/>
        <v>37</v>
      </c>
      <c r="N3230">
        <f t="shared" si="473"/>
        <v>55</v>
      </c>
      <c r="O3230">
        <f t="shared" si="470"/>
        <v>21</v>
      </c>
    </row>
    <row r="3231" spans="2:15" x14ac:dyDescent="0.25">
      <c r="B3231" s="16">
        <f t="shared" si="474"/>
        <v>42031</v>
      </c>
      <c r="C3231">
        <f t="shared" si="464"/>
        <v>450</v>
      </c>
      <c r="D3231">
        <f t="shared" si="465"/>
        <v>245</v>
      </c>
      <c r="E3231">
        <f t="shared" si="466"/>
        <v>205</v>
      </c>
      <c r="F3231">
        <f t="shared" si="467"/>
        <v>22</v>
      </c>
      <c r="G3231">
        <f t="shared" si="471"/>
        <v>32</v>
      </c>
      <c r="H3231">
        <f t="shared" si="472"/>
        <v>25</v>
      </c>
      <c r="I3231">
        <f t="shared" si="468"/>
        <v>53</v>
      </c>
      <c r="K3231">
        <f t="shared" si="469"/>
        <v>37</v>
      </c>
      <c r="N3231">
        <f t="shared" si="473"/>
        <v>55</v>
      </c>
      <c r="O3231">
        <f t="shared" si="470"/>
        <v>21</v>
      </c>
    </row>
    <row r="3232" spans="2:15" x14ac:dyDescent="0.25">
      <c r="B3232" s="16">
        <f t="shared" si="474"/>
        <v>42032</v>
      </c>
      <c r="C3232">
        <f t="shared" si="464"/>
        <v>450</v>
      </c>
      <c r="D3232">
        <f t="shared" si="465"/>
        <v>245</v>
      </c>
      <c r="E3232">
        <f t="shared" si="466"/>
        <v>205</v>
      </c>
      <c r="F3232">
        <f t="shared" si="467"/>
        <v>22</v>
      </c>
      <c r="G3232">
        <f t="shared" si="471"/>
        <v>32</v>
      </c>
      <c r="H3232">
        <f t="shared" si="472"/>
        <v>25</v>
      </c>
      <c r="I3232">
        <f t="shared" si="468"/>
        <v>53</v>
      </c>
      <c r="K3232">
        <f t="shared" si="469"/>
        <v>37</v>
      </c>
      <c r="N3232">
        <f t="shared" si="473"/>
        <v>55</v>
      </c>
      <c r="O3232">
        <f t="shared" si="470"/>
        <v>21</v>
      </c>
    </row>
    <row r="3233" spans="2:15" x14ac:dyDescent="0.25">
      <c r="B3233" s="16">
        <f t="shared" si="474"/>
        <v>42033</v>
      </c>
      <c r="C3233">
        <f t="shared" si="464"/>
        <v>450</v>
      </c>
      <c r="D3233">
        <f t="shared" si="465"/>
        <v>245</v>
      </c>
      <c r="E3233">
        <f t="shared" si="466"/>
        <v>205</v>
      </c>
      <c r="F3233">
        <f t="shared" si="467"/>
        <v>22</v>
      </c>
      <c r="G3233">
        <f t="shared" si="471"/>
        <v>32</v>
      </c>
      <c r="H3233">
        <f t="shared" si="472"/>
        <v>25</v>
      </c>
      <c r="I3233">
        <f t="shared" si="468"/>
        <v>53</v>
      </c>
      <c r="K3233">
        <f t="shared" si="469"/>
        <v>37</v>
      </c>
      <c r="N3233">
        <f t="shared" si="473"/>
        <v>55</v>
      </c>
      <c r="O3233">
        <f t="shared" si="470"/>
        <v>21</v>
      </c>
    </row>
    <row r="3234" spans="2:15" x14ac:dyDescent="0.25">
      <c r="B3234" s="16">
        <f t="shared" si="474"/>
        <v>42034</v>
      </c>
      <c r="C3234">
        <f t="shared" si="464"/>
        <v>450</v>
      </c>
      <c r="D3234">
        <f t="shared" si="465"/>
        <v>245</v>
      </c>
      <c r="E3234">
        <f t="shared" si="466"/>
        <v>205</v>
      </c>
      <c r="F3234">
        <f t="shared" si="467"/>
        <v>22</v>
      </c>
      <c r="G3234">
        <f t="shared" si="471"/>
        <v>32</v>
      </c>
      <c r="H3234">
        <f t="shared" si="472"/>
        <v>25</v>
      </c>
      <c r="I3234">
        <f t="shared" si="468"/>
        <v>53</v>
      </c>
      <c r="K3234">
        <f t="shared" si="469"/>
        <v>37</v>
      </c>
      <c r="N3234">
        <f t="shared" si="473"/>
        <v>55</v>
      </c>
      <c r="O3234">
        <f t="shared" si="470"/>
        <v>21</v>
      </c>
    </row>
    <row r="3235" spans="2:15" x14ac:dyDescent="0.25">
      <c r="B3235" s="16">
        <f t="shared" si="474"/>
        <v>42035</v>
      </c>
      <c r="C3235">
        <f t="shared" si="464"/>
        <v>450</v>
      </c>
      <c r="D3235">
        <f t="shared" si="465"/>
        <v>245</v>
      </c>
      <c r="E3235">
        <f t="shared" si="466"/>
        <v>205</v>
      </c>
      <c r="F3235">
        <f t="shared" si="467"/>
        <v>22</v>
      </c>
      <c r="G3235">
        <f t="shared" si="471"/>
        <v>32</v>
      </c>
      <c r="H3235">
        <f t="shared" si="472"/>
        <v>25</v>
      </c>
      <c r="I3235">
        <f t="shared" si="468"/>
        <v>53</v>
      </c>
      <c r="K3235">
        <f t="shared" si="469"/>
        <v>37</v>
      </c>
      <c r="N3235">
        <f t="shared" si="473"/>
        <v>55</v>
      </c>
      <c r="O3235">
        <f t="shared" si="470"/>
        <v>21</v>
      </c>
    </row>
    <row r="3236" spans="2:15" x14ac:dyDescent="0.25">
      <c r="B3236" s="16">
        <f t="shared" si="474"/>
        <v>42036</v>
      </c>
      <c r="C3236">
        <f t="shared" si="464"/>
        <v>450</v>
      </c>
      <c r="D3236">
        <f t="shared" si="465"/>
        <v>245</v>
      </c>
      <c r="E3236">
        <f t="shared" si="466"/>
        <v>205</v>
      </c>
      <c r="F3236">
        <f t="shared" si="467"/>
        <v>22</v>
      </c>
      <c r="G3236">
        <f>15+4+3+15</f>
        <v>37</v>
      </c>
      <c r="H3236">
        <f>5+5+10</f>
        <v>20</v>
      </c>
      <c r="I3236">
        <f t="shared" si="468"/>
        <v>53</v>
      </c>
      <c r="K3236">
        <f t="shared" si="469"/>
        <v>37</v>
      </c>
      <c r="N3236">
        <f t="shared" si="473"/>
        <v>55</v>
      </c>
      <c r="O3236">
        <f t="shared" si="470"/>
        <v>21</v>
      </c>
    </row>
    <row r="3237" spans="2:15" x14ac:dyDescent="0.25">
      <c r="B3237" s="16">
        <f t="shared" si="474"/>
        <v>42037</v>
      </c>
      <c r="C3237">
        <f t="shared" si="464"/>
        <v>450</v>
      </c>
      <c r="D3237">
        <f t="shared" si="465"/>
        <v>245</v>
      </c>
      <c r="E3237">
        <f t="shared" si="466"/>
        <v>205</v>
      </c>
      <c r="F3237">
        <f t="shared" si="467"/>
        <v>22</v>
      </c>
      <c r="G3237">
        <f t="shared" ref="G3237:G3263" si="475">15+4+3+15</f>
        <v>37</v>
      </c>
      <c r="H3237">
        <f t="shared" ref="H3237:H3263" si="476">5+5+10</f>
        <v>20</v>
      </c>
      <c r="I3237">
        <f t="shared" si="468"/>
        <v>53</v>
      </c>
      <c r="K3237">
        <f t="shared" si="469"/>
        <v>37</v>
      </c>
      <c r="N3237">
        <f t="shared" si="473"/>
        <v>55</v>
      </c>
      <c r="O3237">
        <f t="shared" si="470"/>
        <v>21</v>
      </c>
    </row>
    <row r="3238" spans="2:15" x14ac:dyDescent="0.25">
      <c r="B3238" s="16">
        <f t="shared" si="474"/>
        <v>42038</v>
      </c>
      <c r="C3238">
        <f t="shared" si="464"/>
        <v>450</v>
      </c>
      <c r="D3238">
        <f t="shared" si="465"/>
        <v>245</v>
      </c>
      <c r="E3238">
        <f t="shared" si="466"/>
        <v>205</v>
      </c>
      <c r="F3238">
        <f t="shared" si="467"/>
        <v>22</v>
      </c>
      <c r="G3238">
        <f t="shared" si="475"/>
        <v>37</v>
      </c>
      <c r="H3238">
        <f t="shared" si="476"/>
        <v>20</v>
      </c>
      <c r="I3238">
        <f t="shared" si="468"/>
        <v>53</v>
      </c>
      <c r="K3238">
        <f t="shared" si="469"/>
        <v>37</v>
      </c>
      <c r="N3238">
        <f t="shared" si="473"/>
        <v>55</v>
      </c>
      <c r="O3238">
        <f t="shared" si="470"/>
        <v>21</v>
      </c>
    </row>
    <row r="3239" spans="2:15" x14ac:dyDescent="0.25">
      <c r="B3239" s="16">
        <f t="shared" si="474"/>
        <v>42039</v>
      </c>
      <c r="C3239">
        <f t="shared" si="464"/>
        <v>450</v>
      </c>
      <c r="D3239">
        <f t="shared" si="465"/>
        <v>245</v>
      </c>
      <c r="E3239">
        <f t="shared" si="466"/>
        <v>205</v>
      </c>
      <c r="F3239">
        <f t="shared" si="467"/>
        <v>22</v>
      </c>
      <c r="G3239">
        <f t="shared" si="475"/>
        <v>37</v>
      </c>
      <c r="H3239">
        <f t="shared" si="476"/>
        <v>20</v>
      </c>
      <c r="I3239">
        <f t="shared" si="468"/>
        <v>53</v>
      </c>
      <c r="K3239">
        <f t="shared" si="469"/>
        <v>37</v>
      </c>
      <c r="N3239">
        <f t="shared" si="473"/>
        <v>55</v>
      </c>
      <c r="O3239">
        <f t="shared" si="470"/>
        <v>21</v>
      </c>
    </row>
    <row r="3240" spans="2:15" x14ac:dyDescent="0.25">
      <c r="B3240" s="16">
        <f t="shared" si="474"/>
        <v>42040</v>
      </c>
      <c r="C3240">
        <f t="shared" si="464"/>
        <v>450</v>
      </c>
      <c r="D3240">
        <f t="shared" si="465"/>
        <v>245</v>
      </c>
      <c r="E3240">
        <f t="shared" si="466"/>
        <v>205</v>
      </c>
      <c r="F3240">
        <f t="shared" si="467"/>
        <v>22</v>
      </c>
      <c r="G3240">
        <f t="shared" si="475"/>
        <v>37</v>
      </c>
      <c r="H3240">
        <f t="shared" si="476"/>
        <v>20</v>
      </c>
      <c r="I3240">
        <f t="shared" si="468"/>
        <v>53</v>
      </c>
      <c r="K3240">
        <f t="shared" si="469"/>
        <v>37</v>
      </c>
      <c r="N3240">
        <f t="shared" si="473"/>
        <v>55</v>
      </c>
      <c r="O3240">
        <f t="shared" si="470"/>
        <v>21</v>
      </c>
    </row>
    <row r="3241" spans="2:15" x14ac:dyDescent="0.25">
      <c r="B3241" s="16">
        <f t="shared" si="474"/>
        <v>42041</v>
      </c>
      <c r="C3241">
        <f t="shared" ref="C3241:C3304" si="477">IF(MONTH(B3241)&lt;4,450,IF(MONTH(B3241)&gt;10,450,410))</f>
        <v>450</v>
      </c>
      <c r="D3241">
        <f t="shared" ref="D3241:D3304" si="478">SUM(F3241:S3241)</f>
        <v>245</v>
      </c>
      <c r="E3241">
        <f t="shared" ref="E3241:E3304" si="479">C3241-D3241</f>
        <v>205</v>
      </c>
      <c r="F3241">
        <f t="shared" si="467"/>
        <v>22</v>
      </c>
      <c r="G3241">
        <f t="shared" si="475"/>
        <v>37</v>
      </c>
      <c r="H3241">
        <f t="shared" si="476"/>
        <v>20</v>
      </c>
      <c r="I3241">
        <f t="shared" si="468"/>
        <v>53</v>
      </c>
      <c r="K3241">
        <f t="shared" si="469"/>
        <v>37</v>
      </c>
      <c r="N3241">
        <f t="shared" si="473"/>
        <v>55</v>
      </c>
      <c r="O3241">
        <f t="shared" si="470"/>
        <v>21</v>
      </c>
    </row>
    <row r="3242" spans="2:15" x14ac:dyDescent="0.25">
      <c r="B3242" s="16">
        <f t="shared" si="474"/>
        <v>42042</v>
      </c>
      <c r="C3242">
        <f t="shared" si="477"/>
        <v>450</v>
      </c>
      <c r="D3242">
        <f t="shared" si="478"/>
        <v>245</v>
      </c>
      <c r="E3242">
        <f t="shared" si="479"/>
        <v>205</v>
      </c>
      <c r="F3242">
        <f t="shared" ref="F3242:F3305" si="480">2+5+10+5</f>
        <v>22</v>
      </c>
      <c r="G3242">
        <f t="shared" si="475"/>
        <v>37</v>
      </c>
      <c r="H3242">
        <f t="shared" si="476"/>
        <v>20</v>
      </c>
      <c r="I3242">
        <f t="shared" ref="I3242:I3263" si="481">5+4+2+7+5+30</f>
        <v>53</v>
      </c>
      <c r="K3242">
        <f t="shared" ref="K3242:K3294" si="482">5+5+15+12</f>
        <v>37</v>
      </c>
      <c r="N3242">
        <f t="shared" si="473"/>
        <v>55</v>
      </c>
      <c r="O3242">
        <f t="shared" ref="O3242:O3305" si="483">17+4</f>
        <v>21</v>
      </c>
    </row>
    <row r="3243" spans="2:15" x14ac:dyDescent="0.25">
      <c r="B3243" s="16">
        <f t="shared" si="474"/>
        <v>42043</v>
      </c>
      <c r="C3243">
        <f t="shared" si="477"/>
        <v>450</v>
      </c>
      <c r="D3243">
        <f t="shared" si="478"/>
        <v>245</v>
      </c>
      <c r="E3243">
        <f t="shared" si="479"/>
        <v>205</v>
      </c>
      <c r="F3243">
        <f t="shared" si="480"/>
        <v>22</v>
      </c>
      <c r="G3243">
        <f t="shared" si="475"/>
        <v>37</v>
      </c>
      <c r="H3243">
        <f t="shared" si="476"/>
        <v>20</v>
      </c>
      <c r="I3243">
        <f t="shared" si="481"/>
        <v>53</v>
      </c>
      <c r="K3243">
        <f t="shared" si="482"/>
        <v>37</v>
      </c>
      <c r="N3243">
        <f t="shared" si="473"/>
        <v>55</v>
      </c>
      <c r="O3243">
        <f t="shared" si="483"/>
        <v>21</v>
      </c>
    </row>
    <row r="3244" spans="2:15" x14ac:dyDescent="0.25">
      <c r="B3244" s="16">
        <f t="shared" si="474"/>
        <v>42044</v>
      </c>
      <c r="C3244">
        <f t="shared" si="477"/>
        <v>450</v>
      </c>
      <c r="D3244">
        <f t="shared" si="478"/>
        <v>245</v>
      </c>
      <c r="E3244">
        <f t="shared" si="479"/>
        <v>205</v>
      </c>
      <c r="F3244">
        <f t="shared" si="480"/>
        <v>22</v>
      </c>
      <c r="G3244">
        <f t="shared" si="475"/>
        <v>37</v>
      </c>
      <c r="H3244">
        <f t="shared" si="476"/>
        <v>20</v>
      </c>
      <c r="I3244">
        <f t="shared" si="481"/>
        <v>53</v>
      </c>
      <c r="K3244">
        <f t="shared" si="482"/>
        <v>37</v>
      </c>
      <c r="N3244">
        <f t="shared" si="473"/>
        <v>55</v>
      </c>
      <c r="O3244">
        <f t="shared" si="483"/>
        <v>21</v>
      </c>
    </row>
    <row r="3245" spans="2:15" x14ac:dyDescent="0.25">
      <c r="B3245" s="16">
        <f t="shared" si="474"/>
        <v>42045</v>
      </c>
      <c r="C3245">
        <f t="shared" si="477"/>
        <v>450</v>
      </c>
      <c r="D3245">
        <f t="shared" si="478"/>
        <v>245</v>
      </c>
      <c r="E3245">
        <f t="shared" si="479"/>
        <v>205</v>
      </c>
      <c r="F3245">
        <f t="shared" si="480"/>
        <v>22</v>
      </c>
      <c r="G3245">
        <f t="shared" si="475"/>
        <v>37</v>
      </c>
      <c r="H3245">
        <f t="shared" si="476"/>
        <v>20</v>
      </c>
      <c r="I3245">
        <f t="shared" si="481"/>
        <v>53</v>
      </c>
      <c r="K3245">
        <f t="shared" si="482"/>
        <v>37</v>
      </c>
      <c r="N3245">
        <f t="shared" si="473"/>
        <v>55</v>
      </c>
      <c r="O3245">
        <f t="shared" si="483"/>
        <v>21</v>
      </c>
    </row>
    <row r="3246" spans="2:15" x14ac:dyDescent="0.25">
      <c r="B3246" s="16">
        <f t="shared" si="474"/>
        <v>42046</v>
      </c>
      <c r="C3246">
        <f t="shared" si="477"/>
        <v>450</v>
      </c>
      <c r="D3246">
        <f t="shared" si="478"/>
        <v>245</v>
      </c>
      <c r="E3246">
        <f t="shared" si="479"/>
        <v>205</v>
      </c>
      <c r="F3246">
        <f t="shared" si="480"/>
        <v>22</v>
      </c>
      <c r="G3246">
        <f t="shared" si="475"/>
        <v>37</v>
      </c>
      <c r="H3246">
        <f t="shared" si="476"/>
        <v>20</v>
      </c>
      <c r="I3246">
        <f t="shared" si="481"/>
        <v>53</v>
      </c>
      <c r="K3246">
        <f t="shared" si="482"/>
        <v>37</v>
      </c>
      <c r="N3246">
        <f t="shared" si="473"/>
        <v>55</v>
      </c>
      <c r="O3246">
        <f t="shared" si="483"/>
        <v>21</v>
      </c>
    </row>
    <row r="3247" spans="2:15" x14ac:dyDescent="0.25">
      <c r="B3247" s="16">
        <f t="shared" si="474"/>
        <v>42047</v>
      </c>
      <c r="C3247">
        <f t="shared" si="477"/>
        <v>450</v>
      </c>
      <c r="D3247">
        <f t="shared" si="478"/>
        <v>245</v>
      </c>
      <c r="E3247">
        <f t="shared" si="479"/>
        <v>205</v>
      </c>
      <c r="F3247">
        <f t="shared" si="480"/>
        <v>22</v>
      </c>
      <c r="G3247">
        <f t="shared" si="475"/>
        <v>37</v>
      </c>
      <c r="H3247">
        <f t="shared" si="476"/>
        <v>20</v>
      </c>
      <c r="I3247">
        <f t="shared" si="481"/>
        <v>53</v>
      </c>
      <c r="K3247">
        <f t="shared" si="482"/>
        <v>37</v>
      </c>
      <c r="N3247">
        <f t="shared" si="473"/>
        <v>55</v>
      </c>
      <c r="O3247">
        <f t="shared" si="483"/>
        <v>21</v>
      </c>
    </row>
    <row r="3248" spans="2:15" x14ac:dyDescent="0.25">
      <c r="B3248" s="16">
        <f t="shared" si="474"/>
        <v>42048</v>
      </c>
      <c r="C3248">
        <f t="shared" si="477"/>
        <v>450</v>
      </c>
      <c r="D3248">
        <f t="shared" si="478"/>
        <v>245</v>
      </c>
      <c r="E3248">
        <f t="shared" si="479"/>
        <v>205</v>
      </c>
      <c r="F3248">
        <f t="shared" si="480"/>
        <v>22</v>
      </c>
      <c r="G3248">
        <f t="shared" si="475"/>
        <v>37</v>
      </c>
      <c r="H3248">
        <f t="shared" si="476"/>
        <v>20</v>
      </c>
      <c r="I3248">
        <f t="shared" si="481"/>
        <v>53</v>
      </c>
      <c r="K3248">
        <f t="shared" si="482"/>
        <v>37</v>
      </c>
      <c r="N3248">
        <f t="shared" si="473"/>
        <v>55</v>
      </c>
      <c r="O3248">
        <f t="shared" si="483"/>
        <v>21</v>
      </c>
    </row>
    <row r="3249" spans="2:15" x14ac:dyDescent="0.25">
      <c r="B3249" s="16">
        <f t="shared" si="474"/>
        <v>42049</v>
      </c>
      <c r="C3249">
        <f t="shared" si="477"/>
        <v>450</v>
      </c>
      <c r="D3249">
        <f t="shared" si="478"/>
        <v>245</v>
      </c>
      <c r="E3249">
        <f t="shared" si="479"/>
        <v>205</v>
      </c>
      <c r="F3249">
        <f t="shared" si="480"/>
        <v>22</v>
      </c>
      <c r="G3249">
        <f t="shared" si="475"/>
        <v>37</v>
      </c>
      <c r="H3249">
        <f t="shared" si="476"/>
        <v>20</v>
      </c>
      <c r="I3249">
        <f t="shared" si="481"/>
        <v>53</v>
      </c>
      <c r="K3249">
        <f t="shared" si="482"/>
        <v>37</v>
      </c>
      <c r="N3249">
        <f t="shared" si="473"/>
        <v>55</v>
      </c>
      <c r="O3249">
        <f t="shared" si="483"/>
        <v>21</v>
      </c>
    </row>
    <row r="3250" spans="2:15" x14ac:dyDescent="0.25">
      <c r="B3250" s="16">
        <f t="shared" si="474"/>
        <v>42050</v>
      </c>
      <c r="C3250">
        <f t="shared" si="477"/>
        <v>450</v>
      </c>
      <c r="D3250">
        <f t="shared" si="478"/>
        <v>245</v>
      </c>
      <c r="E3250">
        <f t="shared" si="479"/>
        <v>205</v>
      </c>
      <c r="F3250">
        <f t="shared" si="480"/>
        <v>22</v>
      </c>
      <c r="G3250">
        <f t="shared" si="475"/>
        <v>37</v>
      </c>
      <c r="H3250">
        <f t="shared" si="476"/>
        <v>20</v>
      </c>
      <c r="I3250">
        <f t="shared" si="481"/>
        <v>53</v>
      </c>
      <c r="K3250">
        <f t="shared" si="482"/>
        <v>37</v>
      </c>
      <c r="N3250">
        <f t="shared" si="473"/>
        <v>55</v>
      </c>
      <c r="O3250">
        <f t="shared" si="483"/>
        <v>21</v>
      </c>
    </row>
    <row r="3251" spans="2:15" x14ac:dyDescent="0.25">
      <c r="B3251" s="16">
        <f t="shared" si="474"/>
        <v>42051</v>
      </c>
      <c r="C3251">
        <f t="shared" si="477"/>
        <v>450</v>
      </c>
      <c r="D3251">
        <f t="shared" si="478"/>
        <v>245</v>
      </c>
      <c r="E3251">
        <f t="shared" si="479"/>
        <v>205</v>
      </c>
      <c r="F3251">
        <f t="shared" si="480"/>
        <v>22</v>
      </c>
      <c r="G3251">
        <f t="shared" si="475"/>
        <v>37</v>
      </c>
      <c r="H3251">
        <f t="shared" si="476"/>
        <v>20</v>
      </c>
      <c r="I3251">
        <f t="shared" si="481"/>
        <v>53</v>
      </c>
      <c r="K3251">
        <f t="shared" si="482"/>
        <v>37</v>
      </c>
      <c r="N3251">
        <f t="shared" si="473"/>
        <v>55</v>
      </c>
      <c r="O3251">
        <f t="shared" si="483"/>
        <v>21</v>
      </c>
    </row>
    <row r="3252" spans="2:15" x14ac:dyDescent="0.25">
      <c r="B3252" s="16">
        <f t="shared" si="474"/>
        <v>42052</v>
      </c>
      <c r="C3252">
        <f t="shared" si="477"/>
        <v>450</v>
      </c>
      <c r="D3252">
        <f t="shared" si="478"/>
        <v>245</v>
      </c>
      <c r="E3252">
        <f t="shared" si="479"/>
        <v>205</v>
      </c>
      <c r="F3252">
        <f t="shared" si="480"/>
        <v>22</v>
      </c>
      <c r="G3252">
        <f t="shared" si="475"/>
        <v>37</v>
      </c>
      <c r="H3252">
        <f t="shared" si="476"/>
        <v>20</v>
      </c>
      <c r="I3252">
        <f t="shared" si="481"/>
        <v>53</v>
      </c>
      <c r="K3252">
        <f t="shared" si="482"/>
        <v>37</v>
      </c>
      <c r="N3252">
        <f t="shared" si="473"/>
        <v>55</v>
      </c>
      <c r="O3252">
        <f t="shared" si="483"/>
        <v>21</v>
      </c>
    </row>
    <row r="3253" spans="2:15" x14ac:dyDescent="0.25">
      <c r="B3253" s="16">
        <f t="shared" si="474"/>
        <v>42053</v>
      </c>
      <c r="C3253">
        <f t="shared" si="477"/>
        <v>450</v>
      </c>
      <c r="D3253">
        <f t="shared" si="478"/>
        <v>245</v>
      </c>
      <c r="E3253">
        <f t="shared" si="479"/>
        <v>205</v>
      </c>
      <c r="F3253">
        <f t="shared" si="480"/>
        <v>22</v>
      </c>
      <c r="G3253">
        <f t="shared" si="475"/>
        <v>37</v>
      </c>
      <c r="H3253">
        <f t="shared" si="476"/>
        <v>20</v>
      </c>
      <c r="I3253">
        <f t="shared" si="481"/>
        <v>53</v>
      </c>
      <c r="K3253">
        <f t="shared" si="482"/>
        <v>37</v>
      </c>
      <c r="N3253">
        <f t="shared" si="473"/>
        <v>55</v>
      </c>
      <c r="O3253">
        <f t="shared" si="483"/>
        <v>21</v>
      </c>
    </row>
    <row r="3254" spans="2:15" x14ac:dyDescent="0.25">
      <c r="B3254" s="16">
        <f t="shared" si="474"/>
        <v>42054</v>
      </c>
      <c r="C3254">
        <f t="shared" si="477"/>
        <v>450</v>
      </c>
      <c r="D3254">
        <f t="shared" si="478"/>
        <v>245</v>
      </c>
      <c r="E3254">
        <f t="shared" si="479"/>
        <v>205</v>
      </c>
      <c r="F3254">
        <f t="shared" si="480"/>
        <v>22</v>
      </c>
      <c r="G3254">
        <f t="shared" si="475"/>
        <v>37</v>
      </c>
      <c r="H3254">
        <f t="shared" si="476"/>
        <v>20</v>
      </c>
      <c r="I3254">
        <f t="shared" si="481"/>
        <v>53</v>
      </c>
      <c r="K3254">
        <f t="shared" si="482"/>
        <v>37</v>
      </c>
      <c r="N3254">
        <f t="shared" si="473"/>
        <v>55</v>
      </c>
      <c r="O3254">
        <f t="shared" si="483"/>
        <v>21</v>
      </c>
    </row>
    <row r="3255" spans="2:15" x14ac:dyDescent="0.25">
      <c r="B3255" s="16">
        <f t="shared" si="474"/>
        <v>42055</v>
      </c>
      <c r="C3255">
        <f t="shared" si="477"/>
        <v>450</v>
      </c>
      <c r="D3255">
        <f t="shared" si="478"/>
        <v>245</v>
      </c>
      <c r="E3255">
        <f t="shared" si="479"/>
        <v>205</v>
      </c>
      <c r="F3255">
        <f t="shared" si="480"/>
        <v>22</v>
      </c>
      <c r="G3255">
        <f t="shared" si="475"/>
        <v>37</v>
      </c>
      <c r="H3255">
        <f t="shared" si="476"/>
        <v>20</v>
      </c>
      <c r="I3255">
        <f t="shared" si="481"/>
        <v>53</v>
      </c>
      <c r="K3255">
        <f t="shared" si="482"/>
        <v>37</v>
      </c>
      <c r="N3255">
        <f t="shared" si="473"/>
        <v>55</v>
      </c>
      <c r="O3255">
        <f t="shared" si="483"/>
        <v>21</v>
      </c>
    </row>
    <row r="3256" spans="2:15" x14ac:dyDescent="0.25">
      <c r="B3256" s="16">
        <f t="shared" si="474"/>
        <v>42056</v>
      </c>
      <c r="C3256">
        <f t="shared" si="477"/>
        <v>450</v>
      </c>
      <c r="D3256">
        <f t="shared" si="478"/>
        <v>245</v>
      </c>
      <c r="E3256">
        <f t="shared" si="479"/>
        <v>205</v>
      </c>
      <c r="F3256">
        <f t="shared" si="480"/>
        <v>22</v>
      </c>
      <c r="G3256">
        <f t="shared" si="475"/>
        <v>37</v>
      </c>
      <c r="H3256">
        <f t="shared" si="476"/>
        <v>20</v>
      </c>
      <c r="I3256">
        <f t="shared" si="481"/>
        <v>53</v>
      </c>
      <c r="K3256">
        <f t="shared" si="482"/>
        <v>37</v>
      </c>
      <c r="N3256">
        <f t="shared" si="473"/>
        <v>55</v>
      </c>
      <c r="O3256">
        <f t="shared" si="483"/>
        <v>21</v>
      </c>
    </row>
    <row r="3257" spans="2:15" x14ac:dyDescent="0.25">
      <c r="B3257" s="16">
        <f t="shared" si="474"/>
        <v>42057</v>
      </c>
      <c r="C3257">
        <f t="shared" si="477"/>
        <v>450</v>
      </c>
      <c r="D3257">
        <f t="shared" si="478"/>
        <v>245</v>
      </c>
      <c r="E3257">
        <f t="shared" si="479"/>
        <v>205</v>
      </c>
      <c r="F3257">
        <f t="shared" si="480"/>
        <v>22</v>
      </c>
      <c r="G3257">
        <f t="shared" si="475"/>
        <v>37</v>
      </c>
      <c r="H3257">
        <f t="shared" si="476"/>
        <v>20</v>
      </c>
      <c r="I3257">
        <f t="shared" si="481"/>
        <v>53</v>
      </c>
      <c r="K3257">
        <f t="shared" si="482"/>
        <v>37</v>
      </c>
      <c r="N3257">
        <f t="shared" si="473"/>
        <v>55</v>
      </c>
      <c r="O3257">
        <f t="shared" si="483"/>
        <v>21</v>
      </c>
    </row>
    <row r="3258" spans="2:15" x14ac:dyDescent="0.25">
      <c r="B3258" s="16">
        <f t="shared" si="474"/>
        <v>42058</v>
      </c>
      <c r="C3258">
        <f t="shared" si="477"/>
        <v>450</v>
      </c>
      <c r="D3258">
        <f t="shared" si="478"/>
        <v>245</v>
      </c>
      <c r="E3258">
        <f t="shared" si="479"/>
        <v>205</v>
      </c>
      <c r="F3258">
        <f t="shared" si="480"/>
        <v>22</v>
      </c>
      <c r="G3258">
        <f t="shared" si="475"/>
        <v>37</v>
      </c>
      <c r="H3258">
        <f t="shared" si="476"/>
        <v>20</v>
      </c>
      <c r="I3258">
        <f t="shared" si="481"/>
        <v>53</v>
      </c>
      <c r="K3258">
        <f t="shared" si="482"/>
        <v>37</v>
      </c>
      <c r="N3258">
        <f t="shared" si="473"/>
        <v>55</v>
      </c>
      <c r="O3258">
        <f t="shared" si="483"/>
        <v>21</v>
      </c>
    </row>
    <row r="3259" spans="2:15" x14ac:dyDescent="0.25">
      <c r="B3259" s="16">
        <f t="shared" si="474"/>
        <v>42059</v>
      </c>
      <c r="C3259">
        <f t="shared" si="477"/>
        <v>450</v>
      </c>
      <c r="D3259">
        <f t="shared" si="478"/>
        <v>245</v>
      </c>
      <c r="E3259">
        <f t="shared" si="479"/>
        <v>205</v>
      </c>
      <c r="F3259">
        <f t="shared" si="480"/>
        <v>22</v>
      </c>
      <c r="G3259">
        <f t="shared" si="475"/>
        <v>37</v>
      </c>
      <c r="H3259">
        <f t="shared" si="476"/>
        <v>20</v>
      </c>
      <c r="I3259">
        <f t="shared" si="481"/>
        <v>53</v>
      </c>
      <c r="K3259">
        <f t="shared" si="482"/>
        <v>37</v>
      </c>
      <c r="N3259">
        <f t="shared" si="473"/>
        <v>55</v>
      </c>
      <c r="O3259">
        <f t="shared" si="483"/>
        <v>21</v>
      </c>
    </row>
    <row r="3260" spans="2:15" x14ac:dyDescent="0.25">
      <c r="B3260" s="16">
        <f t="shared" si="474"/>
        <v>42060</v>
      </c>
      <c r="C3260">
        <f t="shared" si="477"/>
        <v>450</v>
      </c>
      <c r="D3260">
        <f t="shared" si="478"/>
        <v>245</v>
      </c>
      <c r="E3260">
        <f t="shared" si="479"/>
        <v>205</v>
      </c>
      <c r="F3260">
        <f t="shared" si="480"/>
        <v>22</v>
      </c>
      <c r="G3260">
        <f t="shared" si="475"/>
        <v>37</v>
      </c>
      <c r="H3260">
        <f t="shared" si="476"/>
        <v>20</v>
      </c>
      <c r="I3260">
        <f t="shared" si="481"/>
        <v>53</v>
      </c>
      <c r="K3260">
        <f t="shared" si="482"/>
        <v>37</v>
      </c>
      <c r="N3260">
        <f t="shared" si="473"/>
        <v>55</v>
      </c>
      <c r="O3260">
        <f t="shared" si="483"/>
        <v>21</v>
      </c>
    </row>
    <row r="3261" spans="2:15" x14ac:dyDescent="0.25">
      <c r="B3261" s="16">
        <f t="shared" si="474"/>
        <v>42061</v>
      </c>
      <c r="C3261">
        <f t="shared" si="477"/>
        <v>450</v>
      </c>
      <c r="D3261">
        <f t="shared" si="478"/>
        <v>245</v>
      </c>
      <c r="E3261">
        <f t="shared" si="479"/>
        <v>205</v>
      </c>
      <c r="F3261">
        <f t="shared" si="480"/>
        <v>22</v>
      </c>
      <c r="G3261">
        <f t="shared" si="475"/>
        <v>37</v>
      </c>
      <c r="H3261">
        <f t="shared" si="476"/>
        <v>20</v>
      </c>
      <c r="I3261">
        <f t="shared" si="481"/>
        <v>53</v>
      </c>
      <c r="K3261">
        <f t="shared" si="482"/>
        <v>37</v>
      </c>
      <c r="N3261">
        <f t="shared" si="473"/>
        <v>55</v>
      </c>
      <c r="O3261">
        <f t="shared" si="483"/>
        <v>21</v>
      </c>
    </row>
    <row r="3262" spans="2:15" x14ac:dyDescent="0.25">
      <c r="B3262" s="16">
        <f t="shared" si="474"/>
        <v>42062</v>
      </c>
      <c r="C3262">
        <f t="shared" si="477"/>
        <v>450</v>
      </c>
      <c r="D3262">
        <f t="shared" si="478"/>
        <v>245</v>
      </c>
      <c r="E3262">
        <f t="shared" si="479"/>
        <v>205</v>
      </c>
      <c r="F3262">
        <f t="shared" si="480"/>
        <v>22</v>
      </c>
      <c r="G3262">
        <f t="shared" si="475"/>
        <v>37</v>
      </c>
      <c r="H3262">
        <f t="shared" si="476"/>
        <v>20</v>
      </c>
      <c r="I3262">
        <f t="shared" si="481"/>
        <v>53</v>
      </c>
      <c r="K3262">
        <f t="shared" si="482"/>
        <v>37</v>
      </c>
      <c r="N3262">
        <f t="shared" si="473"/>
        <v>55</v>
      </c>
      <c r="O3262">
        <f t="shared" si="483"/>
        <v>21</v>
      </c>
    </row>
    <row r="3263" spans="2:15" x14ac:dyDescent="0.25">
      <c r="B3263" s="16">
        <f t="shared" si="474"/>
        <v>42063</v>
      </c>
      <c r="C3263">
        <f t="shared" si="477"/>
        <v>450</v>
      </c>
      <c r="D3263">
        <f t="shared" si="478"/>
        <v>245</v>
      </c>
      <c r="E3263">
        <f t="shared" si="479"/>
        <v>205</v>
      </c>
      <c r="F3263">
        <f t="shared" si="480"/>
        <v>22</v>
      </c>
      <c r="G3263">
        <f t="shared" si="475"/>
        <v>37</v>
      </c>
      <c r="H3263">
        <f t="shared" si="476"/>
        <v>20</v>
      </c>
      <c r="I3263">
        <f t="shared" si="481"/>
        <v>53</v>
      </c>
      <c r="K3263">
        <f t="shared" si="482"/>
        <v>37</v>
      </c>
      <c r="N3263">
        <f t="shared" si="473"/>
        <v>55</v>
      </c>
      <c r="O3263">
        <f t="shared" si="483"/>
        <v>21</v>
      </c>
    </row>
    <row r="3264" spans="2:15" x14ac:dyDescent="0.25">
      <c r="B3264" s="16">
        <f t="shared" si="474"/>
        <v>42064</v>
      </c>
      <c r="C3264">
        <f t="shared" si="477"/>
        <v>450</v>
      </c>
      <c r="D3264">
        <f t="shared" si="478"/>
        <v>245</v>
      </c>
      <c r="E3264">
        <f t="shared" si="479"/>
        <v>205</v>
      </c>
      <c r="F3264">
        <f t="shared" si="480"/>
        <v>22</v>
      </c>
      <c r="G3264">
        <f>15+4+3+3</f>
        <v>25</v>
      </c>
      <c r="H3264">
        <f t="shared" ref="H3264:H3294" si="484">5+5</f>
        <v>10</v>
      </c>
      <c r="I3264">
        <f>5+4+2+7+5+30+22</f>
        <v>75</v>
      </c>
      <c r="K3264">
        <f t="shared" si="482"/>
        <v>37</v>
      </c>
      <c r="N3264">
        <f t="shared" si="473"/>
        <v>55</v>
      </c>
      <c r="O3264">
        <f t="shared" si="483"/>
        <v>21</v>
      </c>
    </row>
    <row r="3265" spans="2:15" x14ac:dyDescent="0.25">
      <c r="B3265" s="16">
        <f t="shared" si="474"/>
        <v>42065</v>
      </c>
      <c r="C3265">
        <f t="shared" si="477"/>
        <v>450</v>
      </c>
      <c r="D3265">
        <f t="shared" si="478"/>
        <v>245</v>
      </c>
      <c r="E3265">
        <f t="shared" si="479"/>
        <v>205</v>
      </c>
      <c r="F3265">
        <f t="shared" si="480"/>
        <v>22</v>
      </c>
      <c r="G3265">
        <f t="shared" ref="G3265:G3294" si="485">15+4+3+3</f>
        <v>25</v>
      </c>
      <c r="H3265">
        <f t="shared" si="484"/>
        <v>10</v>
      </c>
      <c r="I3265">
        <f t="shared" ref="I3265:I3294" si="486">5+4+2+7+5+30+22</f>
        <v>75</v>
      </c>
      <c r="K3265">
        <f t="shared" si="482"/>
        <v>37</v>
      </c>
      <c r="N3265">
        <f t="shared" si="473"/>
        <v>55</v>
      </c>
      <c r="O3265">
        <f t="shared" si="483"/>
        <v>21</v>
      </c>
    </row>
    <row r="3266" spans="2:15" x14ac:dyDescent="0.25">
      <c r="B3266" s="16">
        <f t="shared" si="474"/>
        <v>42066</v>
      </c>
      <c r="C3266">
        <f t="shared" si="477"/>
        <v>450</v>
      </c>
      <c r="D3266">
        <f t="shared" si="478"/>
        <v>245</v>
      </c>
      <c r="E3266">
        <f t="shared" si="479"/>
        <v>205</v>
      </c>
      <c r="F3266">
        <f t="shared" si="480"/>
        <v>22</v>
      </c>
      <c r="G3266">
        <f t="shared" si="485"/>
        <v>25</v>
      </c>
      <c r="H3266">
        <f t="shared" si="484"/>
        <v>10</v>
      </c>
      <c r="I3266">
        <f t="shared" si="486"/>
        <v>75</v>
      </c>
      <c r="K3266">
        <f t="shared" si="482"/>
        <v>37</v>
      </c>
      <c r="N3266">
        <f t="shared" si="473"/>
        <v>55</v>
      </c>
      <c r="O3266">
        <f t="shared" si="483"/>
        <v>21</v>
      </c>
    </row>
    <row r="3267" spans="2:15" x14ac:dyDescent="0.25">
      <c r="B3267" s="16">
        <f t="shared" si="474"/>
        <v>42067</v>
      </c>
      <c r="C3267">
        <f t="shared" si="477"/>
        <v>450</v>
      </c>
      <c r="D3267">
        <f t="shared" si="478"/>
        <v>245</v>
      </c>
      <c r="E3267">
        <f t="shared" si="479"/>
        <v>205</v>
      </c>
      <c r="F3267">
        <f t="shared" si="480"/>
        <v>22</v>
      </c>
      <c r="G3267">
        <f t="shared" si="485"/>
        <v>25</v>
      </c>
      <c r="H3267">
        <f t="shared" si="484"/>
        <v>10</v>
      </c>
      <c r="I3267">
        <f t="shared" si="486"/>
        <v>75</v>
      </c>
      <c r="K3267">
        <f t="shared" si="482"/>
        <v>37</v>
      </c>
      <c r="N3267">
        <f t="shared" si="473"/>
        <v>55</v>
      </c>
      <c r="O3267">
        <f t="shared" si="483"/>
        <v>21</v>
      </c>
    </row>
    <row r="3268" spans="2:15" x14ac:dyDescent="0.25">
      <c r="B3268" s="16">
        <f t="shared" si="474"/>
        <v>42068</v>
      </c>
      <c r="C3268">
        <f t="shared" si="477"/>
        <v>450</v>
      </c>
      <c r="D3268">
        <f t="shared" si="478"/>
        <v>245</v>
      </c>
      <c r="E3268">
        <f t="shared" si="479"/>
        <v>205</v>
      </c>
      <c r="F3268">
        <f t="shared" si="480"/>
        <v>22</v>
      </c>
      <c r="G3268">
        <f t="shared" si="485"/>
        <v>25</v>
      </c>
      <c r="H3268">
        <f t="shared" si="484"/>
        <v>10</v>
      </c>
      <c r="I3268">
        <f t="shared" si="486"/>
        <v>75</v>
      </c>
      <c r="K3268">
        <f t="shared" si="482"/>
        <v>37</v>
      </c>
      <c r="N3268">
        <f t="shared" si="473"/>
        <v>55</v>
      </c>
      <c r="O3268">
        <f t="shared" si="483"/>
        <v>21</v>
      </c>
    </row>
    <row r="3269" spans="2:15" x14ac:dyDescent="0.25">
      <c r="B3269" s="16">
        <f t="shared" si="474"/>
        <v>42069</v>
      </c>
      <c r="C3269">
        <f t="shared" si="477"/>
        <v>450</v>
      </c>
      <c r="D3269">
        <f t="shared" si="478"/>
        <v>245</v>
      </c>
      <c r="E3269">
        <f t="shared" si="479"/>
        <v>205</v>
      </c>
      <c r="F3269">
        <f t="shared" si="480"/>
        <v>22</v>
      </c>
      <c r="G3269">
        <f t="shared" si="485"/>
        <v>25</v>
      </c>
      <c r="H3269">
        <f t="shared" si="484"/>
        <v>10</v>
      </c>
      <c r="I3269">
        <f t="shared" si="486"/>
        <v>75</v>
      </c>
      <c r="K3269">
        <f t="shared" si="482"/>
        <v>37</v>
      </c>
      <c r="N3269">
        <f t="shared" si="473"/>
        <v>55</v>
      </c>
      <c r="O3269">
        <f t="shared" si="483"/>
        <v>21</v>
      </c>
    </row>
    <row r="3270" spans="2:15" x14ac:dyDescent="0.25">
      <c r="B3270" s="16">
        <f t="shared" si="474"/>
        <v>42070</v>
      </c>
      <c r="C3270">
        <f t="shared" si="477"/>
        <v>450</v>
      </c>
      <c r="D3270">
        <f t="shared" si="478"/>
        <v>245</v>
      </c>
      <c r="E3270">
        <f t="shared" si="479"/>
        <v>205</v>
      </c>
      <c r="F3270">
        <f t="shared" si="480"/>
        <v>22</v>
      </c>
      <c r="G3270">
        <f t="shared" si="485"/>
        <v>25</v>
      </c>
      <c r="H3270">
        <f t="shared" si="484"/>
        <v>10</v>
      </c>
      <c r="I3270">
        <f t="shared" si="486"/>
        <v>75</v>
      </c>
      <c r="K3270">
        <f t="shared" si="482"/>
        <v>37</v>
      </c>
      <c r="N3270">
        <f t="shared" ref="N3270:N3294" si="487">35+20</f>
        <v>55</v>
      </c>
      <c r="O3270">
        <f t="shared" si="483"/>
        <v>21</v>
      </c>
    </row>
    <row r="3271" spans="2:15" x14ac:dyDescent="0.25">
      <c r="B3271" s="16">
        <f t="shared" si="474"/>
        <v>42071</v>
      </c>
      <c r="C3271">
        <f t="shared" si="477"/>
        <v>450</v>
      </c>
      <c r="D3271">
        <f t="shared" si="478"/>
        <v>245</v>
      </c>
      <c r="E3271">
        <f t="shared" si="479"/>
        <v>205</v>
      </c>
      <c r="F3271">
        <f t="shared" si="480"/>
        <v>22</v>
      </c>
      <c r="G3271">
        <f t="shared" si="485"/>
        <v>25</v>
      </c>
      <c r="H3271">
        <f t="shared" si="484"/>
        <v>10</v>
      </c>
      <c r="I3271">
        <f t="shared" si="486"/>
        <v>75</v>
      </c>
      <c r="K3271">
        <f t="shared" si="482"/>
        <v>37</v>
      </c>
      <c r="N3271">
        <f t="shared" si="487"/>
        <v>55</v>
      </c>
      <c r="O3271">
        <f t="shared" si="483"/>
        <v>21</v>
      </c>
    </row>
    <row r="3272" spans="2:15" x14ac:dyDescent="0.25">
      <c r="B3272" s="16">
        <f t="shared" si="474"/>
        <v>42072</v>
      </c>
      <c r="C3272">
        <f t="shared" si="477"/>
        <v>450</v>
      </c>
      <c r="D3272">
        <f t="shared" si="478"/>
        <v>245</v>
      </c>
      <c r="E3272">
        <f t="shared" si="479"/>
        <v>205</v>
      </c>
      <c r="F3272">
        <f t="shared" si="480"/>
        <v>22</v>
      </c>
      <c r="G3272">
        <f t="shared" si="485"/>
        <v>25</v>
      </c>
      <c r="H3272">
        <f t="shared" si="484"/>
        <v>10</v>
      </c>
      <c r="I3272">
        <f t="shared" si="486"/>
        <v>75</v>
      </c>
      <c r="K3272">
        <f t="shared" si="482"/>
        <v>37</v>
      </c>
      <c r="N3272">
        <f t="shared" si="487"/>
        <v>55</v>
      </c>
      <c r="O3272">
        <f t="shared" si="483"/>
        <v>21</v>
      </c>
    </row>
    <row r="3273" spans="2:15" x14ac:dyDescent="0.25">
      <c r="B3273" s="16">
        <f t="shared" si="474"/>
        <v>42073</v>
      </c>
      <c r="C3273">
        <f t="shared" si="477"/>
        <v>450</v>
      </c>
      <c r="D3273">
        <f t="shared" si="478"/>
        <v>245</v>
      </c>
      <c r="E3273">
        <f t="shared" si="479"/>
        <v>205</v>
      </c>
      <c r="F3273">
        <f t="shared" si="480"/>
        <v>22</v>
      </c>
      <c r="G3273">
        <f t="shared" si="485"/>
        <v>25</v>
      </c>
      <c r="H3273">
        <f t="shared" si="484"/>
        <v>10</v>
      </c>
      <c r="I3273">
        <f t="shared" si="486"/>
        <v>75</v>
      </c>
      <c r="K3273">
        <f t="shared" si="482"/>
        <v>37</v>
      </c>
      <c r="N3273">
        <f t="shared" si="487"/>
        <v>55</v>
      </c>
      <c r="O3273">
        <f t="shared" si="483"/>
        <v>21</v>
      </c>
    </row>
    <row r="3274" spans="2:15" x14ac:dyDescent="0.25">
      <c r="B3274" s="16">
        <f t="shared" si="474"/>
        <v>42074</v>
      </c>
      <c r="C3274">
        <f t="shared" si="477"/>
        <v>450</v>
      </c>
      <c r="D3274">
        <f t="shared" si="478"/>
        <v>245</v>
      </c>
      <c r="E3274">
        <f t="shared" si="479"/>
        <v>205</v>
      </c>
      <c r="F3274">
        <f t="shared" si="480"/>
        <v>22</v>
      </c>
      <c r="G3274">
        <f t="shared" si="485"/>
        <v>25</v>
      </c>
      <c r="H3274">
        <f t="shared" si="484"/>
        <v>10</v>
      </c>
      <c r="I3274">
        <f t="shared" si="486"/>
        <v>75</v>
      </c>
      <c r="K3274">
        <f t="shared" si="482"/>
        <v>37</v>
      </c>
      <c r="N3274">
        <f t="shared" si="487"/>
        <v>55</v>
      </c>
      <c r="O3274">
        <f t="shared" si="483"/>
        <v>21</v>
      </c>
    </row>
    <row r="3275" spans="2:15" x14ac:dyDescent="0.25">
      <c r="B3275" s="16">
        <f t="shared" si="474"/>
        <v>42075</v>
      </c>
      <c r="C3275">
        <f t="shared" si="477"/>
        <v>450</v>
      </c>
      <c r="D3275">
        <f t="shared" si="478"/>
        <v>245</v>
      </c>
      <c r="E3275">
        <f t="shared" si="479"/>
        <v>205</v>
      </c>
      <c r="F3275">
        <f t="shared" si="480"/>
        <v>22</v>
      </c>
      <c r="G3275">
        <f t="shared" si="485"/>
        <v>25</v>
      </c>
      <c r="H3275">
        <f t="shared" si="484"/>
        <v>10</v>
      </c>
      <c r="I3275">
        <f t="shared" si="486"/>
        <v>75</v>
      </c>
      <c r="K3275">
        <f t="shared" si="482"/>
        <v>37</v>
      </c>
      <c r="N3275">
        <f t="shared" si="487"/>
        <v>55</v>
      </c>
      <c r="O3275">
        <f t="shared" si="483"/>
        <v>21</v>
      </c>
    </row>
    <row r="3276" spans="2:15" x14ac:dyDescent="0.25">
      <c r="B3276" s="16">
        <f t="shared" si="474"/>
        <v>42076</v>
      </c>
      <c r="C3276">
        <f t="shared" si="477"/>
        <v>450</v>
      </c>
      <c r="D3276">
        <f t="shared" si="478"/>
        <v>245</v>
      </c>
      <c r="E3276">
        <f t="shared" si="479"/>
        <v>205</v>
      </c>
      <c r="F3276">
        <f t="shared" si="480"/>
        <v>22</v>
      </c>
      <c r="G3276">
        <f t="shared" si="485"/>
        <v>25</v>
      </c>
      <c r="H3276">
        <f t="shared" si="484"/>
        <v>10</v>
      </c>
      <c r="I3276">
        <f t="shared" si="486"/>
        <v>75</v>
      </c>
      <c r="K3276">
        <f t="shared" si="482"/>
        <v>37</v>
      </c>
      <c r="N3276">
        <f t="shared" si="487"/>
        <v>55</v>
      </c>
      <c r="O3276">
        <f t="shared" si="483"/>
        <v>21</v>
      </c>
    </row>
    <row r="3277" spans="2:15" x14ac:dyDescent="0.25">
      <c r="B3277" s="16">
        <f t="shared" si="474"/>
        <v>42077</v>
      </c>
      <c r="C3277">
        <f t="shared" si="477"/>
        <v>450</v>
      </c>
      <c r="D3277">
        <f t="shared" si="478"/>
        <v>245</v>
      </c>
      <c r="E3277">
        <f t="shared" si="479"/>
        <v>205</v>
      </c>
      <c r="F3277">
        <f t="shared" si="480"/>
        <v>22</v>
      </c>
      <c r="G3277">
        <f t="shared" si="485"/>
        <v>25</v>
      </c>
      <c r="H3277">
        <f t="shared" si="484"/>
        <v>10</v>
      </c>
      <c r="I3277">
        <f t="shared" si="486"/>
        <v>75</v>
      </c>
      <c r="K3277">
        <f t="shared" si="482"/>
        <v>37</v>
      </c>
      <c r="N3277">
        <f t="shared" si="487"/>
        <v>55</v>
      </c>
      <c r="O3277">
        <f t="shared" si="483"/>
        <v>21</v>
      </c>
    </row>
    <row r="3278" spans="2:15" x14ac:dyDescent="0.25">
      <c r="B3278" s="16">
        <f t="shared" si="474"/>
        <v>42078</v>
      </c>
      <c r="C3278">
        <f t="shared" si="477"/>
        <v>450</v>
      </c>
      <c r="D3278">
        <f t="shared" si="478"/>
        <v>245</v>
      </c>
      <c r="E3278">
        <f t="shared" si="479"/>
        <v>205</v>
      </c>
      <c r="F3278">
        <f t="shared" si="480"/>
        <v>22</v>
      </c>
      <c r="G3278">
        <f t="shared" si="485"/>
        <v>25</v>
      </c>
      <c r="H3278">
        <f t="shared" si="484"/>
        <v>10</v>
      </c>
      <c r="I3278">
        <f t="shared" si="486"/>
        <v>75</v>
      </c>
      <c r="K3278">
        <f t="shared" si="482"/>
        <v>37</v>
      </c>
      <c r="N3278">
        <f t="shared" si="487"/>
        <v>55</v>
      </c>
      <c r="O3278">
        <f t="shared" si="483"/>
        <v>21</v>
      </c>
    </row>
    <row r="3279" spans="2:15" x14ac:dyDescent="0.25">
      <c r="B3279" s="16">
        <f t="shared" si="474"/>
        <v>42079</v>
      </c>
      <c r="C3279">
        <f t="shared" si="477"/>
        <v>450</v>
      </c>
      <c r="D3279">
        <f t="shared" si="478"/>
        <v>245</v>
      </c>
      <c r="E3279">
        <f t="shared" si="479"/>
        <v>205</v>
      </c>
      <c r="F3279">
        <f t="shared" si="480"/>
        <v>22</v>
      </c>
      <c r="G3279">
        <f t="shared" si="485"/>
        <v>25</v>
      </c>
      <c r="H3279">
        <f t="shared" si="484"/>
        <v>10</v>
      </c>
      <c r="I3279">
        <f t="shared" si="486"/>
        <v>75</v>
      </c>
      <c r="K3279">
        <f t="shared" si="482"/>
        <v>37</v>
      </c>
      <c r="N3279">
        <f t="shared" si="487"/>
        <v>55</v>
      </c>
      <c r="O3279">
        <f t="shared" si="483"/>
        <v>21</v>
      </c>
    </row>
    <row r="3280" spans="2:15" x14ac:dyDescent="0.25">
      <c r="B3280" s="16">
        <f t="shared" si="474"/>
        <v>42080</v>
      </c>
      <c r="C3280">
        <f t="shared" si="477"/>
        <v>450</v>
      </c>
      <c r="D3280">
        <f t="shared" si="478"/>
        <v>245</v>
      </c>
      <c r="E3280">
        <f t="shared" si="479"/>
        <v>205</v>
      </c>
      <c r="F3280">
        <f t="shared" si="480"/>
        <v>22</v>
      </c>
      <c r="G3280">
        <f t="shared" si="485"/>
        <v>25</v>
      </c>
      <c r="H3280">
        <f t="shared" si="484"/>
        <v>10</v>
      </c>
      <c r="I3280">
        <f t="shared" si="486"/>
        <v>75</v>
      </c>
      <c r="K3280">
        <f t="shared" si="482"/>
        <v>37</v>
      </c>
      <c r="N3280">
        <f t="shared" si="487"/>
        <v>55</v>
      </c>
      <c r="O3280">
        <f t="shared" si="483"/>
        <v>21</v>
      </c>
    </row>
    <row r="3281" spans="2:15" x14ac:dyDescent="0.25">
      <c r="B3281" s="16">
        <f t="shared" si="474"/>
        <v>42081</v>
      </c>
      <c r="C3281">
        <f t="shared" si="477"/>
        <v>450</v>
      </c>
      <c r="D3281">
        <f t="shared" si="478"/>
        <v>245</v>
      </c>
      <c r="E3281">
        <f t="shared" si="479"/>
        <v>205</v>
      </c>
      <c r="F3281">
        <f t="shared" si="480"/>
        <v>22</v>
      </c>
      <c r="G3281">
        <f t="shared" si="485"/>
        <v>25</v>
      </c>
      <c r="H3281">
        <f t="shared" si="484"/>
        <v>10</v>
      </c>
      <c r="I3281">
        <f t="shared" si="486"/>
        <v>75</v>
      </c>
      <c r="K3281">
        <f t="shared" si="482"/>
        <v>37</v>
      </c>
      <c r="N3281">
        <f t="shared" si="487"/>
        <v>55</v>
      </c>
      <c r="O3281">
        <f t="shared" si="483"/>
        <v>21</v>
      </c>
    </row>
    <row r="3282" spans="2:15" x14ac:dyDescent="0.25">
      <c r="B3282" s="16">
        <f t="shared" si="474"/>
        <v>42082</v>
      </c>
      <c r="C3282">
        <f t="shared" si="477"/>
        <v>450</v>
      </c>
      <c r="D3282">
        <f t="shared" si="478"/>
        <v>245</v>
      </c>
      <c r="E3282">
        <f t="shared" si="479"/>
        <v>205</v>
      </c>
      <c r="F3282">
        <f t="shared" si="480"/>
        <v>22</v>
      </c>
      <c r="G3282">
        <f t="shared" si="485"/>
        <v>25</v>
      </c>
      <c r="H3282">
        <f t="shared" si="484"/>
        <v>10</v>
      </c>
      <c r="I3282">
        <f t="shared" si="486"/>
        <v>75</v>
      </c>
      <c r="K3282">
        <f t="shared" si="482"/>
        <v>37</v>
      </c>
      <c r="N3282">
        <f t="shared" si="487"/>
        <v>55</v>
      </c>
      <c r="O3282">
        <f t="shared" si="483"/>
        <v>21</v>
      </c>
    </row>
    <row r="3283" spans="2:15" x14ac:dyDescent="0.25">
      <c r="B3283" s="16">
        <f t="shared" si="474"/>
        <v>42083</v>
      </c>
      <c r="C3283">
        <f t="shared" si="477"/>
        <v>450</v>
      </c>
      <c r="D3283">
        <f t="shared" si="478"/>
        <v>245</v>
      </c>
      <c r="E3283">
        <f t="shared" si="479"/>
        <v>205</v>
      </c>
      <c r="F3283">
        <f t="shared" si="480"/>
        <v>22</v>
      </c>
      <c r="G3283">
        <f t="shared" si="485"/>
        <v>25</v>
      </c>
      <c r="H3283">
        <f t="shared" si="484"/>
        <v>10</v>
      </c>
      <c r="I3283">
        <f t="shared" si="486"/>
        <v>75</v>
      </c>
      <c r="K3283">
        <f t="shared" si="482"/>
        <v>37</v>
      </c>
      <c r="N3283">
        <f t="shared" si="487"/>
        <v>55</v>
      </c>
      <c r="O3283">
        <f t="shared" si="483"/>
        <v>21</v>
      </c>
    </row>
    <row r="3284" spans="2:15" x14ac:dyDescent="0.25">
      <c r="B3284" s="16">
        <f t="shared" si="474"/>
        <v>42084</v>
      </c>
      <c r="C3284">
        <f t="shared" si="477"/>
        <v>450</v>
      </c>
      <c r="D3284">
        <f t="shared" si="478"/>
        <v>245</v>
      </c>
      <c r="E3284">
        <f t="shared" si="479"/>
        <v>205</v>
      </c>
      <c r="F3284">
        <f t="shared" si="480"/>
        <v>22</v>
      </c>
      <c r="G3284">
        <f t="shared" si="485"/>
        <v>25</v>
      </c>
      <c r="H3284">
        <f t="shared" si="484"/>
        <v>10</v>
      </c>
      <c r="I3284">
        <f t="shared" si="486"/>
        <v>75</v>
      </c>
      <c r="K3284">
        <f t="shared" si="482"/>
        <v>37</v>
      </c>
      <c r="N3284">
        <f t="shared" si="487"/>
        <v>55</v>
      </c>
      <c r="O3284">
        <f t="shared" si="483"/>
        <v>21</v>
      </c>
    </row>
    <row r="3285" spans="2:15" x14ac:dyDescent="0.25">
      <c r="B3285" s="16">
        <f t="shared" si="474"/>
        <v>42085</v>
      </c>
      <c r="C3285">
        <f t="shared" si="477"/>
        <v>450</v>
      </c>
      <c r="D3285">
        <f t="shared" si="478"/>
        <v>245</v>
      </c>
      <c r="E3285">
        <f t="shared" si="479"/>
        <v>205</v>
      </c>
      <c r="F3285">
        <f t="shared" si="480"/>
        <v>22</v>
      </c>
      <c r="G3285">
        <f t="shared" si="485"/>
        <v>25</v>
      </c>
      <c r="H3285">
        <f t="shared" si="484"/>
        <v>10</v>
      </c>
      <c r="I3285">
        <f t="shared" si="486"/>
        <v>75</v>
      </c>
      <c r="K3285">
        <f t="shared" si="482"/>
        <v>37</v>
      </c>
      <c r="N3285">
        <f t="shared" si="487"/>
        <v>55</v>
      </c>
      <c r="O3285">
        <f t="shared" si="483"/>
        <v>21</v>
      </c>
    </row>
    <row r="3286" spans="2:15" x14ac:dyDescent="0.25">
      <c r="B3286" s="16">
        <f t="shared" si="474"/>
        <v>42086</v>
      </c>
      <c r="C3286">
        <f t="shared" si="477"/>
        <v>450</v>
      </c>
      <c r="D3286">
        <f t="shared" si="478"/>
        <v>245</v>
      </c>
      <c r="E3286">
        <f t="shared" si="479"/>
        <v>205</v>
      </c>
      <c r="F3286">
        <f t="shared" si="480"/>
        <v>22</v>
      </c>
      <c r="G3286">
        <f t="shared" si="485"/>
        <v>25</v>
      </c>
      <c r="H3286">
        <f t="shared" si="484"/>
        <v>10</v>
      </c>
      <c r="I3286">
        <f t="shared" si="486"/>
        <v>75</v>
      </c>
      <c r="K3286">
        <f t="shared" si="482"/>
        <v>37</v>
      </c>
      <c r="N3286">
        <f t="shared" si="487"/>
        <v>55</v>
      </c>
      <c r="O3286">
        <f t="shared" si="483"/>
        <v>21</v>
      </c>
    </row>
    <row r="3287" spans="2:15" x14ac:dyDescent="0.25">
      <c r="B3287" s="16">
        <f t="shared" si="474"/>
        <v>42087</v>
      </c>
      <c r="C3287">
        <f t="shared" si="477"/>
        <v>450</v>
      </c>
      <c r="D3287">
        <f t="shared" si="478"/>
        <v>245</v>
      </c>
      <c r="E3287">
        <f t="shared" si="479"/>
        <v>205</v>
      </c>
      <c r="F3287">
        <f t="shared" si="480"/>
        <v>22</v>
      </c>
      <c r="G3287">
        <f t="shared" si="485"/>
        <v>25</v>
      </c>
      <c r="H3287">
        <f t="shared" si="484"/>
        <v>10</v>
      </c>
      <c r="I3287">
        <f t="shared" si="486"/>
        <v>75</v>
      </c>
      <c r="K3287">
        <f t="shared" si="482"/>
        <v>37</v>
      </c>
      <c r="N3287">
        <f t="shared" si="487"/>
        <v>55</v>
      </c>
      <c r="O3287">
        <f t="shared" si="483"/>
        <v>21</v>
      </c>
    </row>
    <row r="3288" spans="2:15" x14ac:dyDescent="0.25">
      <c r="B3288" s="16">
        <f t="shared" si="474"/>
        <v>42088</v>
      </c>
      <c r="C3288">
        <f t="shared" si="477"/>
        <v>450</v>
      </c>
      <c r="D3288">
        <f t="shared" si="478"/>
        <v>245</v>
      </c>
      <c r="E3288">
        <f t="shared" si="479"/>
        <v>205</v>
      </c>
      <c r="F3288">
        <f t="shared" si="480"/>
        <v>22</v>
      </c>
      <c r="G3288">
        <f t="shared" si="485"/>
        <v>25</v>
      </c>
      <c r="H3288">
        <f t="shared" si="484"/>
        <v>10</v>
      </c>
      <c r="I3288">
        <f t="shared" si="486"/>
        <v>75</v>
      </c>
      <c r="K3288">
        <f t="shared" si="482"/>
        <v>37</v>
      </c>
      <c r="N3288">
        <f t="shared" si="487"/>
        <v>55</v>
      </c>
      <c r="O3288">
        <f t="shared" si="483"/>
        <v>21</v>
      </c>
    </row>
    <row r="3289" spans="2:15" x14ac:dyDescent="0.25">
      <c r="B3289" s="16">
        <f t="shared" si="474"/>
        <v>42089</v>
      </c>
      <c r="C3289">
        <f t="shared" si="477"/>
        <v>450</v>
      </c>
      <c r="D3289">
        <f t="shared" si="478"/>
        <v>245</v>
      </c>
      <c r="E3289">
        <f t="shared" si="479"/>
        <v>205</v>
      </c>
      <c r="F3289">
        <f t="shared" si="480"/>
        <v>22</v>
      </c>
      <c r="G3289">
        <f t="shared" si="485"/>
        <v>25</v>
      </c>
      <c r="H3289">
        <f t="shared" si="484"/>
        <v>10</v>
      </c>
      <c r="I3289">
        <f t="shared" si="486"/>
        <v>75</v>
      </c>
      <c r="K3289">
        <f t="shared" si="482"/>
        <v>37</v>
      </c>
      <c r="N3289">
        <f t="shared" si="487"/>
        <v>55</v>
      </c>
      <c r="O3289">
        <f t="shared" si="483"/>
        <v>21</v>
      </c>
    </row>
    <row r="3290" spans="2:15" x14ac:dyDescent="0.25">
      <c r="B3290" s="16">
        <f t="shared" ref="B3290:B3353" si="488">B3289+1</f>
        <v>42090</v>
      </c>
      <c r="C3290">
        <f t="shared" si="477"/>
        <v>450</v>
      </c>
      <c r="D3290">
        <f t="shared" si="478"/>
        <v>245</v>
      </c>
      <c r="E3290">
        <f t="shared" si="479"/>
        <v>205</v>
      </c>
      <c r="F3290">
        <f t="shared" si="480"/>
        <v>22</v>
      </c>
      <c r="G3290">
        <f t="shared" si="485"/>
        <v>25</v>
      </c>
      <c r="H3290">
        <f t="shared" si="484"/>
        <v>10</v>
      </c>
      <c r="I3290">
        <f t="shared" si="486"/>
        <v>75</v>
      </c>
      <c r="K3290">
        <f t="shared" si="482"/>
        <v>37</v>
      </c>
      <c r="N3290">
        <f t="shared" si="487"/>
        <v>55</v>
      </c>
      <c r="O3290">
        <f t="shared" si="483"/>
        <v>21</v>
      </c>
    </row>
    <row r="3291" spans="2:15" x14ac:dyDescent="0.25">
      <c r="B3291" s="16">
        <f t="shared" si="488"/>
        <v>42091</v>
      </c>
      <c r="C3291">
        <f t="shared" si="477"/>
        <v>450</v>
      </c>
      <c r="D3291">
        <f t="shared" si="478"/>
        <v>245</v>
      </c>
      <c r="E3291">
        <f t="shared" si="479"/>
        <v>205</v>
      </c>
      <c r="F3291">
        <f t="shared" si="480"/>
        <v>22</v>
      </c>
      <c r="G3291">
        <f t="shared" si="485"/>
        <v>25</v>
      </c>
      <c r="H3291">
        <f t="shared" si="484"/>
        <v>10</v>
      </c>
      <c r="I3291">
        <f t="shared" si="486"/>
        <v>75</v>
      </c>
      <c r="K3291">
        <f t="shared" si="482"/>
        <v>37</v>
      </c>
      <c r="N3291">
        <f t="shared" si="487"/>
        <v>55</v>
      </c>
      <c r="O3291">
        <f t="shared" si="483"/>
        <v>21</v>
      </c>
    </row>
    <row r="3292" spans="2:15" x14ac:dyDescent="0.25">
      <c r="B3292" s="16">
        <f t="shared" si="488"/>
        <v>42092</v>
      </c>
      <c r="C3292">
        <f t="shared" si="477"/>
        <v>450</v>
      </c>
      <c r="D3292">
        <f t="shared" si="478"/>
        <v>245</v>
      </c>
      <c r="E3292">
        <f t="shared" si="479"/>
        <v>205</v>
      </c>
      <c r="F3292">
        <f t="shared" si="480"/>
        <v>22</v>
      </c>
      <c r="G3292">
        <f t="shared" si="485"/>
        <v>25</v>
      </c>
      <c r="H3292">
        <f t="shared" si="484"/>
        <v>10</v>
      </c>
      <c r="I3292">
        <f t="shared" si="486"/>
        <v>75</v>
      </c>
      <c r="K3292">
        <f t="shared" si="482"/>
        <v>37</v>
      </c>
      <c r="N3292">
        <f t="shared" si="487"/>
        <v>55</v>
      </c>
      <c r="O3292">
        <f t="shared" si="483"/>
        <v>21</v>
      </c>
    </row>
    <row r="3293" spans="2:15" x14ac:dyDescent="0.25">
      <c r="B3293" s="16">
        <f t="shared" si="488"/>
        <v>42093</v>
      </c>
      <c r="C3293">
        <f t="shared" si="477"/>
        <v>450</v>
      </c>
      <c r="D3293">
        <f t="shared" si="478"/>
        <v>245</v>
      </c>
      <c r="E3293">
        <f t="shared" si="479"/>
        <v>205</v>
      </c>
      <c r="F3293">
        <f t="shared" si="480"/>
        <v>22</v>
      </c>
      <c r="G3293">
        <f t="shared" si="485"/>
        <v>25</v>
      </c>
      <c r="H3293">
        <f t="shared" si="484"/>
        <v>10</v>
      </c>
      <c r="I3293">
        <f t="shared" si="486"/>
        <v>75</v>
      </c>
      <c r="K3293">
        <f t="shared" si="482"/>
        <v>37</v>
      </c>
      <c r="N3293">
        <f t="shared" si="487"/>
        <v>55</v>
      </c>
      <c r="O3293">
        <f t="shared" si="483"/>
        <v>21</v>
      </c>
    </row>
    <row r="3294" spans="2:15" x14ac:dyDescent="0.25">
      <c r="B3294" s="16">
        <f t="shared" si="488"/>
        <v>42094</v>
      </c>
      <c r="C3294">
        <f t="shared" si="477"/>
        <v>450</v>
      </c>
      <c r="D3294">
        <f t="shared" si="478"/>
        <v>245</v>
      </c>
      <c r="E3294">
        <f t="shared" si="479"/>
        <v>205</v>
      </c>
      <c r="F3294">
        <f t="shared" si="480"/>
        <v>22</v>
      </c>
      <c r="G3294">
        <f t="shared" si="485"/>
        <v>25</v>
      </c>
      <c r="H3294">
        <f t="shared" si="484"/>
        <v>10</v>
      </c>
      <c r="I3294">
        <f t="shared" si="486"/>
        <v>75</v>
      </c>
      <c r="K3294">
        <f t="shared" si="482"/>
        <v>37</v>
      </c>
      <c r="N3294">
        <f t="shared" si="487"/>
        <v>55</v>
      </c>
      <c r="O3294">
        <f t="shared" si="483"/>
        <v>21</v>
      </c>
    </row>
    <row r="3295" spans="2:15" x14ac:dyDescent="0.25">
      <c r="B3295" s="16">
        <f t="shared" si="488"/>
        <v>42095</v>
      </c>
      <c r="C3295">
        <f t="shared" si="477"/>
        <v>410</v>
      </c>
      <c r="D3295">
        <f t="shared" si="478"/>
        <v>245</v>
      </c>
      <c r="E3295">
        <f t="shared" si="479"/>
        <v>165</v>
      </c>
      <c r="F3295">
        <f t="shared" si="480"/>
        <v>22</v>
      </c>
      <c r="G3295">
        <f>15+4+3+5</f>
        <v>27</v>
      </c>
      <c r="H3295">
        <v>0</v>
      </c>
      <c r="I3295">
        <f>5+4+2+7+30+10+24</f>
        <v>82</v>
      </c>
      <c r="K3295">
        <f>5+5+12+10+1</f>
        <v>33</v>
      </c>
      <c r="N3295">
        <f>35+25</f>
        <v>60</v>
      </c>
      <c r="O3295">
        <f t="shared" si="483"/>
        <v>21</v>
      </c>
    </row>
    <row r="3296" spans="2:15" x14ac:dyDescent="0.25">
      <c r="B3296" s="16">
        <f t="shared" si="488"/>
        <v>42096</v>
      </c>
      <c r="C3296">
        <f t="shared" si="477"/>
        <v>410</v>
      </c>
      <c r="D3296">
        <f t="shared" si="478"/>
        <v>245</v>
      </c>
      <c r="E3296">
        <f t="shared" si="479"/>
        <v>165</v>
      </c>
      <c r="F3296">
        <f t="shared" si="480"/>
        <v>22</v>
      </c>
      <c r="G3296">
        <f t="shared" ref="G3296:G3359" si="489">15+4+3+5</f>
        <v>27</v>
      </c>
      <c r="H3296">
        <v>0</v>
      </c>
      <c r="I3296">
        <f t="shared" ref="I3296:I3324" si="490">5+4+2+7+30+10+24</f>
        <v>82</v>
      </c>
      <c r="K3296">
        <f t="shared" ref="K3296:K3324" si="491">5+5+12+10+1</f>
        <v>33</v>
      </c>
      <c r="N3296">
        <f t="shared" ref="N3296:N3359" si="492">35+25</f>
        <v>60</v>
      </c>
      <c r="O3296">
        <f t="shared" si="483"/>
        <v>21</v>
      </c>
    </row>
    <row r="3297" spans="2:15" x14ac:dyDescent="0.25">
      <c r="B3297" s="16">
        <f t="shared" si="488"/>
        <v>42097</v>
      </c>
      <c r="C3297">
        <f t="shared" si="477"/>
        <v>410</v>
      </c>
      <c r="D3297">
        <f t="shared" si="478"/>
        <v>245</v>
      </c>
      <c r="E3297">
        <f t="shared" si="479"/>
        <v>165</v>
      </c>
      <c r="F3297">
        <f t="shared" si="480"/>
        <v>22</v>
      </c>
      <c r="G3297">
        <f t="shared" si="489"/>
        <v>27</v>
      </c>
      <c r="H3297">
        <v>0</v>
      </c>
      <c r="I3297">
        <f t="shared" si="490"/>
        <v>82</v>
      </c>
      <c r="K3297">
        <f t="shared" si="491"/>
        <v>33</v>
      </c>
      <c r="N3297">
        <f t="shared" si="492"/>
        <v>60</v>
      </c>
      <c r="O3297">
        <f t="shared" si="483"/>
        <v>21</v>
      </c>
    </row>
    <row r="3298" spans="2:15" x14ac:dyDescent="0.25">
      <c r="B3298" s="16">
        <f t="shared" si="488"/>
        <v>42098</v>
      </c>
      <c r="C3298">
        <f t="shared" si="477"/>
        <v>410</v>
      </c>
      <c r="D3298">
        <f t="shared" si="478"/>
        <v>245</v>
      </c>
      <c r="E3298">
        <f t="shared" si="479"/>
        <v>165</v>
      </c>
      <c r="F3298">
        <f t="shared" si="480"/>
        <v>22</v>
      </c>
      <c r="G3298">
        <f t="shared" si="489"/>
        <v>27</v>
      </c>
      <c r="H3298">
        <v>0</v>
      </c>
      <c r="I3298">
        <f t="shared" si="490"/>
        <v>82</v>
      </c>
      <c r="K3298">
        <f t="shared" si="491"/>
        <v>33</v>
      </c>
      <c r="N3298">
        <f t="shared" si="492"/>
        <v>60</v>
      </c>
      <c r="O3298">
        <f t="shared" si="483"/>
        <v>21</v>
      </c>
    </row>
    <row r="3299" spans="2:15" x14ac:dyDescent="0.25">
      <c r="B3299" s="16">
        <f t="shared" si="488"/>
        <v>42099</v>
      </c>
      <c r="C3299">
        <f t="shared" si="477"/>
        <v>410</v>
      </c>
      <c r="D3299">
        <f t="shared" si="478"/>
        <v>245</v>
      </c>
      <c r="E3299">
        <f t="shared" si="479"/>
        <v>165</v>
      </c>
      <c r="F3299">
        <f t="shared" si="480"/>
        <v>22</v>
      </c>
      <c r="G3299">
        <f t="shared" si="489"/>
        <v>27</v>
      </c>
      <c r="H3299">
        <v>0</v>
      </c>
      <c r="I3299">
        <f t="shared" si="490"/>
        <v>82</v>
      </c>
      <c r="K3299">
        <f t="shared" si="491"/>
        <v>33</v>
      </c>
      <c r="N3299">
        <f t="shared" si="492"/>
        <v>60</v>
      </c>
      <c r="O3299">
        <f t="shared" si="483"/>
        <v>21</v>
      </c>
    </row>
    <row r="3300" spans="2:15" x14ac:dyDescent="0.25">
      <c r="B3300" s="16">
        <f t="shared" si="488"/>
        <v>42100</v>
      </c>
      <c r="C3300">
        <f t="shared" si="477"/>
        <v>410</v>
      </c>
      <c r="D3300">
        <f t="shared" si="478"/>
        <v>245</v>
      </c>
      <c r="E3300">
        <f t="shared" si="479"/>
        <v>165</v>
      </c>
      <c r="F3300">
        <f t="shared" si="480"/>
        <v>22</v>
      </c>
      <c r="G3300">
        <f t="shared" si="489"/>
        <v>27</v>
      </c>
      <c r="H3300">
        <v>0</v>
      </c>
      <c r="I3300">
        <f t="shared" si="490"/>
        <v>82</v>
      </c>
      <c r="K3300">
        <f t="shared" si="491"/>
        <v>33</v>
      </c>
      <c r="N3300">
        <f t="shared" si="492"/>
        <v>60</v>
      </c>
      <c r="O3300">
        <f t="shared" si="483"/>
        <v>21</v>
      </c>
    </row>
    <row r="3301" spans="2:15" x14ac:dyDescent="0.25">
      <c r="B3301" s="16">
        <f t="shared" si="488"/>
        <v>42101</v>
      </c>
      <c r="C3301">
        <f t="shared" si="477"/>
        <v>410</v>
      </c>
      <c r="D3301">
        <f t="shared" si="478"/>
        <v>245</v>
      </c>
      <c r="E3301">
        <f t="shared" si="479"/>
        <v>165</v>
      </c>
      <c r="F3301">
        <f t="shared" si="480"/>
        <v>22</v>
      </c>
      <c r="G3301">
        <f t="shared" si="489"/>
        <v>27</v>
      </c>
      <c r="H3301">
        <v>0</v>
      </c>
      <c r="I3301">
        <f t="shared" si="490"/>
        <v>82</v>
      </c>
      <c r="K3301">
        <f t="shared" si="491"/>
        <v>33</v>
      </c>
      <c r="N3301">
        <f t="shared" si="492"/>
        <v>60</v>
      </c>
      <c r="O3301">
        <f t="shared" si="483"/>
        <v>21</v>
      </c>
    </row>
    <row r="3302" spans="2:15" x14ac:dyDescent="0.25">
      <c r="B3302" s="16">
        <f t="shared" si="488"/>
        <v>42102</v>
      </c>
      <c r="C3302">
        <f t="shared" si="477"/>
        <v>410</v>
      </c>
      <c r="D3302">
        <f t="shared" si="478"/>
        <v>245</v>
      </c>
      <c r="E3302">
        <f t="shared" si="479"/>
        <v>165</v>
      </c>
      <c r="F3302">
        <f t="shared" si="480"/>
        <v>22</v>
      </c>
      <c r="G3302">
        <f t="shared" si="489"/>
        <v>27</v>
      </c>
      <c r="H3302">
        <v>0</v>
      </c>
      <c r="I3302">
        <f t="shared" si="490"/>
        <v>82</v>
      </c>
      <c r="K3302">
        <f t="shared" si="491"/>
        <v>33</v>
      </c>
      <c r="N3302">
        <f t="shared" si="492"/>
        <v>60</v>
      </c>
      <c r="O3302">
        <f t="shared" si="483"/>
        <v>21</v>
      </c>
    </row>
    <row r="3303" spans="2:15" x14ac:dyDescent="0.25">
      <c r="B3303" s="16">
        <f t="shared" si="488"/>
        <v>42103</v>
      </c>
      <c r="C3303">
        <f t="shared" si="477"/>
        <v>410</v>
      </c>
      <c r="D3303">
        <f t="shared" si="478"/>
        <v>245</v>
      </c>
      <c r="E3303">
        <f t="shared" si="479"/>
        <v>165</v>
      </c>
      <c r="F3303">
        <f t="shared" si="480"/>
        <v>22</v>
      </c>
      <c r="G3303">
        <f t="shared" si="489"/>
        <v>27</v>
      </c>
      <c r="H3303">
        <v>0</v>
      </c>
      <c r="I3303">
        <f t="shared" si="490"/>
        <v>82</v>
      </c>
      <c r="K3303">
        <f t="shared" si="491"/>
        <v>33</v>
      </c>
      <c r="N3303">
        <f t="shared" si="492"/>
        <v>60</v>
      </c>
      <c r="O3303">
        <f t="shared" si="483"/>
        <v>21</v>
      </c>
    </row>
    <row r="3304" spans="2:15" x14ac:dyDescent="0.25">
      <c r="B3304" s="16">
        <f t="shared" si="488"/>
        <v>42104</v>
      </c>
      <c r="C3304">
        <f t="shared" si="477"/>
        <v>410</v>
      </c>
      <c r="D3304">
        <f t="shared" si="478"/>
        <v>245</v>
      </c>
      <c r="E3304">
        <f t="shared" si="479"/>
        <v>165</v>
      </c>
      <c r="F3304">
        <f t="shared" si="480"/>
        <v>22</v>
      </c>
      <c r="G3304">
        <f t="shared" si="489"/>
        <v>27</v>
      </c>
      <c r="H3304">
        <v>0</v>
      </c>
      <c r="I3304">
        <f t="shared" si="490"/>
        <v>82</v>
      </c>
      <c r="K3304">
        <f t="shared" si="491"/>
        <v>33</v>
      </c>
      <c r="N3304">
        <f t="shared" si="492"/>
        <v>60</v>
      </c>
      <c r="O3304">
        <f t="shared" si="483"/>
        <v>21</v>
      </c>
    </row>
    <row r="3305" spans="2:15" x14ac:dyDescent="0.25">
      <c r="B3305" s="16">
        <f t="shared" si="488"/>
        <v>42105</v>
      </c>
      <c r="C3305">
        <f t="shared" ref="C3305:C3368" si="493">IF(MONTH(B3305)&lt;4,450,IF(MONTH(B3305)&gt;10,450,410))</f>
        <v>410</v>
      </c>
      <c r="D3305">
        <f t="shared" ref="D3305:D3368" si="494">SUM(F3305:S3305)</f>
        <v>245</v>
      </c>
      <c r="E3305">
        <f t="shared" ref="E3305:E3368" si="495">C3305-D3305</f>
        <v>165</v>
      </c>
      <c r="F3305">
        <f t="shared" si="480"/>
        <v>22</v>
      </c>
      <c r="G3305">
        <f t="shared" si="489"/>
        <v>27</v>
      </c>
      <c r="H3305">
        <v>0</v>
      </c>
      <c r="I3305">
        <f t="shared" si="490"/>
        <v>82</v>
      </c>
      <c r="K3305">
        <f t="shared" si="491"/>
        <v>33</v>
      </c>
      <c r="N3305">
        <f t="shared" si="492"/>
        <v>60</v>
      </c>
      <c r="O3305">
        <f t="shared" si="483"/>
        <v>21</v>
      </c>
    </row>
    <row r="3306" spans="2:15" x14ac:dyDescent="0.25">
      <c r="B3306" s="16">
        <f t="shared" si="488"/>
        <v>42106</v>
      </c>
      <c r="C3306">
        <f t="shared" si="493"/>
        <v>410</v>
      </c>
      <c r="D3306">
        <f t="shared" si="494"/>
        <v>245</v>
      </c>
      <c r="E3306">
        <f t="shared" si="495"/>
        <v>165</v>
      </c>
      <c r="F3306">
        <f t="shared" ref="F3306:F3369" si="496">2+5+10+5</f>
        <v>22</v>
      </c>
      <c r="G3306">
        <f t="shared" si="489"/>
        <v>27</v>
      </c>
      <c r="H3306">
        <v>0</v>
      </c>
      <c r="I3306">
        <f t="shared" si="490"/>
        <v>82</v>
      </c>
      <c r="K3306">
        <f t="shared" si="491"/>
        <v>33</v>
      </c>
      <c r="N3306">
        <f t="shared" si="492"/>
        <v>60</v>
      </c>
      <c r="O3306">
        <f t="shared" ref="O3306:O3369" si="497">17+4</f>
        <v>21</v>
      </c>
    </row>
    <row r="3307" spans="2:15" x14ac:dyDescent="0.25">
      <c r="B3307" s="16">
        <f t="shared" si="488"/>
        <v>42107</v>
      </c>
      <c r="C3307">
        <f t="shared" si="493"/>
        <v>410</v>
      </c>
      <c r="D3307">
        <f t="shared" si="494"/>
        <v>245</v>
      </c>
      <c r="E3307">
        <f t="shared" si="495"/>
        <v>165</v>
      </c>
      <c r="F3307">
        <f t="shared" si="496"/>
        <v>22</v>
      </c>
      <c r="G3307">
        <f t="shared" si="489"/>
        <v>27</v>
      </c>
      <c r="H3307">
        <v>0</v>
      </c>
      <c r="I3307">
        <f t="shared" si="490"/>
        <v>82</v>
      </c>
      <c r="K3307">
        <f t="shared" si="491"/>
        <v>33</v>
      </c>
      <c r="N3307">
        <f t="shared" si="492"/>
        <v>60</v>
      </c>
      <c r="O3307">
        <f t="shared" si="497"/>
        <v>21</v>
      </c>
    </row>
    <row r="3308" spans="2:15" x14ac:dyDescent="0.25">
      <c r="B3308" s="16">
        <f t="shared" si="488"/>
        <v>42108</v>
      </c>
      <c r="C3308">
        <f t="shared" si="493"/>
        <v>410</v>
      </c>
      <c r="D3308">
        <f t="shared" si="494"/>
        <v>245</v>
      </c>
      <c r="E3308">
        <f t="shared" si="495"/>
        <v>165</v>
      </c>
      <c r="F3308">
        <f t="shared" si="496"/>
        <v>22</v>
      </c>
      <c r="G3308">
        <f t="shared" si="489"/>
        <v>27</v>
      </c>
      <c r="H3308">
        <v>0</v>
      </c>
      <c r="I3308">
        <f t="shared" si="490"/>
        <v>82</v>
      </c>
      <c r="K3308">
        <f t="shared" si="491"/>
        <v>33</v>
      </c>
      <c r="N3308">
        <f t="shared" si="492"/>
        <v>60</v>
      </c>
      <c r="O3308">
        <f t="shared" si="497"/>
        <v>21</v>
      </c>
    </row>
    <row r="3309" spans="2:15" x14ac:dyDescent="0.25">
      <c r="B3309" s="16">
        <f t="shared" si="488"/>
        <v>42109</v>
      </c>
      <c r="C3309">
        <f t="shared" si="493"/>
        <v>410</v>
      </c>
      <c r="D3309">
        <f t="shared" si="494"/>
        <v>245</v>
      </c>
      <c r="E3309">
        <f t="shared" si="495"/>
        <v>165</v>
      </c>
      <c r="F3309">
        <f t="shared" si="496"/>
        <v>22</v>
      </c>
      <c r="G3309">
        <f t="shared" si="489"/>
        <v>27</v>
      </c>
      <c r="H3309">
        <v>0</v>
      </c>
      <c r="I3309">
        <f t="shared" si="490"/>
        <v>82</v>
      </c>
      <c r="K3309">
        <f t="shared" si="491"/>
        <v>33</v>
      </c>
      <c r="N3309">
        <f t="shared" si="492"/>
        <v>60</v>
      </c>
      <c r="O3309">
        <f t="shared" si="497"/>
        <v>21</v>
      </c>
    </row>
    <row r="3310" spans="2:15" x14ac:dyDescent="0.25">
      <c r="B3310" s="16">
        <f t="shared" si="488"/>
        <v>42110</v>
      </c>
      <c r="C3310">
        <f t="shared" si="493"/>
        <v>410</v>
      </c>
      <c r="D3310">
        <f t="shared" si="494"/>
        <v>245</v>
      </c>
      <c r="E3310">
        <f t="shared" si="495"/>
        <v>165</v>
      </c>
      <c r="F3310">
        <f t="shared" si="496"/>
        <v>22</v>
      </c>
      <c r="G3310">
        <f t="shared" si="489"/>
        <v>27</v>
      </c>
      <c r="H3310">
        <v>0</v>
      </c>
      <c r="I3310">
        <f t="shared" si="490"/>
        <v>82</v>
      </c>
      <c r="K3310">
        <f t="shared" si="491"/>
        <v>33</v>
      </c>
      <c r="N3310">
        <f t="shared" si="492"/>
        <v>60</v>
      </c>
      <c r="O3310">
        <f t="shared" si="497"/>
        <v>21</v>
      </c>
    </row>
    <row r="3311" spans="2:15" x14ac:dyDescent="0.25">
      <c r="B3311" s="16">
        <f t="shared" si="488"/>
        <v>42111</v>
      </c>
      <c r="C3311">
        <f t="shared" si="493"/>
        <v>410</v>
      </c>
      <c r="D3311">
        <f t="shared" si="494"/>
        <v>245</v>
      </c>
      <c r="E3311">
        <f t="shared" si="495"/>
        <v>165</v>
      </c>
      <c r="F3311">
        <f t="shared" si="496"/>
        <v>22</v>
      </c>
      <c r="G3311">
        <f t="shared" si="489"/>
        <v>27</v>
      </c>
      <c r="H3311">
        <v>0</v>
      </c>
      <c r="I3311">
        <f t="shared" si="490"/>
        <v>82</v>
      </c>
      <c r="K3311">
        <f t="shared" si="491"/>
        <v>33</v>
      </c>
      <c r="N3311">
        <f t="shared" si="492"/>
        <v>60</v>
      </c>
      <c r="O3311">
        <f t="shared" si="497"/>
        <v>21</v>
      </c>
    </row>
    <row r="3312" spans="2:15" x14ac:dyDescent="0.25">
      <c r="B3312" s="16">
        <f t="shared" si="488"/>
        <v>42112</v>
      </c>
      <c r="C3312">
        <f t="shared" si="493"/>
        <v>410</v>
      </c>
      <c r="D3312">
        <f t="shared" si="494"/>
        <v>245</v>
      </c>
      <c r="E3312">
        <f t="shared" si="495"/>
        <v>165</v>
      </c>
      <c r="F3312">
        <f t="shared" si="496"/>
        <v>22</v>
      </c>
      <c r="G3312">
        <f t="shared" si="489"/>
        <v>27</v>
      </c>
      <c r="H3312">
        <v>0</v>
      </c>
      <c r="I3312">
        <f t="shared" si="490"/>
        <v>82</v>
      </c>
      <c r="K3312">
        <f t="shared" si="491"/>
        <v>33</v>
      </c>
      <c r="N3312">
        <f t="shared" si="492"/>
        <v>60</v>
      </c>
      <c r="O3312">
        <f t="shared" si="497"/>
        <v>21</v>
      </c>
    </row>
    <row r="3313" spans="2:15" x14ac:dyDescent="0.25">
      <c r="B3313" s="16">
        <f t="shared" si="488"/>
        <v>42113</v>
      </c>
      <c r="C3313">
        <f t="shared" si="493"/>
        <v>410</v>
      </c>
      <c r="D3313">
        <f t="shared" si="494"/>
        <v>245</v>
      </c>
      <c r="E3313">
        <f t="shared" si="495"/>
        <v>165</v>
      </c>
      <c r="F3313">
        <f t="shared" si="496"/>
        <v>22</v>
      </c>
      <c r="G3313">
        <f t="shared" si="489"/>
        <v>27</v>
      </c>
      <c r="H3313">
        <v>0</v>
      </c>
      <c r="I3313">
        <f t="shared" si="490"/>
        <v>82</v>
      </c>
      <c r="K3313">
        <f t="shared" si="491"/>
        <v>33</v>
      </c>
      <c r="N3313">
        <f t="shared" si="492"/>
        <v>60</v>
      </c>
      <c r="O3313">
        <f t="shared" si="497"/>
        <v>21</v>
      </c>
    </row>
    <row r="3314" spans="2:15" x14ac:dyDescent="0.25">
      <c r="B3314" s="16">
        <f t="shared" si="488"/>
        <v>42114</v>
      </c>
      <c r="C3314">
        <f t="shared" si="493"/>
        <v>410</v>
      </c>
      <c r="D3314">
        <f t="shared" si="494"/>
        <v>245</v>
      </c>
      <c r="E3314">
        <f t="shared" si="495"/>
        <v>165</v>
      </c>
      <c r="F3314">
        <f t="shared" si="496"/>
        <v>22</v>
      </c>
      <c r="G3314">
        <f t="shared" si="489"/>
        <v>27</v>
      </c>
      <c r="H3314">
        <v>0</v>
      </c>
      <c r="I3314">
        <f t="shared" si="490"/>
        <v>82</v>
      </c>
      <c r="K3314">
        <f t="shared" si="491"/>
        <v>33</v>
      </c>
      <c r="N3314">
        <f t="shared" si="492"/>
        <v>60</v>
      </c>
      <c r="O3314">
        <f t="shared" si="497"/>
        <v>21</v>
      </c>
    </row>
    <row r="3315" spans="2:15" x14ac:dyDescent="0.25">
      <c r="B3315" s="16">
        <f t="shared" si="488"/>
        <v>42115</v>
      </c>
      <c r="C3315">
        <f t="shared" si="493"/>
        <v>410</v>
      </c>
      <c r="D3315">
        <f t="shared" si="494"/>
        <v>245</v>
      </c>
      <c r="E3315">
        <f t="shared" si="495"/>
        <v>165</v>
      </c>
      <c r="F3315">
        <f t="shared" si="496"/>
        <v>22</v>
      </c>
      <c r="G3315">
        <f t="shared" si="489"/>
        <v>27</v>
      </c>
      <c r="H3315">
        <v>0</v>
      </c>
      <c r="I3315">
        <f t="shared" si="490"/>
        <v>82</v>
      </c>
      <c r="K3315">
        <f t="shared" si="491"/>
        <v>33</v>
      </c>
      <c r="N3315">
        <f t="shared" si="492"/>
        <v>60</v>
      </c>
      <c r="O3315">
        <f t="shared" si="497"/>
        <v>21</v>
      </c>
    </row>
    <row r="3316" spans="2:15" x14ac:dyDescent="0.25">
      <c r="B3316" s="16">
        <f t="shared" si="488"/>
        <v>42116</v>
      </c>
      <c r="C3316">
        <f t="shared" si="493"/>
        <v>410</v>
      </c>
      <c r="D3316">
        <f t="shared" si="494"/>
        <v>245</v>
      </c>
      <c r="E3316">
        <f t="shared" si="495"/>
        <v>165</v>
      </c>
      <c r="F3316">
        <f t="shared" si="496"/>
        <v>22</v>
      </c>
      <c r="G3316">
        <f t="shared" si="489"/>
        <v>27</v>
      </c>
      <c r="H3316">
        <v>0</v>
      </c>
      <c r="I3316">
        <f t="shared" si="490"/>
        <v>82</v>
      </c>
      <c r="K3316">
        <f t="shared" si="491"/>
        <v>33</v>
      </c>
      <c r="N3316">
        <f t="shared" si="492"/>
        <v>60</v>
      </c>
      <c r="O3316">
        <f t="shared" si="497"/>
        <v>21</v>
      </c>
    </row>
    <row r="3317" spans="2:15" x14ac:dyDescent="0.25">
      <c r="B3317" s="16">
        <f t="shared" si="488"/>
        <v>42117</v>
      </c>
      <c r="C3317">
        <f t="shared" si="493"/>
        <v>410</v>
      </c>
      <c r="D3317">
        <f t="shared" si="494"/>
        <v>245</v>
      </c>
      <c r="E3317">
        <f t="shared" si="495"/>
        <v>165</v>
      </c>
      <c r="F3317">
        <f t="shared" si="496"/>
        <v>22</v>
      </c>
      <c r="G3317">
        <f t="shared" si="489"/>
        <v>27</v>
      </c>
      <c r="H3317">
        <v>0</v>
      </c>
      <c r="I3317">
        <f t="shared" si="490"/>
        <v>82</v>
      </c>
      <c r="K3317">
        <f t="shared" si="491"/>
        <v>33</v>
      </c>
      <c r="N3317">
        <f t="shared" si="492"/>
        <v>60</v>
      </c>
      <c r="O3317">
        <f t="shared" si="497"/>
        <v>21</v>
      </c>
    </row>
    <row r="3318" spans="2:15" x14ac:dyDescent="0.25">
      <c r="B3318" s="16">
        <f t="shared" si="488"/>
        <v>42118</v>
      </c>
      <c r="C3318">
        <f t="shared" si="493"/>
        <v>410</v>
      </c>
      <c r="D3318">
        <f t="shared" si="494"/>
        <v>245</v>
      </c>
      <c r="E3318">
        <f t="shared" si="495"/>
        <v>165</v>
      </c>
      <c r="F3318">
        <f t="shared" si="496"/>
        <v>22</v>
      </c>
      <c r="G3318">
        <f t="shared" si="489"/>
        <v>27</v>
      </c>
      <c r="H3318">
        <v>0</v>
      </c>
      <c r="I3318">
        <f t="shared" si="490"/>
        <v>82</v>
      </c>
      <c r="K3318">
        <f t="shared" si="491"/>
        <v>33</v>
      </c>
      <c r="N3318">
        <f t="shared" si="492"/>
        <v>60</v>
      </c>
      <c r="O3318">
        <f t="shared" si="497"/>
        <v>21</v>
      </c>
    </row>
    <row r="3319" spans="2:15" x14ac:dyDescent="0.25">
      <c r="B3319" s="16">
        <f t="shared" si="488"/>
        <v>42119</v>
      </c>
      <c r="C3319">
        <f t="shared" si="493"/>
        <v>410</v>
      </c>
      <c r="D3319">
        <f t="shared" si="494"/>
        <v>245</v>
      </c>
      <c r="E3319">
        <f t="shared" si="495"/>
        <v>165</v>
      </c>
      <c r="F3319">
        <f t="shared" si="496"/>
        <v>22</v>
      </c>
      <c r="G3319">
        <f t="shared" si="489"/>
        <v>27</v>
      </c>
      <c r="H3319">
        <v>0</v>
      </c>
      <c r="I3319">
        <f t="shared" si="490"/>
        <v>82</v>
      </c>
      <c r="K3319">
        <f t="shared" si="491"/>
        <v>33</v>
      </c>
      <c r="N3319">
        <f t="shared" si="492"/>
        <v>60</v>
      </c>
      <c r="O3319">
        <f t="shared" si="497"/>
        <v>21</v>
      </c>
    </row>
    <row r="3320" spans="2:15" x14ac:dyDescent="0.25">
      <c r="B3320" s="16">
        <f t="shared" si="488"/>
        <v>42120</v>
      </c>
      <c r="C3320">
        <f t="shared" si="493"/>
        <v>410</v>
      </c>
      <c r="D3320">
        <f t="shared" si="494"/>
        <v>245</v>
      </c>
      <c r="E3320">
        <f t="shared" si="495"/>
        <v>165</v>
      </c>
      <c r="F3320">
        <f t="shared" si="496"/>
        <v>22</v>
      </c>
      <c r="G3320">
        <f t="shared" si="489"/>
        <v>27</v>
      </c>
      <c r="H3320">
        <v>0</v>
      </c>
      <c r="I3320">
        <f t="shared" si="490"/>
        <v>82</v>
      </c>
      <c r="K3320">
        <f t="shared" si="491"/>
        <v>33</v>
      </c>
      <c r="N3320">
        <f t="shared" si="492"/>
        <v>60</v>
      </c>
      <c r="O3320">
        <f t="shared" si="497"/>
        <v>21</v>
      </c>
    </row>
    <row r="3321" spans="2:15" x14ac:dyDescent="0.25">
      <c r="B3321" s="16">
        <f t="shared" si="488"/>
        <v>42121</v>
      </c>
      <c r="C3321">
        <f t="shared" si="493"/>
        <v>410</v>
      </c>
      <c r="D3321">
        <f t="shared" si="494"/>
        <v>245</v>
      </c>
      <c r="E3321">
        <f t="shared" si="495"/>
        <v>165</v>
      </c>
      <c r="F3321">
        <f t="shared" si="496"/>
        <v>22</v>
      </c>
      <c r="G3321">
        <f t="shared" si="489"/>
        <v>27</v>
      </c>
      <c r="H3321">
        <v>0</v>
      </c>
      <c r="I3321">
        <f t="shared" si="490"/>
        <v>82</v>
      </c>
      <c r="K3321">
        <f t="shared" si="491"/>
        <v>33</v>
      </c>
      <c r="N3321">
        <f t="shared" si="492"/>
        <v>60</v>
      </c>
      <c r="O3321">
        <f t="shared" si="497"/>
        <v>21</v>
      </c>
    </row>
    <row r="3322" spans="2:15" x14ac:dyDescent="0.25">
      <c r="B3322" s="16">
        <f t="shared" si="488"/>
        <v>42122</v>
      </c>
      <c r="C3322">
        <f t="shared" si="493"/>
        <v>410</v>
      </c>
      <c r="D3322">
        <f t="shared" si="494"/>
        <v>245</v>
      </c>
      <c r="E3322">
        <f t="shared" si="495"/>
        <v>165</v>
      </c>
      <c r="F3322">
        <f t="shared" si="496"/>
        <v>22</v>
      </c>
      <c r="G3322">
        <f t="shared" si="489"/>
        <v>27</v>
      </c>
      <c r="H3322">
        <v>0</v>
      </c>
      <c r="I3322">
        <f t="shared" si="490"/>
        <v>82</v>
      </c>
      <c r="K3322">
        <f t="shared" si="491"/>
        <v>33</v>
      </c>
      <c r="N3322">
        <f t="shared" si="492"/>
        <v>60</v>
      </c>
      <c r="O3322">
        <f t="shared" si="497"/>
        <v>21</v>
      </c>
    </row>
    <row r="3323" spans="2:15" x14ac:dyDescent="0.25">
      <c r="B3323" s="16">
        <f t="shared" si="488"/>
        <v>42123</v>
      </c>
      <c r="C3323">
        <f t="shared" si="493"/>
        <v>410</v>
      </c>
      <c r="D3323">
        <f t="shared" si="494"/>
        <v>245</v>
      </c>
      <c r="E3323">
        <f t="shared" si="495"/>
        <v>165</v>
      </c>
      <c r="F3323">
        <f t="shared" si="496"/>
        <v>22</v>
      </c>
      <c r="G3323">
        <f t="shared" si="489"/>
        <v>27</v>
      </c>
      <c r="H3323">
        <v>0</v>
      </c>
      <c r="I3323">
        <f t="shared" si="490"/>
        <v>82</v>
      </c>
      <c r="K3323">
        <f t="shared" si="491"/>
        <v>33</v>
      </c>
      <c r="N3323">
        <f t="shared" si="492"/>
        <v>60</v>
      </c>
      <c r="O3323">
        <f t="shared" si="497"/>
        <v>21</v>
      </c>
    </row>
    <row r="3324" spans="2:15" x14ac:dyDescent="0.25">
      <c r="B3324" s="16">
        <f t="shared" si="488"/>
        <v>42124</v>
      </c>
      <c r="C3324">
        <f t="shared" si="493"/>
        <v>410</v>
      </c>
      <c r="D3324">
        <f t="shared" si="494"/>
        <v>245</v>
      </c>
      <c r="E3324">
        <f t="shared" si="495"/>
        <v>165</v>
      </c>
      <c r="F3324">
        <f t="shared" si="496"/>
        <v>22</v>
      </c>
      <c r="G3324">
        <f t="shared" si="489"/>
        <v>27</v>
      </c>
      <c r="H3324">
        <v>0</v>
      </c>
      <c r="I3324">
        <f t="shared" si="490"/>
        <v>82</v>
      </c>
      <c r="K3324">
        <f t="shared" si="491"/>
        <v>33</v>
      </c>
      <c r="N3324">
        <f t="shared" si="492"/>
        <v>60</v>
      </c>
      <c r="O3324">
        <f t="shared" si="497"/>
        <v>21</v>
      </c>
    </row>
    <row r="3325" spans="2:15" x14ac:dyDescent="0.25">
      <c r="B3325" s="16">
        <f t="shared" si="488"/>
        <v>42125</v>
      </c>
      <c r="C3325">
        <f t="shared" si="493"/>
        <v>410</v>
      </c>
      <c r="D3325">
        <f t="shared" si="494"/>
        <v>245</v>
      </c>
      <c r="E3325">
        <f t="shared" si="495"/>
        <v>165</v>
      </c>
      <c r="F3325">
        <f t="shared" si="496"/>
        <v>22</v>
      </c>
      <c r="G3325">
        <f>15+4+3+5+2</f>
        <v>29</v>
      </c>
      <c r="H3325">
        <v>0</v>
      </c>
      <c r="I3325">
        <f>5+4+2+7+30+10+23</f>
        <v>81</v>
      </c>
      <c r="K3325">
        <f t="shared" ref="K3325:K3355" si="498">5+5+12+10</f>
        <v>32</v>
      </c>
      <c r="N3325">
        <f t="shared" si="492"/>
        <v>60</v>
      </c>
      <c r="O3325">
        <f t="shared" si="497"/>
        <v>21</v>
      </c>
    </row>
    <row r="3326" spans="2:15" x14ac:dyDescent="0.25">
      <c r="B3326" s="16">
        <f t="shared" si="488"/>
        <v>42126</v>
      </c>
      <c r="C3326">
        <f t="shared" si="493"/>
        <v>410</v>
      </c>
      <c r="D3326">
        <f t="shared" si="494"/>
        <v>245</v>
      </c>
      <c r="E3326">
        <f t="shared" si="495"/>
        <v>165</v>
      </c>
      <c r="F3326">
        <f t="shared" si="496"/>
        <v>22</v>
      </c>
      <c r="G3326">
        <f t="shared" ref="G3326:G3355" si="499">15+4+3+5+2</f>
        <v>29</v>
      </c>
      <c r="H3326">
        <v>0</v>
      </c>
      <c r="I3326">
        <f t="shared" ref="I3326:I3355" si="500">5+4+2+7+30+10+23</f>
        <v>81</v>
      </c>
      <c r="K3326">
        <f t="shared" si="498"/>
        <v>32</v>
      </c>
      <c r="N3326">
        <f t="shared" si="492"/>
        <v>60</v>
      </c>
      <c r="O3326">
        <f t="shared" si="497"/>
        <v>21</v>
      </c>
    </row>
    <row r="3327" spans="2:15" x14ac:dyDescent="0.25">
      <c r="B3327" s="16">
        <f t="shared" si="488"/>
        <v>42127</v>
      </c>
      <c r="C3327">
        <f t="shared" si="493"/>
        <v>410</v>
      </c>
      <c r="D3327">
        <f t="shared" si="494"/>
        <v>245</v>
      </c>
      <c r="E3327">
        <f t="shared" si="495"/>
        <v>165</v>
      </c>
      <c r="F3327">
        <f t="shared" si="496"/>
        <v>22</v>
      </c>
      <c r="G3327">
        <f t="shared" si="499"/>
        <v>29</v>
      </c>
      <c r="H3327">
        <v>0</v>
      </c>
      <c r="I3327">
        <f t="shared" si="500"/>
        <v>81</v>
      </c>
      <c r="K3327">
        <f t="shared" si="498"/>
        <v>32</v>
      </c>
      <c r="N3327">
        <f t="shared" si="492"/>
        <v>60</v>
      </c>
      <c r="O3327">
        <f t="shared" si="497"/>
        <v>21</v>
      </c>
    </row>
    <row r="3328" spans="2:15" x14ac:dyDescent="0.25">
      <c r="B3328" s="16">
        <f t="shared" si="488"/>
        <v>42128</v>
      </c>
      <c r="C3328">
        <f t="shared" si="493"/>
        <v>410</v>
      </c>
      <c r="D3328">
        <f t="shared" si="494"/>
        <v>245</v>
      </c>
      <c r="E3328">
        <f t="shared" si="495"/>
        <v>165</v>
      </c>
      <c r="F3328">
        <f t="shared" si="496"/>
        <v>22</v>
      </c>
      <c r="G3328">
        <f t="shared" si="499"/>
        <v>29</v>
      </c>
      <c r="H3328">
        <v>0</v>
      </c>
      <c r="I3328">
        <f t="shared" si="500"/>
        <v>81</v>
      </c>
      <c r="K3328">
        <f t="shared" si="498"/>
        <v>32</v>
      </c>
      <c r="N3328">
        <f t="shared" si="492"/>
        <v>60</v>
      </c>
      <c r="O3328">
        <f t="shared" si="497"/>
        <v>21</v>
      </c>
    </row>
    <row r="3329" spans="2:15" x14ac:dyDescent="0.25">
      <c r="B3329" s="16">
        <f t="shared" si="488"/>
        <v>42129</v>
      </c>
      <c r="C3329">
        <f t="shared" si="493"/>
        <v>410</v>
      </c>
      <c r="D3329">
        <f t="shared" si="494"/>
        <v>245</v>
      </c>
      <c r="E3329">
        <f t="shared" si="495"/>
        <v>165</v>
      </c>
      <c r="F3329">
        <f t="shared" si="496"/>
        <v>22</v>
      </c>
      <c r="G3329">
        <f t="shared" si="499"/>
        <v>29</v>
      </c>
      <c r="H3329">
        <v>0</v>
      </c>
      <c r="I3329">
        <f t="shared" si="500"/>
        <v>81</v>
      </c>
      <c r="K3329">
        <f t="shared" si="498"/>
        <v>32</v>
      </c>
      <c r="N3329">
        <f t="shared" si="492"/>
        <v>60</v>
      </c>
      <c r="O3329">
        <f t="shared" si="497"/>
        <v>21</v>
      </c>
    </row>
    <row r="3330" spans="2:15" x14ac:dyDescent="0.25">
      <c r="B3330" s="16">
        <f t="shared" si="488"/>
        <v>42130</v>
      </c>
      <c r="C3330">
        <f t="shared" si="493"/>
        <v>410</v>
      </c>
      <c r="D3330">
        <f t="shared" si="494"/>
        <v>245</v>
      </c>
      <c r="E3330">
        <f t="shared" si="495"/>
        <v>165</v>
      </c>
      <c r="F3330">
        <f t="shared" si="496"/>
        <v>22</v>
      </c>
      <c r="G3330">
        <f t="shared" si="499"/>
        <v>29</v>
      </c>
      <c r="H3330">
        <v>0</v>
      </c>
      <c r="I3330">
        <f t="shared" si="500"/>
        <v>81</v>
      </c>
      <c r="K3330">
        <f t="shared" si="498"/>
        <v>32</v>
      </c>
      <c r="N3330">
        <f t="shared" si="492"/>
        <v>60</v>
      </c>
      <c r="O3330">
        <f t="shared" si="497"/>
        <v>21</v>
      </c>
    </row>
    <row r="3331" spans="2:15" x14ac:dyDescent="0.25">
      <c r="B3331" s="16">
        <f t="shared" si="488"/>
        <v>42131</v>
      </c>
      <c r="C3331">
        <f t="shared" si="493"/>
        <v>410</v>
      </c>
      <c r="D3331">
        <f t="shared" si="494"/>
        <v>245</v>
      </c>
      <c r="E3331">
        <f t="shared" si="495"/>
        <v>165</v>
      </c>
      <c r="F3331">
        <f t="shared" si="496"/>
        <v>22</v>
      </c>
      <c r="G3331">
        <f t="shared" si="499"/>
        <v>29</v>
      </c>
      <c r="H3331">
        <v>0</v>
      </c>
      <c r="I3331">
        <f t="shared" si="500"/>
        <v>81</v>
      </c>
      <c r="K3331">
        <f t="shared" si="498"/>
        <v>32</v>
      </c>
      <c r="N3331">
        <f t="shared" si="492"/>
        <v>60</v>
      </c>
      <c r="O3331">
        <f t="shared" si="497"/>
        <v>21</v>
      </c>
    </row>
    <row r="3332" spans="2:15" x14ac:dyDescent="0.25">
      <c r="B3332" s="16">
        <f t="shared" si="488"/>
        <v>42132</v>
      </c>
      <c r="C3332">
        <f t="shared" si="493"/>
        <v>410</v>
      </c>
      <c r="D3332">
        <f t="shared" si="494"/>
        <v>245</v>
      </c>
      <c r="E3332">
        <f t="shared" si="495"/>
        <v>165</v>
      </c>
      <c r="F3332">
        <f t="shared" si="496"/>
        <v>22</v>
      </c>
      <c r="G3332">
        <f t="shared" si="499"/>
        <v>29</v>
      </c>
      <c r="H3332">
        <v>0</v>
      </c>
      <c r="I3332">
        <f t="shared" si="500"/>
        <v>81</v>
      </c>
      <c r="K3332">
        <f t="shared" si="498"/>
        <v>32</v>
      </c>
      <c r="N3332">
        <f t="shared" si="492"/>
        <v>60</v>
      </c>
      <c r="O3332">
        <f t="shared" si="497"/>
        <v>21</v>
      </c>
    </row>
    <row r="3333" spans="2:15" x14ac:dyDescent="0.25">
      <c r="B3333" s="16">
        <f t="shared" si="488"/>
        <v>42133</v>
      </c>
      <c r="C3333">
        <f t="shared" si="493"/>
        <v>410</v>
      </c>
      <c r="D3333">
        <f t="shared" si="494"/>
        <v>245</v>
      </c>
      <c r="E3333">
        <f t="shared" si="495"/>
        <v>165</v>
      </c>
      <c r="F3333">
        <f t="shared" si="496"/>
        <v>22</v>
      </c>
      <c r="G3333">
        <f t="shared" si="499"/>
        <v>29</v>
      </c>
      <c r="H3333">
        <v>0</v>
      </c>
      <c r="I3333">
        <f t="shared" si="500"/>
        <v>81</v>
      </c>
      <c r="K3333">
        <f t="shared" si="498"/>
        <v>32</v>
      </c>
      <c r="N3333">
        <f t="shared" si="492"/>
        <v>60</v>
      </c>
      <c r="O3333">
        <f t="shared" si="497"/>
        <v>21</v>
      </c>
    </row>
    <row r="3334" spans="2:15" x14ac:dyDescent="0.25">
      <c r="B3334" s="16">
        <f t="shared" si="488"/>
        <v>42134</v>
      </c>
      <c r="C3334">
        <f t="shared" si="493"/>
        <v>410</v>
      </c>
      <c r="D3334">
        <f t="shared" si="494"/>
        <v>245</v>
      </c>
      <c r="E3334">
        <f t="shared" si="495"/>
        <v>165</v>
      </c>
      <c r="F3334">
        <f t="shared" si="496"/>
        <v>22</v>
      </c>
      <c r="G3334">
        <f t="shared" si="499"/>
        <v>29</v>
      </c>
      <c r="H3334">
        <v>0</v>
      </c>
      <c r="I3334">
        <f t="shared" si="500"/>
        <v>81</v>
      </c>
      <c r="K3334">
        <f t="shared" si="498"/>
        <v>32</v>
      </c>
      <c r="N3334">
        <f t="shared" si="492"/>
        <v>60</v>
      </c>
      <c r="O3334">
        <f t="shared" si="497"/>
        <v>21</v>
      </c>
    </row>
    <row r="3335" spans="2:15" x14ac:dyDescent="0.25">
      <c r="B3335" s="16">
        <f t="shared" si="488"/>
        <v>42135</v>
      </c>
      <c r="C3335">
        <f t="shared" si="493"/>
        <v>410</v>
      </c>
      <c r="D3335">
        <f t="shared" si="494"/>
        <v>245</v>
      </c>
      <c r="E3335">
        <f t="shared" si="495"/>
        <v>165</v>
      </c>
      <c r="F3335">
        <f t="shared" si="496"/>
        <v>22</v>
      </c>
      <c r="G3335">
        <f t="shared" si="499"/>
        <v>29</v>
      </c>
      <c r="H3335">
        <v>0</v>
      </c>
      <c r="I3335">
        <f t="shared" si="500"/>
        <v>81</v>
      </c>
      <c r="K3335">
        <f t="shared" si="498"/>
        <v>32</v>
      </c>
      <c r="N3335">
        <f t="shared" si="492"/>
        <v>60</v>
      </c>
      <c r="O3335">
        <f t="shared" si="497"/>
        <v>21</v>
      </c>
    </row>
    <row r="3336" spans="2:15" x14ac:dyDescent="0.25">
      <c r="B3336" s="16">
        <f t="shared" si="488"/>
        <v>42136</v>
      </c>
      <c r="C3336">
        <f t="shared" si="493"/>
        <v>410</v>
      </c>
      <c r="D3336">
        <f t="shared" si="494"/>
        <v>245</v>
      </c>
      <c r="E3336">
        <f t="shared" si="495"/>
        <v>165</v>
      </c>
      <c r="F3336">
        <f t="shared" si="496"/>
        <v>22</v>
      </c>
      <c r="G3336">
        <f t="shared" si="499"/>
        <v>29</v>
      </c>
      <c r="H3336">
        <v>0</v>
      </c>
      <c r="I3336">
        <f t="shared" si="500"/>
        <v>81</v>
      </c>
      <c r="K3336">
        <f t="shared" si="498"/>
        <v>32</v>
      </c>
      <c r="N3336">
        <f t="shared" si="492"/>
        <v>60</v>
      </c>
      <c r="O3336">
        <f t="shared" si="497"/>
        <v>21</v>
      </c>
    </row>
    <row r="3337" spans="2:15" x14ac:dyDescent="0.25">
      <c r="B3337" s="16">
        <f t="shared" si="488"/>
        <v>42137</v>
      </c>
      <c r="C3337">
        <f t="shared" si="493"/>
        <v>410</v>
      </c>
      <c r="D3337">
        <f t="shared" si="494"/>
        <v>245</v>
      </c>
      <c r="E3337">
        <f t="shared" si="495"/>
        <v>165</v>
      </c>
      <c r="F3337">
        <f t="shared" si="496"/>
        <v>22</v>
      </c>
      <c r="G3337">
        <f t="shared" si="499"/>
        <v>29</v>
      </c>
      <c r="H3337">
        <v>0</v>
      </c>
      <c r="I3337">
        <f t="shared" si="500"/>
        <v>81</v>
      </c>
      <c r="K3337">
        <f t="shared" si="498"/>
        <v>32</v>
      </c>
      <c r="N3337">
        <f t="shared" si="492"/>
        <v>60</v>
      </c>
      <c r="O3337">
        <f t="shared" si="497"/>
        <v>21</v>
      </c>
    </row>
    <row r="3338" spans="2:15" x14ac:dyDescent="0.25">
      <c r="B3338" s="16">
        <f t="shared" si="488"/>
        <v>42138</v>
      </c>
      <c r="C3338">
        <f t="shared" si="493"/>
        <v>410</v>
      </c>
      <c r="D3338">
        <f t="shared" si="494"/>
        <v>245</v>
      </c>
      <c r="E3338">
        <f t="shared" si="495"/>
        <v>165</v>
      </c>
      <c r="F3338">
        <f t="shared" si="496"/>
        <v>22</v>
      </c>
      <c r="G3338">
        <f t="shared" si="499"/>
        <v>29</v>
      </c>
      <c r="H3338">
        <v>0</v>
      </c>
      <c r="I3338">
        <f t="shared" si="500"/>
        <v>81</v>
      </c>
      <c r="K3338">
        <f t="shared" si="498"/>
        <v>32</v>
      </c>
      <c r="N3338">
        <f t="shared" si="492"/>
        <v>60</v>
      </c>
      <c r="O3338">
        <f t="shared" si="497"/>
        <v>21</v>
      </c>
    </row>
    <row r="3339" spans="2:15" x14ac:dyDescent="0.25">
      <c r="B3339" s="16">
        <f t="shared" si="488"/>
        <v>42139</v>
      </c>
      <c r="C3339">
        <f t="shared" si="493"/>
        <v>410</v>
      </c>
      <c r="D3339">
        <f t="shared" si="494"/>
        <v>245</v>
      </c>
      <c r="E3339">
        <f t="shared" si="495"/>
        <v>165</v>
      </c>
      <c r="F3339">
        <f t="shared" si="496"/>
        <v>22</v>
      </c>
      <c r="G3339">
        <f t="shared" si="499"/>
        <v>29</v>
      </c>
      <c r="H3339">
        <v>0</v>
      </c>
      <c r="I3339">
        <f t="shared" si="500"/>
        <v>81</v>
      </c>
      <c r="K3339">
        <f t="shared" si="498"/>
        <v>32</v>
      </c>
      <c r="N3339">
        <f t="shared" si="492"/>
        <v>60</v>
      </c>
      <c r="O3339">
        <f t="shared" si="497"/>
        <v>21</v>
      </c>
    </row>
    <row r="3340" spans="2:15" x14ac:dyDescent="0.25">
      <c r="B3340" s="16">
        <f t="shared" si="488"/>
        <v>42140</v>
      </c>
      <c r="C3340">
        <f t="shared" si="493"/>
        <v>410</v>
      </c>
      <c r="D3340">
        <f t="shared" si="494"/>
        <v>245</v>
      </c>
      <c r="E3340">
        <f t="shared" si="495"/>
        <v>165</v>
      </c>
      <c r="F3340">
        <f t="shared" si="496"/>
        <v>22</v>
      </c>
      <c r="G3340">
        <f t="shared" si="499"/>
        <v>29</v>
      </c>
      <c r="H3340">
        <v>0</v>
      </c>
      <c r="I3340">
        <f t="shared" si="500"/>
        <v>81</v>
      </c>
      <c r="K3340">
        <f t="shared" si="498"/>
        <v>32</v>
      </c>
      <c r="N3340">
        <f t="shared" si="492"/>
        <v>60</v>
      </c>
      <c r="O3340">
        <f t="shared" si="497"/>
        <v>21</v>
      </c>
    </row>
    <row r="3341" spans="2:15" x14ac:dyDescent="0.25">
      <c r="B3341" s="16">
        <f t="shared" si="488"/>
        <v>42141</v>
      </c>
      <c r="C3341">
        <f t="shared" si="493"/>
        <v>410</v>
      </c>
      <c r="D3341">
        <f t="shared" si="494"/>
        <v>245</v>
      </c>
      <c r="E3341">
        <f t="shared" si="495"/>
        <v>165</v>
      </c>
      <c r="F3341">
        <f t="shared" si="496"/>
        <v>22</v>
      </c>
      <c r="G3341">
        <f t="shared" si="499"/>
        <v>29</v>
      </c>
      <c r="H3341">
        <v>0</v>
      </c>
      <c r="I3341">
        <f t="shared" si="500"/>
        <v>81</v>
      </c>
      <c r="K3341">
        <f t="shared" si="498"/>
        <v>32</v>
      </c>
      <c r="N3341">
        <f t="shared" si="492"/>
        <v>60</v>
      </c>
      <c r="O3341">
        <f t="shared" si="497"/>
        <v>21</v>
      </c>
    </row>
    <row r="3342" spans="2:15" x14ac:dyDescent="0.25">
      <c r="B3342" s="16">
        <f t="shared" si="488"/>
        <v>42142</v>
      </c>
      <c r="C3342">
        <f t="shared" si="493"/>
        <v>410</v>
      </c>
      <c r="D3342">
        <f t="shared" si="494"/>
        <v>245</v>
      </c>
      <c r="E3342">
        <f t="shared" si="495"/>
        <v>165</v>
      </c>
      <c r="F3342">
        <f t="shared" si="496"/>
        <v>22</v>
      </c>
      <c r="G3342">
        <f t="shared" si="499"/>
        <v>29</v>
      </c>
      <c r="H3342">
        <v>0</v>
      </c>
      <c r="I3342">
        <f t="shared" si="500"/>
        <v>81</v>
      </c>
      <c r="K3342">
        <f t="shared" si="498"/>
        <v>32</v>
      </c>
      <c r="N3342">
        <f t="shared" si="492"/>
        <v>60</v>
      </c>
      <c r="O3342">
        <f t="shared" si="497"/>
        <v>21</v>
      </c>
    </row>
    <row r="3343" spans="2:15" x14ac:dyDescent="0.25">
      <c r="B3343" s="16">
        <f t="shared" si="488"/>
        <v>42143</v>
      </c>
      <c r="C3343">
        <f t="shared" si="493"/>
        <v>410</v>
      </c>
      <c r="D3343">
        <f t="shared" si="494"/>
        <v>245</v>
      </c>
      <c r="E3343">
        <f t="shared" si="495"/>
        <v>165</v>
      </c>
      <c r="F3343">
        <f t="shared" si="496"/>
        <v>22</v>
      </c>
      <c r="G3343">
        <f t="shared" si="499"/>
        <v>29</v>
      </c>
      <c r="H3343">
        <v>0</v>
      </c>
      <c r="I3343">
        <f t="shared" si="500"/>
        <v>81</v>
      </c>
      <c r="K3343">
        <f t="shared" si="498"/>
        <v>32</v>
      </c>
      <c r="N3343">
        <f t="shared" si="492"/>
        <v>60</v>
      </c>
      <c r="O3343">
        <f t="shared" si="497"/>
        <v>21</v>
      </c>
    </row>
    <row r="3344" spans="2:15" x14ac:dyDescent="0.25">
      <c r="B3344" s="16">
        <f t="shared" si="488"/>
        <v>42144</v>
      </c>
      <c r="C3344">
        <f t="shared" si="493"/>
        <v>410</v>
      </c>
      <c r="D3344">
        <f t="shared" si="494"/>
        <v>245</v>
      </c>
      <c r="E3344">
        <f t="shared" si="495"/>
        <v>165</v>
      </c>
      <c r="F3344">
        <f t="shared" si="496"/>
        <v>22</v>
      </c>
      <c r="G3344">
        <f t="shared" si="499"/>
        <v>29</v>
      </c>
      <c r="H3344">
        <v>0</v>
      </c>
      <c r="I3344">
        <f t="shared" si="500"/>
        <v>81</v>
      </c>
      <c r="K3344">
        <f t="shared" si="498"/>
        <v>32</v>
      </c>
      <c r="N3344">
        <f t="shared" si="492"/>
        <v>60</v>
      </c>
      <c r="O3344">
        <f t="shared" si="497"/>
        <v>21</v>
      </c>
    </row>
    <row r="3345" spans="2:15" x14ac:dyDescent="0.25">
      <c r="B3345" s="16">
        <f t="shared" si="488"/>
        <v>42145</v>
      </c>
      <c r="C3345">
        <f t="shared" si="493"/>
        <v>410</v>
      </c>
      <c r="D3345">
        <f t="shared" si="494"/>
        <v>245</v>
      </c>
      <c r="E3345">
        <f t="shared" si="495"/>
        <v>165</v>
      </c>
      <c r="F3345">
        <f t="shared" si="496"/>
        <v>22</v>
      </c>
      <c r="G3345">
        <f t="shared" si="499"/>
        <v>29</v>
      </c>
      <c r="H3345">
        <v>0</v>
      </c>
      <c r="I3345">
        <f t="shared" si="500"/>
        <v>81</v>
      </c>
      <c r="K3345">
        <f t="shared" si="498"/>
        <v>32</v>
      </c>
      <c r="N3345">
        <f t="shared" si="492"/>
        <v>60</v>
      </c>
      <c r="O3345">
        <f t="shared" si="497"/>
        <v>21</v>
      </c>
    </row>
    <row r="3346" spans="2:15" x14ac:dyDescent="0.25">
      <c r="B3346" s="16">
        <f t="shared" si="488"/>
        <v>42146</v>
      </c>
      <c r="C3346">
        <f t="shared" si="493"/>
        <v>410</v>
      </c>
      <c r="D3346">
        <f t="shared" si="494"/>
        <v>245</v>
      </c>
      <c r="E3346">
        <f t="shared" si="495"/>
        <v>165</v>
      </c>
      <c r="F3346">
        <f t="shared" si="496"/>
        <v>22</v>
      </c>
      <c r="G3346">
        <f t="shared" si="499"/>
        <v>29</v>
      </c>
      <c r="H3346">
        <v>0</v>
      </c>
      <c r="I3346">
        <f t="shared" si="500"/>
        <v>81</v>
      </c>
      <c r="K3346">
        <f t="shared" si="498"/>
        <v>32</v>
      </c>
      <c r="N3346">
        <f t="shared" si="492"/>
        <v>60</v>
      </c>
      <c r="O3346">
        <f t="shared" si="497"/>
        <v>21</v>
      </c>
    </row>
    <row r="3347" spans="2:15" x14ac:dyDescent="0.25">
      <c r="B3347" s="16">
        <f t="shared" si="488"/>
        <v>42147</v>
      </c>
      <c r="C3347">
        <f t="shared" si="493"/>
        <v>410</v>
      </c>
      <c r="D3347">
        <f t="shared" si="494"/>
        <v>245</v>
      </c>
      <c r="E3347">
        <f t="shared" si="495"/>
        <v>165</v>
      </c>
      <c r="F3347">
        <f t="shared" si="496"/>
        <v>22</v>
      </c>
      <c r="G3347">
        <f t="shared" si="499"/>
        <v>29</v>
      </c>
      <c r="H3347">
        <v>0</v>
      </c>
      <c r="I3347">
        <f t="shared" si="500"/>
        <v>81</v>
      </c>
      <c r="K3347">
        <f t="shared" si="498"/>
        <v>32</v>
      </c>
      <c r="N3347">
        <f t="shared" si="492"/>
        <v>60</v>
      </c>
      <c r="O3347">
        <f t="shared" si="497"/>
        <v>21</v>
      </c>
    </row>
    <row r="3348" spans="2:15" x14ac:dyDescent="0.25">
      <c r="B3348" s="16">
        <f t="shared" si="488"/>
        <v>42148</v>
      </c>
      <c r="C3348">
        <f t="shared" si="493"/>
        <v>410</v>
      </c>
      <c r="D3348">
        <f t="shared" si="494"/>
        <v>245</v>
      </c>
      <c r="E3348">
        <f t="shared" si="495"/>
        <v>165</v>
      </c>
      <c r="F3348">
        <f t="shared" si="496"/>
        <v>22</v>
      </c>
      <c r="G3348">
        <f t="shared" si="499"/>
        <v>29</v>
      </c>
      <c r="H3348">
        <v>0</v>
      </c>
      <c r="I3348">
        <f t="shared" si="500"/>
        <v>81</v>
      </c>
      <c r="K3348">
        <f t="shared" si="498"/>
        <v>32</v>
      </c>
      <c r="N3348">
        <f t="shared" si="492"/>
        <v>60</v>
      </c>
      <c r="O3348">
        <f t="shared" si="497"/>
        <v>21</v>
      </c>
    </row>
    <row r="3349" spans="2:15" x14ac:dyDescent="0.25">
      <c r="B3349" s="16">
        <f t="shared" si="488"/>
        <v>42149</v>
      </c>
      <c r="C3349">
        <f t="shared" si="493"/>
        <v>410</v>
      </c>
      <c r="D3349">
        <f t="shared" si="494"/>
        <v>245</v>
      </c>
      <c r="E3349">
        <f t="shared" si="495"/>
        <v>165</v>
      </c>
      <c r="F3349">
        <f t="shared" si="496"/>
        <v>22</v>
      </c>
      <c r="G3349">
        <f t="shared" si="499"/>
        <v>29</v>
      </c>
      <c r="H3349">
        <v>0</v>
      </c>
      <c r="I3349">
        <f t="shared" si="500"/>
        <v>81</v>
      </c>
      <c r="K3349">
        <f t="shared" si="498"/>
        <v>32</v>
      </c>
      <c r="N3349">
        <f t="shared" si="492"/>
        <v>60</v>
      </c>
      <c r="O3349">
        <f t="shared" si="497"/>
        <v>21</v>
      </c>
    </row>
    <row r="3350" spans="2:15" x14ac:dyDescent="0.25">
      <c r="B3350" s="16">
        <f t="shared" si="488"/>
        <v>42150</v>
      </c>
      <c r="C3350">
        <f t="shared" si="493"/>
        <v>410</v>
      </c>
      <c r="D3350">
        <f t="shared" si="494"/>
        <v>245</v>
      </c>
      <c r="E3350">
        <f t="shared" si="495"/>
        <v>165</v>
      </c>
      <c r="F3350">
        <f t="shared" si="496"/>
        <v>22</v>
      </c>
      <c r="G3350">
        <f t="shared" si="499"/>
        <v>29</v>
      </c>
      <c r="H3350">
        <v>0</v>
      </c>
      <c r="I3350">
        <f t="shared" si="500"/>
        <v>81</v>
      </c>
      <c r="K3350">
        <f t="shared" si="498"/>
        <v>32</v>
      </c>
      <c r="N3350">
        <f t="shared" si="492"/>
        <v>60</v>
      </c>
      <c r="O3350">
        <f t="shared" si="497"/>
        <v>21</v>
      </c>
    </row>
    <row r="3351" spans="2:15" x14ac:dyDescent="0.25">
      <c r="B3351" s="16">
        <f t="shared" si="488"/>
        <v>42151</v>
      </c>
      <c r="C3351">
        <f t="shared" si="493"/>
        <v>410</v>
      </c>
      <c r="D3351">
        <f t="shared" si="494"/>
        <v>245</v>
      </c>
      <c r="E3351">
        <f t="shared" si="495"/>
        <v>165</v>
      </c>
      <c r="F3351">
        <f t="shared" si="496"/>
        <v>22</v>
      </c>
      <c r="G3351">
        <f t="shared" si="499"/>
        <v>29</v>
      </c>
      <c r="H3351">
        <v>0</v>
      </c>
      <c r="I3351">
        <f t="shared" si="500"/>
        <v>81</v>
      </c>
      <c r="K3351">
        <f t="shared" si="498"/>
        <v>32</v>
      </c>
      <c r="N3351">
        <f t="shared" si="492"/>
        <v>60</v>
      </c>
      <c r="O3351">
        <f t="shared" si="497"/>
        <v>21</v>
      </c>
    </row>
    <row r="3352" spans="2:15" x14ac:dyDescent="0.25">
      <c r="B3352" s="16">
        <f t="shared" si="488"/>
        <v>42152</v>
      </c>
      <c r="C3352">
        <f t="shared" si="493"/>
        <v>410</v>
      </c>
      <c r="D3352">
        <f t="shared" si="494"/>
        <v>245</v>
      </c>
      <c r="E3352">
        <f t="shared" si="495"/>
        <v>165</v>
      </c>
      <c r="F3352">
        <f t="shared" si="496"/>
        <v>22</v>
      </c>
      <c r="G3352">
        <f t="shared" si="499"/>
        <v>29</v>
      </c>
      <c r="H3352">
        <v>0</v>
      </c>
      <c r="I3352">
        <f t="shared" si="500"/>
        <v>81</v>
      </c>
      <c r="K3352">
        <f t="shared" si="498"/>
        <v>32</v>
      </c>
      <c r="N3352">
        <f t="shared" si="492"/>
        <v>60</v>
      </c>
      <c r="O3352">
        <f t="shared" si="497"/>
        <v>21</v>
      </c>
    </row>
    <row r="3353" spans="2:15" x14ac:dyDescent="0.25">
      <c r="B3353" s="16">
        <f t="shared" si="488"/>
        <v>42153</v>
      </c>
      <c r="C3353">
        <f t="shared" si="493"/>
        <v>410</v>
      </c>
      <c r="D3353">
        <f t="shared" si="494"/>
        <v>245</v>
      </c>
      <c r="E3353">
        <f t="shared" si="495"/>
        <v>165</v>
      </c>
      <c r="F3353">
        <f t="shared" si="496"/>
        <v>22</v>
      </c>
      <c r="G3353">
        <f t="shared" si="499"/>
        <v>29</v>
      </c>
      <c r="H3353">
        <v>0</v>
      </c>
      <c r="I3353">
        <f t="shared" si="500"/>
        <v>81</v>
      </c>
      <c r="K3353">
        <f t="shared" si="498"/>
        <v>32</v>
      </c>
      <c r="N3353">
        <f t="shared" si="492"/>
        <v>60</v>
      </c>
      <c r="O3353">
        <f t="shared" si="497"/>
        <v>21</v>
      </c>
    </row>
    <row r="3354" spans="2:15" x14ac:dyDescent="0.25">
      <c r="B3354" s="16">
        <f t="shared" ref="B3354:B3417" si="501">B3353+1</f>
        <v>42154</v>
      </c>
      <c r="C3354">
        <f t="shared" si="493"/>
        <v>410</v>
      </c>
      <c r="D3354">
        <f t="shared" si="494"/>
        <v>245</v>
      </c>
      <c r="E3354">
        <f t="shared" si="495"/>
        <v>165</v>
      </c>
      <c r="F3354">
        <f t="shared" si="496"/>
        <v>22</v>
      </c>
      <c r="G3354">
        <f t="shared" si="499"/>
        <v>29</v>
      </c>
      <c r="H3354">
        <v>0</v>
      </c>
      <c r="I3354">
        <f t="shared" si="500"/>
        <v>81</v>
      </c>
      <c r="K3354">
        <f t="shared" si="498"/>
        <v>32</v>
      </c>
      <c r="N3354">
        <f t="shared" si="492"/>
        <v>60</v>
      </c>
      <c r="O3354">
        <f t="shared" si="497"/>
        <v>21</v>
      </c>
    </row>
    <row r="3355" spans="2:15" x14ac:dyDescent="0.25">
      <c r="B3355" s="16">
        <f t="shared" si="501"/>
        <v>42155</v>
      </c>
      <c r="C3355">
        <f t="shared" si="493"/>
        <v>410</v>
      </c>
      <c r="D3355">
        <f t="shared" si="494"/>
        <v>245</v>
      </c>
      <c r="E3355">
        <f t="shared" si="495"/>
        <v>165</v>
      </c>
      <c r="F3355">
        <f t="shared" si="496"/>
        <v>22</v>
      </c>
      <c r="G3355">
        <f t="shared" si="499"/>
        <v>29</v>
      </c>
      <c r="H3355">
        <v>0</v>
      </c>
      <c r="I3355">
        <f t="shared" si="500"/>
        <v>81</v>
      </c>
      <c r="K3355">
        <f t="shared" si="498"/>
        <v>32</v>
      </c>
      <c r="N3355">
        <f t="shared" si="492"/>
        <v>60</v>
      </c>
      <c r="O3355">
        <f t="shared" si="497"/>
        <v>21</v>
      </c>
    </row>
    <row r="3356" spans="2:15" x14ac:dyDescent="0.25">
      <c r="B3356" s="16">
        <f t="shared" si="501"/>
        <v>42156</v>
      </c>
      <c r="C3356">
        <f t="shared" si="493"/>
        <v>410</v>
      </c>
      <c r="D3356">
        <f t="shared" si="494"/>
        <v>245</v>
      </c>
      <c r="E3356">
        <f t="shared" si="495"/>
        <v>165</v>
      </c>
      <c r="F3356">
        <f t="shared" si="496"/>
        <v>22</v>
      </c>
      <c r="G3356">
        <f t="shared" si="489"/>
        <v>27</v>
      </c>
      <c r="H3356">
        <v>0</v>
      </c>
      <c r="I3356">
        <f>5+4+2+7+30+10+24</f>
        <v>82</v>
      </c>
      <c r="K3356">
        <f>5+5+12+10+1</f>
        <v>33</v>
      </c>
      <c r="N3356">
        <f t="shared" si="492"/>
        <v>60</v>
      </c>
      <c r="O3356">
        <f t="shared" si="497"/>
        <v>21</v>
      </c>
    </row>
    <row r="3357" spans="2:15" x14ac:dyDescent="0.25">
      <c r="B3357" s="16">
        <f t="shared" si="501"/>
        <v>42157</v>
      </c>
      <c r="C3357">
        <f t="shared" si="493"/>
        <v>410</v>
      </c>
      <c r="D3357">
        <f t="shared" si="494"/>
        <v>245</v>
      </c>
      <c r="E3357">
        <f t="shared" si="495"/>
        <v>165</v>
      </c>
      <c r="F3357">
        <f t="shared" si="496"/>
        <v>22</v>
      </c>
      <c r="G3357">
        <f t="shared" si="489"/>
        <v>27</v>
      </c>
      <c r="H3357">
        <v>0</v>
      </c>
      <c r="I3357">
        <f t="shared" ref="I3357:I3385" si="502">5+4+2+7+30+10+24</f>
        <v>82</v>
      </c>
      <c r="K3357">
        <f t="shared" ref="K3357:K3385" si="503">5+5+12+10+1</f>
        <v>33</v>
      </c>
      <c r="N3357">
        <f t="shared" si="492"/>
        <v>60</v>
      </c>
      <c r="O3357">
        <f t="shared" si="497"/>
        <v>21</v>
      </c>
    </row>
    <row r="3358" spans="2:15" x14ac:dyDescent="0.25">
      <c r="B3358" s="16">
        <f t="shared" si="501"/>
        <v>42158</v>
      </c>
      <c r="C3358">
        <f t="shared" si="493"/>
        <v>410</v>
      </c>
      <c r="D3358">
        <f t="shared" si="494"/>
        <v>245</v>
      </c>
      <c r="E3358">
        <f t="shared" si="495"/>
        <v>165</v>
      </c>
      <c r="F3358">
        <f t="shared" si="496"/>
        <v>22</v>
      </c>
      <c r="G3358">
        <f t="shared" si="489"/>
        <v>27</v>
      </c>
      <c r="H3358">
        <v>0</v>
      </c>
      <c r="I3358">
        <f t="shared" si="502"/>
        <v>82</v>
      </c>
      <c r="K3358">
        <f t="shared" si="503"/>
        <v>33</v>
      </c>
      <c r="N3358">
        <f t="shared" si="492"/>
        <v>60</v>
      </c>
      <c r="O3358">
        <f t="shared" si="497"/>
        <v>21</v>
      </c>
    </row>
    <row r="3359" spans="2:15" x14ac:dyDescent="0.25">
      <c r="B3359" s="16">
        <f t="shared" si="501"/>
        <v>42159</v>
      </c>
      <c r="C3359">
        <f t="shared" si="493"/>
        <v>410</v>
      </c>
      <c r="D3359">
        <f t="shared" si="494"/>
        <v>245</v>
      </c>
      <c r="E3359">
        <f t="shared" si="495"/>
        <v>165</v>
      </c>
      <c r="F3359">
        <f t="shared" si="496"/>
        <v>22</v>
      </c>
      <c r="G3359">
        <f t="shared" si="489"/>
        <v>27</v>
      </c>
      <c r="H3359">
        <v>0</v>
      </c>
      <c r="I3359">
        <f t="shared" si="502"/>
        <v>82</v>
      </c>
      <c r="K3359">
        <f t="shared" si="503"/>
        <v>33</v>
      </c>
      <c r="N3359">
        <f t="shared" si="492"/>
        <v>60</v>
      </c>
      <c r="O3359">
        <f t="shared" si="497"/>
        <v>21</v>
      </c>
    </row>
    <row r="3360" spans="2:15" x14ac:dyDescent="0.25">
      <c r="B3360" s="16">
        <f t="shared" si="501"/>
        <v>42160</v>
      </c>
      <c r="C3360">
        <f t="shared" si="493"/>
        <v>410</v>
      </c>
      <c r="D3360">
        <f t="shared" si="494"/>
        <v>245</v>
      </c>
      <c r="E3360">
        <f t="shared" si="495"/>
        <v>165</v>
      </c>
      <c r="F3360">
        <f t="shared" si="496"/>
        <v>22</v>
      </c>
      <c r="G3360">
        <f t="shared" ref="G3360:G3385" si="504">15+4+3+5</f>
        <v>27</v>
      </c>
      <c r="H3360">
        <v>0</v>
      </c>
      <c r="I3360">
        <f t="shared" si="502"/>
        <v>82</v>
      </c>
      <c r="K3360">
        <f t="shared" si="503"/>
        <v>33</v>
      </c>
      <c r="N3360">
        <f t="shared" ref="N3360:N3423" si="505">35+25</f>
        <v>60</v>
      </c>
      <c r="O3360">
        <f t="shared" si="497"/>
        <v>21</v>
      </c>
    </row>
    <row r="3361" spans="2:15" x14ac:dyDescent="0.25">
      <c r="B3361" s="16">
        <f t="shared" si="501"/>
        <v>42161</v>
      </c>
      <c r="C3361">
        <f t="shared" si="493"/>
        <v>410</v>
      </c>
      <c r="D3361">
        <f t="shared" si="494"/>
        <v>245</v>
      </c>
      <c r="E3361">
        <f t="shared" si="495"/>
        <v>165</v>
      </c>
      <c r="F3361">
        <f t="shared" si="496"/>
        <v>22</v>
      </c>
      <c r="G3361">
        <f t="shared" si="504"/>
        <v>27</v>
      </c>
      <c r="H3361">
        <v>0</v>
      </c>
      <c r="I3361">
        <f t="shared" si="502"/>
        <v>82</v>
      </c>
      <c r="K3361">
        <f t="shared" si="503"/>
        <v>33</v>
      </c>
      <c r="N3361">
        <f t="shared" si="505"/>
        <v>60</v>
      </c>
      <c r="O3361">
        <f t="shared" si="497"/>
        <v>21</v>
      </c>
    </row>
    <row r="3362" spans="2:15" x14ac:dyDescent="0.25">
      <c r="B3362" s="16">
        <f t="shared" si="501"/>
        <v>42162</v>
      </c>
      <c r="C3362">
        <f t="shared" si="493"/>
        <v>410</v>
      </c>
      <c r="D3362">
        <f t="shared" si="494"/>
        <v>245</v>
      </c>
      <c r="E3362">
        <f t="shared" si="495"/>
        <v>165</v>
      </c>
      <c r="F3362">
        <f t="shared" si="496"/>
        <v>22</v>
      </c>
      <c r="G3362">
        <f t="shared" si="504"/>
        <v>27</v>
      </c>
      <c r="H3362">
        <v>0</v>
      </c>
      <c r="I3362">
        <f t="shared" si="502"/>
        <v>82</v>
      </c>
      <c r="K3362">
        <f t="shared" si="503"/>
        <v>33</v>
      </c>
      <c r="N3362">
        <f t="shared" si="505"/>
        <v>60</v>
      </c>
      <c r="O3362">
        <f t="shared" si="497"/>
        <v>21</v>
      </c>
    </row>
    <row r="3363" spans="2:15" x14ac:dyDescent="0.25">
      <c r="B3363" s="16">
        <f t="shared" si="501"/>
        <v>42163</v>
      </c>
      <c r="C3363">
        <f t="shared" si="493"/>
        <v>410</v>
      </c>
      <c r="D3363">
        <f t="shared" si="494"/>
        <v>245</v>
      </c>
      <c r="E3363">
        <f t="shared" si="495"/>
        <v>165</v>
      </c>
      <c r="F3363">
        <f t="shared" si="496"/>
        <v>22</v>
      </c>
      <c r="G3363">
        <f t="shared" si="504"/>
        <v>27</v>
      </c>
      <c r="H3363">
        <v>0</v>
      </c>
      <c r="I3363">
        <f t="shared" si="502"/>
        <v>82</v>
      </c>
      <c r="K3363">
        <f t="shared" si="503"/>
        <v>33</v>
      </c>
      <c r="N3363">
        <f t="shared" si="505"/>
        <v>60</v>
      </c>
      <c r="O3363">
        <f t="shared" si="497"/>
        <v>21</v>
      </c>
    </row>
    <row r="3364" spans="2:15" x14ac:dyDescent="0.25">
      <c r="B3364" s="16">
        <f t="shared" si="501"/>
        <v>42164</v>
      </c>
      <c r="C3364">
        <f t="shared" si="493"/>
        <v>410</v>
      </c>
      <c r="D3364">
        <f t="shared" si="494"/>
        <v>245</v>
      </c>
      <c r="E3364">
        <f t="shared" si="495"/>
        <v>165</v>
      </c>
      <c r="F3364">
        <f t="shared" si="496"/>
        <v>22</v>
      </c>
      <c r="G3364">
        <f t="shared" si="504"/>
        <v>27</v>
      </c>
      <c r="H3364">
        <v>0</v>
      </c>
      <c r="I3364">
        <f t="shared" si="502"/>
        <v>82</v>
      </c>
      <c r="K3364">
        <f t="shared" si="503"/>
        <v>33</v>
      </c>
      <c r="N3364">
        <f t="shared" si="505"/>
        <v>60</v>
      </c>
      <c r="O3364">
        <f t="shared" si="497"/>
        <v>21</v>
      </c>
    </row>
    <row r="3365" spans="2:15" x14ac:dyDescent="0.25">
      <c r="B3365" s="16">
        <f t="shared" si="501"/>
        <v>42165</v>
      </c>
      <c r="C3365">
        <f t="shared" si="493"/>
        <v>410</v>
      </c>
      <c r="D3365">
        <f t="shared" si="494"/>
        <v>245</v>
      </c>
      <c r="E3365">
        <f t="shared" si="495"/>
        <v>165</v>
      </c>
      <c r="F3365">
        <f t="shared" si="496"/>
        <v>22</v>
      </c>
      <c r="G3365">
        <f t="shared" si="504"/>
        <v>27</v>
      </c>
      <c r="H3365">
        <v>0</v>
      </c>
      <c r="I3365">
        <f t="shared" si="502"/>
        <v>82</v>
      </c>
      <c r="K3365">
        <f t="shared" si="503"/>
        <v>33</v>
      </c>
      <c r="N3365">
        <f t="shared" si="505"/>
        <v>60</v>
      </c>
      <c r="O3365">
        <f t="shared" si="497"/>
        <v>21</v>
      </c>
    </row>
    <row r="3366" spans="2:15" x14ac:dyDescent="0.25">
      <c r="B3366" s="16">
        <f t="shared" si="501"/>
        <v>42166</v>
      </c>
      <c r="C3366">
        <f t="shared" si="493"/>
        <v>410</v>
      </c>
      <c r="D3366">
        <f t="shared" si="494"/>
        <v>245</v>
      </c>
      <c r="E3366">
        <f t="shared" si="495"/>
        <v>165</v>
      </c>
      <c r="F3366">
        <f t="shared" si="496"/>
        <v>22</v>
      </c>
      <c r="G3366">
        <f t="shared" si="504"/>
        <v>27</v>
      </c>
      <c r="H3366">
        <v>0</v>
      </c>
      <c r="I3366">
        <f t="shared" si="502"/>
        <v>82</v>
      </c>
      <c r="K3366">
        <f t="shared" si="503"/>
        <v>33</v>
      </c>
      <c r="N3366">
        <f t="shared" si="505"/>
        <v>60</v>
      </c>
      <c r="O3366">
        <f t="shared" si="497"/>
        <v>21</v>
      </c>
    </row>
    <row r="3367" spans="2:15" x14ac:dyDescent="0.25">
      <c r="B3367" s="16">
        <f t="shared" si="501"/>
        <v>42167</v>
      </c>
      <c r="C3367">
        <f t="shared" si="493"/>
        <v>410</v>
      </c>
      <c r="D3367">
        <f t="shared" si="494"/>
        <v>245</v>
      </c>
      <c r="E3367">
        <f t="shared" si="495"/>
        <v>165</v>
      </c>
      <c r="F3367">
        <f t="shared" si="496"/>
        <v>22</v>
      </c>
      <c r="G3367">
        <f t="shared" si="504"/>
        <v>27</v>
      </c>
      <c r="H3367">
        <v>0</v>
      </c>
      <c r="I3367">
        <f t="shared" si="502"/>
        <v>82</v>
      </c>
      <c r="K3367">
        <f t="shared" si="503"/>
        <v>33</v>
      </c>
      <c r="N3367">
        <f t="shared" si="505"/>
        <v>60</v>
      </c>
      <c r="O3367">
        <f t="shared" si="497"/>
        <v>21</v>
      </c>
    </row>
    <row r="3368" spans="2:15" x14ac:dyDescent="0.25">
      <c r="B3368" s="16">
        <f t="shared" si="501"/>
        <v>42168</v>
      </c>
      <c r="C3368">
        <f t="shared" si="493"/>
        <v>410</v>
      </c>
      <c r="D3368">
        <f t="shared" si="494"/>
        <v>245</v>
      </c>
      <c r="E3368">
        <f t="shared" si="495"/>
        <v>165</v>
      </c>
      <c r="F3368">
        <f t="shared" si="496"/>
        <v>22</v>
      </c>
      <c r="G3368">
        <f t="shared" si="504"/>
        <v>27</v>
      </c>
      <c r="H3368">
        <v>0</v>
      </c>
      <c r="I3368">
        <f t="shared" si="502"/>
        <v>82</v>
      </c>
      <c r="K3368">
        <f t="shared" si="503"/>
        <v>33</v>
      </c>
      <c r="N3368">
        <f t="shared" si="505"/>
        <v>60</v>
      </c>
      <c r="O3368">
        <f t="shared" si="497"/>
        <v>21</v>
      </c>
    </row>
    <row r="3369" spans="2:15" x14ac:dyDescent="0.25">
      <c r="B3369" s="16">
        <f t="shared" si="501"/>
        <v>42169</v>
      </c>
      <c r="C3369">
        <f t="shared" ref="C3369:C3432" si="506">IF(MONTH(B3369)&lt;4,450,IF(MONTH(B3369)&gt;10,450,410))</f>
        <v>410</v>
      </c>
      <c r="D3369">
        <f t="shared" ref="D3369:D3432" si="507">SUM(F3369:S3369)</f>
        <v>245</v>
      </c>
      <c r="E3369">
        <f t="shared" ref="E3369:E3432" si="508">C3369-D3369</f>
        <v>165</v>
      </c>
      <c r="F3369">
        <f t="shared" si="496"/>
        <v>22</v>
      </c>
      <c r="G3369">
        <f t="shared" si="504"/>
        <v>27</v>
      </c>
      <c r="H3369">
        <v>0</v>
      </c>
      <c r="I3369">
        <f t="shared" si="502"/>
        <v>82</v>
      </c>
      <c r="K3369">
        <f t="shared" si="503"/>
        <v>33</v>
      </c>
      <c r="N3369">
        <f t="shared" si="505"/>
        <v>60</v>
      </c>
      <c r="O3369">
        <f t="shared" si="497"/>
        <v>21</v>
      </c>
    </row>
    <row r="3370" spans="2:15" x14ac:dyDescent="0.25">
      <c r="B3370" s="16">
        <f t="shared" si="501"/>
        <v>42170</v>
      </c>
      <c r="C3370">
        <f t="shared" si="506"/>
        <v>410</v>
      </c>
      <c r="D3370">
        <f t="shared" si="507"/>
        <v>245</v>
      </c>
      <c r="E3370">
        <f t="shared" si="508"/>
        <v>165</v>
      </c>
      <c r="F3370">
        <f t="shared" ref="F3370:F3433" si="509">2+5+10+5</f>
        <v>22</v>
      </c>
      <c r="G3370">
        <f t="shared" si="504"/>
        <v>27</v>
      </c>
      <c r="H3370">
        <v>0</v>
      </c>
      <c r="I3370">
        <f t="shared" si="502"/>
        <v>82</v>
      </c>
      <c r="K3370">
        <f t="shared" si="503"/>
        <v>33</v>
      </c>
      <c r="N3370">
        <f t="shared" si="505"/>
        <v>60</v>
      </c>
      <c r="O3370">
        <f t="shared" ref="O3370:O3433" si="510">17+4</f>
        <v>21</v>
      </c>
    </row>
    <row r="3371" spans="2:15" x14ac:dyDescent="0.25">
      <c r="B3371" s="16">
        <f t="shared" si="501"/>
        <v>42171</v>
      </c>
      <c r="C3371">
        <f t="shared" si="506"/>
        <v>410</v>
      </c>
      <c r="D3371">
        <f t="shared" si="507"/>
        <v>245</v>
      </c>
      <c r="E3371">
        <f t="shared" si="508"/>
        <v>165</v>
      </c>
      <c r="F3371">
        <f t="shared" si="509"/>
        <v>22</v>
      </c>
      <c r="G3371">
        <f t="shared" si="504"/>
        <v>27</v>
      </c>
      <c r="H3371">
        <v>0</v>
      </c>
      <c r="I3371">
        <f t="shared" si="502"/>
        <v>82</v>
      </c>
      <c r="K3371">
        <f t="shared" si="503"/>
        <v>33</v>
      </c>
      <c r="N3371">
        <f t="shared" si="505"/>
        <v>60</v>
      </c>
      <c r="O3371">
        <f t="shared" si="510"/>
        <v>21</v>
      </c>
    </row>
    <row r="3372" spans="2:15" x14ac:dyDescent="0.25">
      <c r="B3372" s="16">
        <f t="shared" si="501"/>
        <v>42172</v>
      </c>
      <c r="C3372">
        <f t="shared" si="506"/>
        <v>410</v>
      </c>
      <c r="D3372">
        <f t="shared" si="507"/>
        <v>245</v>
      </c>
      <c r="E3372">
        <f t="shared" si="508"/>
        <v>165</v>
      </c>
      <c r="F3372">
        <f t="shared" si="509"/>
        <v>22</v>
      </c>
      <c r="G3372">
        <f t="shared" si="504"/>
        <v>27</v>
      </c>
      <c r="H3372">
        <v>0</v>
      </c>
      <c r="I3372">
        <f t="shared" si="502"/>
        <v>82</v>
      </c>
      <c r="K3372">
        <f t="shared" si="503"/>
        <v>33</v>
      </c>
      <c r="N3372">
        <f t="shared" si="505"/>
        <v>60</v>
      </c>
      <c r="O3372">
        <f t="shared" si="510"/>
        <v>21</v>
      </c>
    </row>
    <row r="3373" spans="2:15" x14ac:dyDescent="0.25">
      <c r="B3373" s="16">
        <f t="shared" si="501"/>
        <v>42173</v>
      </c>
      <c r="C3373">
        <f t="shared" si="506"/>
        <v>410</v>
      </c>
      <c r="D3373">
        <f t="shared" si="507"/>
        <v>245</v>
      </c>
      <c r="E3373">
        <f t="shared" si="508"/>
        <v>165</v>
      </c>
      <c r="F3373">
        <f t="shared" si="509"/>
        <v>22</v>
      </c>
      <c r="G3373">
        <f t="shared" si="504"/>
        <v>27</v>
      </c>
      <c r="H3373">
        <v>0</v>
      </c>
      <c r="I3373">
        <f t="shared" si="502"/>
        <v>82</v>
      </c>
      <c r="K3373">
        <f t="shared" si="503"/>
        <v>33</v>
      </c>
      <c r="N3373">
        <f t="shared" si="505"/>
        <v>60</v>
      </c>
      <c r="O3373">
        <f t="shared" si="510"/>
        <v>21</v>
      </c>
    </row>
    <row r="3374" spans="2:15" x14ac:dyDescent="0.25">
      <c r="B3374" s="16">
        <f t="shared" si="501"/>
        <v>42174</v>
      </c>
      <c r="C3374">
        <f t="shared" si="506"/>
        <v>410</v>
      </c>
      <c r="D3374">
        <f t="shared" si="507"/>
        <v>245</v>
      </c>
      <c r="E3374">
        <f t="shared" si="508"/>
        <v>165</v>
      </c>
      <c r="F3374">
        <f t="shared" si="509"/>
        <v>22</v>
      </c>
      <c r="G3374">
        <f t="shared" si="504"/>
        <v>27</v>
      </c>
      <c r="H3374">
        <v>0</v>
      </c>
      <c r="I3374">
        <f t="shared" si="502"/>
        <v>82</v>
      </c>
      <c r="K3374">
        <f t="shared" si="503"/>
        <v>33</v>
      </c>
      <c r="N3374">
        <f t="shared" si="505"/>
        <v>60</v>
      </c>
      <c r="O3374">
        <f t="shared" si="510"/>
        <v>21</v>
      </c>
    </row>
    <row r="3375" spans="2:15" x14ac:dyDescent="0.25">
      <c r="B3375" s="16">
        <f t="shared" si="501"/>
        <v>42175</v>
      </c>
      <c r="C3375">
        <f t="shared" si="506"/>
        <v>410</v>
      </c>
      <c r="D3375">
        <f t="shared" si="507"/>
        <v>245</v>
      </c>
      <c r="E3375">
        <f t="shared" si="508"/>
        <v>165</v>
      </c>
      <c r="F3375">
        <f t="shared" si="509"/>
        <v>22</v>
      </c>
      <c r="G3375">
        <f t="shared" si="504"/>
        <v>27</v>
      </c>
      <c r="H3375">
        <v>0</v>
      </c>
      <c r="I3375">
        <f t="shared" si="502"/>
        <v>82</v>
      </c>
      <c r="K3375">
        <f t="shared" si="503"/>
        <v>33</v>
      </c>
      <c r="N3375">
        <f t="shared" si="505"/>
        <v>60</v>
      </c>
      <c r="O3375">
        <f t="shared" si="510"/>
        <v>21</v>
      </c>
    </row>
    <row r="3376" spans="2:15" x14ac:dyDescent="0.25">
      <c r="B3376" s="16">
        <f t="shared" si="501"/>
        <v>42176</v>
      </c>
      <c r="C3376">
        <f t="shared" si="506"/>
        <v>410</v>
      </c>
      <c r="D3376">
        <f t="shared" si="507"/>
        <v>245</v>
      </c>
      <c r="E3376">
        <f t="shared" si="508"/>
        <v>165</v>
      </c>
      <c r="F3376">
        <f t="shared" si="509"/>
        <v>22</v>
      </c>
      <c r="G3376">
        <f t="shared" si="504"/>
        <v>27</v>
      </c>
      <c r="H3376">
        <v>0</v>
      </c>
      <c r="I3376">
        <f t="shared" si="502"/>
        <v>82</v>
      </c>
      <c r="K3376">
        <f t="shared" si="503"/>
        <v>33</v>
      </c>
      <c r="N3376">
        <f t="shared" si="505"/>
        <v>60</v>
      </c>
      <c r="O3376">
        <f t="shared" si="510"/>
        <v>21</v>
      </c>
    </row>
    <row r="3377" spans="2:15" x14ac:dyDescent="0.25">
      <c r="B3377" s="16">
        <f t="shared" si="501"/>
        <v>42177</v>
      </c>
      <c r="C3377">
        <f t="shared" si="506"/>
        <v>410</v>
      </c>
      <c r="D3377">
        <f t="shared" si="507"/>
        <v>245</v>
      </c>
      <c r="E3377">
        <f t="shared" si="508"/>
        <v>165</v>
      </c>
      <c r="F3377">
        <f t="shared" si="509"/>
        <v>22</v>
      </c>
      <c r="G3377">
        <f t="shared" si="504"/>
        <v>27</v>
      </c>
      <c r="H3377">
        <v>0</v>
      </c>
      <c r="I3377">
        <f t="shared" si="502"/>
        <v>82</v>
      </c>
      <c r="K3377">
        <f t="shared" si="503"/>
        <v>33</v>
      </c>
      <c r="N3377">
        <f t="shared" si="505"/>
        <v>60</v>
      </c>
      <c r="O3377">
        <f t="shared" si="510"/>
        <v>21</v>
      </c>
    </row>
    <row r="3378" spans="2:15" x14ac:dyDescent="0.25">
      <c r="B3378" s="16">
        <f t="shared" si="501"/>
        <v>42178</v>
      </c>
      <c r="C3378">
        <f t="shared" si="506"/>
        <v>410</v>
      </c>
      <c r="D3378">
        <f t="shared" si="507"/>
        <v>245</v>
      </c>
      <c r="E3378">
        <f t="shared" si="508"/>
        <v>165</v>
      </c>
      <c r="F3378">
        <f t="shared" si="509"/>
        <v>22</v>
      </c>
      <c r="G3378">
        <f t="shared" si="504"/>
        <v>27</v>
      </c>
      <c r="H3378">
        <v>0</v>
      </c>
      <c r="I3378">
        <f t="shared" si="502"/>
        <v>82</v>
      </c>
      <c r="K3378">
        <f t="shared" si="503"/>
        <v>33</v>
      </c>
      <c r="N3378">
        <f t="shared" si="505"/>
        <v>60</v>
      </c>
      <c r="O3378">
        <f t="shared" si="510"/>
        <v>21</v>
      </c>
    </row>
    <row r="3379" spans="2:15" x14ac:dyDescent="0.25">
      <c r="B3379" s="16">
        <f t="shared" si="501"/>
        <v>42179</v>
      </c>
      <c r="C3379">
        <f t="shared" si="506"/>
        <v>410</v>
      </c>
      <c r="D3379">
        <f t="shared" si="507"/>
        <v>245</v>
      </c>
      <c r="E3379">
        <f t="shared" si="508"/>
        <v>165</v>
      </c>
      <c r="F3379">
        <f t="shared" si="509"/>
        <v>22</v>
      </c>
      <c r="G3379">
        <f t="shared" si="504"/>
        <v>27</v>
      </c>
      <c r="H3379">
        <v>0</v>
      </c>
      <c r="I3379">
        <f t="shared" si="502"/>
        <v>82</v>
      </c>
      <c r="K3379">
        <f t="shared" si="503"/>
        <v>33</v>
      </c>
      <c r="N3379">
        <f t="shared" si="505"/>
        <v>60</v>
      </c>
      <c r="O3379">
        <f t="shared" si="510"/>
        <v>21</v>
      </c>
    </row>
    <row r="3380" spans="2:15" x14ac:dyDescent="0.25">
      <c r="B3380" s="16">
        <f t="shared" si="501"/>
        <v>42180</v>
      </c>
      <c r="C3380">
        <f t="shared" si="506"/>
        <v>410</v>
      </c>
      <c r="D3380">
        <f t="shared" si="507"/>
        <v>245</v>
      </c>
      <c r="E3380">
        <f t="shared" si="508"/>
        <v>165</v>
      </c>
      <c r="F3380">
        <f t="shared" si="509"/>
        <v>22</v>
      </c>
      <c r="G3380">
        <f t="shared" si="504"/>
        <v>27</v>
      </c>
      <c r="H3380">
        <v>0</v>
      </c>
      <c r="I3380">
        <f t="shared" si="502"/>
        <v>82</v>
      </c>
      <c r="K3380">
        <f t="shared" si="503"/>
        <v>33</v>
      </c>
      <c r="N3380">
        <f t="shared" si="505"/>
        <v>60</v>
      </c>
      <c r="O3380">
        <f t="shared" si="510"/>
        <v>21</v>
      </c>
    </row>
    <row r="3381" spans="2:15" x14ac:dyDescent="0.25">
      <c r="B3381" s="16">
        <f t="shared" si="501"/>
        <v>42181</v>
      </c>
      <c r="C3381">
        <f t="shared" si="506"/>
        <v>410</v>
      </c>
      <c r="D3381">
        <f t="shared" si="507"/>
        <v>245</v>
      </c>
      <c r="E3381">
        <f t="shared" si="508"/>
        <v>165</v>
      </c>
      <c r="F3381">
        <f t="shared" si="509"/>
        <v>22</v>
      </c>
      <c r="G3381">
        <f t="shared" si="504"/>
        <v>27</v>
      </c>
      <c r="H3381">
        <v>0</v>
      </c>
      <c r="I3381">
        <f t="shared" si="502"/>
        <v>82</v>
      </c>
      <c r="K3381">
        <f t="shared" si="503"/>
        <v>33</v>
      </c>
      <c r="N3381">
        <f t="shared" si="505"/>
        <v>60</v>
      </c>
      <c r="O3381">
        <f t="shared" si="510"/>
        <v>21</v>
      </c>
    </row>
    <row r="3382" spans="2:15" x14ac:dyDescent="0.25">
      <c r="B3382" s="16">
        <f t="shared" si="501"/>
        <v>42182</v>
      </c>
      <c r="C3382">
        <f t="shared" si="506"/>
        <v>410</v>
      </c>
      <c r="D3382">
        <f t="shared" si="507"/>
        <v>245</v>
      </c>
      <c r="E3382">
        <f t="shared" si="508"/>
        <v>165</v>
      </c>
      <c r="F3382">
        <f t="shared" si="509"/>
        <v>22</v>
      </c>
      <c r="G3382">
        <f t="shared" si="504"/>
        <v>27</v>
      </c>
      <c r="H3382">
        <v>0</v>
      </c>
      <c r="I3382">
        <f t="shared" si="502"/>
        <v>82</v>
      </c>
      <c r="K3382">
        <f t="shared" si="503"/>
        <v>33</v>
      </c>
      <c r="N3382">
        <f t="shared" si="505"/>
        <v>60</v>
      </c>
      <c r="O3382">
        <f t="shared" si="510"/>
        <v>21</v>
      </c>
    </row>
    <row r="3383" spans="2:15" x14ac:dyDescent="0.25">
      <c r="B3383" s="16">
        <f t="shared" si="501"/>
        <v>42183</v>
      </c>
      <c r="C3383">
        <f t="shared" si="506"/>
        <v>410</v>
      </c>
      <c r="D3383">
        <f t="shared" si="507"/>
        <v>245</v>
      </c>
      <c r="E3383">
        <f t="shared" si="508"/>
        <v>165</v>
      </c>
      <c r="F3383">
        <f t="shared" si="509"/>
        <v>22</v>
      </c>
      <c r="G3383">
        <f t="shared" si="504"/>
        <v>27</v>
      </c>
      <c r="H3383">
        <v>0</v>
      </c>
      <c r="I3383">
        <f t="shared" si="502"/>
        <v>82</v>
      </c>
      <c r="K3383">
        <f t="shared" si="503"/>
        <v>33</v>
      </c>
      <c r="N3383">
        <f t="shared" si="505"/>
        <v>60</v>
      </c>
      <c r="O3383">
        <f t="shared" si="510"/>
        <v>21</v>
      </c>
    </row>
    <row r="3384" spans="2:15" x14ac:dyDescent="0.25">
      <c r="B3384" s="16">
        <f t="shared" si="501"/>
        <v>42184</v>
      </c>
      <c r="C3384">
        <f t="shared" si="506"/>
        <v>410</v>
      </c>
      <c r="D3384">
        <f t="shared" si="507"/>
        <v>245</v>
      </c>
      <c r="E3384">
        <f t="shared" si="508"/>
        <v>165</v>
      </c>
      <c r="F3384">
        <f t="shared" si="509"/>
        <v>22</v>
      </c>
      <c r="G3384">
        <f t="shared" si="504"/>
        <v>27</v>
      </c>
      <c r="H3384">
        <v>0</v>
      </c>
      <c r="I3384">
        <f t="shared" si="502"/>
        <v>82</v>
      </c>
      <c r="K3384">
        <f t="shared" si="503"/>
        <v>33</v>
      </c>
      <c r="N3384">
        <f t="shared" si="505"/>
        <v>60</v>
      </c>
      <c r="O3384">
        <f t="shared" si="510"/>
        <v>21</v>
      </c>
    </row>
    <row r="3385" spans="2:15" x14ac:dyDescent="0.25">
      <c r="B3385" s="16">
        <f t="shared" si="501"/>
        <v>42185</v>
      </c>
      <c r="C3385">
        <f t="shared" si="506"/>
        <v>410</v>
      </c>
      <c r="D3385">
        <f t="shared" si="507"/>
        <v>245</v>
      </c>
      <c r="E3385">
        <f t="shared" si="508"/>
        <v>165</v>
      </c>
      <c r="F3385">
        <f t="shared" si="509"/>
        <v>22</v>
      </c>
      <c r="G3385">
        <f t="shared" si="504"/>
        <v>27</v>
      </c>
      <c r="H3385">
        <v>0</v>
      </c>
      <c r="I3385">
        <f t="shared" si="502"/>
        <v>82</v>
      </c>
      <c r="K3385">
        <f t="shared" si="503"/>
        <v>33</v>
      </c>
      <c r="N3385">
        <f t="shared" si="505"/>
        <v>60</v>
      </c>
      <c r="O3385">
        <f t="shared" si="510"/>
        <v>21</v>
      </c>
    </row>
    <row r="3386" spans="2:15" x14ac:dyDescent="0.25">
      <c r="B3386" s="16">
        <f t="shared" si="501"/>
        <v>42186</v>
      </c>
      <c r="C3386">
        <f t="shared" si="506"/>
        <v>410</v>
      </c>
      <c r="D3386">
        <f t="shared" si="507"/>
        <v>245</v>
      </c>
      <c r="E3386">
        <f t="shared" si="508"/>
        <v>165</v>
      </c>
      <c r="F3386">
        <f t="shared" si="509"/>
        <v>22</v>
      </c>
      <c r="G3386">
        <f>15+4+3+5+5+8</f>
        <v>40</v>
      </c>
      <c r="H3386">
        <v>0</v>
      </c>
      <c r="I3386">
        <f t="shared" ref="I3386:I3447" si="511">5+4+2+7+30</f>
        <v>48</v>
      </c>
      <c r="K3386">
        <f>5+5+12+15+17</f>
        <v>54</v>
      </c>
      <c r="N3386">
        <f t="shared" si="505"/>
        <v>60</v>
      </c>
      <c r="O3386">
        <f t="shared" si="510"/>
        <v>21</v>
      </c>
    </row>
    <row r="3387" spans="2:15" x14ac:dyDescent="0.25">
      <c r="B3387" s="16">
        <f t="shared" si="501"/>
        <v>42187</v>
      </c>
      <c r="C3387">
        <f t="shared" si="506"/>
        <v>410</v>
      </c>
      <c r="D3387">
        <f t="shared" si="507"/>
        <v>245</v>
      </c>
      <c r="E3387">
        <f t="shared" si="508"/>
        <v>165</v>
      </c>
      <c r="F3387">
        <f t="shared" si="509"/>
        <v>22</v>
      </c>
      <c r="G3387">
        <f t="shared" ref="G3387:G3416" si="512">15+4+3+5+5+8</f>
        <v>40</v>
      </c>
      <c r="H3387">
        <v>0</v>
      </c>
      <c r="I3387">
        <f t="shared" si="511"/>
        <v>48</v>
      </c>
      <c r="K3387">
        <f t="shared" ref="K3387:K3416" si="513">5+5+12+15+17</f>
        <v>54</v>
      </c>
      <c r="N3387">
        <f t="shared" si="505"/>
        <v>60</v>
      </c>
      <c r="O3387">
        <f t="shared" si="510"/>
        <v>21</v>
      </c>
    </row>
    <row r="3388" spans="2:15" x14ac:dyDescent="0.25">
      <c r="B3388" s="16">
        <f t="shared" si="501"/>
        <v>42188</v>
      </c>
      <c r="C3388">
        <f t="shared" si="506"/>
        <v>410</v>
      </c>
      <c r="D3388">
        <f t="shared" si="507"/>
        <v>245</v>
      </c>
      <c r="E3388">
        <f t="shared" si="508"/>
        <v>165</v>
      </c>
      <c r="F3388">
        <f t="shared" si="509"/>
        <v>22</v>
      </c>
      <c r="G3388">
        <f t="shared" si="512"/>
        <v>40</v>
      </c>
      <c r="H3388">
        <v>0</v>
      </c>
      <c r="I3388">
        <f t="shared" si="511"/>
        <v>48</v>
      </c>
      <c r="K3388">
        <f t="shared" si="513"/>
        <v>54</v>
      </c>
      <c r="N3388">
        <f t="shared" si="505"/>
        <v>60</v>
      </c>
      <c r="O3388">
        <f t="shared" si="510"/>
        <v>21</v>
      </c>
    </row>
    <row r="3389" spans="2:15" x14ac:dyDescent="0.25">
      <c r="B3389" s="16">
        <f t="shared" si="501"/>
        <v>42189</v>
      </c>
      <c r="C3389">
        <f t="shared" si="506"/>
        <v>410</v>
      </c>
      <c r="D3389">
        <f t="shared" si="507"/>
        <v>245</v>
      </c>
      <c r="E3389">
        <f t="shared" si="508"/>
        <v>165</v>
      </c>
      <c r="F3389">
        <f t="shared" si="509"/>
        <v>22</v>
      </c>
      <c r="G3389">
        <f t="shared" si="512"/>
        <v>40</v>
      </c>
      <c r="H3389">
        <v>0</v>
      </c>
      <c r="I3389">
        <f t="shared" si="511"/>
        <v>48</v>
      </c>
      <c r="K3389">
        <f t="shared" si="513"/>
        <v>54</v>
      </c>
      <c r="N3389">
        <f t="shared" si="505"/>
        <v>60</v>
      </c>
      <c r="O3389">
        <f t="shared" si="510"/>
        <v>21</v>
      </c>
    </row>
    <row r="3390" spans="2:15" x14ac:dyDescent="0.25">
      <c r="B3390" s="16">
        <f t="shared" si="501"/>
        <v>42190</v>
      </c>
      <c r="C3390">
        <f t="shared" si="506"/>
        <v>410</v>
      </c>
      <c r="D3390">
        <f t="shared" si="507"/>
        <v>245</v>
      </c>
      <c r="E3390">
        <f t="shared" si="508"/>
        <v>165</v>
      </c>
      <c r="F3390">
        <f t="shared" si="509"/>
        <v>22</v>
      </c>
      <c r="G3390">
        <f t="shared" si="512"/>
        <v>40</v>
      </c>
      <c r="H3390">
        <v>0</v>
      </c>
      <c r="I3390">
        <f t="shared" si="511"/>
        <v>48</v>
      </c>
      <c r="K3390">
        <f t="shared" si="513"/>
        <v>54</v>
      </c>
      <c r="N3390">
        <f t="shared" si="505"/>
        <v>60</v>
      </c>
      <c r="O3390">
        <f t="shared" si="510"/>
        <v>21</v>
      </c>
    </row>
    <row r="3391" spans="2:15" x14ac:dyDescent="0.25">
      <c r="B3391" s="16">
        <f t="shared" si="501"/>
        <v>42191</v>
      </c>
      <c r="C3391">
        <f t="shared" si="506"/>
        <v>410</v>
      </c>
      <c r="D3391">
        <f t="shared" si="507"/>
        <v>245</v>
      </c>
      <c r="E3391">
        <f t="shared" si="508"/>
        <v>165</v>
      </c>
      <c r="F3391">
        <f t="shared" si="509"/>
        <v>22</v>
      </c>
      <c r="G3391">
        <f t="shared" si="512"/>
        <v>40</v>
      </c>
      <c r="H3391">
        <v>0</v>
      </c>
      <c r="I3391">
        <f t="shared" si="511"/>
        <v>48</v>
      </c>
      <c r="K3391">
        <f t="shared" si="513"/>
        <v>54</v>
      </c>
      <c r="N3391">
        <f t="shared" si="505"/>
        <v>60</v>
      </c>
      <c r="O3391">
        <f t="shared" si="510"/>
        <v>21</v>
      </c>
    </row>
    <row r="3392" spans="2:15" x14ac:dyDescent="0.25">
      <c r="B3392" s="16">
        <f t="shared" si="501"/>
        <v>42192</v>
      </c>
      <c r="C3392">
        <f t="shared" si="506"/>
        <v>410</v>
      </c>
      <c r="D3392">
        <f t="shared" si="507"/>
        <v>245</v>
      </c>
      <c r="E3392">
        <f t="shared" si="508"/>
        <v>165</v>
      </c>
      <c r="F3392">
        <f t="shared" si="509"/>
        <v>22</v>
      </c>
      <c r="G3392">
        <f t="shared" si="512"/>
        <v>40</v>
      </c>
      <c r="H3392">
        <v>0</v>
      </c>
      <c r="I3392">
        <f t="shared" si="511"/>
        <v>48</v>
      </c>
      <c r="K3392">
        <f t="shared" si="513"/>
        <v>54</v>
      </c>
      <c r="N3392">
        <f t="shared" si="505"/>
        <v>60</v>
      </c>
      <c r="O3392">
        <f t="shared" si="510"/>
        <v>21</v>
      </c>
    </row>
    <row r="3393" spans="2:15" x14ac:dyDescent="0.25">
      <c r="B3393" s="16">
        <f t="shared" si="501"/>
        <v>42193</v>
      </c>
      <c r="C3393">
        <f t="shared" si="506"/>
        <v>410</v>
      </c>
      <c r="D3393">
        <f t="shared" si="507"/>
        <v>245</v>
      </c>
      <c r="E3393">
        <f t="shared" si="508"/>
        <v>165</v>
      </c>
      <c r="F3393">
        <f t="shared" si="509"/>
        <v>22</v>
      </c>
      <c r="G3393">
        <f t="shared" si="512"/>
        <v>40</v>
      </c>
      <c r="H3393">
        <v>0</v>
      </c>
      <c r="I3393">
        <f t="shared" si="511"/>
        <v>48</v>
      </c>
      <c r="K3393">
        <f t="shared" si="513"/>
        <v>54</v>
      </c>
      <c r="N3393">
        <f t="shared" si="505"/>
        <v>60</v>
      </c>
      <c r="O3393">
        <f t="shared" si="510"/>
        <v>21</v>
      </c>
    </row>
    <row r="3394" spans="2:15" x14ac:dyDescent="0.25">
      <c r="B3394" s="16">
        <f t="shared" si="501"/>
        <v>42194</v>
      </c>
      <c r="C3394">
        <f t="shared" si="506"/>
        <v>410</v>
      </c>
      <c r="D3394">
        <f t="shared" si="507"/>
        <v>245</v>
      </c>
      <c r="E3394">
        <f t="shared" si="508"/>
        <v>165</v>
      </c>
      <c r="F3394">
        <f t="shared" si="509"/>
        <v>22</v>
      </c>
      <c r="G3394">
        <f t="shared" si="512"/>
        <v>40</v>
      </c>
      <c r="H3394">
        <v>0</v>
      </c>
      <c r="I3394">
        <f t="shared" si="511"/>
        <v>48</v>
      </c>
      <c r="K3394">
        <f t="shared" si="513"/>
        <v>54</v>
      </c>
      <c r="N3394">
        <f t="shared" si="505"/>
        <v>60</v>
      </c>
      <c r="O3394">
        <f t="shared" si="510"/>
        <v>21</v>
      </c>
    </row>
    <row r="3395" spans="2:15" x14ac:dyDescent="0.25">
      <c r="B3395" s="16">
        <f t="shared" si="501"/>
        <v>42195</v>
      </c>
      <c r="C3395">
        <f t="shared" si="506"/>
        <v>410</v>
      </c>
      <c r="D3395">
        <f t="shared" si="507"/>
        <v>245</v>
      </c>
      <c r="E3395">
        <f t="shared" si="508"/>
        <v>165</v>
      </c>
      <c r="F3395">
        <f t="shared" si="509"/>
        <v>22</v>
      </c>
      <c r="G3395">
        <f t="shared" si="512"/>
        <v>40</v>
      </c>
      <c r="H3395">
        <v>0</v>
      </c>
      <c r="I3395">
        <f t="shared" si="511"/>
        <v>48</v>
      </c>
      <c r="K3395">
        <f t="shared" si="513"/>
        <v>54</v>
      </c>
      <c r="N3395">
        <f t="shared" si="505"/>
        <v>60</v>
      </c>
      <c r="O3395">
        <f t="shared" si="510"/>
        <v>21</v>
      </c>
    </row>
    <row r="3396" spans="2:15" x14ac:dyDescent="0.25">
      <c r="B3396" s="16">
        <f t="shared" si="501"/>
        <v>42196</v>
      </c>
      <c r="C3396">
        <f t="shared" si="506"/>
        <v>410</v>
      </c>
      <c r="D3396">
        <f t="shared" si="507"/>
        <v>245</v>
      </c>
      <c r="E3396">
        <f t="shared" si="508"/>
        <v>165</v>
      </c>
      <c r="F3396">
        <f t="shared" si="509"/>
        <v>22</v>
      </c>
      <c r="G3396">
        <f t="shared" si="512"/>
        <v>40</v>
      </c>
      <c r="H3396">
        <v>0</v>
      </c>
      <c r="I3396">
        <f t="shared" si="511"/>
        <v>48</v>
      </c>
      <c r="K3396">
        <f t="shared" si="513"/>
        <v>54</v>
      </c>
      <c r="N3396">
        <f t="shared" si="505"/>
        <v>60</v>
      </c>
      <c r="O3396">
        <f t="shared" si="510"/>
        <v>21</v>
      </c>
    </row>
    <row r="3397" spans="2:15" x14ac:dyDescent="0.25">
      <c r="B3397" s="16">
        <f t="shared" si="501"/>
        <v>42197</v>
      </c>
      <c r="C3397">
        <f t="shared" si="506"/>
        <v>410</v>
      </c>
      <c r="D3397">
        <f t="shared" si="507"/>
        <v>245</v>
      </c>
      <c r="E3397">
        <f t="shared" si="508"/>
        <v>165</v>
      </c>
      <c r="F3397">
        <f t="shared" si="509"/>
        <v>22</v>
      </c>
      <c r="G3397">
        <f t="shared" si="512"/>
        <v>40</v>
      </c>
      <c r="H3397">
        <v>0</v>
      </c>
      <c r="I3397">
        <f t="shared" si="511"/>
        <v>48</v>
      </c>
      <c r="K3397">
        <f t="shared" si="513"/>
        <v>54</v>
      </c>
      <c r="N3397">
        <f t="shared" si="505"/>
        <v>60</v>
      </c>
      <c r="O3397">
        <f t="shared" si="510"/>
        <v>21</v>
      </c>
    </row>
    <row r="3398" spans="2:15" x14ac:dyDescent="0.25">
      <c r="B3398" s="16">
        <f t="shared" si="501"/>
        <v>42198</v>
      </c>
      <c r="C3398">
        <f t="shared" si="506"/>
        <v>410</v>
      </c>
      <c r="D3398">
        <f t="shared" si="507"/>
        <v>245</v>
      </c>
      <c r="E3398">
        <f t="shared" si="508"/>
        <v>165</v>
      </c>
      <c r="F3398">
        <f t="shared" si="509"/>
        <v>22</v>
      </c>
      <c r="G3398">
        <f t="shared" si="512"/>
        <v>40</v>
      </c>
      <c r="H3398">
        <v>0</v>
      </c>
      <c r="I3398">
        <f t="shared" si="511"/>
        <v>48</v>
      </c>
      <c r="K3398">
        <f t="shared" si="513"/>
        <v>54</v>
      </c>
      <c r="N3398">
        <f t="shared" si="505"/>
        <v>60</v>
      </c>
      <c r="O3398">
        <f t="shared" si="510"/>
        <v>21</v>
      </c>
    </row>
    <row r="3399" spans="2:15" x14ac:dyDescent="0.25">
      <c r="B3399" s="16">
        <f t="shared" si="501"/>
        <v>42199</v>
      </c>
      <c r="C3399">
        <f t="shared" si="506"/>
        <v>410</v>
      </c>
      <c r="D3399">
        <f t="shared" si="507"/>
        <v>245</v>
      </c>
      <c r="E3399">
        <f t="shared" si="508"/>
        <v>165</v>
      </c>
      <c r="F3399">
        <f t="shared" si="509"/>
        <v>22</v>
      </c>
      <c r="G3399">
        <f t="shared" si="512"/>
        <v>40</v>
      </c>
      <c r="H3399">
        <v>0</v>
      </c>
      <c r="I3399">
        <f t="shared" si="511"/>
        <v>48</v>
      </c>
      <c r="K3399">
        <f t="shared" si="513"/>
        <v>54</v>
      </c>
      <c r="N3399">
        <f t="shared" si="505"/>
        <v>60</v>
      </c>
      <c r="O3399">
        <f t="shared" si="510"/>
        <v>21</v>
      </c>
    </row>
    <row r="3400" spans="2:15" x14ac:dyDescent="0.25">
      <c r="B3400" s="16">
        <f t="shared" si="501"/>
        <v>42200</v>
      </c>
      <c r="C3400">
        <f t="shared" si="506"/>
        <v>410</v>
      </c>
      <c r="D3400">
        <f t="shared" si="507"/>
        <v>245</v>
      </c>
      <c r="E3400">
        <f t="shared" si="508"/>
        <v>165</v>
      </c>
      <c r="F3400">
        <f t="shared" si="509"/>
        <v>22</v>
      </c>
      <c r="G3400">
        <f t="shared" si="512"/>
        <v>40</v>
      </c>
      <c r="H3400">
        <v>0</v>
      </c>
      <c r="I3400">
        <f t="shared" si="511"/>
        <v>48</v>
      </c>
      <c r="K3400">
        <f t="shared" si="513"/>
        <v>54</v>
      </c>
      <c r="N3400">
        <f t="shared" si="505"/>
        <v>60</v>
      </c>
      <c r="O3400">
        <f t="shared" si="510"/>
        <v>21</v>
      </c>
    </row>
    <row r="3401" spans="2:15" x14ac:dyDescent="0.25">
      <c r="B3401" s="16">
        <f t="shared" si="501"/>
        <v>42201</v>
      </c>
      <c r="C3401">
        <f t="shared" si="506"/>
        <v>410</v>
      </c>
      <c r="D3401">
        <f t="shared" si="507"/>
        <v>245</v>
      </c>
      <c r="E3401">
        <f t="shared" si="508"/>
        <v>165</v>
      </c>
      <c r="F3401">
        <f t="shared" si="509"/>
        <v>22</v>
      </c>
      <c r="G3401">
        <f t="shared" si="512"/>
        <v>40</v>
      </c>
      <c r="H3401">
        <v>0</v>
      </c>
      <c r="I3401">
        <f t="shared" si="511"/>
        <v>48</v>
      </c>
      <c r="K3401">
        <f t="shared" si="513"/>
        <v>54</v>
      </c>
      <c r="N3401">
        <f t="shared" si="505"/>
        <v>60</v>
      </c>
      <c r="O3401">
        <f t="shared" si="510"/>
        <v>21</v>
      </c>
    </row>
    <row r="3402" spans="2:15" x14ac:dyDescent="0.25">
      <c r="B3402" s="16">
        <f t="shared" si="501"/>
        <v>42202</v>
      </c>
      <c r="C3402">
        <f t="shared" si="506"/>
        <v>410</v>
      </c>
      <c r="D3402">
        <f t="shared" si="507"/>
        <v>245</v>
      </c>
      <c r="E3402">
        <f t="shared" si="508"/>
        <v>165</v>
      </c>
      <c r="F3402">
        <f t="shared" si="509"/>
        <v>22</v>
      </c>
      <c r="G3402">
        <f t="shared" si="512"/>
        <v>40</v>
      </c>
      <c r="H3402">
        <v>0</v>
      </c>
      <c r="I3402">
        <f t="shared" si="511"/>
        <v>48</v>
      </c>
      <c r="K3402">
        <f t="shared" si="513"/>
        <v>54</v>
      </c>
      <c r="N3402">
        <f t="shared" si="505"/>
        <v>60</v>
      </c>
      <c r="O3402">
        <f t="shared" si="510"/>
        <v>21</v>
      </c>
    </row>
    <row r="3403" spans="2:15" x14ac:dyDescent="0.25">
      <c r="B3403" s="16">
        <f t="shared" si="501"/>
        <v>42203</v>
      </c>
      <c r="C3403">
        <f t="shared" si="506"/>
        <v>410</v>
      </c>
      <c r="D3403">
        <f t="shared" si="507"/>
        <v>245</v>
      </c>
      <c r="E3403">
        <f t="shared" si="508"/>
        <v>165</v>
      </c>
      <c r="F3403">
        <f t="shared" si="509"/>
        <v>22</v>
      </c>
      <c r="G3403">
        <f t="shared" si="512"/>
        <v>40</v>
      </c>
      <c r="H3403">
        <v>0</v>
      </c>
      <c r="I3403">
        <f t="shared" si="511"/>
        <v>48</v>
      </c>
      <c r="K3403">
        <f t="shared" si="513"/>
        <v>54</v>
      </c>
      <c r="N3403">
        <f t="shared" si="505"/>
        <v>60</v>
      </c>
      <c r="O3403">
        <f t="shared" si="510"/>
        <v>21</v>
      </c>
    </row>
    <row r="3404" spans="2:15" x14ac:dyDescent="0.25">
      <c r="B3404" s="16">
        <f t="shared" si="501"/>
        <v>42204</v>
      </c>
      <c r="C3404">
        <f t="shared" si="506"/>
        <v>410</v>
      </c>
      <c r="D3404">
        <f t="shared" si="507"/>
        <v>245</v>
      </c>
      <c r="E3404">
        <f t="shared" si="508"/>
        <v>165</v>
      </c>
      <c r="F3404">
        <f t="shared" si="509"/>
        <v>22</v>
      </c>
      <c r="G3404">
        <f t="shared" si="512"/>
        <v>40</v>
      </c>
      <c r="H3404">
        <v>0</v>
      </c>
      <c r="I3404">
        <f t="shared" si="511"/>
        <v>48</v>
      </c>
      <c r="K3404">
        <f t="shared" si="513"/>
        <v>54</v>
      </c>
      <c r="N3404">
        <f t="shared" si="505"/>
        <v>60</v>
      </c>
      <c r="O3404">
        <f t="shared" si="510"/>
        <v>21</v>
      </c>
    </row>
    <row r="3405" spans="2:15" x14ac:dyDescent="0.25">
      <c r="B3405" s="16">
        <f t="shared" si="501"/>
        <v>42205</v>
      </c>
      <c r="C3405">
        <f t="shared" si="506"/>
        <v>410</v>
      </c>
      <c r="D3405">
        <f t="shared" si="507"/>
        <v>245</v>
      </c>
      <c r="E3405">
        <f t="shared" si="508"/>
        <v>165</v>
      </c>
      <c r="F3405">
        <f t="shared" si="509"/>
        <v>22</v>
      </c>
      <c r="G3405">
        <f t="shared" si="512"/>
        <v>40</v>
      </c>
      <c r="H3405">
        <v>0</v>
      </c>
      <c r="I3405">
        <f t="shared" si="511"/>
        <v>48</v>
      </c>
      <c r="K3405">
        <f t="shared" si="513"/>
        <v>54</v>
      </c>
      <c r="N3405">
        <f t="shared" si="505"/>
        <v>60</v>
      </c>
      <c r="O3405">
        <f t="shared" si="510"/>
        <v>21</v>
      </c>
    </row>
    <row r="3406" spans="2:15" x14ac:dyDescent="0.25">
      <c r="B3406" s="16">
        <f t="shared" si="501"/>
        <v>42206</v>
      </c>
      <c r="C3406">
        <f t="shared" si="506"/>
        <v>410</v>
      </c>
      <c r="D3406">
        <f t="shared" si="507"/>
        <v>245</v>
      </c>
      <c r="E3406">
        <f t="shared" si="508"/>
        <v>165</v>
      </c>
      <c r="F3406">
        <f t="shared" si="509"/>
        <v>22</v>
      </c>
      <c r="G3406">
        <f t="shared" si="512"/>
        <v>40</v>
      </c>
      <c r="H3406">
        <v>0</v>
      </c>
      <c r="I3406">
        <f t="shared" si="511"/>
        <v>48</v>
      </c>
      <c r="K3406">
        <f t="shared" si="513"/>
        <v>54</v>
      </c>
      <c r="N3406">
        <f t="shared" si="505"/>
        <v>60</v>
      </c>
      <c r="O3406">
        <f t="shared" si="510"/>
        <v>21</v>
      </c>
    </row>
    <row r="3407" spans="2:15" x14ac:dyDescent="0.25">
      <c r="B3407" s="16">
        <f t="shared" si="501"/>
        <v>42207</v>
      </c>
      <c r="C3407">
        <f t="shared" si="506"/>
        <v>410</v>
      </c>
      <c r="D3407">
        <f t="shared" si="507"/>
        <v>245</v>
      </c>
      <c r="E3407">
        <f t="shared" si="508"/>
        <v>165</v>
      </c>
      <c r="F3407">
        <f t="shared" si="509"/>
        <v>22</v>
      </c>
      <c r="G3407">
        <f t="shared" si="512"/>
        <v>40</v>
      </c>
      <c r="H3407">
        <v>0</v>
      </c>
      <c r="I3407">
        <f t="shared" si="511"/>
        <v>48</v>
      </c>
      <c r="K3407">
        <f t="shared" si="513"/>
        <v>54</v>
      </c>
      <c r="N3407">
        <f t="shared" si="505"/>
        <v>60</v>
      </c>
      <c r="O3407">
        <f t="shared" si="510"/>
        <v>21</v>
      </c>
    </row>
    <row r="3408" spans="2:15" x14ac:dyDescent="0.25">
      <c r="B3408" s="16">
        <f t="shared" si="501"/>
        <v>42208</v>
      </c>
      <c r="C3408">
        <f t="shared" si="506"/>
        <v>410</v>
      </c>
      <c r="D3408">
        <f t="shared" si="507"/>
        <v>245</v>
      </c>
      <c r="E3408">
        <f t="shared" si="508"/>
        <v>165</v>
      </c>
      <c r="F3408">
        <f t="shared" si="509"/>
        <v>22</v>
      </c>
      <c r="G3408">
        <f t="shared" si="512"/>
        <v>40</v>
      </c>
      <c r="H3408">
        <v>0</v>
      </c>
      <c r="I3408">
        <f t="shared" si="511"/>
        <v>48</v>
      </c>
      <c r="K3408">
        <f t="shared" si="513"/>
        <v>54</v>
      </c>
      <c r="N3408">
        <f t="shared" si="505"/>
        <v>60</v>
      </c>
      <c r="O3408">
        <f t="shared" si="510"/>
        <v>21</v>
      </c>
    </row>
    <row r="3409" spans="2:15" x14ac:dyDescent="0.25">
      <c r="B3409" s="16">
        <f t="shared" si="501"/>
        <v>42209</v>
      </c>
      <c r="C3409">
        <f t="shared" si="506"/>
        <v>410</v>
      </c>
      <c r="D3409">
        <f t="shared" si="507"/>
        <v>245</v>
      </c>
      <c r="E3409">
        <f t="shared" si="508"/>
        <v>165</v>
      </c>
      <c r="F3409">
        <f t="shared" si="509"/>
        <v>22</v>
      </c>
      <c r="G3409">
        <f t="shared" si="512"/>
        <v>40</v>
      </c>
      <c r="H3409">
        <v>0</v>
      </c>
      <c r="I3409">
        <f t="shared" si="511"/>
        <v>48</v>
      </c>
      <c r="K3409">
        <f t="shared" si="513"/>
        <v>54</v>
      </c>
      <c r="N3409">
        <f t="shared" si="505"/>
        <v>60</v>
      </c>
      <c r="O3409">
        <f t="shared" si="510"/>
        <v>21</v>
      </c>
    </row>
    <row r="3410" spans="2:15" x14ac:dyDescent="0.25">
      <c r="B3410" s="16">
        <f t="shared" si="501"/>
        <v>42210</v>
      </c>
      <c r="C3410">
        <f t="shared" si="506"/>
        <v>410</v>
      </c>
      <c r="D3410">
        <f t="shared" si="507"/>
        <v>245</v>
      </c>
      <c r="E3410">
        <f t="shared" si="508"/>
        <v>165</v>
      </c>
      <c r="F3410">
        <f t="shared" si="509"/>
        <v>22</v>
      </c>
      <c r="G3410">
        <f t="shared" si="512"/>
        <v>40</v>
      </c>
      <c r="H3410">
        <v>0</v>
      </c>
      <c r="I3410">
        <f t="shared" si="511"/>
        <v>48</v>
      </c>
      <c r="K3410">
        <f t="shared" si="513"/>
        <v>54</v>
      </c>
      <c r="N3410">
        <f t="shared" si="505"/>
        <v>60</v>
      </c>
      <c r="O3410">
        <f t="shared" si="510"/>
        <v>21</v>
      </c>
    </row>
    <row r="3411" spans="2:15" x14ac:dyDescent="0.25">
      <c r="B3411" s="16">
        <f t="shared" si="501"/>
        <v>42211</v>
      </c>
      <c r="C3411">
        <f t="shared" si="506"/>
        <v>410</v>
      </c>
      <c r="D3411">
        <f t="shared" si="507"/>
        <v>245</v>
      </c>
      <c r="E3411">
        <f t="shared" si="508"/>
        <v>165</v>
      </c>
      <c r="F3411">
        <f t="shared" si="509"/>
        <v>22</v>
      </c>
      <c r="G3411">
        <f t="shared" si="512"/>
        <v>40</v>
      </c>
      <c r="H3411">
        <v>0</v>
      </c>
      <c r="I3411">
        <f t="shared" si="511"/>
        <v>48</v>
      </c>
      <c r="K3411">
        <f t="shared" si="513"/>
        <v>54</v>
      </c>
      <c r="N3411">
        <f t="shared" si="505"/>
        <v>60</v>
      </c>
      <c r="O3411">
        <f t="shared" si="510"/>
        <v>21</v>
      </c>
    </row>
    <row r="3412" spans="2:15" x14ac:dyDescent="0.25">
      <c r="B3412" s="16">
        <f t="shared" si="501"/>
        <v>42212</v>
      </c>
      <c r="C3412">
        <f t="shared" si="506"/>
        <v>410</v>
      </c>
      <c r="D3412">
        <f t="shared" si="507"/>
        <v>245</v>
      </c>
      <c r="E3412">
        <f t="shared" si="508"/>
        <v>165</v>
      </c>
      <c r="F3412">
        <f t="shared" si="509"/>
        <v>22</v>
      </c>
      <c r="G3412">
        <f t="shared" si="512"/>
        <v>40</v>
      </c>
      <c r="H3412">
        <v>0</v>
      </c>
      <c r="I3412">
        <f t="shared" si="511"/>
        <v>48</v>
      </c>
      <c r="K3412">
        <f t="shared" si="513"/>
        <v>54</v>
      </c>
      <c r="N3412">
        <f t="shared" si="505"/>
        <v>60</v>
      </c>
      <c r="O3412">
        <f t="shared" si="510"/>
        <v>21</v>
      </c>
    </row>
    <row r="3413" spans="2:15" x14ac:dyDescent="0.25">
      <c r="B3413" s="16">
        <f t="shared" si="501"/>
        <v>42213</v>
      </c>
      <c r="C3413">
        <f t="shared" si="506"/>
        <v>410</v>
      </c>
      <c r="D3413">
        <f t="shared" si="507"/>
        <v>245</v>
      </c>
      <c r="E3413">
        <f t="shared" si="508"/>
        <v>165</v>
      </c>
      <c r="F3413">
        <f t="shared" si="509"/>
        <v>22</v>
      </c>
      <c r="G3413">
        <f t="shared" si="512"/>
        <v>40</v>
      </c>
      <c r="H3413">
        <v>0</v>
      </c>
      <c r="I3413">
        <f t="shared" si="511"/>
        <v>48</v>
      </c>
      <c r="K3413">
        <f t="shared" si="513"/>
        <v>54</v>
      </c>
      <c r="N3413">
        <f t="shared" si="505"/>
        <v>60</v>
      </c>
      <c r="O3413">
        <f t="shared" si="510"/>
        <v>21</v>
      </c>
    </row>
    <row r="3414" spans="2:15" x14ac:dyDescent="0.25">
      <c r="B3414" s="16">
        <f t="shared" si="501"/>
        <v>42214</v>
      </c>
      <c r="C3414">
        <f t="shared" si="506"/>
        <v>410</v>
      </c>
      <c r="D3414">
        <f t="shared" si="507"/>
        <v>245</v>
      </c>
      <c r="E3414">
        <f t="shared" si="508"/>
        <v>165</v>
      </c>
      <c r="F3414">
        <f t="shared" si="509"/>
        <v>22</v>
      </c>
      <c r="G3414">
        <f t="shared" si="512"/>
        <v>40</v>
      </c>
      <c r="H3414">
        <v>0</v>
      </c>
      <c r="I3414">
        <f t="shared" si="511"/>
        <v>48</v>
      </c>
      <c r="K3414">
        <f t="shared" si="513"/>
        <v>54</v>
      </c>
      <c r="N3414">
        <f t="shared" si="505"/>
        <v>60</v>
      </c>
      <c r="O3414">
        <f t="shared" si="510"/>
        <v>21</v>
      </c>
    </row>
    <row r="3415" spans="2:15" x14ac:dyDescent="0.25">
      <c r="B3415" s="16">
        <f t="shared" si="501"/>
        <v>42215</v>
      </c>
      <c r="C3415">
        <f t="shared" si="506"/>
        <v>410</v>
      </c>
      <c r="D3415">
        <f t="shared" si="507"/>
        <v>245</v>
      </c>
      <c r="E3415">
        <f t="shared" si="508"/>
        <v>165</v>
      </c>
      <c r="F3415">
        <f t="shared" si="509"/>
        <v>22</v>
      </c>
      <c r="G3415">
        <f t="shared" si="512"/>
        <v>40</v>
      </c>
      <c r="H3415">
        <v>0</v>
      </c>
      <c r="I3415">
        <f t="shared" si="511"/>
        <v>48</v>
      </c>
      <c r="K3415">
        <f t="shared" si="513"/>
        <v>54</v>
      </c>
      <c r="N3415">
        <f t="shared" si="505"/>
        <v>60</v>
      </c>
      <c r="O3415">
        <f t="shared" si="510"/>
        <v>21</v>
      </c>
    </row>
    <row r="3416" spans="2:15" x14ac:dyDescent="0.25">
      <c r="B3416" s="16">
        <f t="shared" si="501"/>
        <v>42216</v>
      </c>
      <c r="C3416">
        <f t="shared" si="506"/>
        <v>410</v>
      </c>
      <c r="D3416">
        <f t="shared" si="507"/>
        <v>245</v>
      </c>
      <c r="E3416">
        <f t="shared" si="508"/>
        <v>165</v>
      </c>
      <c r="F3416">
        <f t="shared" si="509"/>
        <v>22</v>
      </c>
      <c r="G3416">
        <f t="shared" si="512"/>
        <v>40</v>
      </c>
      <c r="H3416">
        <v>0</v>
      </c>
      <c r="I3416">
        <f t="shared" si="511"/>
        <v>48</v>
      </c>
      <c r="K3416">
        <f t="shared" si="513"/>
        <v>54</v>
      </c>
      <c r="N3416">
        <f t="shared" si="505"/>
        <v>60</v>
      </c>
      <c r="O3416">
        <f t="shared" si="510"/>
        <v>21</v>
      </c>
    </row>
    <row r="3417" spans="2:15" x14ac:dyDescent="0.25">
      <c r="B3417" s="16">
        <f t="shared" si="501"/>
        <v>42217</v>
      </c>
      <c r="C3417">
        <f t="shared" si="506"/>
        <v>410</v>
      </c>
      <c r="D3417">
        <f t="shared" si="507"/>
        <v>245</v>
      </c>
      <c r="E3417">
        <f t="shared" si="508"/>
        <v>165</v>
      </c>
      <c r="F3417">
        <f t="shared" si="509"/>
        <v>22</v>
      </c>
      <c r="G3417">
        <f t="shared" ref="G3417:G3450" si="514">15+4+3+5+5</f>
        <v>32</v>
      </c>
      <c r="H3417">
        <v>0</v>
      </c>
      <c r="I3417">
        <f t="shared" si="511"/>
        <v>48</v>
      </c>
      <c r="K3417">
        <f>5+5+12+15+25</f>
        <v>62</v>
      </c>
      <c r="N3417">
        <f t="shared" si="505"/>
        <v>60</v>
      </c>
      <c r="O3417">
        <f t="shared" si="510"/>
        <v>21</v>
      </c>
    </row>
    <row r="3418" spans="2:15" x14ac:dyDescent="0.25">
      <c r="B3418" s="16">
        <f t="shared" ref="B3418:B3481" si="515">B3417+1</f>
        <v>42218</v>
      </c>
      <c r="C3418">
        <f t="shared" si="506"/>
        <v>410</v>
      </c>
      <c r="D3418">
        <f t="shared" si="507"/>
        <v>245</v>
      </c>
      <c r="E3418">
        <f t="shared" si="508"/>
        <v>165</v>
      </c>
      <c r="F3418">
        <f t="shared" si="509"/>
        <v>22</v>
      </c>
      <c r="G3418">
        <f t="shared" si="514"/>
        <v>32</v>
      </c>
      <c r="H3418">
        <v>0</v>
      </c>
      <c r="I3418">
        <f t="shared" si="511"/>
        <v>48</v>
      </c>
      <c r="K3418">
        <f t="shared" ref="K3418:K3447" si="516">5+5+12+15+25</f>
        <v>62</v>
      </c>
      <c r="N3418">
        <f t="shared" si="505"/>
        <v>60</v>
      </c>
      <c r="O3418">
        <f t="shared" si="510"/>
        <v>21</v>
      </c>
    </row>
    <row r="3419" spans="2:15" x14ac:dyDescent="0.25">
      <c r="B3419" s="16">
        <f t="shared" si="515"/>
        <v>42219</v>
      </c>
      <c r="C3419">
        <f t="shared" si="506"/>
        <v>410</v>
      </c>
      <c r="D3419">
        <f t="shared" si="507"/>
        <v>245</v>
      </c>
      <c r="E3419">
        <f t="shared" si="508"/>
        <v>165</v>
      </c>
      <c r="F3419">
        <f t="shared" si="509"/>
        <v>22</v>
      </c>
      <c r="G3419">
        <f t="shared" si="514"/>
        <v>32</v>
      </c>
      <c r="H3419">
        <v>0</v>
      </c>
      <c r="I3419">
        <f t="shared" si="511"/>
        <v>48</v>
      </c>
      <c r="K3419">
        <f t="shared" si="516"/>
        <v>62</v>
      </c>
      <c r="N3419">
        <f t="shared" si="505"/>
        <v>60</v>
      </c>
      <c r="O3419">
        <f t="shared" si="510"/>
        <v>21</v>
      </c>
    </row>
    <row r="3420" spans="2:15" x14ac:dyDescent="0.25">
      <c r="B3420" s="16">
        <f t="shared" si="515"/>
        <v>42220</v>
      </c>
      <c r="C3420">
        <f t="shared" si="506"/>
        <v>410</v>
      </c>
      <c r="D3420">
        <f t="shared" si="507"/>
        <v>245</v>
      </c>
      <c r="E3420">
        <f t="shared" si="508"/>
        <v>165</v>
      </c>
      <c r="F3420">
        <f t="shared" si="509"/>
        <v>22</v>
      </c>
      <c r="G3420">
        <f t="shared" si="514"/>
        <v>32</v>
      </c>
      <c r="H3420">
        <v>0</v>
      </c>
      <c r="I3420">
        <f t="shared" si="511"/>
        <v>48</v>
      </c>
      <c r="K3420">
        <f t="shared" si="516"/>
        <v>62</v>
      </c>
      <c r="N3420">
        <f t="shared" si="505"/>
        <v>60</v>
      </c>
      <c r="O3420">
        <f t="shared" si="510"/>
        <v>21</v>
      </c>
    </row>
    <row r="3421" spans="2:15" x14ac:dyDescent="0.25">
      <c r="B3421" s="16">
        <f t="shared" si="515"/>
        <v>42221</v>
      </c>
      <c r="C3421">
        <f t="shared" si="506"/>
        <v>410</v>
      </c>
      <c r="D3421">
        <f t="shared" si="507"/>
        <v>245</v>
      </c>
      <c r="E3421">
        <f t="shared" si="508"/>
        <v>165</v>
      </c>
      <c r="F3421">
        <f t="shared" si="509"/>
        <v>22</v>
      </c>
      <c r="G3421">
        <f t="shared" si="514"/>
        <v>32</v>
      </c>
      <c r="H3421">
        <v>0</v>
      </c>
      <c r="I3421">
        <f t="shared" si="511"/>
        <v>48</v>
      </c>
      <c r="K3421">
        <f t="shared" si="516"/>
        <v>62</v>
      </c>
      <c r="N3421">
        <f t="shared" si="505"/>
        <v>60</v>
      </c>
      <c r="O3421">
        <f t="shared" si="510"/>
        <v>21</v>
      </c>
    </row>
    <row r="3422" spans="2:15" x14ac:dyDescent="0.25">
      <c r="B3422" s="16">
        <f t="shared" si="515"/>
        <v>42222</v>
      </c>
      <c r="C3422">
        <f t="shared" si="506"/>
        <v>410</v>
      </c>
      <c r="D3422">
        <f t="shared" si="507"/>
        <v>245</v>
      </c>
      <c r="E3422">
        <f t="shared" si="508"/>
        <v>165</v>
      </c>
      <c r="F3422">
        <f t="shared" si="509"/>
        <v>22</v>
      </c>
      <c r="G3422">
        <f t="shared" si="514"/>
        <v>32</v>
      </c>
      <c r="H3422">
        <v>0</v>
      </c>
      <c r="I3422">
        <f t="shared" si="511"/>
        <v>48</v>
      </c>
      <c r="K3422">
        <f t="shared" si="516"/>
        <v>62</v>
      </c>
      <c r="N3422">
        <f t="shared" si="505"/>
        <v>60</v>
      </c>
      <c r="O3422">
        <f t="shared" si="510"/>
        <v>21</v>
      </c>
    </row>
    <row r="3423" spans="2:15" x14ac:dyDescent="0.25">
      <c r="B3423" s="16">
        <f t="shared" si="515"/>
        <v>42223</v>
      </c>
      <c r="C3423">
        <f t="shared" si="506"/>
        <v>410</v>
      </c>
      <c r="D3423">
        <f t="shared" si="507"/>
        <v>245</v>
      </c>
      <c r="E3423">
        <f t="shared" si="508"/>
        <v>165</v>
      </c>
      <c r="F3423">
        <f t="shared" si="509"/>
        <v>22</v>
      </c>
      <c r="G3423">
        <f t="shared" si="514"/>
        <v>32</v>
      </c>
      <c r="H3423">
        <v>0</v>
      </c>
      <c r="I3423">
        <f t="shared" si="511"/>
        <v>48</v>
      </c>
      <c r="K3423">
        <f t="shared" si="516"/>
        <v>62</v>
      </c>
      <c r="N3423">
        <f t="shared" si="505"/>
        <v>60</v>
      </c>
      <c r="O3423">
        <f t="shared" si="510"/>
        <v>21</v>
      </c>
    </row>
    <row r="3424" spans="2:15" x14ac:dyDescent="0.25">
      <c r="B3424" s="16">
        <f t="shared" si="515"/>
        <v>42224</v>
      </c>
      <c r="C3424">
        <f t="shared" si="506"/>
        <v>410</v>
      </c>
      <c r="D3424">
        <f t="shared" si="507"/>
        <v>245</v>
      </c>
      <c r="E3424">
        <f t="shared" si="508"/>
        <v>165</v>
      </c>
      <c r="F3424">
        <f t="shared" si="509"/>
        <v>22</v>
      </c>
      <c r="G3424">
        <f t="shared" si="514"/>
        <v>32</v>
      </c>
      <c r="H3424">
        <v>0</v>
      </c>
      <c r="I3424">
        <f t="shared" si="511"/>
        <v>48</v>
      </c>
      <c r="K3424">
        <f t="shared" si="516"/>
        <v>62</v>
      </c>
      <c r="N3424">
        <f t="shared" ref="N3424:N3477" si="517">35+25</f>
        <v>60</v>
      </c>
      <c r="O3424">
        <f t="shared" si="510"/>
        <v>21</v>
      </c>
    </row>
    <row r="3425" spans="2:15" x14ac:dyDescent="0.25">
      <c r="B3425" s="16">
        <f t="shared" si="515"/>
        <v>42225</v>
      </c>
      <c r="C3425">
        <f t="shared" si="506"/>
        <v>410</v>
      </c>
      <c r="D3425">
        <f t="shared" si="507"/>
        <v>245</v>
      </c>
      <c r="E3425">
        <f t="shared" si="508"/>
        <v>165</v>
      </c>
      <c r="F3425">
        <f t="shared" si="509"/>
        <v>22</v>
      </c>
      <c r="G3425">
        <f t="shared" si="514"/>
        <v>32</v>
      </c>
      <c r="H3425">
        <v>0</v>
      </c>
      <c r="I3425">
        <f t="shared" si="511"/>
        <v>48</v>
      </c>
      <c r="K3425">
        <f t="shared" si="516"/>
        <v>62</v>
      </c>
      <c r="N3425">
        <f t="shared" si="517"/>
        <v>60</v>
      </c>
      <c r="O3425">
        <f t="shared" si="510"/>
        <v>21</v>
      </c>
    </row>
    <row r="3426" spans="2:15" x14ac:dyDescent="0.25">
      <c r="B3426" s="16">
        <f t="shared" si="515"/>
        <v>42226</v>
      </c>
      <c r="C3426">
        <f t="shared" si="506"/>
        <v>410</v>
      </c>
      <c r="D3426">
        <f t="shared" si="507"/>
        <v>245</v>
      </c>
      <c r="E3426">
        <f t="shared" si="508"/>
        <v>165</v>
      </c>
      <c r="F3426">
        <f t="shared" si="509"/>
        <v>22</v>
      </c>
      <c r="G3426">
        <f t="shared" si="514"/>
        <v>32</v>
      </c>
      <c r="H3426">
        <v>0</v>
      </c>
      <c r="I3426">
        <f t="shared" si="511"/>
        <v>48</v>
      </c>
      <c r="K3426">
        <f t="shared" si="516"/>
        <v>62</v>
      </c>
      <c r="N3426">
        <f t="shared" si="517"/>
        <v>60</v>
      </c>
      <c r="O3426">
        <f t="shared" si="510"/>
        <v>21</v>
      </c>
    </row>
    <row r="3427" spans="2:15" x14ac:dyDescent="0.25">
      <c r="B3427" s="16">
        <f t="shared" si="515"/>
        <v>42227</v>
      </c>
      <c r="C3427">
        <f t="shared" si="506"/>
        <v>410</v>
      </c>
      <c r="D3427">
        <f t="shared" si="507"/>
        <v>245</v>
      </c>
      <c r="E3427">
        <f t="shared" si="508"/>
        <v>165</v>
      </c>
      <c r="F3427">
        <f t="shared" si="509"/>
        <v>22</v>
      </c>
      <c r="G3427">
        <f t="shared" si="514"/>
        <v>32</v>
      </c>
      <c r="H3427">
        <v>0</v>
      </c>
      <c r="I3427">
        <f t="shared" si="511"/>
        <v>48</v>
      </c>
      <c r="K3427">
        <f t="shared" si="516"/>
        <v>62</v>
      </c>
      <c r="N3427">
        <f t="shared" si="517"/>
        <v>60</v>
      </c>
      <c r="O3427">
        <f t="shared" si="510"/>
        <v>21</v>
      </c>
    </row>
    <row r="3428" spans="2:15" x14ac:dyDescent="0.25">
      <c r="B3428" s="16">
        <f t="shared" si="515"/>
        <v>42228</v>
      </c>
      <c r="C3428">
        <f t="shared" si="506"/>
        <v>410</v>
      </c>
      <c r="D3428">
        <f t="shared" si="507"/>
        <v>245</v>
      </c>
      <c r="E3428">
        <f t="shared" si="508"/>
        <v>165</v>
      </c>
      <c r="F3428">
        <f t="shared" si="509"/>
        <v>22</v>
      </c>
      <c r="G3428">
        <f t="shared" si="514"/>
        <v>32</v>
      </c>
      <c r="H3428">
        <v>0</v>
      </c>
      <c r="I3428">
        <f t="shared" si="511"/>
        <v>48</v>
      </c>
      <c r="K3428">
        <f t="shared" si="516"/>
        <v>62</v>
      </c>
      <c r="N3428">
        <f t="shared" si="517"/>
        <v>60</v>
      </c>
      <c r="O3428">
        <f t="shared" si="510"/>
        <v>21</v>
      </c>
    </row>
    <row r="3429" spans="2:15" x14ac:dyDescent="0.25">
      <c r="B3429" s="16">
        <f t="shared" si="515"/>
        <v>42229</v>
      </c>
      <c r="C3429">
        <f t="shared" si="506"/>
        <v>410</v>
      </c>
      <c r="D3429">
        <f t="shared" si="507"/>
        <v>245</v>
      </c>
      <c r="E3429">
        <f t="shared" si="508"/>
        <v>165</v>
      </c>
      <c r="F3429">
        <f t="shared" si="509"/>
        <v>22</v>
      </c>
      <c r="G3429">
        <f t="shared" si="514"/>
        <v>32</v>
      </c>
      <c r="H3429">
        <v>0</v>
      </c>
      <c r="I3429">
        <f t="shared" si="511"/>
        <v>48</v>
      </c>
      <c r="K3429">
        <f t="shared" si="516"/>
        <v>62</v>
      </c>
      <c r="N3429">
        <f t="shared" si="517"/>
        <v>60</v>
      </c>
      <c r="O3429">
        <f t="shared" si="510"/>
        <v>21</v>
      </c>
    </row>
    <row r="3430" spans="2:15" x14ac:dyDescent="0.25">
      <c r="B3430" s="16">
        <f t="shared" si="515"/>
        <v>42230</v>
      </c>
      <c r="C3430">
        <f t="shared" si="506"/>
        <v>410</v>
      </c>
      <c r="D3430">
        <f t="shared" si="507"/>
        <v>245</v>
      </c>
      <c r="E3430">
        <f t="shared" si="508"/>
        <v>165</v>
      </c>
      <c r="F3430">
        <f t="shared" si="509"/>
        <v>22</v>
      </c>
      <c r="G3430">
        <f t="shared" si="514"/>
        <v>32</v>
      </c>
      <c r="H3430">
        <v>0</v>
      </c>
      <c r="I3430">
        <f t="shared" si="511"/>
        <v>48</v>
      </c>
      <c r="K3430">
        <f t="shared" si="516"/>
        <v>62</v>
      </c>
      <c r="N3430">
        <f t="shared" si="517"/>
        <v>60</v>
      </c>
      <c r="O3430">
        <f t="shared" si="510"/>
        <v>21</v>
      </c>
    </row>
    <row r="3431" spans="2:15" x14ac:dyDescent="0.25">
      <c r="B3431" s="16">
        <f t="shared" si="515"/>
        <v>42231</v>
      </c>
      <c r="C3431">
        <f t="shared" si="506"/>
        <v>410</v>
      </c>
      <c r="D3431">
        <f t="shared" si="507"/>
        <v>245</v>
      </c>
      <c r="E3431">
        <f t="shared" si="508"/>
        <v>165</v>
      </c>
      <c r="F3431">
        <f t="shared" si="509"/>
        <v>22</v>
      </c>
      <c r="G3431">
        <f t="shared" si="514"/>
        <v>32</v>
      </c>
      <c r="H3431">
        <v>0</v>
      </c>
      <c r="I3431">
        <f t="shared" si="511"/>
        <v>48</v>
      </c>
      <c r="K3431">
        <f t="shared" si="516"/>
        <v>62</v>
      </c>
      <c r="N3431">
        <f t="shared" si="517"/>
        <v>60</v>
      </c>
      <c r="O3431">
        <f t="shared" si="510"/>
        <v>21</v>
      </c>
    </row>
    <row r="3432" spans="2:15" x14ac:dyDescent="0.25">
      <c r="B3432" s="16">
        <f t="shared" si="515"/>
        <v>42232</v>
      </c>
      <c r="C3432">
        <f t="shared" si="506"/>
        <v>410</v>
      </c>
      <c r="D3432">
        <f t="shared" si="507"/>
        <v>245</v>
      </c>
      <c r="E3432">
        <f t="shared" si="508"/>
        <v>165</v>
      </c>
      <c r="F3432">
        <f t="shared" si="509"/>
        <v>22</v>
      </c>
      <c r="G3432">
        <f t="shared" si="514"/>
        <v>32</v>
      </c>
      <c r="H3432">
        <v>0</v>
      </c>
      <c r="I3432">
        <f t="shared" si="511"/>
        <v>48</v>
      </c>
      <c r="K3432">
        <f t="shared" si="516"/>
        <v>62</v>
      </c>
      <c r="N3432">
        <f t="shared" si="517"/>
        <v>60</v>
      </c>
      <c r="O3432">
        <f t="shared" si="510"/>
        <v>21</v>
      </c>
    </row>
    <row r="3433" spans="2:15" x14ac:dyDescent="0.25">
      <c r="B3433" s="16">
        <f t="shared" si="515"/>
        <v>42233</v>
      </c>
      <c r="C3433">
        <f t="shared" ref="C3433:C3476" si="518">IF(MONTH(B3433)&lt;4,450,IF(MONTH(B3433)&gt;10,450,410))</f>
        <v>410</v>
      </c>
      <c r="D3433">
        <f t="shared" ref="D3433:D3476" si="519">SUM(F3433:S3433)</f>
        <v>245</v>
      </c>
      <c r="E3433">
        <f t="shared" ref="E3433:E3496" si="520">C3433-D3433</f>
        <v>165</v>
      </c>
      <c r="F3433">
        <f t="shared" si="509"/>
        <v>22</v>
      </c>
      <c r="G3433">
        <f t="shared" si="514"/>
        <v>32</v>
      </c>
      <c r="H3433">
        <v>0</v>
      </c>
      <c r="I3433">
        <f t="shared" si="511"/>
        <v>48</v>
      </c>
      <c r="K3433">
        <f t="shared" si="516"/>
        <v>62</v>
      </c>
      <c r="N3433">
        <f t="shared" si="517"/>
        <v>60</v>
      </c>
      <c r="O3433">
        <f t="shared" si="510"/>
        <v>21</v>
      </c>
    </row>
    <row r="3434" spans="2:15" x14ac:dyDescent="0.25">
      <c r="B3434" s="16">
        <f t="shared" si="515"/>
        <v>42234</v>
      </c>
      <c r="C3434">
        <f t="shared" si="518"/>
        <v>410</v>
      </c>
      <c r="D3434">
        <f t="shared" si="519"/>
        <v>245</v>
      </c>
      <c r="E3434">
        <f t="shared" si="520"/>
        <v>165</v>
      </c>
      <c r="F3434">
        <f t="shared" ref="F3434:F3477" si="521">2+5+10+5</f>
        <v>22</v>
      </c>
      <c r="G3434">
        <f t="shared" si="514"/>
        <v>32</v>
      </c>
      <c r="H3434">
        <v>0</v>
      </c>
      <c r="I3434">
        <f t="shared" si="511"/>
        <v>48</v>
      </c>
      <c r="K3434">
        <f t="shared" si="516"/>
        <v>62</v>
      </c>
      <c r="N3434">
        <f t="shared" si="517"/>
        <v>60</v>
      </c>
      <c r="O3434">
        <f t="shared" ref="O3434:O3477" si="522">17+4</f>
        <v>21</v>
      </c>
    </row>
    <row r="3435" spans="2:15" x14ac:dyDescent="0.25">
      <c r="B3435" s="16">
        <f t="shared" si="515"/>
        <v>42235</v>
      </c>
      <c r="C3435">
        <f t="shared" si="518"/>
        <v>410</v>
      </c>
      <c r="D3435">
        <f t="shared" si="519"/>
        <v>245</v>
      </c>
      <c r="E3435">
        <f t="shared" si="520"/>
        <v>165</v>
      </c>
      <c r="F3435">
        <f t="shared" si="521"/>
        <v>22</v>
      </c>
      <c r="G3435">
        <f t="shared" si="514"/>
        <v>32</v>
      </c>
      <c r="H3435">
        <v>0</v>
      </c>
      <c r="I3435">
        <f t="shared" si="511"/>
        <v>48</v>
      </c>
      <c r="K3435">
        <f t="shared" si="516"/>
        <v>62</v>
      </c>
      <c r="N3435">
        <f t="shared" si="517"/>
        <v>60</v>
      </c>
      <c r="O3435">
        <f t="shared" si="522"/>
        <v>21</v>
      </c>
    </row>
    <row r="3436" spans="2:15" x14ac:dyDescent="0.25">
      <c r="B3436" s="16">
        <f t="shared" si="515"/>
        <v>42236</v>
      </c>
      <c r="C3436">
        <f t="shared" si="518"/>
        <v>410</v>
      </c>
      <c r="D3436">
        <f t="shared" si="519"/>
        <v>245</v>
      </c>
      <c r="E3436">
        <f t="shared" si="520"/>
        <v>165</v>
      </c>
      <c r="F3436">
        <f t="shared" si="521"/>
        <v>22</v>
      </c>
      <c r="G3436">
        <f t="shared" si="514"/>
        <v>32</v>
      </c>
      <c r="H3436">
        <v>0</v>
      </c>
      <c r="I3436">
        <f t="shared" si="511"/>
        <v>48</v>
      </c>
      <c r="K3436">
        <f t="shared" si="516"/>
        <v>62</v>
      </c>
      <c r="N3436">
        <f t="shared" si="517"/>
        <v>60</v>
      </c>
      <c r="O3436">
        <f t="shared" si="522"/>
        <v>21</v>
      </c>
    </row>
    <row r="3437" spans="2:15" x14ac:dyDescent="0.25">
      <c r="B3437" s="16">
        <f t="shared" si="515"/>
        <v>42237</v>
      </c>
      <c r="C3437">
        <f t="shared" si="518"/>
        <v>410</v>
      </c>
      <c r="D3437">
        <f t="shared" si="519"/>
        <v>245</v>
      </c>
      <c r="E3437">
        <f t="shared" si="520"/>
        <v>165</v>
      </c>
      <c r="F3437">
        <f t="shared" si="521"/>
        <v>22</v>
      </c>
      <c r="G3437">
        <f t="shared" si="514"/>
        <v>32</v>
      </c>
      <c r="H3437">
        <v>0</v>
      </c>
      <c r="I3437">
        <f t="shared" si="511"/>
        <v>48</v>
      </c>
      <c r="K3437">
        <f t="shared" si="516"/>
        <v>62</v>
      </c>
      <c r="N3437">
        <f t="shared" si="517"/>
        <v>60</v>
      </c>
      <c r="O3437">
        <f t="shared" si="522"/>
        <v>21</v>
      </c>
    </row>
    <row r="3438" spans="2:15" x14ac:dyDescent="0.25">
      <c r="B3438" s="16">
        <f t="shared" si="515"/>
        <v>42238</v>
      </c>
      <c r="C3438">
        <f t="shared" si="518"/>
        <v>410</v>
      </c>
      <c r="D3438">
        <f t="shared" si="519"/>
        <v>245</v>
      </c>
      <c r="E3438">
        <f t="shared" si="520"/>
        <v>165</v>
      </c>
      <c r="F3438">
        <f t="shared" si="521"/>
        <v>22</v>
      </c>
      <c r="G3438">
        <f t="shared" si="514"/>
        <v>32</v>
      </c>
      <c r="H3438">
        <v>0</v>
      </c>
      <c r="I3438">
        <f t="shared" si="511"/>
        <v>48</v>
      </c>
      <c r="K3438">
        <f t="shared" si="516"/>
        <v>62</v>
      </c>
      <c r="N3438">
        <f t="shared" si="517"/>
        <v>60</v>
      </c>
      <c r="O3438">
        <f t="shared" si="522"/>
        <v>21</v>
      </c>
    </row>
    <row r="3439" spans="2:15" x14ac:dyDescent="0.25">
      <c r="B3439" s="16">
        <f t="shared" si="515"/>
        <v>42239</v>
      </c>
      <c r="C3439">
        <f t="shared" si="518"/>
        <v>410</v>
      </c>
      <c r="D3439">
        <f t="shared" si="519"/>
        <v>245</v>
      </c>
      <c r="E3439">
        <f t="shared" si="520"/>
        <v>165</v>
      </c>
      <c r="F3439">
        <f t="shared" si="521"/>
        <v>22</v>
      </c>
      <c r="G3439">
        <f t="shared" si="514"/>
        <v>32</v>
      </c>
      <c r="H3439">
        <v>0</v>
      </c>
      <c r="I3439">
        <f t="shared" si="511"/>
        <v>48</v>
      </c>
      <c r="K3439">
        <f t="shared" si="516"/>
        <v>62</v>
      </c>
      <c r="N3439">
        <f t="shared" si="517"/>
        <v>60</v>
      </c>
      <c r="O3439">
        <f t="shared" si="522"/>
        <v>21</v>
      </c>
    </row>
    <row r="3440" spans="2:15" x14ac:dyDescent="0.25">
      <c r="B3440" s="16">
        <f t="shared" si="515"/>
        <v>42240</v>
      </c>
      <c r="C3440">
        <f t="shared" si="518"/>
        <v>410</v>
      </c>
      <c r="D3440">
        <f t="shared" si="519"/>
        <v>245</v>
      </c>
      <c r="E3440">
        <f t="shared" si="520"/>
        <v>165</v>
      </c>
      <c r="F3440">
        <f t="shared" si="521"/>
        <v>22</v>
      </c>
      <c r="G3440">
        <f t="shared" si="514"/>
        <v>32</v>
      </c>
      <c r="H3440">
        <v>0</v>
      </c>
      <c r="I3440">
        <f t="shared" si="511"/>
        <v>48</v>
      </c>
      <c r="K3440">
        <f t="shared" si="516"/>
        <v>62</v>
      </c>
      <c r="N3440">
        <f t="shared" si="517"/>
        <v>60</v>
      </c>
      <c r="O3440">
        <f t="shared" si="522"/>
        <v>21</v>
      </c>
    </row>
    <row r="3441" spans="2:15" x14ac:dyDescent="0.25">
      <c r="B3441" s="16">
        <f t="shared" si="515"/>
        <v>42241</v>
      </c>
      <c r="C3441">
        <f t="shared" si="518"/>
        <v>410</v>
      </c>
      <c r="D3441">
        <f t="shared" si="519"/>
        <v>245</v>
      </c>
      <c r="E3441">
        <f t="shared" si="520"/>
        <v>165</v>
      </c>
      <c r="F3441">
        <f t="shared" si="521"/>
        <v>22</v>
      </c>
      <c r="G3441">
        <f t="shared" si="514"/>
        <v>32</v>
      </c>
      <c r="H3441">
        <v>0</v>
      </c>
      <c r="I3441">
        <f t="shared" si="511"/>
        <v>48</v>
      </c>
      <c r="K3441">
        <f t="shared" si="516"/>
        <v>62</v>
      </c>
      <c r="N3441">
        <f t="shared" si="517"/>
        <v>60</v>
      </c>
      <c r="O3441">
        <f t="shared" si="522"/>
        <v>21</v>
      </c>
    </row>
    <row r="3442" spans="2:15" x14ac:dyDescent="0.25">
      <c r="B3442" s="16">
        <f t="shared" si="515"/>
        <v>42242</v>
      </c>
      <c r="C3442">
        <f t="shared" si="518"/>
        <v>410</v>
      </c>
      <c r="D3442">
        <f t="shared" si="519"/>
        <v>245</v>
      </c>
      <c r="E3442">
        <f t="shared" si="520"/>
        <v>165</v>
      </c>
      <c r="F3442">
        <f t="shared" si="521"/>
        <v>22</v>
      </c>
      <c r="G3442">
        <f t="shared" si="514"/>
        <v>32</v>
      </c>
      <c r="H3442">
        <v>0</v>
      </c>
      <c r="I3442">
        <f t="shared" si="511"/>
        <v>48</v>
      </c>
      <c r="K3442">
        <f t="shared" si="516"/>
        <v>62</v>
      </c>
      <c r="N3442">
        <f t="shared" si="517"/>
        <v>60</v>
      </c>
      <c r="O3442">
        <f t="shared" si="522"/>
        <v>21</v>
      </c>
    </row>
    <row r="3443" spans="2:15" x14ac:dyDescent="0.25">
      <c r="B3443" s="16">
        <f t="shared" si="515"/>
        <v>42243</v>
      </c>
      <c r="C3443">
        <f t="shared" si="518"/>
        <v>410</v>
      </c>
      <c r="D3443">
        <f t="shared" si="519"/>
        <v>245</v>
      </c>
      <c r="E3443">
        <f t="shared" si="520"/>
        <v>165</v>
      </c>
      <c r="F3443">
        <f t="shared" si="521"/>
        <v>22</v>
      </c>
      <c r="G3443">
        <f t="shared" si="514"/>
        <v>32</v>
      </c>
      <c r="H3443">
        <v>0</v>
      </c>
      <c r="I3443">
        <f t="shared" si="511"/>
        <v>48</v>
      </c>
      <c r="K3443">
        <f t="shared" si="516"/>
        <v>62</v>
      </c>
      <c r="N3443">
        <f t="shared" si="517"/>
        <v>60</v>
      </c>
      <c r="O3443">
        <f t="shared" si="522"/>
        <v>21</v>
      </c>
    </row>
    <row r="3444" spans="2:15" x14ac:dyDescent="0.25">
      <c r="B3444" s="16">
        <f t="shared" si="515"/>
        <v>42244</v>
      </c>
      <c r="C3444">
        <f t="shared" si="518"/>
        <v>410</v>
      </c>
      <c r="D3444">
        <f t="shared" si="519"/>
        <v>245</v>
      </c>
      <c r="E3444">
        <f t="shared" si="520"/>
        <v>165</v>
      </c>
      <c r="F3444">
        <f t="shared" si="521"/>
        <v>22</v>
      </c>
      <c r="G3444">
        <f t="shared" si="514"/>
        <v>32</v>
      </c>
      <c r="H3444">
        <v>0</v>
      </c>
      <c r="I3444">
        <f t="shared" si="511"/>
        <v>48</v>
      </c>
      <c r="K3444">
        <f t="shared" si="516"/>
        <v>62</v>
      </c>
      <c r="N3444">
        <f t="shared" si="517"/>
        <v>60</v>
      </c>
      <c r="O3444">
        <f t="shared" si="522"/>
        <v>21</v>
      </c>
    </row>
    <row r="3445" spans="2:15" x14ac:dyDescent="0.25">
      <c r="B3445" s="16">
        <f t="shared" si="515"/>
        <v>42245</v>
      </c>
      <c r="C3445">
        <f t="shared" si="518"/>
        <v>410</v>
      </c>
      <c r="D3445">
        <f t="shared" si="519"/>
        <v>245</v>
      </c>
      <c r="E3445">
        <f t="shared" si="520"/>
        <v>165</v>
      </c>
      <c r="F3445">
        <f t="shared" si="521"/>
        <v>22</v>
      </c>
      <c r="G3445">
        <f t="shared" si="514"/>
        <v>32</v>
      </c>
      <c r="H3445">
        <v>0</v>
      </c>
      <c r="I3445">
        <f t="shared" si="511"/>
        <v>48</v>
      </c>
      <c r="K3445">
        <f t="shared" si="516"/>
        <v>62</v>
      </c>
      <c r="N3445">
        <f t="shared" si="517"/>
        <v>60</v>
      </c>
      <c r="O3445">
        <f t="shared" si="522"/>
        <v>21</v>
      </c>
    </row>
    <row r="3446" spans="2:15" x14ac:dyDescent="0.25">
      <c r="B3446" s="16">
        <f t="shared" si="515"/>
        <v>42246</v>
      </c>
      <c r="C3446">
        <f t="shared" si="518"/>
        <v>410</v>
      </c>
      <c r="D3446">
        <f t="shared" si="519"/>
        <v>245</v>
      </c>
      <c r="E3446">
        <f t="shared" si="520"/>
        <v>165</v>
      </c>
      <c r="F3446">
        <f t="shared" si="521"/>
        <v>22</v>
      </c>
      <c r="G3446">
        <f t="shared" si="514"/>
        <v>32</v>
      </c>
      <c r="H3446">
        <v>0</v>
      </c>
      <c r="I3446">
        <f t="shared" si="511"/>
        <v>48</v>
      </c>
      <c r="K3446">
        <f t="shared" si="516"/>
        <v>62</v>
      </c>
      <c r="N3446">
        <f t="shared" si="517"/>
        <v>60</v>
      </c>
      <c r="O3446">
        <f t="shared" si="522"/>
        <v>21</v>
      </c>
    </row>
    <row r="3447" spans="2:15" x14ac:dyDescent="0.25">
      <c r="B3447" s="16">
        <f t="shared" si="515"/>
        <v>42247</v>
      </c>
      <c r="C3447">
        <f t="shared" si="518"/>
        <v>410</v>
      </c>
      <c r="D3447">
        <f t="shared" si="519"/>
        <v>245</v>
      </c>
      <c r="E3447">
        <f t="shared" si="520"/>
        <v>165</v>
      </c>
      <c r="F3447">
        <f t="shared" si="521"/>
        <v>22</v>
      </c>
      <c r="G3447">
        <f t="shared" si="514"/>
        <v>32</v>
      </c>
      <c r="H3447">
        <v>0</v>
      </c>
      <c r="I3447">
        <f t="shared" si="511"/>
        <v>48</v>
      </c>
      <c r="K3447">
        <f t="shared" si="516"/>
        <v>62</v>
      </c>
      <c r="N3447">
        <f t="shared" si="517"/>
        <v>60</v>
      </c>
      <c r="O3447">
        <f t="shared" si="522"/>
        <v>21</v>
      </c>
    </row>
    <row r="3448" spans="2:15" x14ac:dyDescent="0.25">
      <c r="B3448" s="16">
        <f t="shared" si="515"/>
        <v>42248</v>
      </c>
      <c r="C3448">
        <f t="shared" si="518"/>
        <v>410</v>
      </c>
      <c r="D3448">
        <f t="shared" si="519"/>
        <v>245</v>
      </c>
      <c r="E3448">
        <f t="shared" si="520"/>
        <v>165</v>
      </c>
      <c r="F3448">
        <f t="shared" si="521"/>
        <v>22</v>
      </c>
      <c r="G3448">
        <f t="shared" si="514"/>
        <v>32</v>
      </c>
      <c r="H3448">
        <v>0</v>
      </c>
      <c r="I3448">
        <f>5+4+2+7+30+15</f>
        <v>63</v>
      </c>
      <c r="K3448">
        <f>5+5+12+15+10</f>
        <v>47</v>
      </c>
      <c r="N3448">
        <f t="shared" si="517"/>
        <v>60</v>
      </c>
      <c r="O3448">
        <f t="shared" si="522"/>
        <v>21</v>
      </c>
    </row>
    <row r="3449" spans="2:15" x14ac:dyDescent="0.25">
      <c r="B3449" s="16">
        <f t="shared" si="515"/>
        <v>42249</v>
      </c>
      <c r="C3449">
        <f t="shared" si="518"/>
        <v>410</v>
      </c>
      <c r="D3449">
        <f t="shared" si="519"/>
        <v>245</v>
      </c>
      <c r="E3449">
        <f t="shared" si="520"/>
        <v>165</v>
      </c>
      <c r="F3449">
        <f t="shared" si="521"/>
        <v>22</v>
      </c>
      <c r="G3449">
        <f t="shared" si="514"/>
        <v>32</v>
      </c>
      <c r="H3449">
        <v>0</v>
      </c>
      <c r="I3449">
        <f t="shared" ref="I3449:I3477" si="523">5+4+2+7+30+15</f>
        <v>63</v>
      </c>
      <c r="K3449">
        <f t="shared" ref="K3449:K3477" si="524">5+5+12+15+10</f>
        <v>47</v>
      </c>
      <c r="N3449">
        <f t="shared" si="517"/>
        <v>60</v>
      </c>
      <c r="O3449">
        <f t="shared" si="522"/>
        <v>21</v>
      </c>
    </row>
    <row r="3450" spans="2:15" x14ac:dyDescent="0.25">
      <c r="B3450" s="16">
        <f t="shared" si="515"/>
        <v>42250</v>
      </c>
      <c r="C3450">
        <f t="shared" si="518"/>
        <v>410</v>
      </c>
      <c r="D3450">
        <f t="shared" si="519"/>
        <v>245</v>
      </c>
      <c r="E3450">
        <f t="shared" si="520"/>
        <v>165</v>
      </c>
      <c r="F3450">
        <f t="shared" si="521"/>
        <v>22</v>
      </c>
      <c r="G3450">
        <f t="shared" si="514"/>
        <v>32</v>
      </c>
      <c r="H3450">
        <v>0</v>
      </c>
      <c r="I3450">
        <f t="shared" si="523"/>
        <v>63</v>
      </c>
      <c r="K3450">
        <f t="shared" si="524"/>
        <v>47</v>
      </c>
      <c r="N3450">
        <f t="shared" si="517"/>
        <v>60</v>
      </c>
      <c r="O3450">
        <f t="shared" si="522"/>
        <v>21</v>
      </c>
    </row>
    <row r="3451" spans="2:15" x14ac:dyDescent="0.25">
      <c r="B3451" s="16">
        <f t="shared" si="515"/>
        <v>42251</v>
      </c>
      <c r="C3451">
        <f t="shared" si="518"/>
        <v>410</v>
      </c>
      <c r="D3451">
        <f t="shared" si="519"/>
        <v>245</v>
      </c>
      <c r="E3451">
        <f t="shared" si="520"/>
        <v>165</v>
      </c>
      <c r="F3451">
        <f t="shared" si="521"/>
        <v>22</v>
      </c>
      <c r="G3451">
        <f t="shared" ref="G3451:G3477" si="525">15+4+3+5+5</f>
        <v>32</v>
      </c>
      <c r="H3451">
        <v>0</v>
      </c>
      <c r="I3451">
        <f t="shared" si="523"/>
        <v>63</v>
      </c>
      <c r="K3451">
        <f t="shared" si="524"/>
        <v>47</v>
      </c>
      <c r="N3451">
        <f t="shared" si="517"/>
        <v>60</v>
      </c>
      <c r="O3451">
        <f t="shared" si="522"/>
        <v>21</v>
      </c>
    </row>
    <row r="3452" spans="2:15" x14ac:dyDescent="0.25">
      <c r="B3452" s="16">
        <f t="shared" si="515"/>
        <v>42252</v>
      </c>
      <c r="C3452">
        <f t="shared" si="518"/>
        <v>410</v>
      </c>
      <c r="D3452">
        <f t="shared" si="519"/>
        <v>245</v>
      </c>
      <c r="E3452">
        <f t="shared" si="520"/>
        <v>165</v>
      </c>
      <c r="F3452">
        <f t="shared" si="521"/>
        <v>22</v>
      </c>
      <c r="G3452">
        <f t="shared" si="525"/>
        <v>32</v>
      </c>
      <c r="H3452">
        <v>0</v>
      </c>
      <c r="I3452">
        <f t="shared" si="523"/>
        <v>63</v>
      </c>
      <c r="K3452">
        <f t="shared" si="524"/>
        <v>47</v>
      </c>
      <c r="N3452">
        <f t="shared" si="517"/>
        <v>60</v>
      </c>
      <c r="O3452">
        <f t="shared" si="522"/>
        <v>21</v>
      </c>
    </row>
    <row r="3453" spans="2:15" x14ac:dyDescent="0.25">
      <c r="B3453" s="16">
        <f t="shared" si="515"/>
        <v>42253</v>
      </c>
      <c r="C3453">
        <f t="shared" si="518"/>
        <v>410</v>
      </c>
      <c r="D3453">
        <f t="shared" si="519"/>
        <v>245</v>
      </c>
      <c r="E3453">
        <f t="shared" si="520"/>
        <v>165</v>
      </c>
      <c r="F3453">
        <f t="shared" si="521"/>
        <v>22</v>
      </c>
      <c r="G3453">
        <f t="shared" si="525"/>
        <v>32</v>
      </c>
      <c r="H3453">
        <v>0</v>
      </c>
      <c r="I3453">
        <f t="shared" si="523"/>
        <v>63</v>
      </c>
      <c r="K3453">
        <f t="shared" si="524"/>
        <v>47</v>
      </c>
      <c r="N3453">
        <f t="shared" si="517"/>
        <v>60</v>
      </c>
      <c r="O3453">
        <f t="shared" si="522"/>
        <v>21</v>
      </c>
    </row>
    <row r="3454" spans="2:15" x14ac:dyDescent="0.25">
      <c r="B3454" s="16">
        <f t="shared" si="515"/>
        <v>42254</v>
      </c>
      <c r="C3454">
        <f t="shared" si="518"/>
        <v>410</v>
      </c>
      <c r="D3454">
        <f t="shared" si="519"/>
        <v>245</v>
      </c>
      <c r="E3454">
        <f t="shared" si="520"/>
        <v>165</v>
      </c>
      <c r="F3454">
        <f t="shared" si="521"/>
        <v>22</v>
      </c>
      <c r="G3454">
        <f t="shared" si="525"/>
        <v>32</v>
      </c>
      <c r="H3454">
        <v>0</v>
      </c>
      <c r="I3454">
        <f t="shared" si="523"/>
        <v>63</v>
      </c>
      <c r="K3454">
        <f t="shared" si="524"/>
        <v>47</v>
      </c>
      <c r="N3454">
        <f t="shared" si="517"/>
        <v>60</v>
      </c>
      <c r="O3454">
        <f t="shared" si="522"/>
        <v>21</v>
      </c>
    </row>
    <row r="3455" spans="2:15" x14ac:dyDescent="0.25">
      <c r="B3455" s="16">
        <f t="shared" si="515"/>
        <v>42255</v>
      </c>
      <c r="C3455">
        <f t="shared" si="518"/>
        <v>410</v>
      </c>
      <c r="D3455">
        <f t="shared" si="519"/>
        <v>245</v>
      </c>
      <c r="E3455">
        <f t="shared" si="520"/>
        <v>165</v>
      </c>
      <c r="F3455">
        <f t="shared" si="521"/>
        <v>22</v>
      </c>
      <c r="G3455">
        <f t="shared" si="525"/>
        <v>32</v>
      </c>
      <c r="H3455">
        <v>0</v>
      </c>
      <c r="I3455">
        <f t="shared" si="523"/>
        <v>63</v>
      </c>
      <c r="K3455">
        <f t="shared" si="524"/>
        <v>47</v>
      </c>
      <c r="N3455">
        <f t="shared" si="517"/>
        <v>60</v>
      </c>
      <c r="O3455">
        <f t="shared" si="522"/>
        <v>21</v>
      </c>
    </row>
    <row r="3456" spans="2:15" x14ac:dyDescent="0.25">
      <c r="B3456" s="16">
        <f t="shared" si="515"/>
        <v>42256</v>
      </c>
      <c r="C3456">
        <f t="shared" si="518"/>
        <v>410</v>
      </c>
      <c r="D3456">
        <f t="shared" si="519"/>
        <v>245</v>
      </c>
      <c r="E3456">
        <f t="shared" si="520"/>
        <v>165</v>
      </c>
      <c r="F3456">
        <f t="shared" si="521"/>
        <v>22</v>
      </c>
      <c r="G3456">
        <f t="shared" si="525"/>
        <v>32</v>
      </c>
      <c r="H3456">
        <v>0</v>
      </c>
      <c r="I3456">
        <f t="shared" si="523"/>
        <v>63</v>
      </c>
      <c r="K3456">
        <f t="shared" si="524"/>
        <v>47</v>
      </c>
      <c r="N3456">
        <f t="shared" si="517"/>
        <v>60</v>
      </c>
      <c r="O3456">
        <f t="shared" si="522"/>
        <v>21</v>
      </c>
    </row>
    <row r="3457" spans="2:15" x14ac:dyDescent="0.25">
      <c r="B3457" s="16">
        <f t="shared" si="515"/>
        <v>42257</v>
      </c>
      <c r="C3457">
        <f t="shared" si="518"/>
        <v>410</v>
      </c>
      <c r="D3457">
        <f t="shared" si="519"/>
        <v>245</v>
      </c>
      <c r="E3457">
        <f t="shared" si="520"/>
        <v>165</v>
      </c>
      <c r="F3457">
        <f t="shared" si="521"/>
        <v>22</v>
      </c>
      <c r="G3457">
        <f t="shared" si="525"/>
        <v>32</v>
      </c>
      <c r="H3457">
        <v>0</v>
      </c>
      <c r="I3457">
        <f t="shared" si="523"/>
        <v>63</v>
      </c>
      <c r="K3457">
        <f t="shared" si="524"/>
        <v>47</v>
      </c>
      <c r="N3457">
        <f t="shared" si="517"/>
        <v>60</v>
      </c>
      <c r="O3457">
        <f t="shared" si="522"/>
        <v>21</v>
      </c>
    </row>
    <row r="3458" spans="2:15" x14ac:dyDescent="0.25">
      <c r="B3458" s="16">
        <f t="shared" si="515"/>
        <v>42258</v>
      </c>
      <c r="C3458">
        <f t="shared" si="518"/>
        <v>410</v>
      </c>
      <c r="D3458">
        <f t="shared" si="519"/>
        <v>245</v>
      </c>
      <c r="E3458">
        <f t="shared" si="520"/>
        <v>165</v>
      </c>
      <c r="F3458">
        <f t="shared" si="521"/>
        <v>22</v>
      </c>
      <c r="G3458">
        <f t="shared" si="525"/>
        <v>32</v>
      </c>
      <c r="H3458">
        <v>0</v>
      </c>
      <c r="I3458">
        <f t="shared" si="523"/>
        <v>63</v>
      </c>
      <c r="K3458">
        <f t="shared" si="524"/>
        <v>47</v>
      </c>
      <c r="N3458">
        <f t="shared" si="517"/>
        <v>60</v>
      </c>
      <c r="O3458">
        <f t="shared" si="522"/>
        <v>21</v>
      </c>
    </row>
    <row r="3459" spans="2:15" x14ac:dyDescent="0.25">
      <c r="B3459" s="16">
        <f t="shared" si="515"/>
        <v>42259</v>
      </c>
      <c r="C3459">
        <f t="shared" si="518"/>
        <v>410</v>
      </c>
      <c r="D3459">
        <f t="shared" si="519"/>
        <v>245</v>
      </c>
      <c r="E3459">
        <f t="shared" si="520"/>
        <v>165</v>
      </c>
      <c r="F3459">
        <f t="shared" si="521"/>
        <v>22</v>
      </c>
      <c r="G3459">
        <f t="shared" si="525"/>
        <v>32</v>
      </c>
      <c r="H3459">
        <v>0</v>
      </c>
      <c r="I3459">
        <f t="shared" si="523"/>
        <v>63</v>
      </c>
      <c r="K3459">
        <f t="shared" si="524"/>
        <v>47</v>
      </c>
      <c r="N3459">
        <f t="shared" si="517"/>
        <v>60</v>
      </c>
      <c r="O3459">
        <f t="shared" si="522"/>
        <v>21</v>
      </c>
    </row>
    <row r="3460" spans="2:15" x14ac:dyDescent="0.25">
      <c r="B3460" s="16">
        <f t="shared" si="515"/>
        <v>42260</v>
      </c>
      <c r="C3460">
        <f t="shared" si="518"/>
        <v>410</v>
      </c>
      <c r="D3460">
        <f t="shared" si="519"/>
        <v>245</v>
      </c>
      <c r="E3460">
        <f t="shared" si="520"/>
        <v>165</v>
      </c>
      <c r="F3460">
        <f t="shared" si="521"/>
        <v>22</v>
      </c>
      <c r="G3460">
        <f t="shared" si="525"/>
        <v>32</v>
      </c>
      <c r="H3460">
        <v>0</v>
      </c>
      <c r="I3460">
        <f t="shared" si="523"/>
        <v>63</v>
      </c>
      <c r="K3460">
        <f t="shared" si="524"/>
        <v>47</v>
      </c>
      <c r="N3460">
        <f t="shared" si="517"/>
        <v>60</v>
      </c>
      <c r="O3460">
        <f t="shared" si="522"/>
        <v>21</v>
      </c>
    </row>
    <row r="3461" spans="2:15" x14ac:dyDescent="0.25">
      <c r="B3461" s="16">
        <f t="shared" si="515"/>
        <v>42261</v>
      </c>
      <c r="C3461">
        <f t="shared" si="518"/>
        <v>410</v>
      </c>
      <c r="D3461">
        <f t="shared" si="519"/>
        <v>245</v>
      </c>
      <c r="E3461">
        <f t="shared" si="520"/>
        <v>165</v>
      </c>
      <c r="F3461">
        <f t="shared" si="521"/>
        <v>22</v>
      </c>
      <c r="G3461">
        <f t="shared" si="525"/>
        <v>32</v>
      </c>
      <c r="H3461">
        <v>0</v>
      </c>
      <c r="I3461">
        <f t="shared" si="523"/>
        <v>63</v>
      </c>
      <c r="K3461">
        <f t="shared" si="524"/>
        <v>47</v>
      </c>
      <c r="N3461">
        <f t="shared" si="517"/>
        <v>60</v>
      </c>
      <c r="O3461">
        <f t="shared" si="522"/>
        <v>21</v>
      </c>
    </row>
    <row r="3462" spans="2:15" x14ac:dyDescent="0.25">
      <c r="B3462" s="16">
        <f t="shared" si="515"/>
        <v>42262</v>
      </c>
      <c r="C3462">
        <f t="shared" si="518"/>
        <v>410</v>
      </c>
      <c r="D3462">
        <f t="shared" si="519"/>
        <v>245</v>
      </c>
      <c r="E3462">
        <f t="shared" si="520"/>
        <v>165</v>
      </c>
      <c r="F3462">
        <f t="shared" si="521"/>
        <v>22</v>
      </c>
      <c r="G3462">
        <f t="shared" si="525"/>
        <v>32</v>
      </c>
      <c r="H3462">
        <v>0</v>
      </c>
      <c r="I3462">
        <f t="shared" si="523"/>
        <v>63</v>
      </c>
      <c r="K3462">
        <f t="shared" si="524"/>
        <v>47</v>
      </c>
      <c r="N3462">
        <f t="shared" si="517"/>
        <v>60</v>
      </c>
      <c r="O3462">
        <f t="shared" si="522"/>
        <v>21</v>
      </c>
    </row>
    <row r="3463" spans="2:15" x14ac:dyDescent="0.25">
      <c r="B3463" s="16">
        <f t="shared" si="515"/>
        <v>42263</v>
      </c>
      <c r="C3463">
        <f t="shared" si="518"/>
        <v>410</v>
      </c>
      <c r="D3463">
        <f t="shared" si="519"/>
        <v>245</v>
      </c>
      <c r="E3463">
        <f t="shared" si="520"/>
        <v>165</v>
      </c>
      <c r="F3463">
        <f t="shared" si="521"/>
        <v>22</v>
      </c>
      <c r="G3463">
        <f t="shared" si="525"/>
        <v>32</v>
      </c>
      <c r="H3463">
        <v>0</v>
      </c>
      <c r="I3463">
        <f t="shared" si="523"/>
        <v>63</v>
      </c>
      <c r="K3463">
        <f t="shared" si="524"/>
        <v>47</v>
      </c>
      <c r="N3463">
        <f t="shared" si="517"/>
        <v>60</v>
      </c>
      <c r="O3463">
        <f t="shared" si="522"/>
        <v>21</v>
      </c>
    </row>
    <row r="3464" spans="2:15" x14ac:dyDescent="0.25">
      <c r="B3464" s="16">
        <f t="shared" si="515"/>
        <v>42264</v>
      </c>
      <c r="C3464">
        <f t="shared" si="518"/>
        <v>410</v>
      </c>
      <c r="D3464">
        <f t="shared" si="519"/>
        <v>245</v>
      </c>
      <c r="E3464">
        <f t="shared" si="520"/>
        <v>165</v>
      </c>
      <c r="F3464">
        <f t="shared" si="521"/>
        <v>22</v>
      </c>
      <c r="G3464">
        <f t="shared" si="525"/>
        <v>32</v>
      </c>
      <c r="H3464">
        <v>0</v>
      </c>
      <c r="I3464">
        <f t="shared" si="523"/>
        <v>63</v>
      </c>
      <c r="K3464">
        <f t="shared" si="524"/>
        <v>47</v>
      </c>
      <c r="N3464">
        <f t="shared" si="517"/>
        <v>60</v>
      </c>
      <c r="O3464">
        <f t="shared" si="522"/>
        <v>21</v>
      </c>
    </row>
    <row r="3465" spans="2:15" x14ac:dyDescent="0.25">
      <c r="B3465" s="16">
        <f t="shared" si="515"/>
        <v>42265</v>
      </c>
      <c r="C3465">
        <f t="shared" si="518"/>
        <v>410</v>
      </c>
      <c r="D3465">
        <f t="shared" si="519"/>
        <v>245</v>
      </c>
      <c r="E3465">
        <f t="shared" si="520"/>
        <v>165</v>
      </c>
      <c r="F3465">
        <f t="shared" si="521"/>
        <v>22</v>
      </c>
      <c r="G3465">
        <f t="shared" si="525"/>
        <v>32</v>
      </c>
      <c r="H3465">
        <v>0</v>
      </c>
      <c r="I3465">
        <f t="shared" si="523"/>
        <v>63</v>
      </c>
      <c r="K3465">
        <f t="shared" si="524"/>
        <v>47</v>
      </c>
      <c r="N3465">
        <f t="shared" si="517"/>
        <v>60</v>
      </c>
      <c r="O3465">
        <f t="shared" si="522"/>
        <v>21</v>
      </c>
    </row>
    <row r="3466" spans="2:15" x14ac:dyDescent="0.25">
      <c r="B3466" s="16">
        <f t="shared" si="515"/>
        <v>42266</v>
      </c>
      <c r="C3466">
        <f t="shared" si="518"/>
        <v>410</v>
      </c>
      <c r="D3466">
        <f t="shared" si="519"/>
        <v>245</v>
      </c>
      <c r="E3466">
        <f t="shared" si="520"/>
        <v>165</v>
      </c>
      <c r="F3466">
        <f t="shared" si="521"/>
        <v>22</v>
      </c>
      <c r="G3466">
        <f t="shared" si="525"/>
        <v>32</v>
      </c>
      <c r="H3466">
        <v>0</v>
      </c>
      <c r="I3466">
        <f t="shared" si="523"/>
        <v>63</v>
      </c>
      <c r="K3466">
        <f t="shared" si="524"/>
        <v>47</v>
      </c>
      <c r="N3466">
        <f t="shared" si="517"/>
        <v>60</v>
      </c>
      <c r="O3466">
        <f t="shared" si="522"/>
        <v>21</v>
      </c>
    </row>
    <row r="3467" spans="2:15" x14ac:dyDescent="0.25">
      <c r="B3467" s="16">
        <f t="shared" si="515"/>
        <v>42267</v>
      </c>
      <c r="C3467">
        <f t="shared" si="518"/>
        <v>410</v>
      </c>
      <c r="D3467">
        <f t="shared" si="519"/>
        <v>245</v>
      </c>
      <c r="E3467">
        <f t="shared" si="520"/>
        <v>165</v>
      </c>
      <c r="F3467">
        <f t="shared" si="521"/>
        <v>22</v>
      </c>
      <c r="G3467">
        <f t="shared" si="525"/>
        <v>32</v>
      </c>
      <c r="H3467">
        <v>0</v>
      </c>
      <c r="I3467">
        <f t="shared" si="523"/>
        <v>63</v>
      </c>
      <c r="K3467">
        <f t="shared" si="524"/>
        <v>47</v>
      </c>
      <c r="N3467">
        <f t="shared" si="517"/>
        <v>60</v>
      </c>
      <c r="O3467">
        <f t="shared" si="522"/>
        <v>21</v>
      </c>
    </row>
    <row r="3468" spans="2:15" x14ac:dyDescent="0.25">
      <c r="B3468" s="16">
        <f t="shared" si="515"/>
        <v>42268</v>
      </c>
      <c r="C3468">
        <f t="shared" si="518"/>
        <v>410</v>
      </c>
      <c r="D3468">
        <f t="shared" si="519"/>
        <v>245</v>
      </c>
      <c r="E3468">
        <f t="shared" si="520"/>
        <v>165</v>
      </c>
      <c r="F3468">
        <f t="shared" si="521"/>
        <v>22</v>
      </c>
      <c r="G3468">
        <f t="shared" si="525"/>
        <v>32</v>
      </c>
      <c r="H3468">
        <v>0</v>
      </c>
      <c r="I3468">
        <f t="shared" si="523"/>
        <v>63</v>
      </c>
      <c r="K3468">
        <f t="shared" si="524"/>
        <v>47</v>
      </c>
      <c r="N3468">
        <f t="shared" si="517"/>
        <v>60</v>
      </c>
      <c r="O3468">
        <f t="shared" si="522"/>
        <v>21</v>
      </c>
    </row>
    <row r="3469" spans="2:15" x14ac:dyDescent="0.25">
      <c r="B3469" s="16">
        <f t="shared" si="515"/>
        <v>42269</v>
      </c>
      <c r="C3469">
        <f t="shared" si="518"/>
        <v>410</v>
      </c>
      <c r="D3469">
        <f t="shared" si="519"/>
        <v>245</v>
      </c>
      <c r="E3469">
        <f t="shared" si="520"/>
        <v>165</v>
      </c>
      <c r="F3469">
        <f t="shared" si="521"/>
        <v>22</v>
      </c>
      <c r="G3469">
        <f t="shared" si="525"/>
        <v>32</v>
      </c>
      <c r="H3469">
        <v>0</v>
      </c>
      <c r="I3469">
        <f t="shared" si="523"/>
        <v>63</v>
      </c>
      <c r="K3469">
        <f t="shared" si="524"/>
        <v>47</v>
      </c>
      <c r="N3469">
        <f t="shared" si="517"/>
        <v>60</v>
      </c>
      <c r="O3469">
        <f t="shared" si="522"/>
        <v>21</v>
      </c>
    </row>
    <row r="3470" spans="2:15" x14ac:dyDescent="0.25">
      <c r="B3470" s="16">
        <f t="shared" si="515"/>
        <v>42270</v>
      </c>
      <c r="C3470">
        <f t="shared" si="518"/>
        <v>410</v>
      </c>
      <c r="D3470">
        <f t="shared" si="519"/>
        <v>245</v>
      </c>
      <c r="E3470">
        <f t="shared" si="520"/>
        <v>165</v>
      </c>
      <c r="F3470">
        <f t="shared" si="521"/>
        <v>22</v>
      </c>
      <c r="G3470">
        <f t="shared" si="525"/>
        <v>32</v>
      </c>
      <c r="H3470">
        <v>0</v>
      </c>
      <c r="I3470">
        <f t="shared" si="523"/>
        <v>63</v>
      </c>
      <c r="K3470">
        <f t="shared" si="524"/>
        <v>47</v>
      </c>
      <c r="N3470">
        <f t="shared" si="517"/>
        <v>60</v>
      </c>
      <c r="O3470">
        <f t="shared" si="522"/>
        <v>21</v>
      </c>
    </row>
    <row r="3471" spans="2:15" x14ac:dyDescent="0.25">
      <c r="B3471" s="16">
        <f t="shared" si="515"/>
        <v>42271</v>
      </c>
      <c r="C3471">
        <f t="shared" si="518"/>
        <v>410</v>
      </c>
      <c r="D3471">
        <f t="shared" si="519"/>
        <v>245</v>
      </c>
      <c r="E3471">
        <f t="shared" si="520"/>
        <v>165</v>
      </c>
      <c r="F3471">
        <f t="shared" si="521"/>
        <v>22</v>
      </c>
      <c r="G3471">
        <f t="shared" si="525"/>
        <v>32</v>
      </c>
      <c r="H3471">
        <v>0</v>
      </c>
      <c r="I3471">
        <f t="shared" si="523"/>
        <v>63</v>
      </c>
      <c r="K3471">
        <f t="shared" si="524"/>
        <v>47</v>
      </c>
      <c r="N3471">
        <f t="shared" si="517"/>
        <v>60</v>
      </c>
      <c r="O3471">
        <f t="shared" si="522"/>
        <v>21</v>
      </c>
    </row>
    <row r="3472" spans="2:15" x14ac:dyDescent="0.25">
      <c r="B3472" s="16">
        <f t="shared" si="515"/>
        <v>42272</v>
      </c>
      <c r="C3472">
        <f t="shared" si="518"/>
        <v>410</v>
      </c>
      <c r="D3472">
        <f t="shared" si="519"/>
        <v>245</v>
      </c>
      <c r="E3472">
        <f t="shared" si="520"/>
        <v>165</v>
      </c>
      <c r="F3472">
        <f t="shared" si="521"/>
        <v>22</v>
      </c>
      <c r="G3472">
        <f t="shared" si="525"/>
        <v>32</v>
      </c>
      <c r="H3472">
        <v>0</v>
      </c>
      <c r="I3472">
        <f t="shared" si="523"/>
        <v>63</v>
      </c>
      <c r="K3472">
        <f t="shared" si="524"/>
        <v>47</v>
      </c>
      <c r="N3472">
        <f t="shared" si="517"/>
        <v>60</v>
      </c>
      <c r="O3472">
        <f t="shared" si="522"/>
        <v>21</v>
      </c>
    </row>
    <row r="3473" spans="2:15" x14ac:dyDescent="0.25">
      <c r="B3473" s="16">
        <f t="shared" si="515"/>
        <v>42273</v>
      </c>
      <c r="C3473">
        <f t="shared" si="518"/>
        <v>410</v>
      </c>
      <c r="D3473">
        <f t="shared" si="519"/>
        <v>245</v>
      </c>
      <c r="E3473">
        <f t="shared" si="520"/>
        <v>165</v>
      </c>
      <c r="F3473">
        <f t="shared" si="521"/>
        <v>22</v>
      </c>
      <c r="G3473">
        <f t="shared" si="525"/>
        <v>32</v>
      </c>
      <c r="H3473">
        <v>0</v>
      </c>
      <c r="I3473">
        <f t="shared" si="523"/>
        <v>63</v>
      </c>
      <c r="K3473">
        <f t="shared" si="524"/>
        <v>47</v>
      </c>
      <c r="N3473">
        <f t="shared" si="517"/>
        <v>60</v>
      </c>
      <c r="O3473">
        <f t="shared" si="522"/>
        <v>21</v>
      </c>
    </row>
    <row r="3474" spans="2:15" x14ac:dyDescent="0.25">
      <c r="B3474" s="16">
        <f t="shared" si="515"/>
        <v>42274</v>
      </c>
      <c r="C3474">
        <f t="shared" si="518"/>
        <v>410</v>
      </c>
      <c r="D3474">
        <f t="shared" si="519"/>
        <v>245</v>
      </c>
      <c r="E3474">
        <f t="shared" si="520"/>
        <v>165</v>
      </c>
      <c r="F3474">
        <f t="shared" si="521"/>
        <v>22</v>
      </c>
      <c r="G3474">
        <f t="shared" si="525"/>
        <v>32</v>
      </c>
      <c r="H3474">
        <v>0</v>
      </c>
      <c r="I3474">
        <f t="shared" si="523"/>
        <v>63</v>
      </c>
      <c r="K3474">
        <f t="shared" si="524"/>
        <v>47</v>
      </c>
      <c r="N3474">
        <f t="shared" si="517"/>
        <v>60</v>
      </c>
      <c r="O3474">
        <f t="shared" si="522"/>
        <v>21</v>
      </c>
    </row>
    <row r="3475" spans="2:15" x14ac:dyDescent="0.25">
      <c r="B3475" s="16">
        <f t="shared" si="515"/>
        <v>42275</v>
      </c>
      <c r="C3475">
        <f t="shared" si="518"/>
        <v>410</v>
      </c>
      <c r="D3475">
        <f t="shared" si="519"/>
        <v>245</v>
      </c>
      <c r="E3475">
        <f t="shared" si="520"/>
        <v>165</v>
      </c>
      <c r="F3475">
        <f t="shared" si="521"/>
        <v>22</v>
      </c>
      <c r="G3475">
        <f t="shared" si="525"/>
        <v>32</v>
      </c>
      <c r="H3475">
        <v>0</v>
      </c>
      <c r="I3475">
        <f t="shared" si="523"/>
        <v>63</v>
      </c>
      <c r="K3475">
        <f t="shared" si="524"/>
        <v>47</v>
      </c>
      <c r="N3475">
        <f t="shared" si="517"/>
        <v>60</v>
      </c>
      <c r="O3475">
        <f t="shared" si="522"/>
        <v>21</v>
      </c>
    </row>
    <row r="3476" spans="2:15" x14ac:dyDescent="0.25">
      <c r="B3476" s="16">
        <f t="shared" si="515"/>
        <v>42276</v>
      </c>
      <c r="C3476">
        <f t="shared" si="518"/>
        <v>410</v>
      </c>
      <c r="D3476">
        <f t="shared" si="519"/>
        <v>245</v>
      </c>
      <c r="E3476">
        <f t="shared" si="520"/>
        <v>165</v>
      </c>
      <c r="F3476">
        <f t="shared" si="521"/>
        <v>22</v>
      </c>
      <c r="G3476">
        <f t="shared" si="525"/>
        <v>32</v>
      </c>
      <c r="H3476">
        <v>0</v>
      </c>
      <c r="I3476">
        <f t="shared" si="523"/>
        <v>63</v>
      </c>
      <c r="K3476">
        <f t="shared" si="524"/>
        <v>47</v>
      </c>
      <c r="N3476">
        <f t="shared" si="517"/>
        <v>60</v>
      </c>
      <c r="O3476">
        <f t="shared" si="522"/>
        <v>21</v>
      </c>
    </row>
    <row r="3477" spans="2:15" x14ac:dyDescent="0.25">
      <c r="B3477" s="16">
        <f t="shared" si="515"/>
        <v>42277</v>
      </c>
      <c r="C3477">
        <f t="shared" ref="C3477:C3508" si="526">IF(MONTH(B3477)&lt;4,450,IF(MONTH(B3477)&gt;10,450,410))</f>
        <v>410</v>
      </c>
      <c r="D3477">
        <f t="shared" ref="D3477:D3509" si="527">SUM(F3477:S3477)</f>
        <v>245</v>
      </c>
      <c r="E3477">
        <f t="shared" si="520"/>
        <v>165</v>
      </c>
      <c r="F3477">
        <f t="shared" si="521"/>
        <v>22</v>
      </c>
      <c r="G3477">
        <f t="shared" si="525"/>
        <v>32</v>
      </c>
      <c r="H3477">
        <v>0</v>
      </c>
      <c r="I3477">
        <f t="shared" si="523"/>
        <v>63</v>
      </c>
      <c r="K3477">
        <f t="shared" si="524"/>
        <v>47</v>
      </c>
      <c r="N3477">
        <f t="shared" si="517"/>
        <v>60</v>
      </c>
      <c r="O3477">
        <f t="shared" si="522"/>
        <v>21</v>
      </c>
    </row>
    <row r="3478" spans="2:15" x14ac:dyDescent="0.25">
      <c r="B3478" s="16">
        <f t="shared" si="515"/>
        <v>42278</v>
      </c>
      <c r="C3478">
        <f t="shared" si="526"/>
        <v>410</v>
      </c>
      <c r="D3478">
        <f t="shared" si="527"/>
        <v>245</v>
      </c>
      <c r="E3478">
        <f t="shared" si="520"/>
        <v>165</v>
      </c>
      <c r="G3478">
        <f>3+3+5+2</f>
        <v>13</v>
      </c>
      <c r="H3478">
        <f>5+5+9+3-5-5-9-3+10-10+10-10</f>
        <v>0</v>
      </c>
      <c r="I3478">
        <f>2+10+20+10+37</f>
        <v>79</v>
      </c>
      <c r="K3478">
        <f>20+20+50+5+5+40</f>
        <v>140</v>
      </c>
      <c r="N3478">
        <f>2+1</f>
        <v>3</v>
      </c>
      <c r="O3478">
        <f>3+7</f>
        <v>10</v>
      </c>
    </row>
    <row r="3479" spans="2:15" x14ac:dyDescent="0.25">
      <c r="B3479" s="16">
        <f t="shared" si="515"/>
        <v>42279</v>
      </c>
      <c r="C3479">
        <f t="shared" si="526"/>
        <v>410</v>
      </c>
      <c r="D3479">
        <f t="shared" si="527"/>
        <v>245</v>
      </c>
      <c r="E3479">
        <f t="shared" si="520"/>
        <v>165</v>
      </c>
      <c r="G3479">
        <f t="shared" ref="G3479:G3508" si="528">3+3+5+2</f>
        <v>13</v>
      </c>
      <c r="H3479">
        <f t="shared" ref="H3479:H3508" si="529">5+5+9+3-5-5-9-3+10-10+10-10</f>
        <v>0</v>
      </c>
      <c r="I3479">
        <f t="shared" ref="I3479:I3508" si="530">2+10+20+10+37</f>
        <v>79</v>
      </c>
      <c r="K3479">
        <f t="shared" ref="K3479:K3508" si="531">20+20+50+5+5+40</f>
        <v>140</v>
      </c>
      <c r="N3479">
        <f t="shared" ref="N3479:N3542" si="532">2+1</f>
        <v>3</v>
      </c>
      <c r="O3479">
        <f t="shared" ref="O3479:O3542" si="533">3+7</f>
        <v>10</v>
      </c>
    </row>
    <row r="3480" spans="2:15" x14ac:dyDescent="0.25">
      <c r="B3480" s="16">
        <f t="shared" si="515"/>
        <v>42280</v>
      </c>
      <c r="C3480">
        <f t="shared" si="526"/>
        <v>410</v>
      </c>
      <c r="D3480">
        <f t="shared" si="527"/>
        <v>245</v>
      </c>
      <c r="E3480">
        <f t="shared" si="520"/>
        <v>165</v>
      </c>
      <c r="G3480">
        <f t="shared" si="528"/>
        <v>13</v>
      </c>
      <c r="H3480">
        <f t="shared" si="529"/>
        <v>0</v>
      </c>
      <c r="I3480">
        <f t="shared" si="530"/>
        <v>79</v>
      </c>
      <c r="K3480">
        <f t="shared" si="531"/>
        <v>140</v>
      </c>
      <c r="N3480">
        <f t="shared" si="532"/>
        <v>3</v>
      </c>
      <c r="O3480">
        <f t="shared" si="533"/>
        <v>10</v>
      </c>
    </row>
    <row r="3481" spans="2:15" x14ac:dyDescent="0.25">
      <c r="B3481" s="16">
        <f t="shared" si="515"/>
        <v>42281</v>
      </c>
      <c r="C3481">
        <f t="shared" si="526"/>
        <v>410</v>
      </c>
      <c r="D3481">
        <f t="shared" si="527"/>
        <v>245</v>
      </c>
      <c r="E3481">
        <f t="shared" si="520"/>
        <v>165</v>
      </c>
      <c r="G3481">
        <f t="shared" si="528"/>
        <v>13</v>
      </c>
      <c r="H3481">
        <f t="shared" si="529"/>
        <v>0</v>
      </c>
      <c r="I3481">
        <f t="shared" si="530"/>
        <v>79</v>
      </c>
      <c r="K3481">
        <f t="shared" si="531"/>
        <v>140</v>
      </c>
      <c r="N3481">
        <f t="shared" si="532"/>
        <v>3</v>
      </c>
      <c r="O3481">
        <f t="shared" si="533"/>
        <v>10</v>
      </c>
    </row>
    <row r="3482" spans="2:15" x14ac:dyDescent="0.25">
      <c r="B3482" s="16">
        <f t="shared" ref="B3482:B3545" si="534">B3481+1</f>
        <v>42282</v>
      </c>
      <c r="C3482">
        <f t="shared" si="526"/>
        <v>410</v>
      </c>
      <c r="D3482">
        <f t="shared" si="527"/>
        <v>245</v>
      </c>
      <c r="E3482">
        <f t="shared" si="520"/>
        <v>165</v>
      </c>
      <c r="G3482">
        <f t="shared" si="528"/>
        <v>13</v>
      </c>
      <c r="H3482">
        <f t="shared" si="529"/>
        <v>0</v>
      </c>
      <c r="I3482">
        <f t="shared" si="530"/>
        <v>79</v>
      </c>
      <c r="K3482">
        <f t="shared" si="531"/>
        <v>140</v>
      </c>
      <c r="N3482">
        <f t="shared" si="532"/>
        <v>3</v>
      </c>
      <c r="O3482">
        <f t="shared" si="533"/>
        <v>10</v>
      </c>
    </row>
    <row r="3483" spans="2:15" x14ac:dyDescent="0.25">
      <c r="B3483" s="16">
        <f t="shared" si="534"/>
        <v>42283</v>
      </c>
      <c r="C3483">
        <f t="shared" si="526"/>
        <v>410</v>
      </c>
      <c r="D3483">
        <f t="shared" si="527"/>
        <v>245</v>
      </c>
      <c r="E3483">
        <f t="shared" si="520"/>
        <v>165</v>
      </c>
      <c r="G3483">
        <f t="shared" si="528"/>
        <v>13</v>
      </c>
      <c r="H3483">
        <f t="shared" si="529"/>
        <v>0</v>
      </c>
      <c r="I3483">
        <f t="shared" si="530"/>
        <v>79</v>
      </c>
      <c r="K3483">
        <f t="shared" si="531"/>
        <v>140</v>
      </c>
      <c r="N3483">
        <f t="shared" si="532"/>
        <v>3</v>
      </c>
      <c r="O3483">
        <f t="shared" si="533"/>
        <v>10</v>
      </c>
    </row>
    <row r="3484" spans="2:15" x14ac:dyDescent="0.25">
      <c r="B3484" s="16">
        <f t="shared" si="534"/>
        <v>42284</v>
      </c>
      <c r="C3484">
        <f t="shared" si="526"/>
        <v>410</v>
      </c>
      <c r="D3484">
        <f t="shared" si="527"/>
        <v>245</v>
      </c>
      <c r="E3484">
        <f t="shared" si="520"/>
        <v>165</v>
      </c>
      <c r="G3484">
        <f t="shared" si="528"/>
        <v>13</v>
      </c>
      <c r="H3484">
        <f t="shared" si="529"/>
        <v>0</v>
      </c>
      <c r="I3484">
        <f t="shared" si="530"/>
        <v>79</v>
      </c>
      <c r="K3484">
        <f t="shared" si="531"/>
        <v>140</v>
      </c>
      <c r="N3484">
        <f t="shared" si="532"/>
        <v>3</v>
      </c>
      <c r="O3484">
        <f t="shared" si="533"/>
        <v>10</v>
      </c>
    </row>
    <row r="3485" spans="2:15" x14ac:dyDescent="0.25">
      <c r="B3485" s="16">
        <f t="shared" si="534"/>
        <v>42285</v>
      </c>
      <c r="C3485">
        <f t="shared" si="526"/>
        <v>410</v>
      </c>
      <c r="D3485">
        <f t="shared" si="527"/>
        <v>245</v>
      </c>
      <c r="E3485">
        <f t="shared" si="520"/>
        <v>165</v>
      </c>
      <c r="G3485">
        <f t="shared" si="528"/>
        <v>13</v>
      </c>
      <c r="H3485">
        <f t="shared" si="529"/>
        <v>0</v>
      </c>
      <c r="I3485">
        <f t="shared" si="530"/>
        <v>79</v>
      </c>
      <c r="K3485">
        <f t="shared" si="531"/>
        <v>140</v>
      </c>
      <c r="N3485">
        <f t="shared" si="532"/>
        <v>3</v>
      </c>
      <c r="O3485">
        <f t="shared" si="533"/>
        <v>10</v>
      </c>
    </row>
    <row r="3486" spans="2:15" x14ac:dyDescent="0.25">
      <c r="B3486" s="16">
        <f t="shared" si="534"/>
        <v>42286</v>
      </c>
      <c r="C3486">
        <f t="shared" si="526"/>
        <v>410</v>
      </c>
      <c r="D3486">
        <f t="shared" si="527"/>
        <v>245</v>
      </c>
      <c r="E3486">
        <f t="shared" si="520"/>
        <v>165</v>
      </c>
      <c r="G3486">
        <f t="shared" si="528"/>
        <v>13</v>
      </c>
      <c r="H3486">
        <f t="shared" si="529"/>
        <v>0</v>
      </c>
      <c r="I3486">
        <f t="shared" si="530"/>
        <v>79</v>
      </c>
      <c r="K3486">
        <f t="shared" si="531"/>
        <v>140</v>
      </c>
      <c r="N3486">
        <f t="shared" si="532"/>
        <v>3</v>
      </c>
      <c r="O3486">
        <f t="shared" si="533"/>
        <v>10</v>
      </c>
    </row>
    <row r="3487" spans="2:15" x14ac:dyDescent="0.25">
      <c r="B3487" s="16">
        <f t="shared" si="534"/>
        <v>42287</v>
      </c>
      <c r="C3487">
        <f t="shared" si="526"/>
        <v>410</v>
      </c>
      <c r="D3487">
        <f t="shared" si="527"/>
        <v>245</v>
      </c>
      <c r="E3487">
        <f t="shared" si="520"/>
        <v>165</v>
      </c>
      <c r="G3487">
        <f t="shared" si="528"/>
        <v>13</v>
      </c>
      <c r="H3487">
        <f t="shared" si="529"/>
        <v>0</v>
      </c>
      <c r="I3487">
        <f t="shared" si="530"/>
        <v>79</v>
      </c>
      <c r="K3487">
        <f t="shared" si="531"/>
        <v>140</v>
      </c>
      <c r="N3487">
        <f t="shared" si="532"/>
        <v>3</v>
      </c>
      <c r="O3487">
        <f t="shared" si="533"/>
        <v>10</v>
      </c>
    </row>
    <row r="3488" spans="2:15" x14ac:dyDescent="0.25">
      <c r="B3488" s="16">
        <f t="shared" si="534"/>
        <v>42288</v>
      </c>
      <c r="C3488">
        <f t="shared" si="526"/>
        <v>410</v>
      </c>
      <c r="D3488">
        <f t="shared" si="527"/>
        <v>245</v>
      </c>
      <c r="E3488">
        <f t="shared" si="520"/>
        <v>165</v>
      </c>
      <c r="G3488">
        <f t="shared" si="528"/>
        <v>13</v>
      </c>
      <c r="H3488">
        <f t="shared" si="529"/>
        <v>0</v>
      </c>
      <c r="I3488">
        <f t="shared" si="530"/>
        <v>79</v>
      </c>
      <c r="K3488">
        <f t="shared" si="531"/>
        <v>140</v>
      </c>
      <c r="N3488">
        <f t="shared" si="532"/>
        <v>3</v>
      </c>
      <c r="O3488">
        <f t="shared" si="533"/>
        <v>10</v>
      </c>
    </row>
    <row r="3489" spans="2:15" x14ac:dyDescent="0.25">
      <c r="B3489" s="16">
        <f t="shared" si="534"/>
        <v>42289</v>
      </c>
      <c r="C3489">
        <f t="shared" si="526"/>
        <v>410</v>
      </c>
      <c r="D3489">
        <f t="shared" si="527"/>
        <v>245</v>
      </c>
      <c r="E3489">
        <f t="shared" si="520"/>
        <v>165</v>
      </c>
      <c r="G3489">
        <f t="shared" si="528"/>
        <v>13</v>
      </c>
      <c r="H3489">
        <f t="shared" si="529"/>
        <v>0</v>
      </c>
      <c r="I3489">
        <f t="shared" si="530"/>
        <v>79</v>
      </c>
      <c r="K3489">
        <f t="shared" si="531"/>
        <v>140</v>
      </c>
      <c r="N3489">
        <f t="shared" si="532"/>
        <v>3</v>
      </c>
      <c r="O3489">
        <f t="shared" si="533"/>
        <v>10</v>
      </c>
    </row>
    <row r="3490" spans="2:15" x14ac:dyDescent="0.25">
      <c r="B3490" s="16">
        <f t="shared" si="534"/>
        <v>42290</v>
      </c>
      <c r="C3490">
        <f t="shared" si="526"/>
        <v>410</v>
      </c>
      <c r="D3490">
        <f t="shared" si="527"/>
        <v>245</v>
      </c>
      <c r="E3490">
        <f t="shared" si="520"/>
        <v>165</v>
      </c>
      <c r="G3490">
        <f t="shared" si="528"/>
        <v>13</v>
      </c>
      <c r="H3490">
        <f t="shared" si="529"/>
        <v>0</v>
      </c>
      <c r="I3490">
        <f t="shared" si="530"/>
        <v>79</v>
      </c>
      <c r="K3490">
        <f t="shared" si="531"/>
        <v>140</v>
      </c>
      <c r="N3490">
        <f t="shared" si="532"/>
        <v>3</v>
      </c>
      <c r="O3490">
        <f t="shared" si="533"/>
        <v>10</v>
      </c>
    </row>
    <row r="3491" spans="2:15" x14ac:dyDescent="0.25">
      <c r="B3491" s="16">
        <f t="shared" si="534"/>
        <v>42291</v>
      </c>
      <c r="C3491">
        <f t="shared" si="526"/>
        <v>410</v>
      </c>
      <c r="D3491">
        <f t="shared" si="527"/>
        <v>245</v>
      </c>
      <c r="E3491">
        <f t="shared" si="520"/>
        <v>165</v>
      </c>
      <c r="G3491">
        <f t="shared" si="528"/>
        <v>13</v>
      </c>
      <c r="H3491">
        <f t="shared" si="529"/>
        <v>0</v>
      </c>
      <c r="I3491">
        <f t="shared" si="530"/>
        <v>79</v>
      </c>
      <c r="K3491">
        <f t="shared" si="531"/>
        <v>140</v>
      </c>
      <c r="N3491">
        <f t="shared" si="532"/>
        <v>3</v>
      </c>
      <c r="O3491">
        <f t="shared" si="533"/>
        <v>10</v>
      </c>
    </row>
    <row r="3492" spans="2:15" x14ac:dyDescent="0.25">
      <c r="B3492" s="16">
        <f t="shared" si="534"/>
        <v>42292</v>
      </c>
      <c r="C3492">
        <f t="shared" si="526"/>
        <v>410</v>
      </c>
      <c r="D3492">
        <f t="shared" si="527"/>
        <v>245</v>
      </c>
      <c r="E3492">
        <f t="shared" si="520"/>
        <v>165</v>
      </c>
      <c r="G3492">
        <f t="shared" si="528"/>
        <v>13</v>
      </c>
      <c r="H3492">
        <f t="shared" si="529"/>
        <v>0</v>
      </c>
      <c r="I3492">
        <f t="shared" si="530"/>
        <v>79</v>
      </c>
      <c r="K3492">
        <f t="shared" si="531"/>
        <v>140</v>
      </c>
      <c r="N3492">
        <f t="shared" si="532"/>
        <v>3</v>
      </c>
      <c r="O3492">
        <f t="shared" si="533"/>
        <v>10</v>
      </c>
    </row>
    <row r="3493" spans="2:15" x14ac:dyDescent="0.25">
      <c r="B3493" s="16">
        <f t="shared" si="534"/>
        <v>42293</v>
      </c>
      <c r="C3493">
        <f t="shared" si="526"/>
        <v>410</v>
      </c>
      <c r="D3493">
        <f t="shared" si="527"/>
        <v>245</v>
      </c>
      <c r="E3493">
        <f t="shared" si="520"/>
        <v>165</v>
      </c>
      <c r="G3493">
        <f t="shared" si="528"/>
        <v>13</v>
      </c>
      <c r="H3493">
        <f t="shared" si="529"/>
        <v>0</v>
      </c>
      <c r="I3493">
        <f t="shared" si="530"/>
        <v>79</v>
      </c>
      <c r="K3493">
        <f t="shared" si="531"/>
        <v>140</v>
      </c>
      <c r="N3493">
        <f t="shared" si="532"/>
        <v>3</v>
      </c>
      <c r="O3493">
        <f t="shared" si="533"/>
        <v>10</v>
      </c>
    </row>
    <row r="3494" spans="2:15" x14ac:dyDescent="0.25">
      <c r="B3494" s="16">
        <f t="shared" si="534"/>
        <v>42294</v>
      </c>
      <c r="C3494">
        <f t="shared" si="526"/>
        <v>410</v>
      </c>
      <c r="D3494">
        <f t="shared" si="527"/>
        <v>245</v>
      </c>
      <c r="E3494">
        <f t="shared" si="520"/>
        <v>165</v>
      </c>
      <c r="G3494">
        <f t="shared" si="528"/>
        <v>13</v>
      </c>
      <c r="H3494">
        <f t="shared" si="529"/>
        <v>0</v>
      </c>
      <c r="I3494">
        <f t="shared" si="530"/>
        <v>79</v>
      </c>
      <c r="K3494">
        <f t="shared" si="531"/>
        <v>140</v>
      </c>
      <c r="N3494">
        <f t="shared" si="532"/>
        <v>3</v>
      </c>
      <c r="O3494">
        <f t="shared" si="533"/>
        <v>10</v>
      </c>
    </row>
    <row r="3495" spans="2:15" x14ac:dyDescent="0.25">
      <c r="B3495" s="16">
        <f t="shared" si="534"/>
        <v>42295</v>
      </c>
      <c r="C3495">
        <f t="shared" si="526"/>
        <v>410</v>
      </c>
      <c r="D3495">
        <f t="shared" si="527"/>
        <v>245</v>
      </c>
      <c r="E3495">
        <f t="shared" si="520"/>
        <v>165</v>
      </c>
      <c r="G3495">
        <f t="shared" si="528"/>
        <v>13</v>
      </c>
      <c r="H3495">
        <f t="shared" si="529"/>
        <v>0</v>
      </c>
      <c r="I3495">
        <f t="shared" si="530"/>
        <v>79</v>
      </c>
      <c r="K3495">
        <f t="shared" si="531"/>
        <v>140</v>
      </c>
      <c r="N3495">
        <f t="shared" si="532"/>
        <v>3</v>
      </c>
      <c r="O3495">
        <f t="shared" si="533"/>
        <v>10</v>
      </c>
    </row>
    <row r="3496" spans="2:15" x14ac:dyDescent="0.25">
      <c r="B3496" s="16">
        <f t="shared" si="534"/>
        <v>42296</v>
      </c>
      <c r="C3496">
        <f t="shared" si="526"/>
        <v>410</v>
      </c>
      <c r="D3496">
        <f t="shared" si="527"/>
        <v>245</v>
      </c>
      <c r="E3496">
        <f t="shared" si="520"/>
        <v>165</v>
      </c>
      <c r="G3496">
        <f t="shared" si="528"/>
        <v>13</v>
      </c>
      <c r="H3496">
        <f t="shared" si="529"/>
        <v>0</v>
      </c>
      <c r="I3496">
        <f t="shared" si="530"/>
        <v>79</v>
      </c>
      <c r="K3496">
        <f t="shared" si="531"/>
        <v>140</v>
      </c>
      <c r="N3496">
        <f t="shared" si="532"/>
        <v>3</v>
      </c>
      <c r="O3496">
        <f t="shared" si="533"/>
        <v>10</v>
      </c>
    </row>
    <row r="3497" spans="2:15" x14ac:dyDescent="0.25">
      <c r="B3497" s="16">
        <f t="shared" si="534"/>
        <v>42297</v>
      </c>
      <c r="C3497">
        <f t="shared" si="526"/>
        <v>410</v>
      </c>
      <c r="D3497">
        <f t="shared" si="527"/>
        <v>245</v>
      </c>
      <c r="E3497">
        <f t="shared" ref="E3497:E3539" si="535">C3497-D3497</f>
        <v>165</v>
      </c>
      <c r="G3497">
        <f t="shared" si="528"/>
        <v>13</v>
      </c>
      <c r="H3497">
        <f t="shared" si="529"/>
        <v>0</v>
      </c>
      <c r="I3497">
        <f t="shared" si="530"/>
        <v>79</v>
      </c>
      <c r="K3497">
        <f t="shared" si="531"/>
        <v>140</v>
      </c>
      <c r="N3497">
        <f t="shared" si="532"/>
        <v>3</v>
      </c>
      <c r="O3497">
        <f t="shared" si="533"/>
        <v>10</v>
      </c>
    </row>
    <row r="3498" spans="2:15" x14ac:dyDescent="0.25">
      <c r="B3498" s="16">
        <f t="shared" si="534"/>
        <v>42298</v>
      </c>
      <c r="C3498">
        <f t="shared" si="526"/>
        <v>410</v>
      </c>
      <c r="D3498">
        <f t="shared" si="527"/>
        <v>245</v>
      </c>
      <c r="E3498">
        <f t="shared" si="535"/>
        <v>165</v>
      </c>
      <c r="G3498">
        <f t="shared" si="528"/>
        <v>13</v>
      </c>
      <c r="H3498">
        <f t="shared" si="529"/>
        <v>0</v>
      </c>
      <c r="I3498">
        <f t="shared" si="530"/>
        <v>79</v>
      </c>
      <c r="K3498">
        <f t="shared" si="531"/>
        <v>140</v>
      </c>
      <c r="N3498">
        <f t="shared" si="532"/>
        <v>3</v>
      </c>
      <c r="O3498">
        <f t="shared" si="533"/>
        <v>10</v>
      </c>
    </row>
    <row r="3499" spans="2:15" x14ac:dyDescent="0.25">
      <c r="B3499" s="16">
        <f t="shared" si="534"/>
        <v>42299</v>
      </c>
      <c r="C3499">
        <f t="shared" si="526"/>
        <v>410</v>
      </c>
      <c r="D3499">
        <f t="shared" si="527"/>
        <v>245</v>
      </c>
      <c r="E3499">
        <f t="shared" si="535"/>
        <v>165</v>
      </c>
      <c r="G3499">
        <f t="shared" si="528"/>
        <v>13</v>
      </c>
      <c r="H3499">
        <f t="shared" si="529"/>
        <v>0</v>
      </c>
      <c r="I3499">
        <f t="shared" si="530"/>
        <v>79</v>
      </c>
      <c r="K3499">
        <f t="shared" si="531"/>
        <v>140</v>
      </c>
      <c r="N3499">
        <f t="shared" si="532"/>
        <v>3</v>
      </c>
      <c r="O3499">
        <f t="shared" si="533"/>
        <v>10</v>
      </c>
    </row>
    <row r="3500" spans="2:15" x14ac:dyDescent="0.25">
      <c r="B3500" s="16">
        <f t="shared" si="534"/>
        <v>42300</v>
      </c>
      <c r="C3500">
        <f t="shared" si="526"/>
        <v>410</v>
      </c>
      <c r="D3500">
        <f t="shared" si="527"/>
        <v>245</v>
      </c>
      <c r="E3500">
        <f t="shared" si="535"/>
        <v>165</v>
      </c>
      <c r="G3500">
        <f t="shared" si="528"/>
        <v>13</v>
      </c>
      <c r="H3500">
        <f t="shared" si="529"/>
        <v>0</v>
      </c>
      <c r="I3500">
        <f t="shared" si="530"/>
        <v>79</v>
      </c>
      <c r="K3500">
        <f t="shared" si="531"/>
        <v>140</v>
      </c>
      <c r="N3500">
        <f t="shared" si="532"/>
        <v>3</v>
      </c>
      <c r="O3500">
        <f t="shared" si="533"/>
        <v>10</v>
      </c>
    </row>
    <row r="3501" spans="2:15" x14ac:dyDescent="0.25">
      <c r="B3501" s="16">
        <f t="shared" si="534"/>
        <v>42301</v>
      </c>
      <c r="C3501">
        <f t="shared" si="526"/>
        <v>410</v>
      </c>
      <c r="D3501">
        <f t="shared" si="527"/>
        <v>245</v>
      </c>
      <c r="E3501">
        <f t="shared" si="535"/>
        <v>165</v>
      </c>
      <c r="G3501">
        <f t="shared" si="528"/>
        <v>13</v>
      </c>
      <c r="H3501">
        <f t="shared" si="529"/>
        <v>0</v>
      </c>
      <c r="I3501">
        <f t="shared" si="530"/>
        <v>79</v>
      </c>
      <c r="K3501">
        <f t="shared" si="531"/>
        <v>140</v>
      </c>
      <c r="N3501">
        <f t="shared" si="532"/>
        <v>3</v>
      </c>
      <c r="O3501">
        <f t="shared" si="533"/>
        <v>10</v>
      </c>
    </row>
    <row r="3502" spans="2:15" x14ac:dyDescent="0.25">
      <c r="B3502" s="16">
        <f t="shared" si="534"/>
        <v>42302</v>
      </c>
      <c r="C3502">
        <f t="shared" si="526"/>
        <v>410</v>
      </c>
      <c r="D3502">
        <f t="shared" si="527"/>
        <v>245</v>
      </c>
      <c r="E3502">
        <f t="shared" si="535"/>
        <v>165</v>
      </c>
      <c r="G3502">
        <f t="shared" si="528"/>
        <v>13</v>
      </c>
      <c r="H3502">
        <f t="shared" si="529"/>
        <v>0</v>
      </c>
      <c r="I3502">
        <f t="shared" si="530"/>
        <v>79</v>
      </c>
      <c r="K3502">
        <f t="shared" si="531"/>
        <v>140</v>
      </c>
      <c r="N3502">
        <f t="shared" si="532"/>
        <v>3</v>
      </c>
      <c r="O3502">
        <f t="shared" si="533"/>
        <v>10</v>
      </c>
    </row>
    <row r="3503" spans="2:15" x14ac:dyDescent="0.25">
      <c r="B3503" s="16">
        <f t="shared" si="534"/>
        <v>42303</v>
      </c>
      <c r="C3503">
        <f t="shared" si="526"/>
        <v>410</v>
      </c>
      <c r="D3503">
        <f t="shared" si="527"/>
        <v>245</v>
      </c>
      <c r="E3503">
        <f t="shared" si="535"/>
        <v>165</v>
      </c>
      <c r="G3503">
        <f t="shared" si="528"/>
        <v>13</v>
      </c>
      <c r="H3503">
        <f t="shared" si="529"/>
        <v>0</v>
      </c>
      <c r="I3503">
        <f t="shared" si="530"/>
        <v>79</v>
      </c>
      <c r="K3503">
        <f t="shared" si="531"/>
        <v>140</v>
      </c>
      <c r="N3503">
        <f t="shared" si="532"/>
        <v>3</v>
      </c>
      <c r="O3503">
        <f t="shared" si="533"/>
        <v>10</v>
      </c>
    </row>
    <row r="3504" spans="2:15" x14ac:dyDescent="0.25">
      <c r="B3504" s="16">
        <f t="shared" si="534"/>
        <v>42304</v>
      </c>
      <c r="C3504">
        <f t="shared" si="526"/>
        <v>410</v>
      </c>
      <c r="D3504">
        <f t="shared" si="527"/>
        <v>245</v>
      </c>
      <c r="E3504">
        <f t="shared" si="535"/>
        <v>165</v>
      </c>
      <c r="G3504">
        <f t="shared" si="528"/>
        <v>13</v>
      </c>
      <c r="H3504">
        <f t="shared" si="529"/>
        <v>0</v>
      </c>
      <c r="I3504">
        <f t="shared" si="530"/>
        <v>79</v>
      </c>
      <c r="K3504">
        <f t="shared" si="531"/>
        <v>140</v>
      </c>
      <c r="N3504">
        <f t="shared" si="532"/>
        <v>3</v>
      </c>
      <c r="O3504">
        <f t="shared" si="533"/>
        <v>10</v>
      </c>
    </row>
    <row r="3505" spans="2:15" x14ac:dyDescent="0.25">
      <c r="B3505" s="16">
        <f t="shared" si="534"/>
        <v>42305</v>
      </c>
      <c r="C3505">
        <f t="shared" si="526"/>
        <v>410</v>
      </c>
      <c r="D3505">
        <f t="shared" si="527"/>
        <v>245</v>
      </c>
      <c r="E3505">
        <f t="shared" si="535"/>
        <v>165</v>
      </c>
      <c r="G3505">
        <f t="shared" si="528"/>
        <v>13</v>
      </c>
      <c r="H3505">
        <f t="shared" si="529"/>
        <v>0</v>
      </c>
      <c r="I3505">
        <f t="shared" si="530"/>
        <v>79</v>
      </c>
      <c r="K3505">
        <f t="shared" si="531"/>
        <v>140</v>
      </c>
      <c r="N3505">
        <f t="shared" si="532"/>
        <v>3</v>
      </c>
      <c r="O3505">
        <f t="shared" si="533"/>
        <v>10</v>
      </c>
    </row>
    <row r="3506" spans="2:15" x14ac:dyDescent="0.25">
      <c r="B3506" s="16">
        <f t="shared" si="534"/>
        <v>42306</v>
      </c>
      <c r="C3506">
        <f t="shared" si="526"/>
        <v>410</v>
      </c>
      <c r="D3506">
        <f t="shared" si="527"/>
        <v>245</v>
      </c>
      <c r="E3506">
        <f t="shared" si="535"/>
        <v>165</v>
      </c>
      <c r="G3506">
        <f t="shared" si="528"/>
        <v>13</v>
      </c>
      <c r="H3506">
        <f t="shared" si="529"/>
        <v>0</v>
      </c>
      <c r="I3506">
        <f t="shared" si="530"/>
        <v>79</v>
      </c>
      <c r="K3506">
        <f t="shared" si="531"/>
        <v>140</v>
      </c>
      <c r="N3506">
        <f t="shared" si="532"/>
        <v>3</v>
      </c>
      <c r="O3506">
        <f t="shared" si="533"/>
        <v>10</v>
      </c>
    </row>
    <row r="3507" spans="2:15" x14ac:dyDescent="0.25">
      <c r="B3507" s="16">
        <f t="shared" si="534"/>
        <v>42307</v>
      </c>
      <c r="C3507">
        <f t="shared" si="526"/>
        <v>410</v>
      </c>
      <c r="D3507">
        <f t="shared" si="527"/>
        <v>245</v>
      </c>
      <c r="E3507">
        <f t="shared" si="535"/>
        <v>165</v>
      </c>
      <c r="G3507">
        <f t="shared" si="528"/>
        <v>13</v>
      </c>
      <c r="H3507">
        <f t="shared" si="529"/>
        <v>0</v>
      </c>
      <c r="I3507">
        <f t="shared" si="530"/>
        <v>79</v>
      </c>
      <c r="K3507">
        <f t="shared" si="531"/>
        <v>140</v>
      </c>
      <c r="N3507">
        <f t="shared" si="532"/>
        <v>3</v>
      </c>
      <c r="O3507">
        <f t="shared" si="533"/>
        <v>10</v>
      </c>
    </row>
    <row r="3508" spans="2:15" x14ac:dyDescent="0.25">
      <c r="B3508" s="16">
        <f t="shared" si="534"/>
        <v>42308</v>
      </c>
      <c r="C3508">
        <f t="shared" si="526"/>
        <v>410</v>
      </c>
      <c r="D3508">
        <f t="shared" si="527"/>
        <v>245</v>
      </c>
      <c r="E3508">
        <f t="shared" si="535"/>
        <v>165</v>
      </c>
      <c r="G3508">
        <f t="shared" si="528"/>
        <v>13</v>
      </c>
      <c r="H3508">
        <f t="shared" si="529"/>
        <v>0</v>
      </c>
      <c r="I3508">
        <f t="shared" si="530"/>
        <v>79</v>
      </c>
      <c r="K3508">
        <f t="shared" si="531"/>
        <v>140</v>
      </c>
      <c r="N3508">
        <f t="shared" si="532"/>
        <v>3</v>
      </c>
      <c r="O3508">
        <f t="shared" si="533"/>
        <v>10</v>
      </c>
    </row>
    <row r="3509" spans="2:15" x14ac:dyDescent="0.25">
      <c r="B3509" s="16">
        <f t="shared" si="534"/>
        <v>42309</v>
      </c>
      <c r="C3509">
        <v>450</v>
      </c>
      <c r="D3509">
        <f t="shared" si="527"/>
        <v>245</v>
      </c>
      <c r="E3509">
        <f t="shared" si="535"/>
        <v>205</v>
      </c>
      <c r="G3509">
        <f>3+3+5+2+5</f>
        <v>18</v>
      </c>
      <c r="H3509">
        <f>10-10</f>
        <v>0</v>
      </c>
      <c r="I3509">
        <f>2+10+20+10+37+35</f>
        <v>114</v>
      </c>
      <c r="K3509">
        <f t="shared" ref="K3509:K3569" si="536">20+20+50+5+5</f>
        <v>100</v>
      </c>
      <c r="N3509">
        <f t="shared" si="532"/>
        <v>3</v>
      </c>
      <c r="O3509">
        <f t="shared" si="533"/>
        <v>10</v>
      </c>
    </row>
    <row r="3510" spans="2:15" x14ac:dyDescent="0.25">
      <c r="B3510" s="16">
        <f t="shared" si="534"/>
        <v>42310</v>
      </c>
      <c r="C3510">
        <v>450</v>
      </c>
      <c r="D3510">
        <f t="shared" ref="D3510:D3539" si="537">SUM(F3510:S3510)</f>
        <v>245</v>
      </c>
      <c r="E3510">
        <f t="shared" si="535"/>
        <v>205</v>
      </c>
      <c r="G3510">
        <f t="shared" ref="G3510:G3538" si="538">3+3+5+2+5</f>
        <v>18</v>
      </c>
      <c r="H3510">
        <f t="shared" ref="H3510:H3569" si="539">10-10</f>
        <v>0</v>
      </c>
      <c r="I3510">
        <f t="shared" ref="I3510:I3538" si="540">2+10+20+10+37+35</f>
        <v>114</v>
      </c>
      <c r="K3510">
        <f t="shared" si="536"/>
        <v>100</v>
      </c>
      <c r="N3510">
        <f t="shared" si="532"/>
        <v>3</v>
      </c>
      <c r="O3510">
        <f t="shared" si="533"/>
        <v>10</v>
      </c>
    </row>
    <row r="3511" spans="2:15" x14ac:dyDescent="0.25">
      <c r="B3511" s="16">
        <f t="shared" si="534"/>
        <v>42311</v>
      </c>
      <c r="C3511">
        <v>450</v>
      </c>
      <c r="D3511">
        <f t="shared" si="537"/>
        <v>245</v>
      </c>
      <c r="E3511">
        <f t="shared" si="535"/>
        <v>205</v>
      </c>
      <c r="G3511">
        <f t="shared" si="538"/>
        <v>18</v>
      </c>
      <c r="H3511">
        <f t="shared" si="539"/>
        <v>0</v>
      </c>
      <c r="I3511">
        <f t="shared" si="540"/>
        <v>114</v>
      </c>
      <c r="K3511">
        <f t="shared" si="536"/>
        <v>100</v>
      </c>
      <c r="N3511">
        <f t="shared" si="532"/>
        <v>3</v>
      </c>
      <c r="O3511">
        <f t="shared" si="533"/>
        <v>10</v>
      </c>
    </row>
    <row r="3512" spans="2:15" x14ac:dyDescent="0.25">
      <c r="B3512" s="16">
        <f t="shared" si="534"/>
        <v>42312</v>
      </c>
      <c r="C3512">
        <v>450</v>
      </c>
      <c r="D3512">
        <f t="shared" si="537"/>
        <v>245</v>
      </c>
      <c r="E3512">
        <f t="shared" si="535"/>
        <v>205</v>
      </c>
      <c r="G3512">
        <f t="shared" si="538"/>
        <v>18</v>
      </c>
      <c r="H3512">
        <f t="shared" si="539"/>
        <v>0</v>
      </c>
      <c r="I3512">
        <f t="shared" si="540"/>
        <v>114</v>
      </c>
      <c r="K3512">
        <f t="shared" si="536"/>
        <v>100</v>
      </c>
      <c r="N3512">
        <f t="shared" si="532"/>
        <v>3</v>
      </c>
      <c r="O3512">
        <f t="shared" si="533"/>
        <v>10</v>
      </c>
    </row>
    <row r="3513" spans="2:15" x14ac:dyDescent="0.25">
      <c r="B3513" s="16">
        <f t="shared" si="534"/>
        <v>42313</v>
      </c>
      <c r="C3513">
        <v>450</v>
      </c>
      <c r="D3513">
        <f t="shared" si="537"/>
        <v>245</v>
      </c>
      <c r="E3513">
        <f t="shared" si="535"/>
        <v>205</v>
      </c>
      <c r="G3513">
        <f t="shared" si="538"/>
        <v>18</v>
      </c>
      <c r="H3513">
        <f t="shared" si="539"/>
        <v>0</v>
      </c>
      <c r="I3513">
        <f t="shared" si="540"/>
        <v>114</v>
      </c>
      <c r="K3513">
        <f t="shared" si="536"/>
        <v>100</v>
      </c>
      <c r="N3513">
        <f t="shared" si="532"/>
        <v>3</v>
      </c>
      <c r="O3513">
        <f t="shared" si="533"/>
        <v>10</v>
      </c>
    </row>
    <row r="3514" spans="2:15" x14ac:dyDescent="0.25">
      <c r="B3514" s="16">
        <f t="shared" si="534"/>
        <v>42314</v>
      </c>
      <c r="C3514">
        <v>450</v>
      </c>
      <c r="D3514">
        <f t="shared" si="537"/>
        <v>245</v>
      </c>
      <c r="E3514">
        <f t="shared" si="535"/>
        <v>205</v>
      </c>
      <c r="G3514">
        <f t="shared" si="538"/>
        <v>18</v>
      </c>
      <c r="H3514">
        <f t="shared" si="539"/>
        <v>0</v>
      </c>
      <c r="I3514">
        <f t="shared" si="540"/>
        <v>114</v>
      </c>
      <c r="K3514">
        <f t="shared" si="536"/>
        <v>100</v>
      </c>
      <c r="N3514">
        <f t="shared" si="532"/>
        <v>3</v>
      </c>
      <c r="O3514">
        <f t="shared" si="533"/>
        <v>10</v>
      </c>
    </row>
    <row r="3515" spans="2:15" x14ac:dyDescent="0.25">
      <c r="B3515" s="16">
        <f t="shared" si="534"/>
        <v>42315</v>
      </c>
      <c r="C3515">
        <v>450</v>
      </c>
      <c r="D3515">
        <f t="shared" si="537"/>
        <v>245</v>
      </c>
      <c r="E3515">
        <f t="shared" si="535"/>
        <v>205</v>
      </c>
      <c r="G3515">
        <f t="shared" si="538"/>
        <v>18</v>
      </c>
      <c r="H3515">
        <f t="shared" si="539"/>
        <v>0</v>
      </c>
      <c r="I3515">
        <f t="shared" si="540"/>
        <v>114</v>
      </c>
      <c r="K3515">
        <f t="shared" si="536"/>
        <v>100</v>
      </c>
      <c r="N3515">
        <f t="shared" si="532"/>
        <v>3</v>
      </c>
      <c r="O3515">
        <f t="shared" si="533"/>
        <v>10</v>
      </c>
    </row>
    <row r="3516" spans="2:15" x14ac:dyDescent="0.25">
      <c r="B3516" s="16">
        <f t="shared" si="534"/>
        <v>42316</v>
      </c>
      <c r="C3516">
        <v>450</v>
      </c>
      <c r="D3516">
        <f t="shared" si="537"/>
        <v>245</v>
      </c>
      <c r="E3516">
        <f t="shared" si="535"/>
        <v>205</v>
      </c>
      <c r="G3516">
        <f t="shared" si="538"/>
        <v>18</v>
      </c>
      <c r="H3516">
        <f t="shared" si="539"/>
        <v>0</v>
      </c>
      <c r="I3516">
        <f t="shared" si="540"/>
        <v>114</v>
      </c>
      <c r="K3516">
        <f t="shared" si="536"/>
        <v>100</v>
      </c>
      <c r="N3516">
        <f t="shared" si="532"/>
        <v>3</v>
      </c>
      <c r="O3516">
        <f t="shared" si="533"/>
        <v>10</v>
      </c>
    </row>
    <row r="3517" spans="2:15" x14ac:dyDescent="0.25">
      <c r="B3517" s="16">
        <f t="shared" si="534"/>
        <v>42317</v>
      </c>
      <c r="C3517">
        <v>450</v>
      </c>
      <c r="D3517">
        <f t="shared" si="537"/>
        <v>245</v>
      </c>
      <c r="E3517">
        <f t="shared" si="535"/>
        <v>205</v>
      </c>
      <c r="G3517">
        <f t="shared" si="538"/>
        <v>18</v>
      </c>
      <c r="H3517">
        <f t="shared" si="539"/>
        <v>0</v>
      </c>
      <c r="I3517">
        <f t="shared" si="540"/>
        <v>114</v>
      </c>
      <c r="K3517">
        <f t="shared" si="536"/>
        <v>100</v>
      </c>
      <c r="N3517">
        <f t="shared" si="532"/>
        <v>3</v>
      </c>
      <c r="O3517">
        <f t="shared" si="533"/>
        <v>10</v>
      </c>
    </row>
    <row r="3518" spans="2:15" x14ac:dyDescent="0.25">
      <c r="B3518" s="16">
        <f t="shared" si="534"/>
        <v>42318</v>
      </c>
      <c r="C3518">
        <v>450</v>
      </c>
      <c r="D3518">
        <f t="shared" si="537"/>
        <v>245</v>
      </c>
      <c r="E3518">
        <f t="shared" si="535"/>
        <v>205</v>
      </c>
      <c r="G3518">
        <f t="shared" si="538"/>
        <v>18</v>
      </c>
      <c r="H3518">
        <f t="shared" si="539"/>
        <v>0</v>
      </c>
      <c r="I3518">
        <f t="shared" si="540"/>
        <v>114</v>
      </c>
      <c r="K3518">
        <f t="shared" si="536"/>
        <v>100</v>
      </c>
      <c r="N3518">
        <f t="shared" si="532"/>
        <v>3</v>
      </c>
      <c r="O3518">
        <f t="shared" si="533"/>
        <v>10</v>
      </c>
    </row>
    <row r="3519" spans="2:15" x14ac:dyDescent="0.25">
      <c r="B3519" s="16">
        <f t="shared" si="534"/>
        <v>42319</v>
      </c>
      <c r="C3519">
        <v>450</v>
      </c>
      <c r="D3519">
        <f t="shared" si="537"/>
        <v>245</v>
      </c>
      <c r="E3519">
        <f t="shared" si="535"/>
        <v>205</v>
      </c>
      <c r="G3519">
        <f t="shared" si="538"/>
        <v>18</v>
      </c>
      <c r="H3519">
        <f t="shared" si="539"/>
        <v>0</v>
      </c>
      <c r="I3519">
        <f t="shared" si="540"/>
        <v>114</v>
      </c>
      <c r="K3519">
        <f t="shared" si="536"/>
        <v>100</v>
      </c>
      <c r="N3519">
        <f t="shared" si="532"/>
        <v>3</v>
      </c>
      <c r="O3519">
        <f t="shared" si="533"/>
        <v>10</v>
      </c>
    </row>
    <row r="3520" spans="2:15" x14ac:dyDescent="0.25">
      <c r="B3520" s="16">
        <f t="shared" si="534"/>
        <v>42320</v>
      </c>
      <c r="C3520">
        <v>450</v>
      </c>
      <c r="D3520">
        <f t="shared" si="537"/>
        <v>245</v>
      </c>
      <c r="E3520">
        <f t="shared" si="535"/>
        <v>205</v>
      </c>
      <c r="G3520">
        <f t="shared" si="538"/>
        <v>18</v>
      </c>
      <c r="H3520">
        <f t="shared" si="539"/>
        <v>0</v>
      </c>
      <c r="I3520">
        <f t="shared" si="540"/>
        <v>114</v>
      </c>
      <c r="K3520">
        <f t="shared" si="536"/>
        <v>100</v>
      </c>
      <c r="N3520">
        <f t="shared" si="532"/>
        <v>3</v>
      </c>
      <c r="O3520">
        <f t="shared" si="533"/>
        <v>10</v>
      </c>
    </row>
    <row r="3521" spans="2:15" x14ac:dyDescent="0.25">
      <c r="B3521" s="16">
        <f t="shared" si="534"/>
        <v>42321</v>
      </c>
      <c r="C3521">
        <v>450</v>
      </c>
      <c r="D3521">
        <f t="shared" si="537"/>
        <v>245</v>
      </c>
      <c r="E3521">
        <f t="shared" si="535"/>
        <v>205</v>
      </c>
      <c r="G3521">
        <f t="shared" si="538"/>
        <v>18</v>
      </c>
      <c r="H3521">
        <f t="shared" si="539"/>
        <v>0</v>
      </c>
      <c r="I3521">
        <f t="shared" si="540"/>
        <v>114</v>
      </c>
      <c r="K3521">
        <f t="shared" si="536"/>
        <v>100</v>
      </c>
      <c r="N3521">
        <f t="shared" si="532"/>
        <v>3</v>
      </c>
      <c r="O3521">
        <f t="shared" si="533"/>
        <v>10</v>
      </c>
    </row>
    <row r="3522" spans="2:15" x14ac:dyDescent="0.25">
      <c r="B3522" s="16">
        <f t="shared" si="534"/>
        <v>42322</v>
      </c>
      <c r="C3522">
        <v>450</v>
      </c>
      <c r="D3522">
        <f t="shared" si="537"/>
        <v>245</v>
      </c>
      <c r="E3522">
        <f t="shared" si="535"/>
        <v>205</v>
      </c>
      <c r="G3522">
        <f t="shared" si="538"/>
        <v>18</v>
      </c>
      <c r="H3522">
        <f t="shared" si="539"/>
        <v>0</v>
      </c>
      <c r="I3522">
        <f t="shared" si="540"/>
        <v>114</v>
      </c>
      <c r="K3522">
        <f t="shared" si="536"/>
        <v>100</v>
      </c>
      <c r="N3522">
        <f t="shared" si="532"/>
        <v>3</v>
      </c>
      <c r="O3522">
        <f t="shared" si="533"/>
        <v>10</v>
      </c>
    </row>
    <row r="3523" spans="2:15" x14ac:dyDescent="0.25">
      <c r="B3523" s="16">
        <f t="shared" si="534"/>
        <v>42323</v>
      </c>
      <c r="C3523">
        <v>450</v>
      </c>
      <c r="D3523">
        <f t="shared" si="537"/>
        <v>245</v>
      </c>
      <c r="E3523">
        <f t="shared" si="535"/>
        <v>205</v>
      </c>
      <c r="G3523">
        <f t="shared" si="538"/>
        <v>18</v>
      </c>
      <c r="H3523">
        <f t="shared" si="539"/>
        <v>0</v>
      </c>
      <c r="I3523">
        <f t="shared" si="540"/>
        <v>114</v>
      </c>
      <c r="K3523">
        <f t="shared" si="536"/>
        <v>100</v>
      </c>
      <c r="N3523">
        <f t="shared" si="532"/>
        <v>3</v>
      </c>
      <c r="O3523">
        <f t="shared" si="533"/>
        <v>10</v>
      </c>
    </row>
    <row r="3524" spans="2:15" x14ac:dyDescent="0.25">
      <c r="B3524" s="16">
        <f t="shared" si="534"/>
        <v>42324</v>
      </c>
      <c r="C3524">
        <v>450</v>
      </c>
      <c r="D3524">
        <f t="shared" si="537"/>
        <v>245</v>
      </c>
      <c r="E3524">
        <f t="shared" si="535"/>
        <v>205</v>
      </c>
      <c r="G3524">
        <f t="shared" si="538"/>
        <v>18</v>
      </c>
      <c r="H3524">
        <f t="shared" si="539"/>
        <v>0</v>
      </c>
      <c r="I3524">
        <f t="shared" si="540"/>
        <v>114</v>
      </c>
      <c r="K3524">
        <f t="shared" si="536"/>
        <v>100</v>
      </c>
      <c r="N3524">
        <f t="shared" si="532"/>
        <v>3</v>
      </c>
      <c r="O3524">
        <f t="shared" si="533"/>
        <v>10</v>
      </c>
    </row>
    <row r="3525" spans="2:15" x14ac:dyDescent="0.25">
      <c r="B3525" s="16">
        <f t="shared" si="534"/>
        <v>42325</v>
      </c>
      <c r="C3525">
        <v>450</v>
      </c>
      <c r="D3525">
        <f t="shared" si="537"/>
        <v>245</v>
      </c>
      <c r="E3525">
        <f t="shared" si="535"/>
        <v>205</v>
      </c>
      <c r="G3525">
        <f t="shared" si="538"/>
        <v>18</v>
      </c>
      <c r="H3525">
        <f t="shared" si="539"/>
        <v>0</v>
      </c>
      <c r="I3525">
        <f t="shared" si="540"/>
        <v>114</v>
      </c>
      <c r="K3525">
        <f t="shared" si="536"/>
        <v>100</v>
      </c>
      <c r="N3525">
        <f t="shared" si="532"/>
        <v>3</v>
      </c>
      <c r="O3525">
        <f t="shared" si="533"/>
        <v>10</v>
      </c>
    </row>
    <row r="3526" spans="2:15" x14ac:dyDescent="0.25">
      <c r="B3526" s="16">
        <f t="shared" si="534"/>
        <v>42326</v>
      </c>
      <c r="C3526">
        <v>450</v>
      </c>
      <c r="D3526">
        <f t="shared" si="537"/>
        <v>245</v>
      </c>
      <c r="E3526">
        <f t="shared" si="535"/>
        <v>205</v>
      </c>
      <c r="G3526">
        <f t="shared" si="538"/>
        <v>18</v>
      </c>
      <c r="H3526">
        <f t="shared" si="539"/>
        <v>0</v>
      </c>
      <c r="I3526">
        <f t="shared" si="540"/>
        <v>114</v>
      </c>
      <c r="K3526">
        <f t="shared" si="536"/>
        <v>100</v>
      </c>
      <c r="N3526">
        <f t="shared" si="532"/>
        <v>3</v>
      </c>
      <c r="O3526">
        <f t="shared" si="533"/>
        <v>10</v>
      </c>
    </row>
    <row r="3527" spans="2:15" x14ac:dyDescent="0.25">
      <c r="B3527" s="16">
        <f t="shared" si="534"/>
        <v>42327</v>
      </c>
      <c r="C3527">
        <v>450</v>
      </c>
      <c r="D3527">
        <f t="shared" si="537"/>
        <v>245</v>
      </c>
      <c r="E3527">
        <f t="shared" si="535"/>
        <v>205</v>
      </c>
      <c r="G3527">
        <f t="shared" si="538"/>
        <v>18</v>
      </c>
      <c r="H3527">
        <f t="shared" si="539"/>
        <v>0</v>
      </c>
      <c r="I3527">
        <f t="shared" si="540"/>
        <v>114</v>
      </c>
      <c r="K3527">
        <f t="shared" si="536"/>
        <v>100</v>
      </c>
      <c r="N3527">
        <f t="shared" si="532"/>
        <v>3</v>
      </c>
      <c r="O3527">
        <f t="shared" si="533"/>
        <v>10</v>
      </c>
    </row>
    <row r="3528" spans="2:15" x14ac:dyDescent="0.25">
      <c r="B3528" s="16">
        <f t="shared" si="534"/>
        <v>42328</v>
      </c>
      <c r="C3528">
        <v>450</v>
      </c>
      <c r="D3528">
        <f t="shared" si="537"/>
        <v>245</v>
      </c>
      <c r="E3528">
        <f t="shared" si="535"/>
        <v>205</v>
      </c>
      <c r="G3528">
        <f t="shared" si="538"/>
        <v>18</v>
      </c>
      <c r="H3528">
        <f t="shared" si="539"/>
        <v>0</v>
      </c>
      <c r="I3528">
        <f t="shared" si="540"/>
        <v>114</v>
      </c>
      <c r="K3528">
        <f t="shared" si="536"/>
        <v>100</v>
      </c>
      <c r="N3528">
        <f t="shared" si="532"/>
        <v>3</v>
      </c>
      <c r="O3528">
        <f t="shared" si="533"/>
        <v>10</v>
      </c>
    </row>
    <row r="3529" spans="2:15" x14ac:dyDescent="0.25">
      <c r="B3529" s="16">
        <f t="shared" si="534"/>
        <v>42329</v>
      </c>
      <c r="C3529">
        <v>450</v>
      </c>
      <c r="D3529">
        <f t="shared" si="537"/>
        <v>245</v>
      </c>
      <c r="E3529">
        <f t="shared" si="535"/>
        <v>205</v>
      </c>
      <c r="G3529">
        <f t="shared" si="538"/>
        <v>18</v>
      </c>
      <c r="H3529">
        <f t="shared" si="539"/>
        <v>0</v>
      </c>
      <c r="I3529">
        <f t="shared" si="540"/>
        <v>114</v>
      </c>
      <c r="K3529">
        <f t="shared" si="536"/>
        <v>100</v>
      </c>
      <c r="N3529">
        <f t="shared" si="532"/>
        <v>3</v>
      </c>
      <c r="O3529">
        <f t="shared" si="533"/>
        <v>10</v>
      </c>
    </row>
    <row r="3530" spans="2:15" x14ac:dyDescent="0.25">
      <c r="B3530" s="16">
        <f t="shared" si="534"/>
        <v>42330</v>
      </c>
      <c r="C3530">
        <v>450</v>
      </c>
      <c r="D3530">
        <f t="shared" si="537"/>
        <v>245</v>
      </c>
      <c r="E3530">
        <f t="shared" si="535"/>
        <v>205</v>
      </c>
      <c r="G3530">
        <f t="shared" si="538"/>
        <v>18</v>
      </c>
      <c r="H3530">
        <f t="shared" si="539"/>
        <v>0</v>
      </c>
      <c r="I3530">
        <f t="shared" si="540"/>
        <v>114</v>
      </c>
      <c r="K3530">
        <f t="shared" si="536"/>
        <v>100</v>
      </c>
      <c r="N3530">
        <f t="shared" si="532"/>
        <v>3</v>
      </c>
      <c r="O3530">
        <f t="shared" si="533"/>
        <v>10</v>
      </c>
    </row>
    <row r="3531" spans="2:15" x14ac:dyDescent="0.25">
      <c r="B3531" s="16">
        <f t="shared" si="534"/>
        <v>42331</v>
      </c>
      <c r="C3531">
        <v>450</v>
      </c>
      <c r="D3531">
        <f t="shared" si="537"/>
        <v>245</v>
      </c>
      <c r="E3531">
        <f t="shared" si="535"/>
        <v>205</v>
      </c>
      <c r="G3531">
        <f t="shared" si="538"/>
        <v>18</v>
      </c>
      <c r="H3531">
        <f t="shared" si="539"/>
        <v>0</v>
      </c>
      <c r="I3531">
        <f t="shared" si="540"/>
        <v>114</v>
      </c>
      <c r="K3531">
        <f t="shared" si="536"/>
        <v>100</v>
      </c>
      <c r="N3531">
        <f t="shared" si="532"/>
        <v>3</v>
      </c>
      <c r="O3531">
        <f t="shared" si="533"/>
        <v>10</v>
      </c>
    </row>
    <row r="3532" spans="2:15" x14ac:dyDescent="0.25">
      <c r="B3532" s="16">
        <f t="shared" si="534"/>
        <v>42332</v>
      </c>
      <c r="C3532">
        <v>450</v>
      </c>
      <c r="D3532">
        <f t="shared" si="537"/>
        <v>245</v>
      </c>
      <c r="E3532">
        <f t="shared" si="535"/>
        <v>205</v>
      </c>
      <c r="G3532">
        <f t="shared" si="538"/>
        <v>18</v>
      </c>
      <c r="H3532">
        <f t="shared" si="539"/>
        <v>0</v>
      </c>
      <c r="I3532">
        <f t="shared" si="540"/>
        <v>114</v>
      </c>
      <c r="K3532">
        <f t="shared" si="536"/>
        <v>100</v>
      </c>
      <c r="N3532">
        <f t="shared" si="532"/>
        <v>3</v>
      </c>
      <c r="O3532">
        <f t="shared" si="533"/>
        <v>10</v>
      </c>
    </row>
    <row r="3533" spans="2:15" x14ac:dyDescent="0.25">
      <c r="B3533" s="16">
        <f t="shared" si="534"/>
        <v>42333</v>
      </c>
      <c r="C3533">
        <v>450</v>
      </c>
      <c r="D3533">
        <f t="shared" si="537"/>
        <v>245</v>
      </c>
      <c r="E3533">
        <f t="shared" si="535"/>
        <v>205</v>
      </c>
      <c r="G3533">
        <f t="shared" si="538"/>
        <v>18</v>
      </c>
      <c r="H3533">
        <f t="shared" si="539"/>
        <v>0</v>
      </c>
      <c r="I3533">
        <f t="shared" si="540"/>
        <v>114</v>
      </c>
      <c r="K3533">
        <f t="shared" si="536"/>
        <v>100</v>
      </c>
      <c r="N3533">
        <f t="shared" si="532"/>
        <v>3</v>
      </c>
      <c r="O3533">
        <f t="shared" si="533"/>
        <v>10</v>
      </c>
    </row>
    <row r="3534" spans="2:15" x14ac:dyDescent="0.25">
      <c r="B3534" s="16">
        <f t="shared" si="534"/>
        <v>42334</v>
      </c>
      <c r="C3534">
        <v>450</v>
      </c>
      <c r="D3534">
        <f t="shared" si="537"/>
        <v>245</v>
      </c>
      <c r="E3534">
        <f t="shared" si="535"/>
        <v>205</v>
      </c>
      <c r="G3534">
        <f t="shared" si="538"/>
        <v>18</v>
      </c>
      <c r="H3534">
        <f t="shared" si="539"/>
        <v>0</v>
      </c>
      <c r="I3534">
        <f t="shared" si="540"/>
        <v>114</v>
      </c>
      <c r="K3534">
        <f t="shared" si="536"/>
        <v>100</v>
      </c>
      <c r="N3534">
        <f t="shared" si="532"/>
        <v>3</v>
      </c>
      <c r="O3534">
        <f t="shared" si="533"/>
        <v>10</v>
      </c>
    </row>
    <row r="3535" spans="2:15" x14ac:dyDescent="0.25">
      <c r="B3535" s="16">
        <f t="shared" si="534"/>
        <v>42335</v>
      </c>
      <c r="C3535">
        <v>450</v>
      </c>
      <c r="D3535">
        <f t="shared" si="537"/>
        <v>245</v>
      </c>
      <c r="E3535">
        <f t="shared" si="535"/>
        <v>205</v>
      </c>
      <c r="G3535">
        <f t="shared" si="538"/>
        <v>18</v>
      </c>
      <c r="H3535">
        <f t="shared" si="539"/>
        <v>0</v>
      </c>
      <c r="I3535">
        <f t="shared" si="540"/>
        <v>114</v>
      </c>
      <c r="K3535">
        <f t="shared" si="536"/>
        <v>100</v>
      </c>
      <c r="N3535">
        <f t="shared" si="532"/>
        <v>3</v>
      </c>
      <c r="O3535">
        <f t="shared" si="533"/>
        <v>10</v>
      </c>
    </row>
    <row r="3536" spans="2:15" x14ac:dyDescent="0.25">
      <c r="B3536" s="16">
        <f t="shared" si="534"/>
        <v>42336</v>
      </c>
      <c r="C3536">
        <v>450</v>
      </c>
      <c r="D3536">
        <f t="shared" si="537"/>
        <v>245</v>
      </c>
      <c r="E3536">
        <f t="shared" si="535"/>
        <v>205</v>
      </c>
      <c r="G3536">
        <f t="shared" si="538"/>
        <v>18</v>
      </c>
      <c r="H3536">
        <f t="shared" si="539"/>
        <v>0</v>
      </c>
      <c r="I3536">
        <f t="shared" si="540"/>
        <v>114</v>
      </c>
      <c r="K3536">
        <f t="shared" si="536"/>
        <v>100</v>
      </c>
      <c r="N3536">
        <f t="shared" si="532"/>
        <v>3</v>
      </c>
      <c r="O3536">
        <f t="shared" si="533"/>
        <v>10</v>
      </c>
    </row>
    <row r="3537" spans="2:15" x14ac:dyDescent="0.25">
      <c r="B3537" s="16">
        <f t="shared" si="534"/>
        <v>42337</v>
      </c>
      <c r="C3537">
        <v>450</v>
      </c>
      <c r="D3537">
        <f t="shared" si="537"/>
        <v>245</v>
      </c>
      <c r="E3537">
        <f t="shared" si="535"/>
        <v>205</v>
      </c>
      <c r="G3537">
        <f t="shared" si="538"/>
        <v>18</v>
      </c>
      <c r="H3537">
        <f t="shared" si="539"/>
        <v>0</v>
      </c>
      <c r="I3537">
        <f t="shared" si="540"/>
        <v>114</v>
      </c>
      <c r="K3537">
        <f t="shared" si="536"/>
        <v>100</v>
      </c>
      <c r="N3537">
        <f t="shared" si="532"/>
        <v>3</v>
      </c>
      <c r="O3537">
        <f t="shared" si="533"/>
        <v>10</v>
      </c>
    </row>
    <row r="3538" spans="2:15" x14ac:dyDescent="0.25">
      <c r="B3538" s="16">
        <f t="shared" si="534"/>
        <v>42338</v>
      </c>
      <c r="C3538">
        <v>450</v>
      </c>
      <c r="D3538">
        <f t="shared" si="537"/>
        <v>245</v>
      </c>
      <c r="E3538">
        <f t="shared" si="535"/>
        <v>205</v>
      </c>
      <c r="G3538">
        <f t="shared" si="538"/>
        <v>18</v>
      </c>
      <c r="H3538">
        <f t="shared" si="539"/>
        <v>0</v>
      </c>
      <c r="I3538">
        <f t="shared" si="540"/>
        <v>114</v>
      </c>
      <c r="K3538">
        <f t="shared" si="536"/>
        <v>100</v>
      </c>
      <c r="N3538">
        <f t="shared" si="532"/>
        <v>3</v>
      </c>
      <c r="O3538">
        <f t="shared" si="533"/>
        <v>10</v>
      </c>
    </row>
    <row r="3539" spans="2:15" x14ac:dyDescent="0.25">
      <c r="B3539" s="16">
        <f t="shared" si="534"/>
        <v>42339</v>
      </c>
      <c r="C3539">
        <v>450</v>
      </c>
      <c r="D3539">
        <f t="shared" si="537"/>
        <v>245</v>
      </c>
      <c r="E3539">
        <f t="shared" si="535"/>
        <v>205</v>
      </c>
      <c r="G3539">
        <f>3+3+5+2+10</f>
        <v>23</v>
      </c>
      <c r="H3539">
        <f t="shared" si="539"/>
        <v>0</v>
      </c>
      <c r="I3539">
        <f>2+10+20+10+37+30</f>
        <v>109</v>
      </c>
      <c r="K3539">
        <f t="shared" si="536"/>
        <v>100</v>
      </c>
      <c r="N3539">
        <f t="shared" si="532"/>
        <v>3</v>
      </c>
      <c r="O3539">
        <f t="shared" si="533"/>
        <v>10</v>
      </c>
    </row>
    <row r="3540" spans="2:15" x14ac:dyDescent="0.25">
      <c r="B3540" s="16">
        <f t="shared" si="534"/>
        <v>42340</v>
      </c>
      <c r="C3540">
        <v>450</v>
      </c>
      <c r="D3540">
        <f t="shared" ref="D3540:D3569" si="541">SUM(F3540:S3540)</f>
        <v>245</v>
      </c>
      <c r="E3540">
        <f t="shared" ref="E3540:E3569" si="542">C3540-D3540</f>
        <v>205</v>
      </c>
      <c r="G3540">
        <f t="shared" ref="G3540:G3569" si="543">3+3+5+2+10</f>
        <v>23</v>
      </c>
      <c r="H3540">
        <f t="shared" si="539"/>
        <v>0</v>
      </c>
      <c r="I3540">
        <f t="shared" ref="I3540:I3569" si="544">2+10+20+10+37+30</f>
        <v>109</v>
      </c>
      <c r="K3540">
        <f t="shared" si="536"/>
        <v>100</v>
      </c>
      <c r="N3540">
        <f t="shared" si="532"/>
        <v>3</v>
      </c>
      <c r="O3540">
        <f t="shared" si="533"/>
        <v>10</v>
      </c>
    </row>
    <row r="3541" spans="2:15" x14ac:dyDescent="0.25">
      <c r="B3541" s="16">
        <f t="shared" si="534"/>
        <v>42341</v>
      </c>
      <c r="C3541">
        <v>450</v>
      </c>
      <c r="D3541">
        <f t="shared" si="541"/>
        <v>245</v>
      </c>
      <c r="E3541">
        <f t="shared" si="542"/>
        <v>205</v>
      </c>
      <c r="G3541">
        <f t="shared" si="543"/>
        <v>23</v>
      </c>
      <c r="H3541">
        <f t="shared" si="539"/>
        <v>0</v>
      </c>
      <c r="I3541">
        <f t="shared" si="544"/>
        <v>109</v>
      </c>
      <c r="K3541">
        <f t="shared" si="536"/>
        <v>100</v>
      </c>
      <c r="N3541">
        <f t="shared" si="532"/>
        <v>3</v>
      </c>
      <c r="O3541">
        <f t="shared" si="533"/>
        <v>10</v>
      </c>
    </row>
    <row r="3542" spans="2:15" x14ac:dyDescent="0.25">
      <c r="B3542" s="16">
        <f t="shared" si="534"/>
        <v>42342</v>
      </c>
      <c r="C3542">
        <v>450</v>
      </c>
      <c r="D3542">
        <f t="shared" si="541"/>
        <v>245</v>
      </c>
      <c r="E3542">
        <f t="shared" si="542"/>
        <v>205</v>
      </c>
      <c r="G3542">
        <f t="shared" si="543"/>
        <v>23</v>
      </c>
      <c r="H3542">
        <f t="shared" si="539"/>
        <v>0</v>
      </c>
      <c r="I3542">
        <f t="shared" si="544"/>
        <v>109</v>
      </c>
      <c r="K3542">
        <f t="shared" si="536"/>
        <v>100</v>
      </c>
      <c r="N3542">
        <f t="shared" si="532"/>
        <v>3</v>
      </c>
      <c r="O3542">
        <f t="shared" si="533"/>
        <v>10</v>
      </c>
    </row>
    <row r="3543" spans="2:15" x14ac:dyDescent="0.25">
      <c r="B3543" s="16">
        <f t="shared" si="534"/>
        <v>42343</v>
      </c>
      <c r="C3543">
        <v>450</v>
      </c>
      <c r="D3543">
        <f t="shared" si="541"/>
        <v>245</v>
      </c>
      <c r="E3543">
        <f t="shared" si="542"/>
        <v>205</v>
      </c>
      <c r="G3543">
        <f t="shared" si="543"/>
        <v>23</v>
      </c>
      <c r="H3543">
        <f t="shared" si="539"/>
        <v>0</v>
      </c>
      <c r="I3543">
        <f t="shared" si="544"/>
        <v>109</v>
      </c>
      <c r="K3543">
        <f t="shared" si="536"/>
        <v>100</v>
      </c>
      <c r="N3543">
        <f t="shared" ref="N3543:N3569" si="545">2+1</f>
        <v>3</v>
      </c>
      <c r="O3543">
        <f t="shared" ref="O3543:O3606" si="546">3+7</f>
        <v>10</v>
      </c>
    </row>
    <row r="3544" spans="2:15" x14ac:dyDescent="0.25">
      <c r="B3544" s="16">
        <f t="shared" si="534"/>
        <v>42344</v>
      </c>
      <c r="C3544">
        <v>450</v>
      </c>
      <c r="D3544">
        <f t="shared" si="541"/>
        <v>245</v>
      </c>
      <c r="E3544">
        <f t="shared" si="542"/>
        <v>205</v>
      </c>
      <c r="G3544">
        <f t="shared" si="543"/>
        <v>23</v>
      </c>
      <c r="H3544">
        <f t="shared" si="539"/>
        <v>0</v>
      </c>
      <c r="I3544">
        <f t="shared" si="544"/>
        <v>109</v>
      </c>
      <c r="K3544">
        <f t="shared" si="536"/>
        <v>100</v>
      </c>
      <c r="N3544">
        <f t="shared" si="545"/>
        <v>3</v>
      </c>
      <c r="O3544">
        <f t="shared" si="546"/>
        <v>10</v>
      </c>
    </row>
    <row r="3545" spans="2:15" x14ac:dyDescent="0.25">
      <c r="B3545" s="16">
        <f t="shared" si="534"/>
        <v>42345</v>
      </c>
      <c r="C3545">
        <v>450</v>
      </c>
      <c r="D3545">
        <f t="shared" si="541"/>
        <v>245</v>
      </c>
      <c r="E3545">
        <f t="shared" si="542"/>
        <v>205</v>
      </c>
      <c r="G3545">
        <f t="shared" si="543"/>
        <v>23</v>
      </c>
      <c r="H3545">
        <f t="shared" si="539"/>
        <v>0</v>
      </c>
      <c r="I3545">
        <f t="shared" si="544"/>
        <v>109</v>
      </c>
      <c r="K3545">
        <f t="shared" si="536"/>
        <v>100</v>
      </c>
      <c r="N3545">
        <f t="shared" si="545"/>
        <v>3</v>
      </c>
      <c r="O3545">
        <f t="shared" si="546"/>
        <v>10</v>
      </c>
    </row>
    <row r="3546" spans="2:15" x14ac:dyDescent="0.25">
      <c r="B3546" s="16">
        <f t="shared" ref="B3546:B3609" si="547">B3545+1</f>
        <v>42346</v>
      </c>
      <c r="C3546">
        <v>450</v>
      </c>
      <c r="D3546">
        <f t="shared" si="541"/>
        <v>245</v>
      </c>
      <c r="E3546">
        <f t="shared" si="542"/>
        <v>205</v>
      </c>
      <c r="G3546">
        <f t="shared" si="543"/>
        <v>23</v>
      </c>
      <c r="H3546">
        <f t="shared" si="539"/>
        <v>0</v>
      </c>
      <c r="I3546">
        <f t="shared" si="544"/>
        <v>109</v>
      </c>
      <c r="K3546">
        <f t="shared" si="536"/>
        <v>100</v>
      </c>
      <c r="N3546">
        <f t="shared" si="545"/>
        <v>3</v>
      </c>
      <c r="O3546">
        <f t="shared" si="546"/>
        <v>10</v>
      </c>
    </row>
    <row r="3547" spans="2:15" x14ac:dyDescent="0.25">
      <c r="B3547" s="16">
        <f t="shared" si="547"/>
        <v>42347</v>
      </c>
      <c r="C3547">
        <v>450</v>
      </c>
      <c r="D3547">
        <f t="shared" si="541"/>
        <v>245</v>
      </c>
      <c r="E3547">
        <f t="shared" si="542"/>
        <v>205</v>
      </c>
      <c r="G3547">
        <f t="shared" si="543"/>
        <v>23</v>
      </c>
      <c r="H3547">
        <f t="shared" si="539"/>
        <v>0</v>
      </c>
      <c r="I3547">
        <f t="shared" si="544"/>
        <v>109</v>
      </c>
      <c r="K3547">
        <f t="shared" si="536"/>
        <v>100</v>
      </c>
      <c r="N3547">
        <f t="shared" si="545"/>
        <v>3</v>
      </c>
      <c r="O3547">
        <f t="shared" si="546"/>
        <v>10</v>
      </c>
    </row>
    <row r="3548" spans="2:15" x14ac:dyDescent="0.25">
      <c r="B3548" s="16">
        <f t="shared" si="547"/>
        <v>42348</v>
      </c>
      <c r="C3548">
        <v>450</v>
      </c>
      <c r="D3548">
        <f t="shared" si="541"/>
        <v>245</v>
      </c>
      <c r="E3548">
        <f t="shared" si="542"/>
        <v>205</v>
      </c>
      <c r="G3548">
        <f t="shared" si="543"/>
        <v>23</v>
      </c>
      <c r="H3548">
        <f t="shared" si="539"/>
        <v>0</v>
      </c>
      <c r="I3548">
        <f t="shared" si="544"/>
        <v>109</v>
      </c>
      <c r="K3548">
        <f t="shared" si="536"/>
        <v>100</v>
      </c>
      <c r="N3548">
        <f t="shared" si="545"/>
        <v>3</v>
      </c>
      <c r="O3548">
        <f t="shared" si="546"/>
        <v>10</v>
      </c>
    </row>
    <row r="3549" spans="2:15" x14ac:dyDescent="0.25">
      <c r="B3549" s="16">
        <f t="shared" si="547"/>
        <v>42349</v>
      </c>
      <c r="C3549">
        <v>450</v>
      </c>
      <c r="D3549">
        <f t="shared" si="541"/>
        <v>245</v>
      </c>
      <c r="E3549">
        <f t="shared" si="542"/>
        <v>205</v>
      </c>
      <c r="G3549">
        <f t="shared" si="543"/>
        <v>23</v>
      </c>
      <c r="H3549">
        <f t="shared" si="539"/>
        <v>0</v>
      </c>
      <c r="I3549">
        <f t="shared" si="544"/>
        <v>109</v>
      </c>
      <c r="K3549">
        <f t="shared" si="536"/>
        <v>100</v>
      </c>
      <c r="N3549">
        <f t="shared" si="545"/>
        <v>3</v>
      </c>
      <c r="O3549">
        <f t="shared" si="546"/>
        <v>10</v>
      </c>
    </row>
    <row r="3550" spans="2:15" x14ac:dyDescent="0.25">
      <c r="B3550" s="16">
        <f t="shared" si="547"/>
        <v>42350</v>
      </c>
      <c r="C3550">
        <v>450</v>
      </c>
      <c r="D3550">
        <f t="shared" si="541"/>
        <v>245</v>
      </c>
      <c r="E3550">
        <f t="shared" si="542"/>
        <v>205</v>
      </c>
      <c r="G3550">
        <f t="shared" si="543"/>
        <v>23</v>
      </c>
      <c r="H3550">
        <f t="shared" si="539"/>
        <v>0</v>
      </c>
      <c r="I3550">
        <f t="shared" si="544"/>
        <v>109</v>
      </c>
      <c r="K3550">
        <f t="shared" si="536"/>
        <v>100</v>
      </c>
      <c r="N3550">
        <f t="shared" si="545"/>
        <v>3</v>
      </c>
      <c r="O3550">
        <f t="shared" si="546"/>
        <v>10</v>
      </c>
    </row>
    <row r="3551" spans="2:15" x14ac:dyDescent="0.25">
      <c r="B3551" s="16">
        <f t="shared" si="547"/>
        <v>42351</v>
      </c>
      <c r="C3551">
        <v>450</v>
      </c>
      <c r="D3551">
        <f t="shared" si="541"/>
        <v>245</v>
      </c>
      <c r="E3551">
        <f t="shared" si="542"/>
        <v>205</v>
      </c>
      <c r="G3551">
        <f t="shared" si="543"/>
        <v>23</v>
      </c>
      <c r="H3551">
        <f t="shared" si="539"/>
        <v>0</v>
      </c>
      <c r="I3551">
        <f t="shared" si="544"/>
        <v>109</v>
      </c>
      <c r="K3551">
        <f t="shared" si="536"/>
        <v>100</v>
      </c>
      <c r="N3551">
        <f t="shared" si="545"/>
        <v>3</v>
      </c>
      <c r="O3551">
        <f t="shared" si="546"/>
        <v>10</v>
      </c>
    </row>
    <row r="3552" spans="2:15" x14ac:dyDescent="0.25">
      <c r="B3552" s="16">
        <f t="shared" si="547"/>
        <v>42352</v>
      </c>
      <c r="C3552">
        <v>450</v>
      </c>
      <c r="D3552">
        <f t="shared" si="541"/>
        <v>245</v>
      </c>
      <c r="E3552">
        <f t="shared" si="542"/>
        <v>205</v>
      </c>
      <c r="G3552">
        <f t="shared" si="543"/>
        <v>23</v>
      </c>
      <c r="H3552">
        <f t="shared" si="539"/>
        <v>0</v>
      </c>
      <c r="I3552">
        <f t="shared" si="544"/>
        <v>109</v>
      </c>
      <c r="K3552">
        <f t="shared" si="536"/>
        <v>100</v>
      </c>
      <c r="N3552">
        <f t="shared" si="545"/>
        <v>3</v>
      </c>
      <c r="O3552">
        <f t="shared" si="546"/>
        <v>10</v>
      </c>
    </row>
    <row r="3553" spans="2:15" x14ac:dyDescent="0.25">
      <c r="B3553" s="16">
        <f t="shared" si="547"/>
        <v>42353</v>
      </c>
      <c r="C3553">
        <v>450</v>
      </c>
      <c r="D3553">
        <f t="shared" si="541"/>
        <v>245</v>
      </c>
      <c r="E3553">
        <f t="shared" si="542"/>
        <v>205</v>
      </c>
      <c r="G3553">
        <f t="shared" si="543"/>
        <v>23</v>
      </c>
      <c r="H3553">
        <f t="shared" si="539"/>
        <v>0</v>
      </c>
      <c r="I3553">
        <f t="shared" si="544"/>
        <v>109</v>
      </c>
      <c r="K3553">
        <f t="shared" si="536"/>
        <v>100</v>
      </c>
      <c r="N3553">
        <f t="shared" si="545"/>
        <v>3</v>
      </c>
      <c r="O3553">
        <f t="shared" si="546"/>
        <v>10</v>
      </c>
    </row>
    <row r="3554" spans="2:15" x14ac:dyDescent="0.25">
      <c r="B3554" s="16">
        <f t="shared" si="547"/>
        <v>42354</v>
      </c>
      <c r="C3554">
        <v>450</v>
      </c>
      <c r="D3554">
        <f t="shared" si="541"/>
        <v>245</v>
      </c>
      <c r="E3554">
        <f t="shared" si="542"/>
        <v>205</v>
      </c>
      <c r="G3554">
        <f t="shared" si="543"/>
        <v>23</v>
      </c>
      <c r="H3554">
        <f t="shared" si="539"/>
        <v>0</v>
      </c>
      <c r="I3554">
        <f t="shared" si="544"/>
        <v>109</v>
      </c>
      <c r="K3554">
        <f t="shared" si="536"/>
        <v>100</v>
      </c>
      <c r="N3554">
        <f t="shared" si="545"/>
        <v>3</v>
      </c>
      <c r="O3554">
        <f t="shared" si="546"/>
        <v>10</v>
      </c>
    </row>
    <row r="3555" spans="2:15" x14ac:dyDescent="0.25">
      <c r="B3555" s="16">
        <f t="shared" si="547"/>
        <v>42355</v>
      </c>
      <c r="C3555">
        <v>450</v>
      </c>
      <c r="D3555">
        <f t="shared" si="541"/>
        <v>245</v>
      </c>
      <c r="E3555">
        <f t="shared" si="542"/>
        <v>205</v>
      </c>
      <c r="G3555">
        <f t="shared" si="543"/>
        <v>23</v>
      </c>
      <c r="H3555">
        <f t="shared" si="539"/>
        <v>0</v>
      </c>
      <c r="I3555">
        <f t="shared" si="544"/>
        <v>109</v>
      </c>
      <c r="K3555">
        <f t="shared" si="536"/>
        <v>100</v>
      </c>
      <c r="N3555">
        <f t="shared" si="545"/>
        <v>3</v>
      </c>
      <c r="O3555">
        <f t="shared" si="546"/>
        <v>10</v>
      </c>
    </row>
    <row r="3556" spans="2:15" x14ac:dyDescent="0.25">
      <c r="B3556" s="16">
        <f t="shared" si="547"/>
        <v>42356</v>
      </c>
      <c r="C3556">
        <v>450</v>
      </c>
      <c r="D3556">
        <f t="shared" si="541"/>
        <v>245</v>
      </c>
      <c r="E3556">
        <f t="shared" si="542"/>
        <v>205</v>
      </c>
      <c r="G3556">
        <f t="shared" si="543"/>
        <v>23</v>
      </c>
      <c r="H3556">
        <f t="shared" si="539"/>
        <v>0</v>
      </c>
      <c r="I3556">
        <f t="shared" si="544"/>
        <v>109</v>
      </c>
      <c r="K3556">
        <f t="shared" si="536"/>
        <v>100</v>
      </c>
      <c r="N3556">
        <f t="shared" si="545"/>
        <v>3</v>
      </c>
      <c r="O3556">
        <f t="shared" si="546"/>
        <v>10</v>
      </c>
    </row>
    <row r="3557" spans="2:15" x14ac:dyDescent="0.25">
      <c r="B3557" s="16">
        <f t="shared" si="547"/>
        <v>42357</v>
      </c>
      <c r="C3557">
        <v>450</v>
      </c>
      <c r="D3557">
        <f t="shared" si="541"/>
        <v>245</v>
      </c>
      <c r="E3557">
        <f t="shared" si="542"/>
        <v>205</v>
      </c>
      <c r="G3557">
        <f t="shared" si="543"/>
        <v>23</v>
      </c>
      <c r="H3557">
        <f t="shared" si="539"/>
        <v>0</v>
      </c>
      <c r="I3557">
        <f t="shared" si="544"/>
        <v>109</v>
      </c>
      <c r="K3557">
        <f t="shared" si="536"/>
        <v>100</v>
      </c>
      <c r="N3557">
        <f t="shared" si="545"/>
        <v>3</v>
      </c>
      <c r="O3557">
        <f t="shared" si="546"/>
        <v>10</v>
      </c>
    </row>
    <row r="3558" spans="2:15" x14ac:dyDescent="0.25">
      <c r="B3558" s="16">
        <f t="shared" si="547"/>
        <v>42358</v>
      </c>
      <c r="C3558">
        <v>450</v>
      </c>
      <c r="D3558">
        <f t="shared" si="541"/>
        <v>245</v>
      </c>
      <c r="E3558">
        <f t="shared" si="542"/>
        <v>205</v>
      </c>
      <c r="G3558">
        <f t="shared" si="543"/>
        <v>23</v>
      </c>
      <c r="H3558">
        <f t="shared" si="539"/>
        <v>0</v>
      </c>
      <c r="I3558">
        <f t="shared" si="544"/>
        <v>109</v>
      </c>
      <c r="K3558">
        <f t="shared" si="536"/>
        <v>100</v>
      </c>
      <c r="N3558">
        <f t="shared" si="545"/>
        <v>3</v>
      </c>
      <c r="O3558">
        <f t="shared" si="546"/>
        <v>10</v>
      </c>
    </row>
    <row r="3559" spans="2:15" x14ac:dyDescent="0.25">
      <c r="B3559" s="16">
        <f t="shared" si="547"/>
        <v>42359</v>
      </c>
      <c r="C3559">
        <v>450</v>
      </c>
      <c r="D3559">
        <f t="shared" si="541"/>
        <v>245</v>
      </c>
      <c r="E3559">
        <f t="shared" si="542"/>
        <v>205</v>
      </c>
      <c r="G3559">
        <f t="shared" si="543"/>
        <v>23</v>
      </c>
      <c r="H3559">
        <f t="shared" si="539"/>
        <v>0</v>
      </c>
      <c r="I3559">
        <f t="shared" si="544"/>
        <v>109</v>
      </c>
      <c r="K3559">
        <f t="shared" si="536"/>
        <v>100</v>
      </c>
      <c r="N3559">
        <f t="shared" si="545"/>
        <v>3</v>
      </c>
      <c r="O3559">
        <f t="shared" si="546"/>
        <v>10</v>
      </c>
    </row>
    <row r="3560" spans="2:15" x14ac:dyDescent="0.25">
      <c r="B3560" s="16">
        <f t="shared" si="547"/>
        <v>42360</v>
      </c>
      <c r="C3560">
        <v>450</v>
      </c>
      <c r="D3560">
        <f t="shared" si="541"/>
        <v>245</v>
      </c>
      <c r="E3560">
        <f t="shared" si="542"/>
        <v>205</v>
      </c>
      <c r="G3560">
        <f t="shared" si="543"/>
        <v>23</v>
      </c>
      <c r="H3560">
        <f t="shared" si="539"/>
        <v>0</v>
      </c>
      <c r="I3560">
        <f t="shared" si="544"/>
        <v>109</v>
      </c>
      <c r="K3560">
        <f t="shared" si="536"/>
        <v>100</v>
      </c>
      <c r="N3560">
        <f t="shared" si="545"/>
        <v>3</v>
      </c>
      <c r="O3560">
        <f t="shared" si="546"/>
        <v>10</v>
      </c>
    </row>
    <row r="3561" spans="2:15" x14ac:dyDescent="0.25">
      <c r="B3561" s="16">
        <f t="shared" si="547"/>
        <v>42361</v>
      </c>
      <c r="C3561">
        <v>450</v>
      </c>
      <c r="D3561">
        <f t="shared" si="541"/>
        <v>245</v>
      </c>
      <c r="E3561">
        <f t="shared" si="542"/>
        <v>205</v>
      </c>
      <c r="G3561">
        <f t="shared" si="543"/>
        <v>23</v>
      </c>
      <c r="H3561">
        <f t="shared" si="539"/>
        <v>0</v>
      </c>
      <c r="I3561">
        <f t="shared" si="544"/>
        <v>109</v>
      </c>
      <c r="K3561">
        <f t="shared" si="536"/>
        <v>100</v>
      </c>
      <c r="N3561">
        <f t="shared" si="545"/>
        <v>3</v>
      </c>
      <c r="O3561">
        <f t="shared" si="546"/>
        <v>10</v>
      </c>
    </row>
    <row r="3562" spans="2:15" x14ac:dyDescent="0.25">
      <c r="B3562" s="16">
        <f t="shared" si="547"/>
        <v>42362</v>
      </c>
      <c r="C3562">
        <v>450</v>
      </c>
      <c r="D3562">
        <f t="shared" si="541"/>
        <v>245</v>
      </c>
      <c r="E3562">
        <f t="shared" si="542"/>
        <v>205</v>
      </c>
      <c r="G3562">
        <f t="shared" si="543"/>
        <v>23</v>
      </c>
      <c r="H3562">
        <f t="shared" si="539"/>
        <v>0</v>
      </c>
      <c r="I3562">
        <f t="shared" si="544"/>
        <v>109</v>
      </c>
      <c r="K3562">
        <f t="shared" si="536"/>
        <v>100</v>
      </c>
      <c r="N3562">
        <f t="shared" si="545"/>
        <v>3</v>
      </c>
      <c r="O3562">
        <f t="shared" si="546"/>
        <v>10</v>
      </c>
    </row>
    <row r="3563" spans="2:15" x14ac:dyDescent="0.25">
      <c r="B3563" s="16">
        <f t="shared" si="547"/>
        <v>42363</v>
      </c>
      <c r="C3563">
        <v>450</v>
      </c>
      <c r="D3563">
        <f t="shared" si="541"/>
        <v>245</v>
      </c>
      <c r="E3563">
        <f t="shared" si="542"/>
        <v>205</v>
      </c>
      <c r="G3563">
        <f t="shared" si="543"/>
        <v>23</v>
      </c>
      <c r="H3563">
        <f t="shared" si="539"/>
        <v>0</v>
      </c>
      <c r="I3563">
        <f t="shared" si="544"/>
        <v>109</v>
      </c>
      <c r="K3563">
        <f t="shared" si="536"/>
        <v>100</v>
      </c>
      <c r="N3563">
        <f t="shared" si="545"/>
        <v>3</v>
      </c>
      <c r="O3563">
        <f t="shared" si="546"/>
        <v>10</v>
      </c>
    </row>
    <row r="3564" spans="2:15" x14ac:dyDescent="0.25">
      <c r="B3564" s="16">
        <f t="shared" si="547"/>
        <v>42364</v>
      </c>
      <c r="C3564">
        <v>450</v>
      </c>
      <c r="D3564">
        <f t="shared" si="541"/>
        <v>245</v>
      </c>
      <c r="E3564">
        <f t="shared" si="542"/>
        <v>205</v>
      </c>
      <c r="G3564">
        <f t="shared" si="543"/>
        <v>23</v>
      </c>
      <c r="H3564">
        <f t="shared" si="539"/>
        <v>0</v>
      </c>
      <c r="I3564">
        <f t="shared" si="544"/>
        <v>109</v>
      </c>
      <c r="K3564">
        <f t="shared" si="536"/>
        <v>100</v>
      </c>
      <c r="N3564">
        <f t="shared" si="545"/>
        <v>3</v>
      </c>
      <c r="O3564">
        <f t="shared" si="546"/>
        <v>10</v>
      </c>
    </row>
    <row r="3565" spans="2:15" x14ac:dyDescent="0.25">
      <c r="B3565" s="16">
        <f t="shared" si="547"/>
        <v>42365</v>
      </c>
      <c r="C3565">
        <v>450</v>
      </c>
      <c r="D3565">
        <f t="shared" si="541"/>
        <v>245</v>
      </c>
      <c r="E3565">
        <f t="shared" si="542"/>
        <v>205</v>
      </c>
      <c r="G3565">
        <f t="shared" si="543"/>
        <v>23</v>
      </c>
      <c r="H3565">
        <f t="shared" si="539"/>
        <v>0</v>
      </c>
      <c r="I3565">
        <f t="shared" si="544"/>
        <v>109</v>
      </c>
      <c r="K3565">
        <f t="shared" si="536"/>
        <v>100</v>
      </c>
      <c r="N3565">
        <f t="shared" si="545"/>
        <v>3</v>
      </c>
      <c r="O3565">
        <f t="shared" si="546"/>
        <v>10</v>
      </c>
    </row>
    <row r="3566" spans="2:15" x14ac:dyDescent="0.25">
      <c r="B3566" s="16">
        <f t="shared" si="547"/>
        <v>42366</v>
      </c>
      <c r="C3566">
        <v>450</v>
      </c>
      <c r="D3566">
        <f t="shared" si="541"/>
        <v>245</v>
      </c>
      <c r="E3566">
        <f t="shared" si="542"/>
        <v>205</v>
      </c>
      <c r="G3566">
        <f t="shared" si="543"/>
        <v>23</v>
      </c>
      <c r="H3566">
        <f t="shared" si="539"/>
        <v>0</v>
      </c>
      <c r="I3566">
        <f t="shared" si="544"/>
        <v>109</v>
      </c>
      <c r="K3566">
        <f t="shared" si="536"/>
        <v>100</v>
      </c>
      <c r="N3566">
        <f t="shared" si="545"/>
        <v>3</v>
      </c>
      <c r="O3566">
        <f t="shared" si="546"/>
        <v>10</v>
      </c>
    </row>
    <row r="3567" spans="2:15" x14ac:dyDescent="0.25">
      <c r="B3567" s="16">
        <f t="shared" si="547"/>
        <v>42367</v>
      </c>
      <c r="C3567">
        <v>450</v>
      </c>
      <c r="D3567">
        <f t="shared" si="541"/>
        <v>245</v>
      </c>
      <c r="E3567">
        <f t="shared" si="542"/>
        <v>205</v>
      </c>
      <c r="G3567">
        <f t="shared" si="543"/>
        <v>23</v>
      </c>
      <c r="H3567">
        <f t="shared" si="539"/>
        <v>0</v>
      </c>
      <c r="I3567">
        <f t="shared" si="544"/>
        <v>109</v>
      </c>
      <c r="K3567">
        <f t="shared" si="536"/>
        <v>100</v>
      </c>
      <c r="N3567">
        <f t="shared" si="545"/>
        <v>3</v>
      </c>
      <c r="O3567">
        <f t="shared" si="546"/>
        <v>10</v>
      </c>
    </row>
    <row r="3568" spans="2:15" x14ac:dyDescent="0.25">
      <c r="B3568" s="16">
        <f t="shared" si="547"/>
        <v>42368</v>
      </c>
      <c r="C3568">
        <v>450</v>
      </c>
      <c r="D3568">
        <f t="shared" si="541"/>
        <v>245</v>
      </c>
      <c r="E3568">
        <f t="shared" si="542"/>
        <v>205</v>
      </c>
      <c r="G3568">
        <f t="shared" si="543"/>
        <v>23</v>
      </c>
      <c r="H3568">
        <f t="shared" si="539"/>
        <v>0</v>
      </c>
      <c r="I3568">
        <f t="shared" si="544"/>
        <v>109</v>
      </c>
      <c r="K3568">
        <f t="shared" si="536"/>
        <v>100</v>
      </c>
      <c r="N3568">
        <f t="shared" si="545"/>
        <v>3</v>
      </c>
      <c r="O3568">
        <f t="shared" si="546"/>
        <v>10</v>
      </c>
    </row>
    <row r="3569" spans="2:15" x14ac:dyDescent="0.25">
      <c r="B3569" s="16">
        <f t="shared" si="547"/>
        <v>42369</v>
      </c>
      <c r="C3569">
        <v>450</v>
      </c>
      <c r="D3569">
        <f t="shared" si="541"/>
        <v>245</v>
      </c>
      <c r="E3569">
        <f t="shared" si="542"/>
        <v>205</v>
      </c>
      <c r="G3569">
        <f t="shared" si="543"/>
        <v>23</v>
      </c>
      <c r="H3569">
        <f t="shared" si="539"/>
        <v>0</v>
      </c>
      <c r="I3569">
        <f t="shared" si="544"/>
        <v>109</v>
      </c>
      <c r="K3569">
        <f t="shared" si="536"/>
        <v>100</v>
      </c>
      <c r="N3569">
        <f t="shared" si="545"/>
        <v>3</v>
      </c>
      <c r="O3569">
        <f t="shared" si="546"/>
        <v>10</v>
      </c>
    </row>
    <row r="3570" spans="2:15" x14ac:dyDescent="0.25">
      <c r="B3570" s="16">
        <f t="shared" si="547"/>
        <v>42370</v>
      </c>
      <c r="C3570">
        <v>450</v>
      </c>
      <c r="D3570">
        <f t="shared" ref="D3570:D3633" si="548">SUM(F3570:S3570)</f>
        <v>244</v>
      </c>
      <c r="E3570">
        <f t="shared" ref="E3570:E3633" si="549">C3570-D3570</f>
        <v>206</v>
      </c>
      <c r="G3570">
        <f>3+3+5+2+1+10</f>
        <v>24</v>
      </c>
      <c r="H3570">
        <f>22-22+14-14</f>
        <v>0</v>
      </c>
      <c r="I3570">
        <f>2+10+20+10+20</f>
        <v>62</v>
      </c>
      <c r="K3570">
        <f>20+20+50+5+37+20</f>
        <v>152</v>
      </c>
      <c r="N3570">
        <f t="shared" ref="N3570:N3606" si="550">2+1</f>
        <v>3</v>
      </c>
      <c r="O3570">
        <f>3+7-7</f>
        <v>3</v>
      </c>
    </row>
    <row r="3571" spans="2:15" x14ac:dyDescent="0.25">
      <c r="B3571" s="16">
        <f t="shared" si="547"/>
        <v>42371</v>
      </c>
      <c r="C3571">
        <v>450</v>
      </c>
      <c r="D3571">
        <f t="shared" si="548"/>
        <v>244</v>
      </c>
      <c r="E3571">
        <f t="shared" si="549"/>
        <v>206</v>
      </c>
      <c r="G3571">
        <f t="shared" ref="G3571:G3600" si="551">3+3+5+2+1+10</f>
        <v>24</v>
      </c>
      <c r="H3571">
        <f t="shared" ref="H3571:H3600" si="552">22-22+14-14</f>
        <v>0</v>
      </c>
      <c r="I3571">
        <f t="shared" ref="I3571:I3600" si="553">2+10+20+10+20</f>
        <v>62</v>
      </c>
      <c r="K3571">
        <f t="shared" ref="K3571:K3600" si="554">20+20+50+5+37+20</f>
        <v>152</v>
      </c>
      <c r="N3571">
        <f t="shared" si="550"/>
        <v>3</v>
      </c>
      <c r="O3571">
        <f t="shared" ref="O3571:O3600" si="555">3+7-7</f>
        <v>3</v>
      </c>
    </row>
    <row r="3572" spans="2:15" x14ac:dyDescent="0.25">
      <c r="B3572" s="16">
        <f t="shared" si="547"/>
        <v>42372</v>
      </c>
      <c r="C3572">
        <v>450</v>
      </c>
      <c r="D3572">
        <f t="shared" si="548"/>
        <v>244</v>
      </c>
      <c r="E3572">
        <f t="shared" si="549"/>
        <v>206</v>
      </c>
      <c r="G3572">
        <f t="shared" si="551"/>
        <v>24</v>
      </c>
      <c r="H3572">
        <f t="shared" si="552"/>
        <v>0</v>
      </c>
      <c r="I3572">
        <f t="shared" si="553"/>
        <v>62</v>
      </c>
      <c r="K3572">
        <f t="shared" si="554"/>
        <v>152</v>
      </c>
      <c r="N3572">
        <f t="shared" si="550"/>
        <v>3</v>
      </c>
      <c r="O3572">
        <f t="shared" si="555"/>
        <v>3</v>
      </c>
    </row>
    <row r="3573" spans="2:15" x14ac:dyDescent="0.25">
      <c r="B3573" s="16">
        <f t="shared" si="547"/>
        <v>42373</v>
      </c>
      <c r="C3573">
        <v>450</v>
      </c>
      <c r="D3573">
        <f t="shared" si="548"/>
        <v>244</v>
      </c>
      <c r="E3573">
        <f t="shared" si="549"/>
        <v>206</v>
      </c>
      <c r="G3573">
        <f t="shared" si="551"/>
        <v>24</v>
      </c>
      <c r="H3573">
        <f t="shared" si="552"/>
        <v>0</v>
      </c>
      <c r="I3573">
        <f t="shared" si="553"/>
        <v>62</v>
      </c>
      <c r="K3573">
        <f t="shared" si="554"/>
        <v>152</v>
      </c>
      <c r="N3573">
        <f t="shared" si="550"/>
        <v>3</v>
      </c>
      <c r="O3573">
        <f t="shared" si="555"/>
        <v>3</v>
      </c>
    </row>
    <row r="3574" spans="2:15" x14ac:dyDescent="0.25">
      <c r="B3574" s="16">
        <f t="shared" si="547"/>
        <v>42374</v>
      </c>
      <c r="C3574">
        <v>450</v>
      </c>
      <c r="D3574">
        <f t="shared" si="548"/>
        <v>244</v>
      </c>
      <c r="E3574">
        <f t="shared" si="549"/>
        <v>206</v>
      </c>
      <c r="G3574">
        <f t="shared" si="551"/>
        <v>24</v>
      </c>
      <c r="H3574">
        <f t="shared" si="552"/>
        <v>0</v>
      </c>
      <c r="I3574">
        <f t="shared" si="553"/>
        <v>62</v>
      </c>
      <c r="K3574">
        <f t="shared" si="554"/>
        <v>152</v>
      </c>
      <c r="N3574">
        <f t="shared" si="550"/>
        <v>3</v>
      </c>
      <c r="O3574">
        <f t="shared" si="555"/>
        <v>3</v>
      </c>
    </row>
    <row r="3575" spans="2:15" x14ac:dyDescent="0.25">
      <c r="B3575" s="16">
        <f t="shared" si="547"/>
        <v>42375</v>
      </c>
      <c r="C3575">
        <v>450</v>
      </c>
      <c r="D3575">
        <f t="shared" si="548"/>
        <v>244</v>
      </c>
      <c r="E3575">
        <f t="shared" si="549"/>
        <v>206</v>
      </c>
      <c r="G3575">
        <f t="shared" si="551"/>
        <v>24</v>
      </c>
      <c r="H3575">
        <f t="shared" si="552"/>
        <v>0</v>
      </c>
      <c r="I3575">
        <f t="shared" si="553"/>
        <v>62</v>
      </c>
      <c r="K3575">
        <f t="shared" si="554"/>
        <v>152</v>
      </c>
      <c r="N3575">
        <f t="shared" si="550"/>
        <v>3</v>
      </c>
      <c r="O3575">
        <f t="shared" si="555"/>
        <v>3</v>
      </c>
    </row>
    <row r="3576" spans="2:15" x14ac:dyDescent="0.25">
      <c r="B3576" s="16">
        <f t="shared" si="547"/>
        <v>42376</v>
      </c>
      <c r="C3576">
        <v>450</v>
      </c>
      <c r="D3576">
        <f t="shared" si="548"/>
        <v>244</v>
      </c>
      <c r="E3576">
        <f t="shared" si="549"/>
        <v>206</v>
      </c>
      <c r="G3576">
        <f t="shared" si="551"/>
        <v>24</v>
      </c>
      <c r="H3576">
        <f t="shared" si="552"/>
        <v>0</v>
      </c>
      <c r="I3576">
        <f t="shared" si="553"/>
        <v>62</v>
      </c>
      <c r="K3576">
        <f t="shared" si="554"/>
        <v>152</v>
      </c>
      <c r="N3576">
        <f t="shared" si="550"/>
        <v>3</v>
      </c>
      <c r="O3576">
        <f t="shared" si="555"/>
        <v>3</v>
      </c>
    </row>
    <row r="3577" spans="2:15" x14ac:dyDescent="0.25">
      <c r="B3577" s="16">
        <f t="shared" si="547"/>
        <v>42377</v>
      </c>
      <c r="C3577">
        <v>450</v>
      </c>
      <c r="D3577">
        <f t="shared" si="548"/>
        <v>244</v>
      </c>
      <c r="E3577">
        <f t="shared" si="549"/>
        <v>206</v>
      </c>
      <c r="G3577">
        <f t="shared" si="551"/>
        <v>24</v>
      </c>
      <c r="H3577">
        <f t="shared" si="552"/>
        <v>0</v>
      </c>
      <c r="I3577">
        <f t="shared" si="553"/>
        <v>62</v>
      </c>
      <c r="K3577">
        <f t="shared" si="554"/>
        <v>152</v>
      </c>
      <c r="N3577">
        <f t="shared" si="550"/>
        <v>3</v>
      </c>
      <c r="O3577">
        <f t="shared" si="555"/>
        <v>3</v>
      </c>
    </row>
    <row r="3578" spans="2:15" x14ac:dyDescent="0.25">
      <c r="B3578" s="16">
        <f t="shared" si="547"/>
        <v>42378</v>
      </c>
      <c r="C3578">
        <v>450</v>
      </c>
      <c r="D3578">
        <f t="shared" si="548"/>
        <v>244</v>
      </c>
      <c r="E3578">
        <f t="shared" si="549"/>
        <v>206</v>
      </c>
      <c r="G3578">
        <f t="shared" si="551"/>
        <v>24</v>
      </c>
      <c r="H3578">
        <f t="shared" si="552"/>
        <v>0</v>
      </c>
      <c r="I3578">
        <f t="shared" si="553"/>
        <v>62</v>
      </c>
      <c r="K3578">
        <f t="shared" si="554"/>
        <v>152</v>
      </c>
      <c r="N3578">
        <f t="shared" si="550"/>
        <v>3</v>
      </c>
      <c r="O3578">
        <f t="shared" si="555"/>
        <v>3</v>
      </c>
    </row>
    <row r="3579" spans="2:15" x14ac:dyDescent="0.25">
      <c r="B3579" s="16">
        <f t="shared" si="547"/>
        <v>42379</v>
      </c>
      <c r="C3579">
        <v>450</v>
      </c>
      <c r="D3579">
        <f t="shared" si="548"/>
        <v>244</v>
      </c>
      <c r="E3579">
        <f t="shared" si="549"/>
        <v>206</v>
      </c>
      <c r="G3579">
        <f t="shared" si="551"/>
        <v>24</v>
      </c>
      <c r="H3579">
        <f t="shared" si="552"/>
        <v>0</v>
      </c>
      <c r="I3579">
        <f t="shared" si="553"/>
        <v>62</v>
      </c>
      <c r="K3579">
        <f t="shared" si="554"/>
        <v>152</v>
      </c>
      <c r="N3579">
        <f t="shared" si="550"/>
        <v>3</v>
      </c>
      <c r="O3579">
        <f t="shared" si="555"/>
        <v>3</v>
      </c>
    </row>
    <row r="3580" spans="2:15" x14ac:dyDescent="0.25">
      <c r="B3580" s="16">
        <f t="shared" si="547"/>
        <v>42380</v>
      </c>
      <c r="C3580">
        <v>450</v>
      </c>
      <c r="D3580">
        <f t="shared" si="548"/>
        <v>244</v>
      </c>
      <c r="E3580">
        <f t="shared" si="549"/>
        <v>206</v>
      </c>
      <c r="G3580">
        <f t="shared" si="551"/>
        <v>24</v>
      </c>
      <c r="H3580">
        <f t="shared" si="552"/>
        <v>0</v>
      </c>
      <c r="I3580">
        <f t="shared" si="553"/>
        <v>62</v>
      </c>
      <c r="K3580">
        <f t="shared" si="554"/>
        <v>152</v>
      </c>
      <c r="N3580">
        <f t="shared" si="550"/>
        <v>3</v>
      </c>
      <c r="O3580">
        <f t="shared" si="555"/>
        <v>3</v>
      </c>
    </row>
    <row r="3581" spans="2:15" x14ac:dyDescent="0.25">
      <c r="B3581" s="16">
        <f t="shared" si="547"/>
        <v>42381</v>
      </c>
      <c r="C3581">
        <v>450</v>
      </c>
      <c r="D3581">
        <f t="shared" si="548"/>
        <v>244</v>
      </c>
      <c r="E3581">
        <f t="shared" si="549"/>
        <v>206</v>
      </c>
      <c r="G3581">
        <f t="shared" si="551"/>
        <v>24</v>
      </c>
      <c r="H3581">
        <f t="shared" si="552"/>
        <v>0</v>
      </c>
      <c r="I3581">
        <f t="shared" si="553"/>
        <v>62</v>
      </c>
      <c r="K3581">
        <f t="shared" si="554"/>
        <v>152</v>
      </c>
      <c r="N3581">
        <f t="shared" si="550"/>
        <v>3</v>
      </c>
      <c r="O3581">
        <f t="shared" si="555"/>
        <v>3</v>
      </c>
    </row>
    <row r="3582" spans="2:15" x14ac:dyDescent="0.25">
      <c r="B3582" s="16">
        <f t="shared" si="547"/>
        <v>42382</v>
      </c>
      <c r="C3582">
        <v>450</v>
      </c>
      <c r="D3582">
        <f t="shared" si="548"/>
        <v>244</v>
      </c>
      <c r="E3582">
        <f t="shared" si="549"/>
        <v>206</v>
      </c>
      <c r="G3582">
        <f t="shared" si="551"/>
        <v>24</v>
      </c>
      <c r="H3582">
        <f t="shared" si="552"/>
        <v>0</v>
      </c>
      <c r="I3582">
        <f t="shared" si="553"/>
        <v>62</v>
      </c>
      <c r="K3582">
        <f t="shared" si="554"/>
        <v>152</v>
      </c>
      <c r="N3582">
        <f t="shared" si="550"/>
        <v>3</v>
      </c>
      <c r="O3582">
        <f t="shared" si="555"/>
        <v>3</v>
      </c>
    </row>
    <row r="3583" spans="2:15" x14ac:dyDescent="0.25">
      <c r="B3583" s="16">
        <f t="shared" si="547"/>
        <v>42383</v>
      </c>
      <c r="C3583">
        <v>450</v>
      </c>
      <c r="D3583">
        <f t="shared" si="548"/>
        <v>244</v>
      </c>
      <c r="E3583">
        <f t="shared" si="549"/>
        <v>206</v>
      </c>
      <c r="G3583">
        <f t="shared" si="551"/>
        <v>24</v>
      </c>
      <c r="H3583">
        <f t="shared" si="552"/>
        <v>0</v>
      </c>
      <c r="I3583">
        <f t="shared" si="553"/>
        <v>62</v>
      </c>
      <c r="K3583">
        <f t="shared" si="554"/>
        <v>152</v>
      </c>
      <c r="N3583">
        <f t="shared" si="550"/>
        <v>3</v>
      </c>
      <c r="O3583">
        <f t="shared" si="555"/>
        <v>3</v>
      </c>
    </row>
    <row r="3584" spans="2:15" x14ac:dyDescent="0.25">
      <c r="B3584" s="16">
        <f t="shared" si="547"/>
        <v>42384</v>
      </c>
      <c r="C3584">
        <v>450</v>
      </c>
      <c r="D3584">
        <f t="shared" si="548"/>
        <v>244</v>
      </c>
      <c r="E3584">
        <f t="shared" si="549"/>
        <v>206</v>
      </c>
      <c r="G3584">
        <f t="shared" si="551"/>
        <v>24</v>
      </c>
      <c r="H3584">
        <f t="shared" si="552"/>
        <v>0</v>
      </c>
      <c r="I3584">
        <f t="shared" si="553"/>
        <v>62</v>
      </c>
      <c r="K3584">
        <f t="shared" si="554"/>
        <v>152</v>
      </c>
      <c r="N3584">
        <f t="shared" si="550"/>
        <v>3</v>
      </c>
      <c r="O3584">
        <f t="shared" si="555"/>
        <v>3</v>
      </c>
    </row>
    <row r="3585" spans="2:15" x14ac:dyDescent="0.25">
      <c r="B3585" s="16">
        <f t="shared" si="547"/>
        <v>42385</v>
      </c>
      <c r="C3585">
        <v>450</v>
      </c>
      <c r="D3585">
        <f t="shared" si="548"/>
        <v>244</v>
      </c>
      <c r="E3585">
        <f t="shared" si="549"/>
        <v>206</v>
      </c>
      <c r="G3585">
        <f t="shared" si="551"/>
        <v>24</v>
      </c>
      <c r="H3585">
        <f t="shared" si="552"/>
        <v>0</v>
      </c>
      <c r="I3585">
        <f t="shared" si="553"/>
        <v>62</v>
      </c>
      <c r="K3585">
        <f t="shared" si="554"/>
        <v>152</v>
      </c>
      <c r="N3585">
        <f t="shared" si="550"/>
        <v>3</v>
      </c>
      <c r="O3585">
        <f t="shared" si="555"/>
        <v>3</v>
      </c>
    </row>
    <row r="3586" spans="2:15" x14ac:dyDescent="0.25">
      <c r="B3586" s="16">
        <f t="shared" si="547"/>
        <v>42386</v>
      </c>
      <c r="C3586">
        <v>450</v>
      </c>
      <c r="D3586">
        <f t="shared" si="548"/>
        <v>244</v>
      </c>
      <c r="E3586">
        <f t="shared" si="549"/>
        <v>206</v>
      </c>
      <c r="G3586">
        <f t="shared" si="551"/>
        <v>24</v>
      </c>
      <c r="H3586">
        <f t="shared" si="552"/>
        <v>0</v>
      </c>
      <c r="I3586">
        <f t="shared" si="553"/>
        <v>62</v>
      </c>
      <c r="K3586">
        <f t="shared" si="554"/>
        <v>152</v>
      </c>
      <c r="N3586">
        <f t="shared" si="550"/>
        <v>3</v>
      </c>
      <c r="O3586">
        <f t="shared" si="555"/>
        <v>3</v>
      </c>
    </row>
    <row r="3587" spans="2:15" x14ac:dyDescent="0.25">
      <c r="B3587" s="16">
        <f t="shared" si="547"/>
        <v>42387</v>
      </c>
      <c r="C3587">
        <v>450</v>
      </c>
      <c r="D3587">
        <f t="shared" si="548"/>
        <v>244</v>
      </c>
      <c r="E3587">
        <f t="shared" si="549"/>
        <v>206</v>
      </c>
      <c r="G3587">
        <f t="shared" si="551"/>
        <v>24</v>
      </c>
      <c r="H3587">
        <f t="shared" si="552"/>
        <v>0</v>
      </c>
      <c r="I3587">
        <f t="shared" si="553"/>
        <v>62</v>
      </c>
      <c r="K3587">
        <f t="shared" si="554"/>
        <v>152</v>
      </c>
      <c r="N3587">
        <f t="shared" si="550"/>
        <v>3</v>
      </c>
      <c r="O3587">
        <f t="shared" si="555"/>
        <v>3</v>
      </c>
    </row>
    <row r="3588" spans="2:15" x14ac:dyDescent="0.25">
      <c r="B3588" s="16">
        <f t="shared" si="547"/>
        <v>42388</v>
      </c>
      <c r="C3588">
        <v>450</v>
      </c>
      <c r="D3588">
        <f t="shared" si="548"/>
        <v>244</v>
      </c>
      <c r="E3588">
        <f t="shared" si="549"/>
        <v>206</v>
      </c>
      <c r="G3588">
        <f t="shared" si="551"/>
        <v>24</v>
      </c>
      <c r="H3588">
        <f t="shared" si="552"/>
        <v>0</v>
      </c>
      <c r="I3588">
        <f t="shared" si="553"/>
        <v>62</v>
      </c>
      <c r="K3588">
        <f t="shared" si="554"/>
        <v>152</v>
      </c>
      <c r="N3588">
        <f t="shared" si="550"/>
        <v>3</v>
      </c>
      <c r="O3588">
        <f t="shared" si="555"/>
        <v>3</v>
      </c>
    </row>
    <row r="3589" spans="2:15" x14ac:dyDescent="0.25">
      <c r="B3589" s="16">
        <f t="shared" si="547"/>
        <v>42389</v>
      </c>
      <c r="C3589">
        <v>450</v>
      </c>
      <c r="D3589">
        <f t="shared" si="548"/>
        <v>244</v>
      </c>
      <c r="E3589">
        <f t="shared" si="549"/>
        <v>206</v>
      </c>
      <c r="G3589">
        <f t="shared" si="551"/>
        <v>24</v>
      </c>
      <c r="H3589">
        <f t="shared" si="552"/>
        <v>0</v>
      </c>
      <c r="I3589">
        <f t="shared" si="553"/>
        <v>62</v>
      </c>
      <c r="K3589">
        <f t="shared" si="554"/>
        <v>152</v>
      </c>
      <c r="N3589">
        <f t="shared" si="550"/>
        <v>3</v>
      </c>
      <c r="O3589">
        <f t="shared" si="555"/>
        <v>3</v>
      </c>
    </row>
    <row r="3590" spans="2:15" x14ac:dyDescent="0.25">
      <c r="B3590" s="16">
        <f t="shared" si="547"/>
        <v>42390</v>
      </c>
      <c r="C3590">
        <v>450</v>
      </c>
      <c r="D3590">
        <f t="shared" si="548"/>
        <v>244</v>
      </c>
      <c r="E3590">
        <f t="shared" si="549"/>
        <v>206</v>
      </c>
      <c r="G3590">
        <f t="shared" si="551"/>
        <v>24</v>
      </c>
      <c r="H3590">
        <f t="shared" si="552"/>
        <v>0</v>
      </c>
      <c r="I3590">
        <f t="shared" si="553"/>
        <v>62</v>
      </c>
      <c r="K3590">
        <f t="shared" si="554"/>
        <v>152</v>
      </c>
      <c r="N3590">
        <f t="shared" si="550"/>
        <v>3</v>
      </c>
      <c r="O3590">
        <f t="shared" si="555"/>
        <v>3</v>
      </c>
    </row>
    <row r="3591" spans="2:15" x14ac:dyDescent="0.25">
      <c r="B3591" s="16">
        <f t="shared" si="547"/>
        <v>42391</v>
      </c>
      <c r="C3591">
        <v>450</v>
      </c>
      <c r="D3591">
        <f t="shared" si="548"/>
        <v>244</v>
      </c>
      <c r="E3591">
        <f t="shared" si="549"/>
        <v>206</v>
      </c>
      <c r="G3591">
        <f t="shared" si="551"/>
        <v>24</v>
      </c>
      <c r="H3591">
        <f t="shared" si="552"/>
        <v>0</v>
      </c>
      <c r="I3591">
        <f t="shared" si="553"/>
        <v>62</v>
      </c>
      <c r="K3591">
        <f t="shared" si="554"/>
        <v>152</v>
      </c>
      <c r="N3591">
        <f t="shared" si="550"/>
        <v>3</v>
      </c>
      <c r="O3591">
        <f t="shared" si="555"/>
        <v>3</v>
      </c>
    </row>
    <row r="3592" spans="2:15" x14ac:dyDescent="0.25">
      <c r="B3592" s="16">
        <f t="shared" si="547"/>
        <v>42392</v>
      </c>
      <c r="C3592">
        <v>450</v>
      </c>
      <c r="D3592">
        <f t="shared" si="548"/>
        <v>244</v>
      </c>
      <c r="E3592">
        <f t="shared" si="549"/>
        <v>206</v>
      </c>
      <c r="G3592">
        <f t="shared" si="551"/>
        <v>24</v>
      </c>
      <c r="H3592">
        <f t="shared" si="552"/>
        <v>0</v>
      </c>
      <c r="I3592">
        <f t="shared" si="553"/>
        <v>62</v>
      </c>
      <c r="K3592">
        <f t="shared" si="554"/>
        <v>152</v>
      </c>
      <c r="N3592">
        <f t="shared" si="550"/>
        <v>3</v>
      </c>
      <c r="O3592">
        <f t="shared" si="555"/>
        <v>3</v>
      </c>
    </row>
    <row r="3593" spans="2:15" x14ac:dyDescent="0.25">
      <c r="B3593" s="16">
        <f t="shared" si="547"/>
        <v>42393</v>
      </c>
      <c r="C3593">
        <v>450</v>
      </c>
      <c r="D3593">
        <f t="shared" si="548"/>
        <v>244</v>
      </c>
      <c r="E3593">
        <f t="shared" si="549"/>
        <v>206</v>
      </c>
      <c r="G3593">
        <f t="shared" si="551"/>
        <v>24</v>
      </c>
      <c r="H3593">
        <f t="shared" si="552"/>
        <v>0</v>
      </c>
      <c r="I3593">
        <f t="shared" si="553"/>
        <v>62</v>
      </c>
      <c r="K3593">
        <f t="shared" si="554"/>
        <v>152</v>
      </c>
      <c r="N3593">
        <f t="shared" si="550"/>
        <v>3</v>
      </c>
      <c r="O3593">
        <f t="shared" si="555"/>
        <v>3</v>
      </c>
    </row>
    <row r="3594" spans="2:15" x14ac:dyDescent="0.25">
      <c r="B3594" s="16">
        <f t="shared" si="547"/>
        <v>42394</v>
      </c>
      <c r="C3594">
        <v>450</v>
      </c>
      <c r="D3594">
        <f t="shared" si="548"/>
        <v>244</v>
      </c>
      <c r="E3594">
        <f t="shared" si="549"/>
        <v>206</v>
      </c>
      <c r="G3594">
        <f t="shared" si="551"/>
        <v>24</v>
      </c>
      <c r="H3594">
        <f t="shared" si="552"/>
        <v>0</v>
      </c>
      <c r="I3594">
        <f t="shared" si="553"/>
        <v>62</v>
      </c>
      <c r="K3594">
        <f t="shared" si="554"/>
        <v>152</v>
      </c>
      <c r="N3594">
        <f t="shared" si="550"/>
        <v>3</v>
      </c>
      <c r="O3594">
        <f t="shared" si="555"/>
        <v>3</v>
      </c>
    </row>
    <row r="3595" spans="2:15" x14ac:dyDescent="0.25">
      <c r="B3595" s="16">
        <f t="shared" si="547"/>
        <v>42395</v>
      </c>
      <c r="C3595">
        <v>450</v>
      </c>
      <c r="D3595">
        <f t="shared" si="548"/>
        <v>244</v>
      </c>
      <c r="E3595">
        <f t="shared" si="549"/>
        <v>206</v>
      </c>
      <c r="G3595">
        <f t="shared" si="551"/>
        <v>24</v>
      </c>
      <c r="H3595">
        <f t="shared" si="552"/>
        <v>0</v>
      </c>
      <c r="I3595">
        <f t="shared" si="553"/>
        <v>62</v>
      </c>
      <c r="K3595">
        <f t="shared" si="554"/>
        <v>152</v>
      </c>
      <c r="N3595">
        <f t="shared" si="550"/>
        <v>3</v>
      </c>
      <c r="O3595">
        <f t="shared" si="555"/>
        <v>3</v>
      </c>
    </row>
    <row r="3596" spans="2:15" x14ac:dyDescent="0.25">
      <c r="B3596" s="16">
        <f t="shared" si="547"/>
        <v>42396</v>
      </c>
      <c r="C3596">
        <v>450</v>
      </c>
      <c r="D3596">
        <f t="shared" si="548"/>
        <v>244</v>
      </c>
      <c r="E3596">
        <f t="shared" si="549"/>
        <v>206</v>
      </c>
      <c r="G3596">
        <f t="shared" si="551"/>
        <v>24</v>
      </c>
      <c r="H3596">
        <f t="shared" si="552"/>
        <v>0</v>
      </c>
      <c r="I3596">
        <f t="shared" si="553"/>
        <v>62</v>
      </c>
      <c r="K3596">
        <f t="shared" si="554"/>
        <v>152</v>
      </c>
      <c r="N3596">
        <f t="shared" si="550"/>
        <v>3</v>
      </c>
      <c r="O3596">
        <f t="shared" si="555"/>
        <v>3</v>
      </c>
    </row>
    <row r="3597" spans="2:15" x14ac:dyDescent="0.25">
      <c r="B3597" s="16">
        <f t="shared" si="547"/>
        <v>42397</v>
      </c>
      <c r="C3597">
        <v>450</v>
      </c>
      <c r="D3597">
        <f t="shared" si="548"/>
        <v>244</v>
      </c>
      <c r="E3597">
        <f t="shared" si="549"/>
        <v>206</v>
      </c>
      <c r="G3597">
        <f t="shared" si="551"/>
        <v>24</v>
      </c>
      <c r="H3597">
        <f t="shared" si="552"/>
        <v>0</v>
      </c>
      <c r="I3597">
        <f t="shared" si="553"/>
        <v>62</v>
      </c>
      <c r="K3597">
        <f t="shared" si="554"/>
        <v>152</v>
      </c>
      <c r="N3597">
        <f t="shared" si="550"/>
        <v>3</v>
      </c>
      <c r="O3597">
        <f t="shared" si="555"/>
        <v>3</v>
      </c>
    </row>
    <row r="3598" spans="2:15" x14ac:dyDescent="0.25">
      <c r="B3598" s="16">
        <f t="shared" si="547"/>
        <v>42398</v>
      </c>
      <c r="C3598">
        <v>450</v>
      </c>
      <c r="D3598">
        <f t="shared" si="548"/>
        <v>244</v>
      </c>
      <c r="E3598">
        <f t="shared" si="549"/>
        <v>206</v>
      </c>
      <c r="G3598">
        <f t="shared" si="551"/>
        <v>24</v>
      </c>
      <c r="H3598">
        <f t="shared" si="552"/>
        <v>0</v>
      </c>
      <c r="I3598">
        <f t="shared" si="553"/>
        <v>62</v>
      </c>
      <c r="K3598">
        <f t="shared" si="554"/>
        <v>152</v>
      </c>
      <c r="N3598">
        <f t="shared" si="550"/>
        <v>3</v>
      </c>
      <c r="O3598">
        <f t="shared" si="555"/>
        <v>3</v>
      </c>
    </row>
    <row r="3599" spans="2:15" x14ac:dyDescent="0.25">
      <c r="B3599" s="16">
        <f t="shared" si="547"/>
        <v>42399</v>
      </c>
      <c r="C3599">
        <v>450</v>
      </c>
      <c r="D3599">
        <f t="shared" si="548"/>
        <v>244</v>
      </c>
      <c r="E3599">
        <f t="shared" si="549"/>
        <v>206</v>
      </c>
      <c r="G3599">
        <f t="shared" si="551"/>
        <v>24</v>
      </c>
      <c r="H3599">
        <f t="shared" si="552"/>
        <v>0</v>
      </c>
      <c r="I3599">
        <f t="shared" si="553"/>
        <v>62</v>
      </c>
      <c r="K3599">
        <f t="shared" si="554"/>
        <v>152</v>
      </c>
      <c r="N3599">
        <f t="shared" si="550"/>
        <v>3</v>
      </c>
      <c r="O3599">
        <f t="shared" si="555"/>
        <v>3</v>
      </c>
    </row>
    <row r="3600" spans="2:15" x14ac:dyDescent="0.25">
      <c r="B3600" s="16">
        <f t="shared" si="547"/>
        <v>42400</v>
      </c>
      <c r="C3600">
        <v>450</v>
      </c>
      <c r="D3600">
        <f t="shared" si="548"/>
        <v>244</v>
      </c>
      <c r="E3600">
        <f t="shared" si="549"/>
        <v>206</v>
      </c>
      <c r="G3600">
        <f t="shared" si="551"/>
        <v>24</v>
      </c>
      <c r="H3600">
        <f t="shared" si="552"/>
        <v>0</v>
      </c>
      <c r="I3600">
        <f t="shared" si="553"/>
        <v>62</v>
      </c>
      <c r="K3600">
        <f t="shared" si="554"/>
        <v>152</v>
      </c>
      <c r="N3600">
        <f t="shared" si="550"/>
        <v>3</v>
      </c>
      <c r="O3600">
        <f t="shared" si="555"/>
        <v>3</v>
      </c>
    </row>
    <row r="3601" spans="2:15" x14ac:dyDescent="0.25">
      <c r="B3601" s="16">
        <f t="shared" si="547"/>
        <v>42401</v>
      </c>
      <c r="C3601">
        <v>450</v>
      </c>
      <c r="D3601">
        <f t="shared" si="548"/>
        <v>245</v>
      </c>
      <c r="E3601">
        <f t="shared" si="549"/>
        <v>205</v>
      </c>
      <c r="G3601">
        <f>3+3+5+2+1+10</f>
        <v>24</v>
      </c>
      <c r="H3601">
        <v>0</v>
      </c>
      <c r="I3601">
        <f t="shared" ref="I3601:I3629" si="556">2+10+20+10</f>
        <v>42</v>
      </c>
      <c r="K3601">
        <f>20+20+50+5+37+34</f>
        <v>166</v>
      </c>
      <c r="N3601">
        <f t="shared" si="550"/>
        <v>3</v>
      </c>
      <c r="O3601">
        <f t="shared" si="546"/>
        <v>10</v>
      </c>
    </row>
    <row r="3602" spans="2:15" x14ac:dyDescent="0.25">
      <c r="B3602" s="16">
        <f t="shared" si="547"/>
        <v>42402</v>
      </c>
      <c r="C3602">
        <v>450</v>
      </c>
      <c r="D3602">
        <f t="shared" si="548"/>
        <v>245</v>
      </c>
      <c r="E3602">
        <f t="shared" si="549"/>
        <v>205</v>
      </c>
      <c r="G3602">
        <f t="shared" ref="G3602:G3629" si="557">3+3+5+2+1+10</f>
        <v>24</v>
      </c>
      <c r="H3602">
        <v>0</v>
      </c>
      <c r="I3602">
        <f t="shared" si="556"/>
        <v>42</v>
      </c>
      <c r="K3602">
        <f t="shared" ref="K3602:K3629" si="558">20+20+50+5+37+34</f>
        <v>166</v>
      </c>
      <c r="N3602">
        <f t="shared" si="550"/>
        <v>3</v>
      </c>
      <c r="O3602">
        <f t="shared" si="546"/>
        <v>10</v>
      </c>
    </row>
    <row r="3603" spans="2:15" x14ac:dyDescent="0.25">
      <c r="B3603" s="16">
        <f t="shared" si="547"/>
        <v>42403</v>
      </c>
      <c r="C3603">
        <v>450</v>
      </c>
      <c r="D3603">
        <f t="shared" si="548"/>
        <v>245</v>
      </c>
      <c r="E3603">
        <f t="shared" si="549"/>
        <v>205</v>
      </c>
      <c r="G3603">
        <f t="shared" si="557"/>
        <v>24</v>
      </c>
      <c r="H3603">
        <v>0</v>
      </c>
      <c r="I3603">
        <f t="shared" si="556"/>
        <v>42</v>
      </c>
      <c r="K3603">
        <f t="shared" si="558"/>
        <v>166</v>
      </c>
      <c r="N3603">
        <f t="shared" si="550"/>
        <v>3</v>
      </c>
      <c r="O3603">
        <f t="shared" si="546"/>
        <v>10</v>
      </c>
    </row>
    <row r="3604" spans="2:15" x14ac:dyDescent="0.25">
      <c r="B3604" s="16">
        <f t="shared" si="547"/>
        <v>42404</v>
      </c>
      <c r="C3604">
        <v>450</v>
      </c>
      <c r="D3604">
        <f t="shared" si="548"/>
        <v>245</v>
      </c>
      <c r="E3604">
        <f t="shared" si="549"/>
        <v>205</v>
      </c>
      <c r="G3604">
        <f t="shared" si="557"/>
        <v>24</v>
      </c>
      <c r="H3604">
        <v>0</v>
      </c>
      <c r="I3604">
        <f t="shared" si="556"/>
        <v>42</v>
      </c>
      <c r="K3604">
        <f t="shared" si="558"/>
        <v>166</v>
      </c>
      <c r="N3604">
        <f t="shared" si="550"/>
        <v>3</v>
      </c>
      <c r="O3604">
        <f t="shared" si="546"/>
        <v>10</v>
      </c>
    </row>
    <row r="3605" spans="2:15" x14ac:dyDescent="0.25">
      <c r="B3605" s="16">
        <f t="shared" si="547"/>
        <v>42405</v>
      </c>
      <c r="C3605">
        <v>450</v>
      </c>
      <c r="D3605">
        <f t="shared" si="548"/>
        <v>245</v>
      </c>
      <c r="E3605">
        <f t="shared" si="549"/>
        <v>205</v>
      </c>
      <c r="G3605">
        <f t="shared" si="557"/>
        <v>24</v>
      </c>
      <c r="H3605">
        <v>0</v>
      </c>
      <c r="I3605">
        <f t="shared" si="556"/>
        <v>42</v>
      </c>
      <c r="K3605">
        <f t="shared" si="558"/>
        <v>166</v>
      </c>
      <c r="N3605">
        <f t="shared" si="550"/>
        <v>3</v>
      </c>
      <c r="O3605">
        <f t="shared" si="546"/>
        <v>10</v>
      </c>
    </row>
    <row r="3606" spans="2:15" x14ac:dyDescent="0.25">
      <c r="B3606" s="16">
        <f t="shared" si="547"/>
        <v>42406</v>
      </c>
      <c r="C3606">
        <v>450</v>
      </c>
      <c r="D3606">
        <f t="shared" si="548"/>
        <v>245</v>
      </c>
      <c r="E3606">
        <f t="shared" si="549"/>
        <v>205</v>
      </c>
      <c r="G3606">
        <f t="shared" si="557"/>
        <v>24</v>
      </c>
      <c r="H3606">
        <v>0</v>
      </c>
      <c r="I3606">
        <f t="shared" si="556"/>
        <v>42</v>
      </c>
      <c r="K3606">
        <f t="shared" si="558"/>
        <v>166</v>
      </c>
      <c r="N3606">
        <f t="shared" si="550"/>
        <v>3</v>
      </c>
      <c r="O3606">
        <f t="shared" si="546"/>
        <v>10</v>
      </c>
    </row>
    <row r="3607" spans="2:15" x14ac:dyDescent="0.25">
      <c r="B3607" s="16">
        <f t="shared" si="547"/>
        <v>42407</v>
      </c>
      <c r="C3607">
        <v>450</v>
      </c>
      <c r="D3607">
        <f t="shared" si="548"/>
        <v>245</v>
      </c>
      <c r="E3607">
        <f t="shared" si="549"/>
        <v>205</v>
      </c>
      <c r="G3607">
        <f t="shared" si="557"/>
        <v>24</v>
      </c>
      <c r="H3607">
        <v>0</v>
      </c>
      <c r="I3607">
        <f t="shared" si="556"/>
        <v>42</v>
      </c>
      <c r="K3607">
        <f t="shared" si="558"/>
        <v>166</v>
      </c>
      <c r="N3607">
        <f t="shared" ref="N3607:N3670" si="559">2+1</f>
        <v>3</v>
      </c>
      <c r="O3607">
        <f t="shared" ref="O3607:O3660" si="560">3+7</f>
        <v>10</v>
      </c>
    </row>
    <row r="3608" spans="2:15" x14ac:dyDescent="0.25">
      <c r="B3608" s="16">
        <f t="shared" si="547"/>
        <v>42408</v>
      </c>
      <c r="C3608">
        <v>450</v>
      </c>
      <c r="D3608">
        <f t="shared" si="548"/>
        <v>245</v>
      </c>
      <c r="E3608">
        <f t="shared" si="549"/>
        <v>205</v>
      </c>
      <c r="G3608">
        <f t="shared" si="557"/>
        <v>24</v>
      </c>
      <c r="H3608">
        <v>0</v>
      </c>
      <c r="I3608">
        <f t="shared" si="556"/>
        <v>42</v>
      </c>
      <c r="K3608">
        <f t="shared" si="558"/>
        <v>166</v>
      </c>
      <c r="N3608">
        <f t="shared" si="559"/>
        <v>3</v>
      </c>
      <c r="O3608">
        <f t="shared" si="560"/>
        <v>10</v>
      </c>
    </row>
    <row r="3609" spans="2:15" x14ac:dyDescent="0.25">
      <c r="B3609" s="16">
        <f t="shared" si="547"/>
        <v>42409</v>
      </c>
      <c r="C3609">
        <v>450</v>
      </c>
      <c r="D3609">
        <f t="shared" si="548"/>
        <v>245</v>
      </c>
      <c r="E3609">
        <f t="shared" si="549"/>
        <v>205</v>
      </c>
      <c r="G3609">
        <f t="shared" si="557"/>
        <v>24</v>
      </c>
      <c r="H3609">
        <v>0</v>
      </c>
      <c r="I3609">
        <f t="shared" si="556"/>
        <v>42</v>
      </c>
      <c r="K3609">
        <f t="shared" si="558"/>
        <v>166</v>
      </c>
      <c r="N3609">
        <f t="shared" si="559"/>
        <v>3</v>
      </c>
      <c r="O3609">
        <f t="shared" si="560"/>
        <v>10</v>
      </c>
    </row>
    <row r="3610" spans="2:15" x14ac:dyDescent="0.25">
      <c r="B3610" s="16">
        <f t="shared" ref="B3610:B3673" si="561">B3609+1</f>
        <v>42410</v>
      </c>
      <c r="C3610">
        <v>450</v>
      </c>
      <c r="D3610">
        <f t="shared" si="548"/>
        <v>245</v>
      </c>
      <c r="E3610">
        <f t="shared" si="549"/>
        <v>205</v>
      </c>
      <c r="G3610">
        <f t="shared" si="557"/>
        <v>24</v>
      </c>
      <c r="H3610">
        <v>0</v>
      </c>
      <c r="I3610">
        <f t="shared" si="556"/>
        <v>42</v>
      </c>
      <c r="K3610">
        <f t="shared" si="558"/>
        <v>166</v>
      </c>
      <c r="N3610">
        <f t="shared" si="559"/>
        <v>3</v>
      </c>
      <c r="O3610">
        <f t="shared" si="560"/>
        <v>10</v>
      </c>
    </row>
    <row r="3611" spans="2:15" x14ac:dyDescent="0.25">
      <c r="B3611" s="16">
        <f t="shared" si="561"/>
        <v>42411</v>
      </c>
      <c r="C3611">
        <v>450</v>
      </c>
      <c r="D3611">
        <f t="shared" si="548"/>
        <v>245</v>
      </c>
      <c r="E3611">
        <f t="shared" si="549"/>
        <v>205</v>
      </c>
      <c r="G3611">
        <f t="shared" si="557"/>
        <v>24</v>
      </c>
      <c r="H3611">
        <v>0</v>
      </c>
      <c r="I3611">
        <f t="shared" si="556"/>
        <v>42</v>
      </c>
      <c r="K3611">
        <f t="shared" si="558"/>
        <v>166</v>
      </c>
      <c r="N3611">
        <f t="shared" si="559"/>
        <v>3</v>
      </c>
      <c r="O3611">
        <f t="shared" si="560"/>
        <v>10</v>
      </c>
    </row>
    <row r="3612" spans="2:15" x14ac:dyDescent="0.25">
      <c r="B3612" s="16">
        <f t="shared" si="561"/>
        <v>42412</v>
      </c>
      <c r="C3612">
        <v>450</v>
      </c>
      <c r="D3612">
        <f t="shared" si="548"/>
        <v>245</v>
      </c>
      <c r="E3612">
        <f t="shared" si="549"/>
        <v>205</v>
      </c>
      <c r="G3612">
        <f t="shared" si="557"/>
        <v>24</v>
      </c>
      <c r="H3612">
        <v>0</v>
      </c>
      <c r="I3612">
        <f t="shared" si="556"/>
        <v>42</v>
      </c>
      <c r="K3612">
        <f t="shared" si="558"/>
        <v>166</v>
      </c>
      <c r="N3612">
        <f t="shared" si="559"/>
        <v>3</v>
      </c>
      <c r="O3612">
        <f t="shared" si="560"/>
        <v>10</v>
      </c>
    </row>
    <row r="3613" spans="2:15" x14ac:dyDescent="0.25">
      <c r="B3613" s="16">
        <f t="shared" si="561"/>
        <v>42413</v>
      </c>
      <c r="C3613">
        <v>450</v>
      </c>
      <c r="D3613">
        <f t="shared" si="548"/>
        <v>245</v>
      </c>
      <c r="E3613">
        <f t="shared" si="549"/>
        <v>205</v>
      </c>
      <c r="G3613">
        <f t="shared" si="557"/>
        <v>24</v>
      </c>
      <c r="H3613">
        <v>0</v>
      </c>
      <c r="I3613">
        <f t="shared" si="556"/>
        <v>42</v>
      </c>
      <c r="K3613">
        <f t="shared" si="558"/>
        <v>166</v>
      </c>
      <c r="N3613">
        <f t="shared" si="559"/>
        <v>3</v>
      </c>
      <c r="O3613">
        <f t="shared" si="560"/>
        <v>10</v>
      </c>
    </row>
    <row r="3614" spans="2:15" x14ac:dyDescent="0.25">
      <c r="B3614" s="16">
        <f t="shared" si="561"/>
        <v>42414</v>
      </c>
      <c r="C3614">
        <v>450</v>
      </c>
      <c r="D3614">
        <f t="shared" si="548"/>
        <v>245</v>
      </c>
      <c r="E3614">
        <f t="shared" si="549"/>
        <v>205</v>
      </c>
      <c r="G3614">
        <f t="shared" si="557"/>
        <v>24</v>
      </c>
      <c r="H3614">
        <v>0</v>
      </c>
      <c r="I3614">
        <f t="shared" si="556"/>
        <v>42</v>
      </c>
      <c r="K3614">
        <f t="shared" si="558"/>
        <v>166</v>
      </c>
      <c r="N3614">
        <f t="shared" si="559"/>
        <v>3</v>
      </c>
      <c r="O3614">
        <f t="shared" si="560"/>
        <v>10</v>
      </c>
    </row>
    <row r="3615" spans="2:15" x14ac:dyDescent="0.25">
      <c r="B3615" s="16">
        <f t="shared" si="561"/>
        <v>42415</v>
      </c>
      <c r="C3615">
        <v>450</v>
      </c>
      <c r="D3615">
        <f t="shared" si="548"/>
        <v>245</v>
      </c>
      <c r="E3615">
        <f t="shared" si="549"/>
        <v>205</v>
      </c>
      <c r="G3615">
        <f t="shared" si="557"/>
        <v>24</v>
      </c>
      <c r="H3615">
        <v>0</v>
      </c>
      <c r="I3615">
        <f t="shared" si="556"/>
        <v>42</v>
      </c>
      <c r="K3615">
        <f t="shared" si="558"/>
        <v>166</v>
      </c>
      <c r="N3615">
        <f t="shared" si="559"/>
        <v>3</v>
      </c>
      <c r="O3615">
        <f t="shared" si="560"/>
        <v>10</v>
      </c>
    </row>
    <row r="3616" spans="2:15" x14ac:dyDescent="0.25">
      <c r="B3616" s="16">
        <f t="shared" si="561"/>
        <v>42416</v>
      </c>
      <c r="C3616">
        <v>450</v>
      </c>
      <c r="D3616">
        <f t="shared" si="548"/>
        <v>245</v>
      </c>
      <c r="E3616">
        <f t="shared" si="549"/>
        <v>205</v>
      </c>
      <c r="G3616">
        <f t="shared" si="557"/>
        <v>24</v>
      </c>
      <c r="H3616">
        <v>0</v>
      </c>
      <c r="I3616">
        <f t="shared" si="556"/>
        <v>42</v>
      </c>
      <c r="K3616">
        <f t="shared" si="558"/>
        <v>166</v>
      </c>
      <c r="N3616">
        <f t="shared" si="559"/>
        <v>3</v>
      </c>
      <c r="O3616">
        <f t="shared" si="560"/>
        <v>10</v>
      </c>
    </row>
    <row r="3617" spans="2:15" x14ac:dyDescent="0.25">
      <c r="B3617" s="16">
        <f t="shared" si="561"/>
        <v>42417</v>
      </c>
      <c r="C3617">
        <v>450</v>
      </c>
      <c r="D3617">
        <f t="shared" si="548"/>
        <v>245</v>
      </c>
      <c r="E3617">
        <f t="shared" si="549"/>
        <v>205</v>
      </c>
      <c r="G3617">
        <f t="shared" si="557"/>
        <v>24</v>
      </c>
      <c r="H3617">
        <v>0</v>
      </c>
      <c r="I3617">
        <f t="shared" si="556"/>
        <v>42</v>
      </c>
      <c r="K3617">
        <f t="shared" si="558"/>
        <v>166</v>
      </c>
      <c r="N3617">
        <f t="shared" si="559"/>
        <v>3</v>
      </c>
      <c r="O3617">
        <f t="shared" si="560"/>
        <v>10</v>
      </c>
    </row>
    <row r="3618" spans="2:15" x14ac:dyDescent="0.25">
      <c r="B3618" s="16">
        <f t="shared" si="561"/>
        <v>42418</v>
      </c>
      <c r="C3618">
        <v>450</v>
      </c>
      <c r="D3618">
        <f t="shared" si="548"/>
        <v>245</v>
      </c>
      <c r="E3618">
        <f t="shared" si="549"/>
        <v>205</v>
      </c>
      <c r="G3618">
        <f t="shared" si="557"/>
        <v>24</v>
      </c>
      <c r="H3618">
        <v>0</v>
      </c>
      <c r="I3618">
        <f t="shared" si="556"/>
        <v>42</v>
      </c>
      <c r="K3618">
        <f t="shared" si="558"/>
        <v>166</v>
      </c>
      <c r="N3618">
        <f t="shared" si="559"/>
        <v>3</v>
      </c>
      <c r="O3618">
        <f t="shared" si="560"/>
        <v>10</v>
      </c>
    </row>
    <row r="3619" spans="2:15" x14ac:dyDescent="0.25">
      <c r="B3619" s="16">
        <f t="shared" si="561"/>
        <v>42419</v>
      </c>
      <c r="C3619">
        <v>450</v>
      </c>
      <c r="D3619">
        <f t="shared" si="548"/>
        <v>245</v>
      </c>
      <c r="E3619">
        <f t="shared" si="549"/>
        <v>205</v>
      </c>
      <c r="G3619">
        <f t="shared" si="557"/>
        <v>24</v>
      </c>
      <c r="H3619">
        <v>0</v>
      </c>
      <c r="I3619">
        <f t="shared" si="556"/>
        <v>42</v>
      </c>
      <c r="K3619">
        <f t="shared" si="558"/>
        <v>166</v>
      </c>
      <c r="N3619">
        <f t="shared" si="559"/>
        <v>3</v>
      </c>
      <c r="O3619">
        <f t="shared" si="560"/>
        <v>10</v>
      </c>
    </row>
    <row r="3620" spans="2:15" x14ac:dyDescent="0.25">
      <c r="B3620" s="16">
        <f t="shared" si="561"/>
        <v>42420</v>
      </c>
      <c r="C3620">
        <v>450</v>
      </c>
      <c r="D3620">
        <f t="shared" si="548"/>
        <v>245</v>
      </c>
      <c r="E3620">
        <f t="shared" si="549"/>
        <v>205</v>
      </c>
      <c r="G3620">
        <f t="shared" si="557"/>
        <v>24</v>
      </c>
      <c r="H3620">
        <v>0</v>
      </c>
      <c r="I3620">
        <f t="shared" si="556"/>
        <v>42</v>
      </c>
      <c r="K3620">
        <f t="shared" si="558"/>
        <v>166</v>
      </c>
      <c r="N3620">
        <f t="shared" si="559"/>
        <v>3</v>
      </c>
      <c r="O3620">
        <f t="shared" si="560"/>
        <v>10</v>
      </c>
    </row>
    <row r="3621" spans="2:15" x14ac:dyDescent="0.25">
      <c r="B3621" s="16">
        <f t="shared" si="561"/>
        <v>42421</v>
      </c>
      <c r="C3621">
        <v>450</v>
      </c>
      <c r="D3621">
        <f t="shared" si="548"/>
        <v>245</v>
      </c>
      <c r="E3621">
        <f t="shared" si="549"/>
        <v>205</v>
      </c>
      <c r="G3621">
        <f t="shared" si="557"/>
        <v>24</v>
      </c>
      <c r="H3621">
        <v>0</v>
      </c>
      <c r="I3621">
        <f t="shared" si="556"/>
        <v>42</v>
      </c>
      <c r="K3621">
        <f t="shared" si="558"/>
        <v>166</v>
      </c>
      <c r="N3621">
        <f t="shared" si="559"/>
        <v>3</v>
      </c>
      <c r="O3621">
        <f t="shared" si="560"/>
        <v>10</v>
      </c>
    </row>
    <row r="3622" spans="2:15" x14ac:dyDescent="0.25">
      <c r="B3622" s="16">
        <f t="shared" si="561"/>
        <v>42422</v>
      </c>
      <c r="C3622">
        <v>450</v>
      </c>
      <c r="D3622">
        <f t="shared" si="548"/>
        <v>245</v>
      </c>
      <c r="E3622">
        <f t="shared" si="549"/>
        <v>205</v>
      </c>
      <c r="G3622">
        <f t="shared" si="557"/>
        <v>24</v>
      </c>
      <c r="H3622">
        <v>0</v>
      </c>
      <c r="I3622">
        <f t="shared" si="556"/>
        <v>42</v>
      </c>
      <c r="K3622">
        <f t="shared" si="558"/>
        <v>166</v>
      </c>
      <c r="N3622">
        <f t="shared" si="559"/>
        <v>3</v>
      </c>
      <c r="O3622">
        <f t="shared" si="560"/>
        <v>10</v>
      </c>
    </row>
    <row r="3623" spans="2:15" x14ac:dyDescent="0.25">
      <c r="B3623" s="16">
        <f t="shared" si="561"/>
        <v>42423</v>
      </c>
      <c r="C3623">
        <v>450</v>
      </c>
      <c r="D3623">
        <f t="shared" si="548"/>
        <v>245</v>
      </c>
      <c r="E3623">
        <f t="shared" si="549"/>
        <v>205</v>
      </c>
      <c r="G3623">
        <f t="shared" si="557"/>
        <v>24</v>
      </c>
      <c r="H3623">
        <v>0</v>
      </c>
      <c r="I3623">
        <f t="shared" si="556"/>
        <v>42</v>
      </c>
      <c r="K3623">
        <f t="shared" si="558"/>
        <v>166</v>
      </c>
      <c r="N3623">
        <f t="shared" si="559"/>
        <v>3</v>
      </c>
      <c r="O3623">
        <f t="shared" si="560"/>
        <v>10</v>
      </c>
    </row>
    <row r="3624" spans="2:15" x14ac:dyDescent="0.25">
      <c r="B3624" s="16">
        <f t="shared" si="561"/>
        <v>42424</v>
      </c>
      <c r="C3624">
        <v>450</v>
      </c>
      <c r="D3624">
        <f t="shared" si="548"/>
        <v>245</v>
      </c>
      <c r="E3624">
        <f t="shared" si="549"/>
        <v>205</v>
      </c>
      <c r="G3624">
        <f t="shared" si="557"/>
        <v>24</v>
      </c>
      <c r="H3624">
        <v>0</v>
      </c>
      <c r="I3624">
        <f t="shared" si="556"/>
        <v>42</v>
      </c>
      <c r="K3624">
        <f t="shared" si="558"/>
        <v>166</v>
      </c>
      <c r="N3624">
        <f t="shared" si="559"/>
        <v>3</v>
      </c>
      <c r="O3624">
        <f t="shared" si="560"/>
        <v>10</v>
      </c>
    </row>
    <row r="3625" spans="2:15" x14ac:dyDescent="0.25">
      <c r="B3625" s="16">
        <f t="shared" si="561"/>
        <v>42425</v>
      </c>
      <c r="C3625">
        <v>450</v>
      </c>
      <c r="D3625">
        <f t="shared" si="548"/>
        <v>245</v>
      </c>
      <c r="E3625">
        <f t="shared" si="549"/>
        <v>205</v>
      </c>
      <c r="G3625">
        <f t="shared" si="557"/>
        <v>24</v>
      </c>
      <c r="H3625">
        <v>0</v>
      </c>
      <c r="I3625">
        <f t="shared" si="556"/>
        <v>42</v>
      </c>
      <c r="K3625">
        <f t="shared" si="558"/>
        <v>166</v>
      </c>
      <c r="N3625">
        <f t="shared" si="559"/>
        <v>3</v>
      </c>
      <c r="O3625">
        <f t="shared" si="560"/>
        <v>10</v>
      </c>
    </row>
    <row r="3626" spans="2:15" x14ac:dyDescent="0.25">
      <c r="B3626" s="16">
        <f t="shared" si="561"/>
        <v>42426</v>
      </c>
      <c r="C3626">
        <v>450</v>
      </c>
      <c r="D3626">
        <f t="shared" si="548"/>
        <v>245</v>
      </c>
      <c r="E3626">
        <f t="shared" si="549"/>
        <v>205</v>
      </c>
      <c r="G3626">
        <f t="shared" si="557"/>
        <v>24</v>
      </c>
      <c r="H3626">
        <v>0</v>
      </c>
      <c r="I3626">
        <f t="shared" si="556"/>
        <v>42</v>
      </c>
      <c r="K3626">
        <f t="shared" si="558"/>
        <v>166</v>
      </c>
      <c r="N3626">
        <f t="shared" si="559"/>
        <v>3</v>
      </c>
      <c r="O3626">
        <f t="shared" si="560"/>
        <v>10</v>
      </c>
    </row>
    <row r="3627" spans="2:15" x14ac:dyDescent="0.25">
      <c r="B3627" s="16">
        <f t="shared" si="561"/>
        <v>42427</v>
      </c>
      <c r="C3627">
        <v>450</v>
      </c>
      <c r="D3627">
        <f t="shared" si="548"/>
        <v>245</v>
      </c>
      <c r="E3627">
        <f t="shared" si="549"/>
        <v>205</v>
      </c>
      <c r="G3627">
        <f t="shared" si="557"/>
        <v>24</v>
      </c>
      <c r="H3627">
        <v>0</v>
      </c>
      <c r="I3627">
        <f t="shared" si="556"/>
        <v>42</v>
      </c>
      <c r="K3627">
        <f t="shared" si="558"/>
        <v>166</v>
      </c>
      <c r="N3627">
        <f t="shared" si="559"/>
        <v>3</v>
      </c>
      <c r="O3627">
        <f t="shared" si="560"/>
        <v>10</v>
      </c>
    </row>
    <row r="3628" spans="2:15" x14ac:dyDescent="0.25">
      <c r="B3628" s="16">
        <f t="shared" si="561"/>
        <v>42428</v>
      </c>
      <c r="C3628">
        <v>450</v>
      </c>
      <c r="D3628">
        <f t="shared" si="548"/>
        <v>245</v>
      </c>
      <c r="E3628">
        <f t="shared" si="549"/>
        <v>205</v>
      </c>
      <c r="G3628">
        <f t="shared" si="557"/>
        <v>24</v>
      </c>
      <c r="H3628">
        <v>0</v>
      </c>
      <c r="I3628">
        <f t="shared" si="556"/>
        <v>42</v>
      </c>
      <c r="K3628">
        <f t="shared" si="558"/>
        <v>166</v>
      </c>
      <c r="N3628">
        <f t="shared" si="559"/>
        <v>3</v>
      </c>
      <c r="O3628">
        <f t="shared" si="560"/>
        <v>10</v>
      </c>
    </row>
    <row r="3629" spans="2:15" x14ac:dyDescent="0.25">
      <c r="B3629" s="16">
        <f t="shared" si="561"/>
        <v>42429</v>
      </c>
      <c r="C3629">
        <v>450</v>
      </c>
      <c r="D3629">
        <f t="shared" si="548"/>
        <v>245</v>
      </c>
      <c r="E3629">
        <f t="shared" si="549"/>
        <v>205</v>
      </c>
      <c r="G3629">
        <f t="shared" si="557"/>
        <v>24</v>
      </c>
      <c r="H3629">
        <v>0</v>
      </c>
      <c r="I3629">
        <f t="shared" si="556"/>
        <v>42</v>
      </c>
      <c r="K3629">
        <f t="shared" si="558"/>
        <v>166</v>
      </c>
      <c r="N3629">
        <f t="shared" si="559"/>
        <v>3</v>
      </c>
      <c r="O3629">
        <f t="shared" si="560"/>
        <v>10</v>
      </c>
    </row>
    <row r="3630" spans="2:15" x14ac:dyDescent="0.25">
      <c r="B3630" s="16">
        <f t="shared" si="561"/>
        <v>42430</v>
      </c>
      <c r="C3630">
        <v>450</v>
      </c>
      <c r="D3630">
        <f t="shared" si="548"/>
        <v>375</v>
      </c>
      <c r="E3630">
        <f t="shared" si="549"/>
        <v>75</v>
      </c>
      <c r="G3630">
        <f>3+3+5+2+1+40</f>
        <v>54</v>
      </c>
      <c r="I3630">
        <f>2+10+20+10+40</f>
        <v>82</v>
      </c>
      <c r="K3630">
        <f>20+20+50+5+37+94</f>
        <v>226</v>
      </c>
      <c r="N3630">
        <f t="shared" si="559"/>
        <v>3</v>
      </c>
      <c r="O3630">
        <f t="shared" si="560"/>
        <v>10</v>
      </c>
    </row>
    <row r="3631" spans="2:15" x14ac:dyDescent="0.25">
      <c r="B3631" s="16">
        <f t="shared" si="561"/>
        <v>42431</v>
      </c>
      <c r="C3631">
        <v>450</v>
      </c>
      <c r="D3631">
        <f t="shared" si="548"/>
        <v>375</v>
      </c>
      <c r="E3631">
        <f t="shared" si="549"/>
        <v>75</v>
      </c>
      <c r="G3631">
        <f t="shared" ref="G3631:G3660" si="562">3+3+5+2+1+40</f>
        <v>54</v>
      </c>
      <c r="I3631">
        <f t="shared" ref="I3631:I3660" si="563">2+10+20+10+40</f>
        <v>82</v>
      </c>
      <c r="K3631">
        <f t="shared" ref="K3631:K3660" si="564">20+20+50+5+37+94</f>
        <v>226</v>
      </c>
      <c r="N3631">
        <f t="shared" si="559"/>
        <v>3</v>
      </c>
      <c r="O3631">
        <f t="shared" si="560"/>
        <v>10</v>
      </c>
    </row>
    <row r="3632" spans="2:15" x14ac:dyDescent="0.25">
      <c r="B3632" s="16">
        <f t="shared" si="561"/>
        <v>42432</v>
      </c>
      <c r="C3632">
        <v>450</v>
      </c>
      <c r="D3632">
        <f t="shared" si="548"/>
        <v>375</v>
      </c>
      <c r="E3632">
        <f t="shared" si="549"/>
        <v>75</v>
      </c>
      <c r="G3632">
        <f t="shared" si="562"/>
        <v>54</v>
      </c>
      <c r="I3632">
        <f t="shared" si="563"/>
        <v>82</v>
      </c>
      <c r="K3632">
        <f t="shared" si="564"/>
        <v>226</v>
      </c>
      <c r="N3632">
        <f t="shared" si="559"/>
        <v>3</v>
      </c>
      <c r="O3632">
        <f t="shared" si="560"/>
        <v>10</v>
      </c>
    </row>
    <row r="3633" spans="2:15" x14ac:dyDescent="0.25">
      <c r="B3633" s="16">
        <f t="shared" si="561"/>
        <v>42433</v>
      </c>
      <c r="C3633">
        <v>450</v>
      </c>
      <c r="D3633">
        <f t="shared" si="548"/>
        <v>375</v>
      </c>
      <c r="E3633">
        <f t="shared" si="549"/>
        <v>75</v>
      </c>
      <c r="G3633">
        <f t="shared" si="562"/>
        <v>54</v>
      </c>
      <c r="I3633">
        <f t="shared" si="563"/>
        <v>82</v>
      </c>
      <c r="K3633">
        <f t="shared" si="564"/>
        <v>226</v>
      </c>
      <c r="N3633">
        <f t="shared" si="559"/>
        <v>3</v>
      </c>
      <c r="O3633">
        <f t="shared" si="560"/>
        <v>10</v>
      </c>
    </row>
    <row r="3634" spans="2:15" x14ac:dyDescent="0.25">
      <c r="B3634" s="16">
        <f t="shared" si="561"/>
        <v>42434</v>
      </c>
      <c r="C3634">
        <v>450</v>
      </c>
      <c r="D3634">
        <f t="shared" ref="D3634:D3697" si="565">SUM(F3634:S3634)</f>
        <v>375</v>
      </c>
      <c r="E3634">
        <f t="shared" ref="E3634:E3697" si="566">C3634-D3634</f>
        <v>75</v>
      </c>
      <c r="G3634">
        <f t="shared" si="562"/>
        <v>54</v>
      </c>
      <c r="I3634">
        <f t="shared" si="563"/>
        <v>82</v>
      </c>
      <c r="K3634">
        <f t="shared" si="564"/>
        <v>226</v>
      </c>
      <c r="N3634">
        <f t="shared" si="559"/>
        <v>3</v>
      </c>
      <c r="O3634">
        <f t="shared" si="560"/>
        <v>10</v>
      </c>
    </row>
    <row r="3635" spans="2:15" x14ac:dyDescent="0.25">
      <c r="B3635" s="16">
        <f t="shared" si="561"/>
        <v>42435</v>
      </c>
      <c r="C3635">
        <v>450</v>
      </c>
      <c r="D3635">
        <f t="shared" si="565"/>
        <v>375</v>
      </c>
      <c r="E3635">
        <f t="shared" si="566"/>
        <v>75</v>
      </c>
      <c r="G3635">
        <f t="shared" si="562"/>
        <v>54</v>
      </c>
      <c r="I3635">
        <f t="shared" si="563"/>
        <v>82</v>
      </c>
      <c r="K3635">
        <f t="shared" si="564"/>
        <v>226</v>
      </c>
      <c r="N3635">
        <f t="shared" si="559"/>
        <v>3</v>
      </c>
      <c r="O3635">
        <f t="shared" si="560"/>
        <v>10</v>
      </c>
    </row>
    <row r="3636" spans="2:15" x14ac:dyDescent="0.25">
      <c r="B3636" s="16">
        <f t="shared" si="561"/>
        <v>42436</v>
      </c>
      <c r="C3636">
        <v>450</v>
      </c>
      <c r="D3636">
        <f t="shared" si="565"/>
        <v>375</v>
      </c>
      <c r="E3636">
        <f t="shared" si="566"/>
        <v>75</v>
      </c>
      <c r="G3636">
        <f t="shared" si="562"/>
        <v>54</v>
      </c>
      <c r="I3636">
        <f t="shared" si="563"/>
        <v>82</v>
      </c>
      <c r="K3636">
        <f t="shared" si="564"/>
        <v>226</v>
      </c>
      <c r="N3636">
        <f t="shared" si="559"/>
        <v>3</v>
      </c>
      <c r="O3636">
        <f t="shared" si="560"/>
        <v>10</v>
      </c>
    </row>
    <row r="3637" spans="2:15" x14ac:dyDescent="0.25">
      <c r="B3637" s="16">
        <f t="shared" si="561"/>
        <v>42437</v>
      </c>
      <c r="C3637">
        <v>450</v>
      </c>
      <c r="D3637">
        <f t="shared" si="565"/>
        <v>375</v>
      </c>
      <c r="E3637">
        <f t="shared" si="566"/>
        <v>75</v>
      </c>
      <c r="G3637">
        <f t="shared" si="562"/>
        <v>54</v>
      </c>
      <c r="I3637">
        <f t="shared" si="563"/>
        <v>82</v>
      </c>
      <c r="K3637">
        <f t="shared" si="564"/>
        <v>226</v>
      </c>
      <c r="N3637">
        <f t="shared" si="559"/>
        <v>3</v>
      </c>
      <c r="O3637">
        <f t="shared" si="560"/>
        <v>10</v>
      </c>
    </row>
    <row r="3638" spans="2:15" x14ac:dyDescent="0.25">
      <c r="B3638" s="16">
        <f t="shared" si="561"/>
        <v>42438</v>
      </c>
      <c r="C3638">
        <v>450</v>
      </c>
      <c r="D3638">
        <f t="shared" si="565"/>
        <v>375</v>
      </c>
      <c r="E3638">
        <f t="shared" si="566"/>
        <v>75</v>
      </c>
      <c r="G3638">
        <f t="shared" si="562"/>
        <v>54</v>
      </c>
      <c r="I3638">
        <f t="shared" si="563"/>
        <v>82</v>
      </c>
      <c r="K3638">
        <f t="shared" si="564"/>
        <v>226</v>
      </c>
      <c r="N3638">
        <f t="shared" si="559"/>
        <v>3</v>
      </c>
      <c r="O3638">
        <f t="shared" si="560"/>
        <v>10</v>
      </c>
    </row>
    <row r="3639" spans="2:15" x14ac:dyDescent="0.25">
      <c r="B3639" s="16">
        <f t="shared" si="561"/>
        <v>42439</v>
      </c>
      <c r="C3639">
        <v>450</v>
      </c>
      <c r="D3639">
        <f t="shared" si="565"/>
        <v>375</v>
      </c>
      <c r="E3639">
        <f t="shared" si="566"/>
        <v>75</v>
      </c>
      <c r="G3639">
        <f t="shared" si="562"/>
        <v>54</v>
      </c>
      <c r="I3639">
        <f t="shared" si="563"/>
        <v>82</v>
      </c>
      <c r="K3639">
        <f t="shared" si="564"/>
        <v>226</v>
      </c>
      <c r="N3639">
        <f t="shared" si="559"/>
        <v>3</v>
      </c>
      <c r="O3639">
        <f t="shared" si="560"/>
        <v>10</v>
      </c>
    </row>
    <row r="3640" spans="2:15" x14ac:dyDescent="0.25">
      <c r="B3640" s="16">
        <f t="shared" si="561"/>
        <v>42440</v>
      </c>
      <c r="C3640">
        <v>450</v>
      </c>
      <c r="D3640">
        <f t="shared" si="565"/>
        <v>375</v>
      </c>
      <c r="E3640">
        <f t="shared" si="566"/>
        <v>75</v>
      </c>
      <c r="G3640">
        <f t="shared" si="562"/>
        <v>54</v>
      </c>
      <c r="I3640">
        <f t="shared" si="563"/>
        <v>82</v>
      </c>
      <c r="K3640">
        <f t="shared" si="564"/>
        <v>226</v>
      </c>
      <c r="N3640">
        <f t="shared" si="559"/>
        <v>3</v>
      </c>
      <c r="O3640">
        <f t="shared" si="560"/>
        <v>10</v>
      </c>
    </row>
    <row r="3641" spans="2:15" x14ac:dyDescent="0.25">
      <c r="B3641" s="16">
        <f t="shared" si="561"/>
        <v>42441</v>
      </c>
      <c r="C3641">
        <v>450</v>
      </c>
      <c r="D3641">
        <f t="shared" si="565"/>
        <v>375</v>
      </c>
      <c r="E3641">
        <f t="shared" si="566"/>
        <v>75</v>
      </c>
      <c r="G3641">
        <f t="shared" si="562"/>
        <v>54</v>
      </c>
      <c r="I3641">
        <f t="shared" si="563"/>
        <v>82</v>
      </c>
      <c r="K3641">
        <f t="shared" si="564"/>
        <v>226</v>
      </c>
      <c r="N3641">
        <f t="shared" si="559"/>
        <v>3</v>
      </c>
      <c r="O3641">
        <f t="shared" si="560"/>
        <v>10</v>
      </c>
    </row>
    <row r="3642" spans="2:15" x14ac:dyDescent="0.25">
      <c r="B3642" s="16">
        <f t="shared" si="561"/>
        <v>42442</v>
      </c>
      <c r="C3642">
        <v>450</v>
      </c>
      <c r="D3642">
        <f t="shared" si="565"/>
        <v>375</v>
      </c>
      <c r="E3642">
        <f t="shared" si="566"/>
        <v>75</v>
      </c>
      <c r="G3642">
        <f t="shared" si="562"/>
        <v>54</v>
      </c>
      <c r="I3642">
        <f t="shared" si="563"/>
        <v>82</v>
      </c>
      <c r="K3642">
        <f t="shared" si="564"/>
        <v>226</v>
      </c>
      <c r="N3642">
        <f t="shared" si="559"/>
        <v>3</v>
      </c>
      <c r="O3642">
        <f t="shared" si="560"/>
        <v>10</v>
      </c>
    </row>
    <row r="3643" spans="2:15" x14ac:dyDescent="0.25">
      <c r="B3643" s="16">
        <f t="shared" si="561"/>
        <v>42443</v>
      </c>
      <c r="C3643">
        <v>450</v>
      </c>
      <c r="D3643">
        <f t="shared" si="565"/>
        <v>375</v>
      </c>
      <c r="E3643">
        <f t="shared" si="566"/>
        <v>75</v>
      </c>
      <c r="G3643">
        <f t="shared" si="562"/>
        <v>54</v>
      </c>
      <c r="I3643">
        <f t="shared" si="563"/>
        <v>82</v>
      </c>
      <c r="K3643">
        <f t="shared" si="564"/>
        <v>226</v>
      </c>
      <c r="N3643">
        <f t="shared" si="559"/>
        <v>3</v>
      </c>
      <c r="O3643">
        <f t="shared" si="560"/>
        <v>10</v>
      </c>
    </row>
    <row r="3644" spans="2:15" x14ac:dyDescent="0.25">
      <c r="B3644" s="16">
        <f t="shared" si="561"/>
        <v>42444</v>
      </c>
      <c r="C3644">
        <v>450</v>
      </c>
      <c r="D3644">
        <f t="shared" si="565"/>
        <v>375</v>
      </c>
      <c r="E3644">
        <f t="shared" si="566"/>
        <v>75</v>
      </c>
      <c r="G3644">
        <f t="shared" si="562"/>
        <v>54</v>
      </c>
      <c r="I3644">
        <f t="shared" si="563"/>
        <v>82</v>
      </c>
      <c r="K3644">
        <f t="shared" si="564"/>
        <v>226</v>
      </c>
      <c r="N3644">
        <f t="shared" si="559"/>
        <v>3</v>
      </c>
      <c r="O3644">
        <f t="shared" si="560"/>
        <v>10</v>
      </c>
    </row>
    <row r="3645" spans="2:15" x14ac:dyDescent="0.25">
      <c r="B3645" s="16">
        <f t="shared" si="561"/>
        <v>42445</v>
      </c>
      <c r="C3645">
        <v>450</v>
      </c>
      <c r="D3645">
        <f t="shared" si="565"/>
        <v>375</v>
      </c>
      <c r="E3645">
        <f t="shared" si="566"/>
        <v>75</v>
      </c>
      <c r="G3645">
        <f t="shared" si="562"/>
        <v>54</v>
      </c>
      <c r="I3645">
        <f t="shared" si="563"/>
        <v>82</v>
      </c>
      <c r="K3645">
        <f t="shared" si="564"/>
        <v>226</v>
      </c>
      <c r="N3645">
        <f t="shared" si="559"/>
        <v>3</v>
      </c>
      <c r="O3645">
        <f t="shared" si="560"/>
        <v>10</v>
      </c>
    </row>
    <row r="3646" spans="2:15" x14ac:dyDescent="0.25">
      <c r="B3646" s="16">
        <f t="shared" si="561"/>
        <v>42446</v>
      </c>
      <c r="C3646">
        <v>450</v>
      </c>
      <c r="D3646">
        <f t="shared" si="565"/>
        <v>375</v>
      </c>
      <c r="E3646">
        <f t="shared" si="566"/>
        <v>75</v>
      </c>
      <c r="G3646">
        <f t="shared" si="562"/>
        <v>54</v>
      </c>
      <c r="I3646">
        <f t="shared" si="563"/>
        <v>82</v>
      </c>
      <c r="K3646">
        <f t="shared" si="564"/>
        <v>226</v>
      </c>
      <c r="N3646">
        <f t="shared" si="559"/>
        <v>3</v>
      </c>
      <c r="O3646">
        <f t="shared" si="560"/>
        <v>10</v>
      </c>
    </row>
    <row r="3647" spans="2:15" x14ac:dyDescent="0.25">
      <c r="B3647" s="16">
        <f t="shared" si="561"/>
        <v>42447</v>
      </c>
      <c r="C3647">
        <v>450</v>
      </c>
      <c r="D3647">
        <f t="shared" si="565"/>
        <v>375</v>
      </c>
      <c r="E3647">
        <f t="shared" si="566"/>
        <v>75</v>
      </c>
      <c r="G3647">
        <f t="shared" si="562"/>
        <v>54</v>
      </c>
      <c r="I3647">
        <f t="shared" si="563"/>
        <v>82</v>
      </c>
      <c r="K3647">
        <f t="shared" si="564"/>
        <v>226</v>
      </c>
      <c r="N3647">
        <f t="shared" si="559"/>
        <v>3</v>
      </c>
      <c r="O3647">
        <f t="shared" si="560"/>
        <v>10</v>
      </c>
    </row>
    <row r="3648" spans="2:15" x14ac:dyDescent="0.25">
      <c r="B3648" s="16">
        <f t="shared" si="561"/>
        <v>42448</v>
      </c>
      <c r="C3648">
        <v>450</v>
      </c>
      <c r="D3648">
        <f t="shared" si="565"/>
        <v>375</v>
      </c>
      <c r="E3648">
        <f t="shared" si="566"/>
        <v>75</v>
      </c>
      <c r="G3648">
        <f t="shared" si="562"/>
        <v>54</v>
      </c>
      <c r="I3648">
        <f t="shared" si="563"/>
        <v>82</v>
      </c>
      <c r="K3648">
        <f t="shared" si="564"/>
        <v>226</v>
      </c>
      <c r="N3648">
        <f t="shared" si="559"/>
        <v>3</v>
      </c>
      <c r="O3648">
        <f t="shared" si="560"/>
        <v>10</v>
      </c>
    </row>
    <row r="3649" spans="2:15" x14ac:dyDescent="0.25">
      <c r="B3649" s="16">
        <f t="shared" si="561"/>
        <v>42449</v>
      </c>
      <c r="C3649">
        <v>450</v>
      </c>
      <c r="D3649">
        <f t="shared" si="565"/>
        <v>375</v>
      </c>
      <c r="E3649">
        <f t="shared" si="566"/>
        <v>75</v>
      </c>
      <c r="G3649">
        <f t="shared" si="562"/>
        <v>54</v>
      </c>
      <c r="I3649">
        <f t="shared" si="563"/>
        <v>82</v>
      </c>
      <c r="K3649">
        <f t="shared" si="564"/>
        <v>226</v>
      </c>
      <c r="N3649">
        <f t="shared" si="559"/>
        <v>3</v>
      </c>
      <c r="O3649">
        <f t="shared" si="560"/>
        <v>10</v>
      </c>
    </row>
    <row r="3650" spans="2:15" x14ac:dyDescent="0.25">
      <c r="B3650" s="16">
        <f t="shared" si="561"/>
        <v>42450</v>
      </c>
      <c r="C3650">
        <v>450</v>
      </c>
      <c r="D3650">
        <f t="shared" si="565"/>
        <v>375</v>
      </c>
      <c r="E3650">
        <f t="shared" si="566"/>
        <v>75</v>
      </c>
      <c r="G3650">
        <f t="shared" si="562"/>
        <v>54</v>
      </c>
      <c r="I3650">
        <f t="shared" si="563"/>
        <v>82</v>
      </c>
      <c r="K3650">
        <f t="shared" si="564"/>
        <v>226</v>
      </c>
      <c r="N3650">
        <f t="shared" si="559"/>
        <v>3</v>
      </c>
      <c r="O3650">
        <f t="shared" si="560"/>
        <v>10</v>
      </c>
    </row>
    <row r="3651" spans="2:15" x14ac:dyDescent="0.25">
      <c r="B3651" s="16">
        <f t="shared" si="561"/>
        <v>42451</v>
      </c>
      <c r="C3651">
        <v>450</v>
      </c>
      <c r="D3651">
        <f t="shared" si="565"/>
        <v>375</v>
      </c>
      <c r="E3651">
        <f t="shared" si="566"/>
        <v>75</v>
      </c>
      <c r="G3651">
        <f t="shared" si="562"/>
        <v>54</v>
      </c>
      <c r="I3651">
        <f t="shared" si="563"/>
        <v>82</v>
      </c>
      <c r="K3651">
        <f t="shared" si="564"/>
        <v>226</v>
      </c>
      <c r="N3651">
        <f t="shared" si="559"/>
        <v>3</v>
      </c>
      <c r="O3651">
        <f t="shared" si="560"/>
        <v>10</v>
      </c>
    </row>
    <row r="3652" spans="2:15" x14ac:dyDescent="0.25">
      <c r="B3652" s="16">
        <f t="shared" si="561"/>
        <v>42452</v>
      </c>
      <c r="C3652">
        <v>450</v>
      </c>
      <c r="D3652">
        <f t="shared" si="565"/>
        <v>375</v>
      </c>
      <c r="E3652">
        <f t="shared" si="566"/>
        <v>75</v>
      </c>
      <c r="G3652">
        <f t="shared" si="562"/>
        <v>54</v>
      </c>
      <c r="I3652">
        <f t="shared" si="563"/>
        <v>82</v>
      </c>
      <c r="K3652">
        <f t="shared" si="564"/>
        <v>226</v>
      </c>
      <c r="N3652">
        <f t="shared" si="559"/>
        <v>3</v>
      </c>
      <c r="O3652">
        <f t="shared" si="560"/>
        <v>10</v>
      </c>
    </row>
    <row r="3653" spans="2:15" x14ac:dyDescent="0.25">
      <c r="B3653" s="16">
        <f t="shared" si="561"/>
        <v>42453</v>
      </c>
      <c r="C3653">
        <v>450</v>
      </c>
      <c r="D3653">
        <f t="shared" si="565"/>
        <v>375</v>
      </c>
      <c r="E3653">
        <f t="shared" si="566"/>
        <v>75</v>
      </c>
      <c r="G3653">
        <f t="shared" si="562"/>
        <v>54</v>
      </c>
      <c r="I3653">
        <f t="shared" si="563"/>
        <v>82</v>
      </c>
      <c r="K3653">
        <f t="shared" si="564"/>
        <v>226</v>
      </c>
      <c r="N3653">
        <f t="shared" si="559"/>
        <v>3</v>
      </c>
      <c r="O3653">
        <f t="shared" si="560"/>
        <v>10</v>
      </c>
    </row>
    <row r="3654" spans="2:15" x14ac:dyDescent="0.25">
      <c r="B3654" s="16">
        <f t="shared" si="561"/>
        <v>42454</v>
      </c>
      <c r="C3654">
        <v>450</v>
      </c>
      <c r="D3654">
        <f t="shared" si="565"/>
        <v>375</v>
      </c>
      <c r="E3654">
        <f t="shared" si="566"/>
        <v>75</v>
      </c>
      <c r="G3654">
        <f t="shared" si="562"/>
        <v>54</v>
      </c>
      <c r="I3654">
        <f t="shared" si="563"/>
        <v>82</v>
      </c>
      <c r="K3654">
        <f t="shared" si="564"/>
        <v>226</v>
      </c>
      <c r="N3654">
        <f t="shared" si="559"/>
        <v>3</v>
      </c>
      <c r="O3654">
        <f t="shared" si="560"/>
        <v>10</v>
      </c>
    </row>
    <row r="3655" spans="2:15" x14ac:dyDescent="0.25">
      <c r="B3655" s="16">
        <f t="shared" si="561"/>
        <v>42455</v>
      </c>
      <c r="C3655">
        <v>450</v>
      </c>
      <c r="D3655">
        <f t="shared" si="565"/>
        <v>375</v>
      </c>
      <c r="E3655">
        <f t="shared" si="566"/>
        <v>75</v>
      </c>
      <c r="G3655">
        <f t="shared" si="562"/>
        <v>54</v>
      </c>
      <c r="I3655">
        <f t="shared" si="563"/>
        <v>82</v>
      </c>
      <c r="K3655">
        <f t="shared" si="564"/>
        <v>226</v>
      </c>
      <c r="N3655">
        <f t="shared" si="559"/>
        <v>3</v>
      </c>
      <c r="O3655">
        <f t="shared" si="560"/>
        <v>10</v>
      </c>
    </row>
    <row r="3656" spans="2:15" x14ac:dyDescent="0.25">
      <c r="B3656" s="16">
        <f t="shared" si="561"/>
        <v>42456</v>
      </c>
      <c r="C3656">
        <v>450</v>
      </c>
      <c r="D3656">
        <f t="shared" si="565"/>
        <v>375</v>
      </c>
      <c r="E3656">
        <f t="shared" si="566"/>
        <v>75</v>
      </c>
      <c r="G3656">
        <f t="shared" si="562"/>
        <v>54</v>
      </c>
      <c r="I3656">
        <f t="shared" si="563"/>
        <v>82</v>
      </c>
      <c r="K3656">
        <f t="shared" si="564"/>
        <v>226</v>
      </c>
      <c r="N3656">
        <f t="shared" si="559"/>
        <v>3</v>
      </c>
      <c r="O3656">
        <f t="shared" si="560"/>
        <v>10</v>
      </c>
    </row>
    <row r="3657" spans="2:15" x14ac:dyDescent="0.25">
      <c r="B3657" s="16">
        <f t="shared" si="561"/>
        <v>42457</v>
      </c>
      <c r="C3657">
        <v>450</v>
      </c>
      <c r="D3657">
        <f t="shared" si="565"/>
        <v>375</v>
      </c>
      <c r="E3657">
        <f t="shared" si="566"/>
        <v>75</v>
      </c>
      <c r="G3657">
        <f t="shared" si="562"/>
        <v>54</v>
      </c>
      <c r="I3657">
        <f t="shared" si="563"/>
        <v>82</v>
      </c>
      <c r="K3657">
        <f t="shared" si="564"/>
        <v>226</v>
      </c>
      <c r="N3657">
        <f t="shared" si="559"/>
        <v>3</v>
      </c>
      <c r="O3657">
        <f t="shared" si="560"/>
        <v>10</v>
      </c>
    </row>
    <row r="3658" spans="2:15" x14ac:dyDescent="0.25">
      <c r="B3658" s="16">
        <f t="shared" si="561"/>
        <v>42458</v>
      </c>
      <c r="C3658">
        <v>450</v>
      </c>
      <c r="D3658">
        <f t="shared" si="565"/>
        <v>375</v>
      </c>
      <c r="E3658">
        <f t="shared" si="566"/>
        <v>75</v>
      </c>
      <c r="G3658">
        <f t="shared" si="562"/>
        <v>54</v>
      </c>
      <c r="I3658">
        <f t="shared" si="563"/>
        <v>82</v>
      </c>
      <c r="K3658">
        <f t="shared" si="564"/>
        <v>226</v>
      </c>
      <c r="N3658">
        <f t="shared" si="559"/>
        <v>3</v>
      </c>
      <c r="O3658">
        <f t="shared" si="560"/>
        <v>10</v>
      </c>
    </row>
    <row r="3659" spans="2:15" x14ac:dyDescent="0.25">
      <c r="B3659" s="16">
        <f t="shared" si="561"/>
        <v>42459</v>
      </c>
      <c r="C3659">
        <v>450</v>
      </c>
      <c r="D3659">
        <f t="shared" si="565"/>
        <v>375</v>
      </c>
      <c r="E3659">
        <f t="shared" si="566"/>
        <v>75</v>
      </c>
      <c r="G3659">
        <f t="shared" si="562"/>
        <v>54</v>
      </c>
      <c r="I3659">
        <f t="shared" si="563"/>
        <v>82</v>
      </c>
      <c r="K3659">
        <f t="shared" si="564"/>
        <v>226</v>
      </c>
      <c r="N3659">
        <f t="shared" si="559"/>
        <v>3</v>
      </c>
      <c r="O3659">
        <f t="shared" si="560"/>
        <v>10</v>
      </c>
    </row>
    <row r="3660" spans="2:15" x14ac:dyDescent="0.25">
      <c r="B3660" s="16">
        <f t="shared" si="561"/>
        <v>42460</v>
      </c>
      <c r="C3660">
        <v>450</v>
      </c>
      <c r="D3660">
        <f t="shared" si="565"/>
        <v>375</v>
      </c>
      <c r="E3660">
        <f t="shared" si="566"/>
        <v>75</v>
      </c>
      <c r="G3660">
        <f t="shared" si="562"/>
        <v>54</v>
      </c>
      <c r="I3660">
        <f t="shared" si="563"/>
        <v>82</v>
      </c>
      <c r="K3660">
        <f t="shared" si="564"/>
        <v>226</v>
      </c>
      <c r="N3660">
        <f t="shared" si="559"/>
        <v>3</v>
      </c>
      <c r="O3660">
        <f t="shared" si="560"/>
        <v>10</v>
      </c>
    </row>
    <row r="3661" spans="2:15" x14ac:dyDescent="0.25">
      <c r="B3661" s="16">
        <f t="shared" si="561"/>
        <v>42461</v>
      </c>
      <c r="C3661">
        <v>410</v>
      </c>
      <c r="D3661">
        <f t="shared" si="565"/>
        <v>245</v>
      </c>
      <c r="E3661">
        <f t="shared" si="566"/>
        <v>165</v>
      </c>
      <c r="G3661">
        <f t="shared" ref="G3661:G3670" si="567">3+3+5</f>
        <v>11</v>
      </c>
      <c r="I3661">
        <f>2+10+20+75</f>
        <v>107</v>
      </c>
      <c r="K3661">
        <f>20+20+50+27</f>
        <v>117</v>
      </c>
      <c r="N3661">
        <f t="shared" si="559"/>
        <v>3</v>
      </c>
      <c r="O3661">
        <v>7</v>
      </c>
    </row>
    <row r="3662" spans="2:15" x14ac:dyDescent="0.25">
      <c r="B3662" s="16">
        <f t="shared" si="561"/>
        <v>42462</v>
      </c>
      <c r="C3662">
        <v>410</v>
      </c>
      <c r="D3662">
        <f t="shared" si="565"/>
        <v>245</v>
      </c>
      <c r="E3662">
        <f t="shared" si="566"/>
        <v>165</v>
      </c>
      <c r="G3662">
        <f t="shared" si="567"/>
        <v>11</v>
      </c>
      <c r="I3662">
        <f t="shared" ref="I3662:I3690" si="568">2+10+20+75</f>
        <v>107</v>
      </c>
      <c r="K3662">
        <f t="shared" ref="K3662:K3690" si="569">20+20+50+27</f>
        <v>117</v>
      </c>
      <c r="N3662">
        <f t="shared" si="559"/>
        <v>3</v>
      </c>
      <c r="O3662">
        <v>7</v>
      </c>
    </row>
    <row r="3663" spans="2:15" x14ac:dyDescent="0.25">
      <c r="B3663" s="16">
        <f t="shared" si="561"/>
        <v>42463</v>
      </c>
      <c r="C3663">
        <v>410</v>
      </c>
      <c r="D3663">
        <f t="shared" si="565"/>
        <v>245</v>
      </c>
      <c r="E3663">
        <f t="shared" si="566"/>
        <v>165</v>
      </c>
      <c r="G3663">
        <f t="shared" si="567"/>
        <v>11</v>
      </c>
      <c r="I3663">
        <f t="shared" si="568"/>
        <v>107</v>
      </c>
      <c r="K3663">
        <f t="shared" si="569"/>
        <v>117</v>
      </c>
      <c r="N3663">
        <f t="shared" si="559"/>
        <v>3</v>
      </c>
      <c r="O3663">
        <v>7</v>
      </c>
    </row>
    <row r="3664" spans="2:15" x14ac:dyDescent="0.25">
      <c r="B3664" s="16">
        <f t="shared" si="561"/>
        <v>42464</v>
      </c>
      <c r="C3664">
        <v>410</v>
      </c>
      <c r="D3664">
        <f t="shared" si="565"/>
        <v>245</v>
      </c>
      <c r="E3664">
        <f t="shared" si="566"/>
        <v>165</v>
      </c>
      <c r="G3664">
        <f t="shared" si="567"/>
        <v>11</v>
      </c>
      <c r="I3664">
        <f t="shared" si="568"/>
        <v>107</v>
      </c>
      <c r="K3664">
        <f t="shared" si="569"/>
        <v>117</v>
      </c>
      <c r="N3664">
        <f t="shared" si="559"/>
        <v>3</v>
      </c>
      <c r="O3664">
        <v>7</v>
      </c>
    </row>
    <row r="3665" spans="2:15" x14ac:dyDescent="0.25">
      <c r="B3665" s="16">
        <f t="shared" si="561"/>
        <v>42465</v>
      </c>
      <c r="C3665">
        <v>410</v>
      </c>
      <c r="D3665">
        <f t="shared" si="565"/>
        <v>245</v>
      </c>
      <c r="E3665">
        <f t="shared" si="566"/>
        <v>165</v>
      </c>
      <c r="G3665">
        <f t="shared" si="567"/>
        <v>11</v>
      </c>
      <c r="I3665">
        <f t="shared" si="568"/>
        <v>107</v>
      </c>
      <c r="K3665">
        <f t="shared" si="569"/>
        <v>117</v>
      </c>
      <c r="N3665">
        <f t="shared" si="559"/>
        <v>3</v>
      </c>
      <c r="O3665">
        <v>7</v>
      </c>
    </row>
    <row r="3666" spans="2:15" x14ac:dyDescent="0.25">
      <c r="B3666" s="16">
        <f t="shared" si="561"/>
        <v>42466</v>
      </c>
      <c r="C3666">
        <v>410</v>
      </c>
      <c r="D3666">
        <f t="shared" si="565"/>
        <v>245</v>
      </c>
      <c r="E3666">
        <f t="shared" si="566"/>
        <v>165</v>
      </c>
      <c r="G3666">
        <f t="shared" si="567"/>
        <v>11</v>
      </c>
      <c r="I3666">
        <f t="shared" si="568"/>
        <v>107</v>
      </c>
      <c r="K3666">
        <f t="shared" si="569"/>
        <v>117</v>
      </c>
      <c r="N3666">
        <f t="shared" si="559"/>
        <v>3</v>
      </c>
      <c r="O3666">
        <v>7</v>
      </c>
    </row>
    <row r="3667" spans="2:15" x14ac:dyDescent="0.25">
      <c r="B3667" s="16">
        <f t="shared" si="561"/>
        <v>42467</v>
      </c>
      <c r="C3667">
        <v>410</v>
      </c>
      <c r="D3667">
        <f t="shared" si="565"/>
        <v>245</v>
      </c>
      <c r="E3667">
        <f t="shared" si="566"/>
        <v>165</v>
      </c>
      <c r="G3667">
        <f t="shared" si="567"/>
        <v>11</v>
      </c>
      <c r="I3667">
        <f t="shared" si="568"/>
        <v>107</v>
      </c>
      <c r="K3667">
        <f t="shared" si="569"/>
        <v>117</v>
      </c>
      <c r="N3667">
        <f t="shared" si="559"/>
        <v>3</v>
      </c>
      <c r="O3667">
        <v>7</v>
      </c>
    </row>
    <row r="3668" spans="2:15" x14ac:dyDescent="0.25">
      <c r="B3668" s="16">
        <f t="shared" si="561"/>
        <v>42468</v>
      </c>
      <c r="C3668">
        <v>410</v>
      </c>
      <c r="D3668">
        <f t="shared" si="565"/>
        <v>245</v>
      </c>
      <c r="E3668">
        <f t="shared" si="566"/>
        <v>165</v>
      </c>
      <c r="G3668">
        <f t="shared" si="567"/>
        <v>11</v>
      </c>
      <c r="I3668">
        <f t="shared" si="568"/>
        <v>107</v>
      </c>
      <c r="K3668">
        <f t="shared" si="569"/>
        <v>117</v>
      </c>
      <c r="N3668">
        <f t="shared" si="559"/>
        <v>3</v>
      </c>
      <c r="O3668">
        <v>7</v>
      </c>
    </row>
    <row r="3669" spans="2:15" x14ac:dyDescent="0.25">
      <c r="B3669" s="16">
        <f t="shared" si="561"/>
        <v>42469</v>
      </c>
      <c r="C3669">
        <v>410</v>
      </c>
      <c r="D3669">
        <f t="shared" si="565"/>
        <v>245</v>
      </c>
      <c r="E3669">
        <f t="shared" si="566"/>
        <v>165</v>
      </c>
      <c r="G3669">
        <f t="shared" si="567"/>
        <v>11</v>
      </c>
      <c r="I3669">
        <f t="shared" si="568"/>
        <v>107</v>
      </c>
      <c r="K3669">
        <f t="shared" si="569"/>
        <v>117</v>
      </c>
      <c r="N3669">
        <f t="shared" si="559"/>
        <v>3</v>
      </c>
      <c r="O3669">
        <v>7</v>
      </c>
    </row>
    <row r="3670" spans="2:15" x14ac:dyDescent="0.25">
      <c r="B3670" s="16">
        <f t="shared" si="561"/>
        <v>42470</v>
      </c>
      <c r="C3670">
        <v>410</v>
      </c>
      <c r="D3670">
        <f t="shared" si="565"/>
        <v>245</v>
      </c>
      <c r="E3670">
        <f t="shared" si="566"/>
        <v>165</v>
      </c>
      <c r="G3670">
        <f t="shared" si="567"/>
        <v>11</v>
      </c>
      <c r="I3670">
        <f t="shared" si="568"/>
        <v>107</v>
      </c>
      <c r="K3670">
        <f t="shared" si="569"/>
        <v>117</v>
      </c>
      <c r="N3670">
        <f t="shared" si="559"/>
        <v>3</v>
      </c>
      <c r="O3670">
        <v>7</v>
      </c>
    </row>
    <row r="3671" spans="2:15" x14ac:dyDescent="0.25">
      <c r="B3671" s="16">
        <f t="shared" si="561"/>
        <v>42471</v>
      </c>
      <c r="C3671">
        <v>410</v>
      </c>
      <c r="D3671">
        <f t="shared" si="565"/>
        <v>245</v>
      </c>
      <c r="E3671">
        <f t="shared" si="566"/>
        <v>165</v>
      </c>
      <c r="G3671">
        <f t="shared" ref="G3671:G3734" si="570">3+3+5</f>
        <v>11</v>
      </c>
      <c r="I3671">
        <f t="shared" si="568"/>
        <v>107</v>
      </c>
      <c r="K3671">
        <f t="shared" si="569"/>
        <v>117</v>
      </c>
      <c r="N3671">
        <f t="shared" ref="N3671:N3734" si="571">2+1</f>
        <v>3</v>
      </c>
      <c r="O3671">
        <v>7</v>
      </c>
    </row>
    <row r="3672" spans="2:15" x14ac:dyDescent="0.25">
      <c r="B3672" s="16">
        <f t="shared" si="561"/>
        <v>42472</v>
      </c>
      <c r="C3672">
        <v>410</v>
      </c>
      <c r="D3672">
        <f t="shared" si="565"/>
        <v>245</v>
      </c>
      <c r="E3672">
        <f t="shared" si="566"/>
        <v>165</v>
      </c>
      <c r="G3672">
        <f t="shared" si="570"/>
        <v>11</v>
      </c>
      <c r="I3672">
        <f t="shared" si="568"/>
        <v>107</v>
      </c>
      <c r="K3672">
        <f t="shared" si="569"/>
        <v>117</v>
      </c>
      <c r="N3672">
        <f t="shared" si="571"/>
        <v>3</v>
      </c>
      <c r="O3672">
        <v>7</v>
      </c>
    </row>
    <row r="3673" spans="2:15" x14ac:dyDescent="0.25">
      <c r="B3673" s="16">
        <f t="shared" si="561"/>
        <v>42473</v>
      </c>
      <c r="C3673">
        <v>410</v>
      </c>
      <c r="D3673">
        <f t="shared" si="565"/>
        <v>245</v>
      </c>
      <c r="E3673">
        <f t="shared" si="566"/>
        <v>165</v>
      </c>
      <c r="G3673">
        <f t="shared" si="570"/>
        <v>11</v>
      </c>
      <c r="I3673">
        <f t="shared" si="568"/>
        <v>107</v>
      </c>
      <c r="K3673">
        <f t="shared" si="569"/>
        <v>117</v>
      </c>
      <c r="N3673">
        <f t="shared" si="571"/>
        <v>3</v>
      </c>
      <c r="O3673">
        <v>7</v>
      </c>
    </row>
    <row r="3674" spans="2:15" x14ac:dyDescent="0.25">
      <c r="B3674" s="16">
        <f t="shared" ref="B3674:B3737" si="572">B3673+1</f>
        <v>42474</v>
      </c>
      <c r="C3674">
        <v>410</v>
      </c>
      <c r="D3674">
        <f t="shared" si="565"/>
        <v>245</v>
      </c>
      <c r="E3674">
        <f t="shared" si="566"/>
        <v>165</v>
      </c>
      <c r="G3674">
        <f t="shared" si="570"/>
        <v>11</v>
      </c>
      <c r="I3674">
        <f t="shared" si="568"/>
        <v>107</v>
      </c>
      <c r="K3674">
        <f t="shared" si="569"/>
        <v>117</v>
      </c>
      <c r="N3674">
        <f t="shared" si="571"/>
        <v>3</v>
      </c>
      <c r="O3674">
        <v>7</v>
      </c>
    </row>
    <row r="3675" spans="2:15" x14ac:dyDescent="0.25">
      <c r="B3675" s="16">
        <f t="shared" si="572"/>
        <v>42475</v>
      </c>
      <c r="C3675">
        <v>410</v>
      </c>
      <c r="D3675">
        <f t="shared" si="565"/>
        <v>245</v>
      </c>
      <c r="E3675">
        <f t="shared" si="566"/>
        <v>165</v>
      </c>
      <c r="G3675">
        <f t="shared" si="570"/>
        <v>11</v>
      </c>
      <c r="I3675">
        <f t="shared" si="568"/>
        <v>107</v>
      </c>
      <c r="K3675">
        <f t="shared" si="569"/>
        <v>117</v>
      </c>
      <c r="N3675">
        <f t="shared" si="571"/>
        <v>3</v>
      </c>
      <c r="O3675">
        <v>7</v>
      </c>
    </row>
    <row r="3676" spans="2:15" x14ac:dyDescent="0.25">
      <c r="B3676" s="16">
        <f t="shared" si="572"/>
        <v>42476</v>
      </c>
      <c r="C3676">
        <v>410</v>
      </c>
      <c r="D3676">
        <f t="shared" si="565"/>
        <v>245</v>
      </c>
      <c r="E3676">
        <f t="shared" si="566"/>
        <v>165</v>
      </c>
      <c r="G3676">
        <f t="shared" si="570"/>
        <v>11</v>
      </c>
      <c r="I3676">
        <f t="shared" si="568"/>
        <v>107</v>
      </c>
      <c r="K3676">
        <f t="shared" si="569"/>
        <v>117</v>
      </c>
      <c r="N3676">
        <f t="shared" si="571"/>
        <v>3</v>
      </c>
      <c r="O3676">
        <v>7</v>
      </c>
    </row>
    <row r="3677" spans="2:15" x14ac:dyDescent="0.25">
      <c r="B3677" s="16">
        <f t="shared" si="572"/>
        <v>42477</v>
      </c>
      <c r="C3677">
        <v>410</v>
      </c>
      <c r="D3677">
        <f t="shared" si="565"/>
        <v>245</v>
      </c>
      <c r="E3677">
        <f t="shared" si="566"/>
        <v>165</v>
      </c>
      <c r="G3677">
        <f t="shared" si="570"/>
        <v>11</v>
      </c>
      <c r="I3677">
        <f t="shared" si="568"/>
        <v>107</v>
      </c>
      <c r="K3677">
        <f t="shared" si="569"/>
        <v>117</v>
      </c>
      <c r="N3677">
        <f t="shared" si="571"/>
        <v>3</v>
      </c>
      <c r="O3677">
        <v>7</v>
      </c>
    </row>
    <row r="3678" spans="2:15" x14ac:dyDescent="0.25">
      <c r="B3678" s="16">
        <f t="shared" si="572"/>
        <v>42478</v>
      </c>
      <c r="C3678">
        <v>410</v>
      </c>
      <c r="D3678">
        <f t="shared" si="565"/>
        <v>245</v>
      </c>
      <c r="E3678">
        <f t="shared" si="566"/>
        <v>165</v>
      </c>
      <c r="G3678">
        <f t="shared" si="570"/>
        <v>11</v>
      </c>
      <c r="I3678">
        <f t="shared" si="568"/>
        <v>107</v>
      </c>
      <c r="K3678">
        <f t="shared" si="569"/>
        <v>117</v>
      </c>
      <c r="N3678">
        <f t="shared" si="571"/>
        <v>3</v>
      </c>
      <c r="O3678">
        <v>7</v>
      </c>
    </row>
    <row r="3679" spans="2:15" x14ac:dyDescent="0.25">
      <c r="B3679" s="16">
        <f t="shared" si="572"/>
        <v>42479</v>
      </c>
      <c r="C3679">
        <v>410</v>
      </c>
      <c r="D3679">
        <f t="shared" si="565"/>
        <v>245</v>
      </c>
      <c r="E3679">
        <f t="shared" si="566"/>
        <v>165</v>
      </c>
      <c r="G3679">
        <f t="shared" si="570"/>
        <v>11</v>
      </c>
      <c r="I3679">
        <f t="shared" si="568"/>
        <v>107</v>
      </c>
      <c r="K3679">
        <f t="shared" si="569"/>
        <v>117</v>
      </c>
      <c r="N3679">
        <f t="shared" si="571"/>
        <v>3</v>
      </c>
      <c r="O3679">
        <v>7</v>
      </c>
    </row>
    <row r="3680" spans="2:15" x14ac:dyDescent="0.25">
      <c r="B3680" s="16">
        <f t="shared" si="572"/>
        <v>42480</v>
      </c>
      <c r="C3680">
        <v>410</v>
      </c>
      <c r="D3680">
        <f t="shared" si="565"/>
        <v>245</v>
      </c>
      <c r="E3680">
        <f t="shared" si="566"/>
        <v>165</v>
      </c>
      <c r="G3680">
        <f t="shared" si="570"/>
        <v>11</v>
      </c>
      <c r="I3680">
        <f t="shared" si="568"/>
        <v>107</v>
      </c>
      <c r="K3680">
        <f t="shared" si="569"/>
        <v>117</v>
      </c>
      <c r="N3680">
        <f t="shared" si="571"/>
        <v>3</v>
      </c>
      <c r="O3680">
        <v>7</v>
      </c>
    </row>
    <row r="3681" spans="2:15" x14ac:dyDescent="0.25">
      <c r="B3681" s="16">
        <f t="shared" si="572"/>
        <v>42481</v>
      </c>
      <c r="C3681">
        <v>410</v>
      </c>
      <c r="D3681">
        <f t="shared" si="565"/>
        <v>245</v>
      </c>
      <c r="E3681">
        <f t="shared" si="566"/>
        <v>165</v>
      </c>
      <c r="G3681">
        <f t="shared" si="570"/>
        <v>11</v>
      </c>
      <c r="I3681">
        <f t="shared" si="568"/>
        <v>107</v>
      </c>
      <c r="K3681">
        <f t="shared" si="569"/>
        <v>117</v>
      </c>
      <c r="N3681">
        <f t="shared" si="571"/>
        <v>3</v>
      </c>
      <c r="O3681">
        <v>7</v>
      </c>
    </row>
    <row r="3682" spans="2:15" x14ac:dyDescent="0.25">
      <c r="B3682" s="16">
        <f t="shared" si="572"/>
        <v>42482</v>
      </c>
      <c r="C3682">
        <v>410</v>
      </c>
      <c r="D3682">
        <f t="shared" si="565"/>
        <v>245</v>
      </c>
      <c r="E3682">
        <f t="shared" si="566"/>
        <v>165</v>
      </c>
      <c r="G3682">
        <f t="shared" si="570"/>
        <v>11</v>
      </c>
      <c r="I3682">
        <f t="shared" si="568"/>
        <v>107</v>
      </c>
      <c r="K3682">
        <f t="shared" si="569"/>
        <v>117</v>
      </c>
      <c r="N3682">
        <f t="shared" si="571"/>
        <v>3</v>
      </c>
      <c r="O3682">
        <v>7</v>
      </c>
    </row>
    <row r="3683" spans="2:15" x14ac:dyDescent="0.25">
      <c r="B3683" s="16">
        <f t="shared" si="572"/>
        <v>42483</v>
      </c>
      <c r="C3683">
        <v>410</v>
      </c>
      <c r="D3683">
        <f t="shared" si="565"/>
        <v>245</v>
      </c>
      <c r="E3683">
        <f t="shared" si="566"/>
        <v>165</v>
      </c>
      <c r="G3683">
        <f t="shared" si="570"/>
        <v>11</v>
      </c>
      <c r="I3683">
        <f t="shared" si="568"/>
        <v>107</v>
      </c>
      <c r="K3683">
        <f t="shared" si="569"/>
        <v>117</v>
      </c>
      <c r="N3683">
        <f t="shared" si="571"/>
        <v>3</v>
      </c>
      <c r="O3683">
        <v>7</v>
      </c>
    </row>
    <row r="3684" spans="2:15" x14ac:dyDescent="0.25">
      <c r="B3684" s="16">
        <f t="shared" si="572"/>
        <v>42484</v>
      </c>
      <c r="C3684">
        <v>410</v>
      </c>
      <c r="D3684">
        <f t="shared" si="565"/>
        <v>245</v>
      </c>
      <c r="E3684">
        <f t="shared" si="566"/>
        <v>165</v>
      </c>
      <c r="G3684">
        <f t="shared" si="570"/>
        <v>11</v>
      </c>
      <c r="I3684">
        <f t="shared" si="568"/>
        <v>107</v>
      </c>
      <c r="K3684">
        <f t="shared" si="569"/>
        <v>117</v>
      </c>
      <c r="N3684">
        <f t="shared" si="571"/>
        <v>3</v>
      </c>
      <c r="O3684">
        <v>7</v>
      </c>
    </row>
    <row r="3685" spans="2:15" x14ac:dyDescent="0.25">
      <c r="B3685" s="16">
        <f t="shared" si="572"/>
        <v>42485</v>
      </c>
      <c r="C3685">
        <v>410</v>
      </c>
      <c r="D3685">
        <f t="shared" si="565"/>
        <v>245</v>
      </c>
      <c r="E3685">
        <f t="shared" si="566"/>
        <v>165</v>
      </c>
      <c r="G3685">
        <f t="shared" si="570"/>
        <v>11</v>
      </c>
      <c r="I3685">
        <f t="shared" si="568"/>
        <v>107</v>
      </c>
      <c r="K3685">
        <f t="shared" si="569"/>
        <v>117</v>
      </c>
      <c r="N3685">
        <f t="shared" si="571"/>
        <v>3</v>
      </c>
      <c r="O3685">
        <v>7</v>
      </c>
    </row>
    <row r="3686" spans="2:15" x14ac:dyDescent="0.25">
      <c r="B3686" s="16">
        <f t="shared" si="572"/>
        <v>42486</v>
      </c>
      <c r="C3686">
        <v>410</v>
      </c>
      <c r="D3686">
        <f t="shared" si="565"/>
        <v>245</v>
      </c>
      <c r="E3686">
        <f t="shared" si="566"/>
        <v>165</v>
      </c>
      <c r="G3686">
        <f t="shared" si="570"/>
        <v>11</v>
      </c>
      <c r="I3686">
        <f t="shared" si="568"/>
        <v>107</v>
      </c>
      <c r="K3686">
        <f t="shared" si="569"/>
        <v>117</v>
      </c>
      <c r="N3686">
        <f t="shared" si="571"/>
        <v>3</v>
      </c>
      <c r="O3686">
        <v>7</v>
      </c>
    </row>
    <row r="3687" spans="2:15" x14ac:dyDescent="0.25">
      <c r="B3687" s="16">
        <f t="shared" si="572"/>
        <v>42487</v>
      </c>
      <c r="C3687">
        <v>410</v>
      </c>
      <c r="D3687">
        <f t="shared" si="565"/>
        <v>245</v>
      </c>
      <c r="E3687">
        <f t="shared" si="566"/>
        <v>165</v>
      </c>
      <c r="G3687">
        <f t="shared" si="570"/>
        <v>11</v>
      </c>
      <c r="I3687">
        <f t="shared" si="568"/>
        <v>107</v>
      </c>
      <c r="K3687">
        <f t="shared" si="569"/>
        <v>117</v>
      </c>
      <c r="N3687">
        <f t="shared" si="571"/>
        <v>3</v>
      </c>
      <c r="O3687">
        <v>7</v>
      </c>
    </row>
    <row r="3688" spans="2:15" x14ac:dyDescent="0.25">
      <c r="B3688" s="16">
        <f t="shared" si="572"/>
        <v>42488</v>
      </c>
      <c r="C3688">
        <v>410</v>
      </c>
      <c r="D3688">
        <f t="shared" si="565"/>
        <v>245</v>
      </c>
      <c r="E3688">
        <f t="shared" si="566"/>
        <v>165</v>
      </c>
      <c r="G3688">
        <f t="shared" si="570"/>
        <v>11</v>
      </c>
      <c r="I3688">
        <f t="shared" si="568"/>
        <v>107</v>
      </c>
      <c r="K3688">
        <f t="shared" si="569"/>
        <v>117</v>
      </c>
      <c r="N3688">
        <f t="shared" si="571"/>
        <v>3</v>
      </c>
      <c r="O3688">
        <v>7</v>
      </c>
    </row>
    <row r="3689" spans="2:15" x14ac:dyDescent="0.25">
      <c r="B3689" s="16">
        <f t="shared" si="572"/>
        <v>42489</v>
      </c>
      <c r="C3689">
        <v>410</v>
      </c>
      <c r="D3689">
        <f t="shared" si="565"/>
        <v>245</v>
      </c>
      <c r="E3689">
        <f t="shared" si="566"/>
        <v>165</v>
      </c>
      <c r="G3689">
        <f t="shared" si="570"/>
        <v>11</v>
      </c>
      <c r="I3689">
        <f t="shared" si="568"/>
        <v>107</v>
      </c>
      <c r="K3689">
        <f t="shared" si="569"/>
        <v>117</v>
      </c>
      <c r="N3689">
        <f t="shared" si="571"/>
        <v>3</v>
      </c>
      <c r="O3689">
        <v>7</v>
      </c>
    </row>
    <row r="3690" spans="2:15" x14ac:dyDescent="0.25">
      <c r="B3690" s="16">
        <f t="shared" si="572"/>
        <v>42490</v>
      </c>
      <c r="C3690">
        <v>410</v>
      </c>
      <c r="D3690">
        <f t="shared" si="565"/>
        <v>245</v>
      </c>
      <c r="E3690">
        <f t="shared" si="566"/>
        <v>165</v>
      </c>
      <c r="G3690">
        <f t="shared" si="570"/>
        <v>11</v>
      </c>
      <c r="I3690">
        <f t="shared" si="568"/>
        <v>107</v>
      </c>
      <c r="K3690">
        <f t="shared" si="569"/>
        <v>117</v>
      </c>
      <c r="N3690">
        <f t="shared" si="571"/>
        <v>3</v>
      </c>
      <c r="O3690">
        <v>7</v>
      </c>
    </row>
    <row r="3691" spans="2:15" x14ac:dyDescent="0.25">
      <c r="B3691" s="16">
        <f t="shared" si="572"/>
        <v>42491</v>
      </c>
      <c r="C3691">
        <v>410</v>
      </c>
      <c r="D3691">
        <f t="shared" si="565"/>
        <v>245</v>
      </c>
      <c r="E3691">
        <f t="shared" si="566"/>
        <v>165</v>
      </c>
      <c r="G3691">
        <f t="shared" si="570"/>
        <v>11</v>
      </c>
      <c r="H3691">
        <v>12</v>
      </c>
      <c r="I3691">
        <f t="shared" ref="I3691:I3734" si="573">2+10+20</f>
        <v>32</v>
      </c>
      <c r="K3691">
        <f>20+20+50+90</f>
        <v>180</v>
      </c>
      <c r="N3691">
        <f t="shared" si="571"/>
        <v>3</v>
      </c>
      <c r="O3691">
        <v>7</v>
      </c>
    </row>
    <row r="3692" spans="2:15" x14ac:dyDescent="0.25">
      <c r="B3692" s="16">
        <f t="shared" si="572"/>
        <v>42492</v>
      </c>
      <c r="C3692">
        <v>410</v>
      </c>
      <c r="D3692">
        <f t="shared" si="565"/>
        <v>245</v>
      </c>
      <c r="E3692">
        <f t="shared" si="566"/>
        <v>165</v>
      </c>
      <c r="G3692">
        <f t="shared" si="570"/>
        <v>11</v>
      </c>
      <c r="H3692">
        <v>12</v>
      </c>
      <c r="I3692">
        <f t="shared" si="573"/>
        <v>32</v>
      </c>
      <c r="K3692">
        <f t="shared" ref="K3692:K3721" si="574">20+20+50+90</f>
        <v>180</v>
      </c>
      <c r="N3692">
        <f t="shared" si="571"/>
        <v>3</v>
      </c>
      <c r="O3692">
        <v>7</v>
      </c>
    </row>
    <row r="3693" spans="2:15" x14ac:dyDescent="0.25">
      <c r="B3693" s="16">
        <f t="shared" si="572"/>
        <v>42493</v>
      </c>
      <c r="C3693">
        <v>410</v>
      </c>
      <c r="D3693">
        <f t="shared" si="565"/>
        <v>245</v>
      </c>
      <c r="E3693">
        <f t="shared" si="566"/>
        <v>165</v>
      </c>
      <c r="G3693">
        <f t="shared" si="570"/>
        <v>11</v>
      </c>
      <c r="H3693">
        <v>12</v>
      </c>
      <c r="I3693">
        <f t="shared" si="573"/>
        <v>32</v>
      </c>
      <c r="K3693">
        <f t="shared" si="574"/>
        <v>180</v>
      </c>
      <c r="N3693">
        <f t="shared" si="571"/>
        <v>3</v>
      </c>
      <c r="O3693">
        <v>7</v>
      </c>
    </row>
    <row r="3694" spans="2:15" x14ac:dyDescent="0.25">
      <c r="B3694" s="16">
        <f t="shared" si="572"/>
        <v>42494</v>
      </c>
      <c r="C3694">
        <v>410</v>
      </c>
      <c r="D3694">
        <f t="shared" si="565"/>
        <v>245</v>
      </c>
      <c r="E3694">
        <f t="shared" si="566"/>
        <v>165</v>
      </c>
      <c r="G3694">
        <f t="shared" si="570"/>
        <v>11</v>
      </c>
      <c r="H3694">
        <v>12</v>
      </c>
      <c r="I3694">
        <f t="shared" si="573"/>
        <v>32</v>
      </c>
      <c r="K3694">
        <f t="shared" si="574"/>
        <v>180</v>
      </c>
      <c r="N3694">
        <f t="shared" si="571"/>
        <v>3</v>
      </c>
      <c r="O3694">
        <v>7</v>
      </c>
    </row>
    <row r="3695" spans="2:15" x14ac:dyDescent="0.25">
      <c r="B3695" s="16">
        <f t="shared" si="572"/>
        <v>42495</v>
      </c>
      <c r="C3695">
        <v>410</v>
      </c>
      <c r="D3695">
        <f t="shared" si="565"/>
        <v>245</v>
      </c>
      <c r="E3695">
        <f t="shared" si="566"/>
        <v>165</v>
      </c>
      <c r="G3695">
        <f t="shared" si="570"/>
        <v>11</v>
      </c>
      <c r="H3695">
        <v>12</v>
      </c>
      <c r="I3695">
        <f t="shared" si="573"/>
        <v>32</v>
      </c>
      <c r="K3695">
        <f t="shared" si="574"/>
        <v>180</v>
      </c>
      <c r="N3695">
        <f t="shared" si="571"/>
        <v>3</v>
      </c>
      <c r="O3695">
        <v>7</v>
      </c>
    </row>
    <row r="3696" spans="2:15" x14ac:dyDescent="0.25">
      <c r="B3696" s="16">
        <f t="shared" si="572"/>
        <v>42496</v>
      </c>
      <c r="C3696">
        <v>410</v>
      </c>
      <c r="D3696">
        <f t="shared" si="565"/>
        <v>245</v>
      </c>
      <c r="E3696">
        <f t="shared" si="566"/>
        <v>165</v>
      </c>
      <c r="G3696">
        <f t="shared" si="570"/>
        <v>11</v>
      </c>
      <c r="H3696">
        <v>12</v>
      </c>
      <c r="I3696">
        <f t="shared" si="573"/>
        <v>32</v>
      </c>
      <c r="K3696">
        <f t="shared" si="574"/>
        <v>180</v>
      </c>
      <c r="N3696">
        <f t="shared" si="571"/>
        <v>3</v>
      </c>
      <c r="O3696">
        <v>7</v>
      </c>
    </row>
    <row r="3697" spans="2:15" x14ac:dyDescent="0.25">
      <c r="B3697" s="16">
        <f t="shared" si="572"/>
        <v>42497</v>
      </c>
      <c r="C3697">
        <v>410</v>
      </c>
      <c r="D3697">
        <f t="shared" si="565"/>
        <v>245</v>
      </c>
      <c r="E3697">
        <f t="shared" si="566"/>
        <v>165</v>
      </c>
      <c r="G3697">
        <f t="shared" si="570"/>
        <v>11</v>
      </c>
      <c r="H3697">
        <v>12</v>
      </c>
      <c r="I3697">
        <f t="shared" si="573"/>
        <v>32</v>
      </c>
      <c r="K3697">
        <f t="shared" si="574"/>
        <v>180</v>
      </c>
      <c r="N3697">
        <f t="shared" si="571"/>
        <v>3</v>
      </c>
      <c r="O3697">
        <v>7</v>
      </c>
    </row>
    <row r="3698" spans="2:15" x14ac:dyDescent="0.25">
      <c r="B3698" s="16">
        <f t="shared" si="572"/>
        <v>42498</v>
      </c>
      <c r="C3698">
        <v>410</v>
      </c>
      <c r="D3698">
        <f t="shared" ref="D3698:D3761" si="575">SUM(F3698:S3698)</f>
        <v>245</v>
      </c>
      <c r="E3698">
        <f t="shared" ref="E3698:E3761" si="576">C3698-D3698</f>
        <v>165</v>
      </c>
      <c r="G3698">
        <f t="shared" si="570"/>
        <v>11</v>
      </c>
      <c r="H3698">
        <v>12</v>
      </c>
      <c r="I3698">
        <f t="shared" si="573"/>
        <v>32</v>
      </c>
      <c r="K3698">
        <f t="shared" si="574"/>
        <v>180</v>
      </c>
      <c r="N3698">
        <f t="shared" si="571"/>
        <v>3</v>
      </c>
      <c r="O3698">
        <v>7</v>
      </c>
    </row>
    <row r="3699" spans="2:15" x14ac:dyDescent="0.25">
      <c r="B3699" s="16">
        <f t="shared" si="572"/>
        <v>42499</v>
      </c>
      <c r="C3699">
        <v>410</v>
      </c>
      <c r="D3699">
        <f t="shared" si="575"/>
        <v>245</v>
      </c>
      <c r="E3699">
        <f t="shared" si="576"/>
        <v>165</v>
      </c>
      <c r="G3699">
        <f t="shared" si="570"/>
        <v>11</v>
      </c>
      <c r="H3699">
        <v>12</v>
      </c>
      <c r="I3699">
        <f t="shared" si="573"/>
        <v>32</v>
      </c>
      <c r="K3699">
        <f t="shared" si="574"/>
        <v>180</v>
      </c>
      <c r="N3699">
        <f t="shared" si="571"/>
        <v>3</v>
      </c>
      <c r="O3699">
        <v>7</v>
      </c>
    </row>
    <row r="3700" spans="2:15" x14ac:dyDescent="0.25">
      <c r="B3700" s="16">
        <f t="shared" si="572"/>
        <v>42500</v>
      </c>
      <c r="C3700">
        <v>410</v>
      </c>
      <c r="D3700">
        <f t="shared" si="575"/>
        <v>245</v>
      </c>
      <c r="E3700">
        <f t="shared" si="576"/>
        <v>165</v>
      </c>
      <c r="G3700">
        <f t="shared" si="570"/>
        <v>11</v>
      </c>
      <c r="H3700">
        <v>12</v>
      </c>
      <c r="I3700">
        <f t="shared" si="573"/>
        <v>32</v>
      </c>
      <c r="K3700">
        <f t="shared" si="574"/>
        <v>180</v>
      </c>
      <c r="N3700">
        <f t="shared" si="571"/>
        <v>3</v>
      </c>
      <c r="O3700">
        <v>7</v>
      </c>
    </row>
    <row r="3701" spans="2:15" x14ac:dyDescent="0.25">
      <c r="B3701" s="16">
        <f t="shared" si="572"/>
        <v>42501</v>
      </c>
      <c r="C3701">
        <v>410</v>
      </c>
      <c r="D3701">
        <f t="shared" si="575"/>
        <v>245</v>
      </c>
      <c r="E3701">
        <f t="shared" si="576"/>
        <v>165</v>
      </c>
      <c r="G3701">
        <f t="shared" si="570"/>
        <v>11</v>
      </c>
      <c r="H3701">
        <v>12</v>
      </c>
      <c r="I3701">
        <f t="shared" si="573"/>
        <v>32</v>
      </c>
      <c r="K3701">
        <f t="shared" si="574"/>
        <v>180</v>
      </c>
      <c r="N3701">
        <f t="shared" si="571"/>
        <v>3</v>
      </c>
      <c r="O3701">
        <v>7</v>
      </c>
    </row>
    <row r="3702" spans="2:15" x14ac:dyDescent="0.25">
      <c r="B3702" s="16">
        <f t="shared" si="572"/>
        <v>42502</v>
      </c>
      <c r="C3702">
        <v>410</v>
      </c>
      <c r="D3702">
        <f t="shared" si="575"/>
        <v>245</v>
      </c>
      <c r="E3702">
        <f t="shared" si="576"/>
        <v>165</v>
      </c>
      <c r="G3702">
        <f t="shared" si="570"/>
        <v>11</v>
      </c>
      <c r="H3702">
        <v>12</v>
      </c>
      <c r="I3702">
        <f t="shared" si="573"/>
        <v>32</v>
      </c>
      <c r="K3702">
        <f t="shared" si="574"/>
        <v>180</v>
      </c>
      <c r="N3702">
        <f t="shared" si="571"/>
        <v>3</v>
      </c>
      <c r="O3702">
        <v>7</v>
      </c>
    </row>
    <row r="3703" spans="2:15" x14ac:dyDescent="0.25">
      <c r="B3703" s="16">
        <f t="shared" si="572"/>
        <v>42503</v>
      </c>
      <c r="C3703">
        <v>410</v>
      </c>
      <c r="D3703">
        <f t="shared" si="575"/>
        <v>245</v>
      </c>
      <c r="E3703">
        <f t="shared" si="576"/>
        <v>165</v>
      </c>
      <c r="G3703">
        <f t="shared" si="570"/>
        <v>11</v>
      </c>
      <c r="H3703">
        <v>12</v>
      </c>
      <c r="I3703">
        <f t="shared" si="573"/>
        <v>32</v>
      </c>
      <c r="K3703">
        <f t="shared" si="574"/>
        <v>180</v>
      </c>
      <c r="N3703">
        <f t="shared" si="571"/>
        <v>3</v>
      </c>
      <c r="O3703">
        <v>7</v>
      </c>
    </row>
    <row r="3704" spans="2:15" x14ac:dyDescent="0.25">
      <c r="B3704" s="16">
        <f t="shared" si="572"/>
        <v>42504</v>
      </c>
      <c r="C3704">
        <v>410</v>
      </c>
      <c r="D3704">
        <f t="shared" si="575"/>
        <v>245</v>
      </c>
      <c r="E3704">
        <f t="shared" si="576"/>
        <v>165</v>
      </c>
      <c r="G3704">
        <f t="shared" si="570"/>
        <v>11</v>
      </c>
      <c r="H3704">
        <v>12</v>
      </c>
      <c r="I3704">
        <f t="shared" si="573"/>
        <v>32</v>
      </c>
      <c r="K3704">
        <f t="shared" si="574"/>
        <v>180</v>
      </c>
      <c r="N3704">
        <f t="shared" si="571"/>
        <v>3</v>
      </c>
      <c r="O3704">
        <v>7</v>
      </c>
    </row>
    <row r="3705" spans="2:15" x14ac:dyDescent="0.25">
      <c r="B3705" s="16">
        <f t="shared" si="572"/>
        <v>42505</v>
      </c>
      <c r="C3705">
        <v>410</v>
      </c>
      <c r="D3705">
        <f t="shared" si="575"/>
        <v>245</v>
      </c>
      <c r="E3705">
        <f t="shared" si="576"/>
        <v>165</v>
      </c>
      <c r="G3705">
        <f t="shared" si="570"/>
        <v>11</v>
      </c>
      <c r="H3705">
        <v>12</v>
      </c>
      <c r="I3705">
        <f t="shared" si="573"/>
        <v>32</v>
      </c>
      <c r="K3705">
        <f t="shared" si="574"/>
        <v>180</v>
      </c>
      <c r="N3705">
        <f t="shared" si="571"/>
        <v>3</v>
      </c>
      <c r="O3705">
        <v>7</v>
      </c>
    </row>
    <row r="3706" spans="2:15" x14ac:dyDescent="0.25">
      <c r="B3706" s="16">
        <f t="shared" si="572"/>
        <v>42506</v>
      </c>
      <c r="C3706">
        <v>410</v>
      </c>
      <c r="D3706">
        <f t="shared" si="575"/>
        <v>245</v>
      </c>
      <c r="E3706">
        <f t="shared" si="576"/>
        <v>165</v>
      </c>
      <c r="G3706">
        <f t="shared" si="570"/>
        <v>11</v>
      </c>
      <c r="H3706">
        <v>12</v>
      </c>
      <c r="I3706">
        <f t="shared" si="573"/>
        <v>32</v>
      </c>
      <c r="K3706">
        <f t="shared" si="574"/>
        <v>180</v>
      </c>
      <c r="N3706">
        <f t="shared" si="571"/>
        <v>3</v>
      </c>
      <c r="O3706">
        <v>7</v>
      </c>
    </row>
    <row r="3707" spans="2:15" x14ac:dyDescent="0.25">
      <c r="B3707" s="16">
        <f t="shared" si="572"/>
        <v>42507</v>
      </c>
      <c r="C3707">
        <v>410</v>
      </c>
      <c r="D3707">
        <f t="shared" si="575"/>
        <v>245</v>
      </c>
      <c r="E3707">
        <f t="shared" si="576"/>
        <v>165</v>
      </c>
      <c r="G3707">
        <f t="shared" si="570"/>
        <v>11</v>
      </c>
      <c r="H3707">
        <v>12</v>
      </c>
      <c r="I3707">
        <f t="shared" si="573"/>
        <v>32</v>
      </c>
      <c r="K3707">
        <f t="shared" si="574"/>
        <v>180</v>
      </c>
      <c r="N3707">
        <f t="shared" si="571"/>
        <v>3</v>
      </c>
      <c r="O3707">
        <v>7</v>
      </c>
    </row>
    <row r="3708" spans="2:15" x14ac:dyDescent="0.25">
      <c r="B3708" s="16">
        <f t="shared" si="572"/>
        <v>42508</v>
      </c>
      <c r="C3708">
        <v>410</v>
      </c>
      <c r="D3708">
        <f t="shared" si="575"/>
        <v>245</v>
      </c>
      <c r="E3708">
        <f t="shared" si="576"/>
        <v>165</v>
      </c>
      <c r="G3708">
        <f t="shared" si="570"/>
        <v>11</v>
      </c>
      <c r="H3708">
        <v>12</v>
      </c>
      <c r="I3708">
        <f t="shared" si="573"/>
        <v>32</v>
      </c>
      <c r="K3708">
        <f t="shared" si="574"/>
        <v>180</v>
      </c>
      <c r="N3708">
        <f t="shared" si="571"/>
        <v>3</v>
      </c>
      <c r="O3708">
        <v>7</v>
      </c>
    </row>
    <row r="3709" spans="2:15" x14ac:dyDescent="0.25">
      <c r="B3709" s="16">
        <f t="shared" si="572"/>
        <v>42509</v>
      </c>
      <c r="C3709">
        <v>410</v>
      </c>
      <c r="D3709">
        <f t="shared" si="575"/>
        <v>245</v>
      </c>
      <c r="E3709">
        <f t="shared" si="576"/>
        <v>165</v>
      </c>
      <c r="G3709">
        <f t="shared" si="570"/>
        <v>11</v>
      </c>
      <c r="H3709">
        <v>12</v>
      </c>
      <c r="I3709">
        <f t="shared" si="573"/>
        <v>32</v>
      </c>
      <c r="K3709">
        <f t="shared" si="574"/>
        <v>180</v>
      </c>
      <c r="N3709">
        <f t="shared" si="571"/>
        <v>3</v>
      </c>
      <c r="O3709">
        <v>7</v>
      </c>
    </row>
    <row r="3710" spans="2:15" x14ac:dyDescent="0.25">
      <c r="B3710" s="16">
        <f t="shared" si="572"/>
        <v>42510</v>
      </c>
      <c r="C3710">
        <v>410</v>
      </c>
      <c r="D3710">
        <f t="shared" si="575"/>
        <v>245</v>
      </c>
      <c r="E3710">
        <f t="shared" si="576"/>
        <v>165</v>
      </c>
      <c r="G3710">
        <f t="shared" si="570"/>
        <v>11</v>
      </c>
      <c r="H3710">
        <v>12</v>
      </c>
      <c r="I3710">
        <f t="shared" si="573"/>
        <v>32</v>
      </c>
      <c r="K3710">
        <f t="shared" si="574"/>
        <v>180</v>
      </c>
      <c r="N3710">
        <f t="shared" si="571"/>
        <v>3</v>
      </c>
      <c r="O3710">
        <v>7</v>
      </c>
    </row>
    <row r="3711" spans="2:15" x14ac:dyDescent="0.25">
      <c r="B3711" s="16">
        <f t="shared" si="572"/>
        <v>42511</v>
      </c>
      <c r="C3711">
        <v>410</v>
      </c>
      <c r="D3711">
        <f t="shared" si="575"/>
        <v>245</v>
      </c>
      <c r="E3711">
        <f t="shared" si="576"/>
        <v>165</v>
      </c>
      <c r="G3711">
        <f t="shared" si="570"/>
        <v>11</v>
      </c>
      <c r="H3711">
        <v>12</v>
      </c>
      <c r="I3711">
        <f t="shared" si="573"/>
        <v>32</v>
      </c>
      <c r="K3711">
        <f t="shared" si="574"/>
        <v>180</v>
      </c>
      <c r="N3711">
        <f t="shared" si="571"/>
        <v>3</v>
      </c>
      <c r="O3711">
        <v>7</v>
      </c>
    </row>
    <row r="3712" spans="2:15" x14ac:dyDescent="0.25">
      <c r="B3712" s="16">
        <f t="shared" si="572"/>
        <v>42512</v>
      </c>
      <c r="C3712">
        <v>410</v>
      </c>
      <c r="D3712">
        <f t="shared" si="575"/>
        <v>245</v>
      </c>
      <c r="E3712">
        <f t="shared" si="576"/>
        <v>165</v>
      </c>
      <c r="G3712">
        <f t="shared" si="570"/>
        <v>11</v>
      </c>
      <c r="H3712">
        <v>12</v>
      </c>
      <c r="I3712">
        <f t="shared" si="573"/>
        <v>32</v>
      </c>
      <c r="K3712">
        <f t="shared" si="574"/>
        <v>180</v>
      </c>
      <c r="N3712">
        <f t="shared" si="571"/>
        <v>3</v>
      </c>
      <c r="O3712">
        <v>7</v>
      </c>
    </row>
    <row r="3713" spans="2:15" x14ac:dyDescent="0.25">
      <c r="B3713" s="16">
        <f t="shared" si="572"/>
        <v>42513</v>
      </c>
      <c r="C3713">
        <v>410</v>
      </c>
      <c r="D3713">
        <f t="shared" si="575"/>
        <v>245</v>
      </c>
      <c r="E3713">
        <f t="shared" si="576"/>
        <v>165</v>
      </c>
      <c r="G3713">
        <f t="shared" si="570"/>
        <v>11</v>
      </c>
      <c r="H3713">
        <v>12</v>
      </c>
      <c r="I3713">
        <f t="shared" si="573"/>
        <v>32</v>
      </c>
      <c r="K3713">
        <f t="shared" si="574"/>
        <v>180</v>
      </c>
      <c r="N3713">
        <f t="shared" si="571"/>
        <v>3</v>
      </c>
      <c r="O3713">
        <v>7</v>
      </c>
    </row>
    <row r="3714" spans="2:15" x14ac:dyDescent="0.25">
      <c r="B3714" s="16">
        <f t="shared" si="572"/>
        <v>42514</v>
      </c>
      <c r="C3714">
        <v>410</v>
      </c>
      <c r="D3714">
        <f t="shared" si="575"/>
        <v>245</v>
      </c>
      <c r="E3714">
        <f t="shared" si="576"/>
        <v>165</v>
      </c>
      <c r="G3714">
        <f t="shared" si="570"/>
        <v>11</v>
      </c>
      <c r="H3714">
        <v>12</v>
      </c>
      <c r="I3714">
        <f t="shared" si="573"/>
        <v>32</v>
      </c>
      <c r="K3714">
        <f t="shared" si="574"/>
        <v>180</v>
      </c>
      <c r="N3714">
        <f t="shared" si="571"/>
        <v>3</v>
      </c>
      <c r="O3714">
        <v>7</v>
      </c>
    </row>
    <row r="3715" spans="2:15" x14ac:dyDescent="0.25">
      <c r="B3715" s="16">
        <f t="shared" si="572"/>
        <v>42515</v>
      </c>
      <c r="C3715">
        <v>410</v>
      </c>
      <c r="D3715">
        <f t="shared" si="575"/>
        <v>245</v>
      </c>
      <c r="E3715">
        <f t="shared" si="576"/>
        <v>165</v>
      </c>
      <c r="G3715">
        <f t="shared" si="570"/>
        <v>11</v>
      </c>
      <c r="H3715">
        <v>12</v>
      </c>
      <c r="I3715">
        <f t="shared" si="573"/>
        <v>32</v>
      </c>
      <c r="K3715">
        <f t="shared" si="574"/>
        <v>180</v>
      </c>
      <c r="N3715">
        <f t="shared" si="571"/>
        <v>3</v>
      </c>
      <c r="O3715">
        <v>7</v>
      </c>
    </row>
    <row r="3716" spans="2:15" x14ac:dyDescent="0.25">
      <c r="B3716" s="16">
        <f t="shared" si="572"/>
        <v>42516</v>
      </c>
      <c r="C3716">
        <v>410</v>
      </c>
      <c r="D3716">
        <f t="shared" si="575"/>
        <v>245</v>
      </c>
      <c r="E3716">
        <f t="shared" si="576"/>
        <v>165</v>
      </c>
      <c r="G3716">
        <f t="shared" si="570"/>
        <v>11</v>
      </c>
      <c r="H3716">
        <v>12</v>
      </c>
      <c r="I3716">
        <f t="shared" si="573"/>
        <v>32</v>
      </c>
      <c r="K3716">
        <f t="shared" si="574"/>
        <v>180</v>
      </c>
      <c r="N3716">
        <f t="shared" si="571"/>
        <v>3</v>
      </c>
      <c r="O3716">
        <v>7</v>
      </c>
    </row>
    <row r="3717" spans="2:15" x14ac:dyDescent="0.25">
      <c r="B3717" s="16">
        <f t="shared" si="572"/>
        <v>42517</v>
      </c>
      <c r="C3717">
        <v>410</v>
      </c>
      <c r="D3717">
        <f t="shared" si="575"/>
        <v>245</v>
      </c>
      <c r="E3717">
        <f t="shared" si="576"/>
        <v>165</v>
      </c>
      <c r="G3717">
        <f t="shared" si="570"/>
        <v>11</v>
      </c>
      <c r="H3717">
        <v>12</v>
      </c>
      <c r="I3717">
        <f t="shared" si="573"/>
        <v>32</v>
      </c>
      <c r="K3717">
        <f t="shared" si="574"/>
        <v>180</v>
      </c>
      <c r="N3717">
        <f t="shared" si="571"/>
        <v>3</v>
      </c>
      <c r="O3717">
        <v>7</v>
      </c>
    </row>
    <row r="3718" spans="2:15" x14ac:dyDescent="0.25">
      <c r="B3718" s="16">
        <f t="shared" si="572"/>
        <v>42518</v>
      </c>
      <c r="C3718">
        <v>410</v>
      </c>
      <c r="D3718">
        <f t="shared" si="575"/>
        <v>245</v>
      </c>
      <c r="E3718">
        <f t="shared" si="576"/>
        <v>165</v>
      </c>
      <c r="G3718">
        <f t="shared" si="570"/>
        <v>11</v>
      </c>
      <c r="H3718">
        <v>12</v>
      </c>
      <c r="I3718">
        <f t="shared" si="573"/>
        <v>32</v>
      </c>
      <c r="K3718">
        <f t="shared" si="574"/>
        <v>180</v>
      </c>
      <c r="N3718">
        <f t="shared" si="571"/>
        <v>3</v>
      </c>
      <c r="O3718">
        <v>7</v>
      </c>
    </row>
    <row r="3719" spans="2:15" x14ac:dyDescent="0.25">
      <c r="B3719" s="16">
        <f t="shared" si="572"/>
        <v>42519</v>
      </c>
      <c r="C3719">
        <v>410</v>
      </c>
      <c r="D3719">
        <f t="shared" si="575"/>
        <v>245</v>
      </c>
      <c r="E3719">
        <f t="shared" si="576"/>
        <v>165</v>
      </c>
      <c r="G3719">
        <f t="shared" si="570"/>
        <v>11</v>
      </c>
      <c r="H3719">
        <v>12</v>
      </c>
      <c r="I3719">
        <f t="shared" si="573"/>
        <v>32</v>
      </c>
      <c r="K3719">
        <f t="shared" si="574"/>
        <v>180</v>
      </c>
      <c r="N3719">
        <f t="shared" si="571"/>
        <v>3</v>
      </c>
      <c r="O3719">
        <v>7</v>
      </c>
    </row>
    <row r="3720" spans="2:15" x14ac:dyDescent="0.25">
      <c r="B3720" s="16">
        <f t="shared" si="572"/>
        <v>42520</v>
      </c>
      <c r="C3720">
        <v>410</v>
      </c>
      <c r="D3720">
        <f t="shared" si="575"/>
        <v>245</v>
      </c>
      <c r="E3720">
        <f t="shared" si="576"/>
        <v>165</v>
      </c>
      <c r="G3720">
        <f t="shared" si="570"/>
        <v>11</v>
      </c>
      <c r="H3720">
        <v>12</v>
      </c>
      <c r="I3720">
        <f t="shared" si="573"/>
        <v>32</v>
      </c>
      <c r="K3720">
        <f t="shared" si="574"/>
        <v>180</v>
      </c>
      <c r="N3720">
        <f t="shared" si="571"/>
        <v>3</v>
      </c>
      <c r="O3720">
        <v>7</v>
      </c>
    </row>
    <row r="3721" spans="2:15" x14ac:dyDescent="0.25">
      <c r="B3721" s="16">
        <f t="shared" si="572"/>
        <v>42521</v>
      </c>
      <c r="C3721">
        <v>410</v>
      </c>
      <c r="D3721">
        <f t="shared" si="575"/>
        <v>245</v>
      </c>
      <c r="E3721">
        <f t="shared" si="576"/>
        <v>165</v>
      </c>
      <c r="G3721">
        <f t="shared" si="570"/>
        <v>11</v>
      </c>
      <c r="H3721">
        <v>12</v>
      </c>
      <c r="I3721">
        <f t="shared" si="573"/>
        <v>32</v>
      </c>
      <c r="K3721">
        <f t="shared" si="574"/>
        <v>180</v>
      </c>
      <c r="N3721">
        <f t="shared" si="571"/>
        <v>3</v>
      </c>
      <c r="O3721">
        <v>7</v>
      </c>
    </row>
    <row r="3722" spans="2:15" x14ac:dyDescent="0.25">
      <c r="B3722" s="16">
        <f t="shared" si="572"/>
        <v>42522</v>
      </c>
      <c r="C3722">
        <v>410</v>
      </c>
      <c r="D3722">
        <f t="shared" si="575"/>
        <v>155</v>
      </c>
      <c r="E3722">
        <f t="shared" si="576"/>
        <v>255</v>
      </c>
      <c r="G3722">
        <f t="shared" si="570"/>
        <v>11</v>
      </c>
      <c r="H3722">
        <v>12</v>
      </c>
      <c r="I3722">
        <f t="shared" si="573"/>
        <v>32</v>
      </c>
      <c r="K3722">
        <f t="shared" ref="K3722:K3734" si="577">20+20+50</f>
        <v>90</v>
      </c>
      <c r="N3722">
        <f t="shared" si="571"/>
        <v>3</v>
      </c>
      <c r="O3722">
        <v>7</v>
      </c>
    </row>
    <row r="3723" spans="2:15" x14ac:dyDescent="0.25">
      <c r="B3723" s="16">
        <f t="shared" si="572"/>
        <v>42523</v>
      </c>
      <c r="C3723">
        <v>410</v>
      </c>
      <c r="D3723">
        <f t="shared" si="575"/>
        <v>155</v>
      </c>
      <c r="E3723">
        <f t="shared" si="576"/>
        <v>255</v>
      </c>
      <c r="G3723">
        <f t="shared" si="570"/>
        <v>11</v>
      </c>
      <c r="H3723">
        <v>12</v>
      </c>
      <c r="I3723">
        <f t="shared" si="573"/>
        <v>32</v>
      </c>
      <c r="K3723">
        <f t="shared" si="577"/>
        <v>90</v>
      </c>
      <c r="N3723">
        <f t="shared" si="571"/>
        <v>3</v>
      </c>
      <c r="O3723">
        <v>7</v>
      </c>
    </row>
    <row r="3724" spans="2:15" x14ac:dyDescent="0.25">
      <c r="B3724" s="16">
        <f t="shared" si="572"/>
        <v>42524</v>
      </c>
      <c r="C3724">
        <v>410</v>
      </c>
      <c r="D3724">
        <f t="shared" si="575"/>
        <v>155</v>
      </c>
      <c r="E3724">
        <f t="shared" si="576"/>
        <v>255</v>
      </c>
      <c r="G3724">
        <f t="shared" si="570"/>
        <v>11</v>
      </c>
      <c r="H3724">
        <v>12</v>
      </c>
      <c r="I3724">
        <f t="shared" si="573"/>
        <v>32</v>
      </c>
      <c r="K3724">
        <f t="shared" si="577"/>
        <v>90</v>
      </c>
      <c r="N3724">
        <f t="shared" si="571"/>
        <v>3</v>
      </c>
      <c r="O3724">
        <v>7</v>
      </c>
    </row>
    <row r="3725" spans="2:15" x14ac:dyDescent="0.25">
      <c r="B3725" s="16">
        <f t="shared" si="572"/>
        <v>42525</v>
      </c>
      <c r="C3725">
        <v>410</v>
      </c>
      <c r="D3725">
        <f t="shared" si="575"/>
        <v>155</v>
      </c>
      <c r="E3725">
        <f t="shared" si="576"/>
        <v>255</v>
      </c>
      <c r="G3725">
        <f t="shared" si="570"/>
        <v>11</v>
      </c>
      <c r="H3725">
        <v>12</v>
      </c>
      <c r="I3725">
        <f t="shared" si="573"/>
        <v>32</v>
      </c>
      <c r="K3725">
        <f t="shared" si="577"/>
        <v>90</v>
      </c>
      <c r="N3725">
        <f t="shared" si="571"/>
        <v>3</v>
      </c>
      <c r="O3725">
        <v>7</v>
      </c>
    </row>
    <row r="3726" spans="2:15" x14ac:dyDescent="0.25">
      <c r="B3726" s="16">
        <f t="shared" si="572"/>
        <v>42526</v>
      </c>
      <c r="C3726">
        <v>410</v>
      </c>
      <c r="D3726">
        <f t="shared" si="575"/>
        <v>155</v>
      </c>
      <c r="E3726">
        <f t="shared" si="576"/>
        <v>255</v>
      </c>
      <c r="G3726">
        <f t="shared" si="570"/>
        <v>11</v>
      </c>
      <c r="H3726">
        <v>12</v>
      </c>
      <c r="I3726">
        <f t="shared" si="573"/>
        <v>32</v>
      </c>
      <c r="K3726">
        <f t="shared" si="577"/>
        <v>90</v>
      </c>
      <c r="N3726">
        <f t="shared" si="571"/>
        <v>3</v>
      </c>
      <c r="O3726">
        <v>7</v>
      </c>
    </row>
    <row r="3727" spans="2:15" x14ac:dyDescent="0.25">
      <c r="B3727" s="16">
        <f t="shared" si="572"/>
        <v>42527</v>
      </c>
      <c r="C3727">
        <v>410</v>
      </c>
      <c r="D3727">
        <f t="shared" si="575"/>
        <v>155</v>
      </c>
      <c r="E3727">
        <f t="shared" si="576"/>
        <v>255</v>
      </c>
      <c r="G3727">
        <f t="shared" si="570"/>
        <v>11</v>
      </c>
      <c r="H3727">
        <v>12</v>
      </c>
      <c r="I3727">
        <f t="shared" si="573"/>
        <v>32</v>
      </c>
      <c r="K3727">
        <f t="shared" si="577"/>
        <v>90</v>
      </c>
      <c r="N3727">
        <f t="shared" si="571"/>
        <v>3</v>
      </c>
      <c r="O3727">
        <v>7</v>
      </c>
    </row>
    <row r="3728" spans="2:15" x14ac:dyDescent="0.25">
      <c r="B3728" s="16">
        <f t="shared" si="572"/>
        <v>42528</v>
      </c>
      <c r="C3728">
        <v>410</v>
      </c>
      <c r="D3728">
        <f t="shared" si="575"/>
        <v>155</v>
      </c>
      <c r="E3728">
        <f t="shared" si="576"/>
        <v>255</v>
      </c>
      <c r="G3728">
        <f t="shared" si="570"/>
        <v>11</v>
      </c>
      <c r="H3728">
        <v>12</v>
      </c>
      <c r="I3728">
        <f t="shared" si="573"/>
        <v>32</v>
      </c>
      <c r="K3728">
        <f t="shared" si="577"/>
        <v>90</v>
      </c>
      <c r="N3728">
        <f t="shared" si="571"/>
        <v>3</v>
      </c>
      <c r="O3728">
        <v>7</v>
      </c>
    </row>
    <row r="3729" spans="2:15" x14ac:dyDescent="0.25">
      <c r="B3729" s="16">
        <f t="shared" si="572"/>
        <v>42529</v>
      </c>
      <c r="C3729">
        <v>410</v>
      </c>
      <c r="D3729">
        <f t="shared" si="575"/>
        <v>155</v>
      </c>
      <c r="E3729">
        <f t="shared" si="576"/>
        <v>255</v>
      </c>
      <c r="G3729">
        <f t="shared" si="570"/>
        <v>11</v>
      </c>
      <c r="H3729">
        <v>12</v>
      </c>
      <c r="I3729">
        <f t="shared" si="573"/>
        <v>32</v>
      </c>
      <c r="K3729">
        <f t="shared" si="577"/>
        <v>90</v>
      </c>
      <c r="N3729">
        <f t="shared" si="571"/>
        <v>3</v>
      </c>
      <c r="O3729">
        <v>7</v>
      </c>
    </row>
    <row r="3730" spans="2:15" x14ac:dyDescent="0.25">
      <c r="B3730" s="16">
        <f t="shared" si="572"/>
        <v>42530</v>
      </c>
      <c r="C3730">
        <v>410</v>
      </c>
      <c r="D3730">
        <f t="shared" si="575"/>
        <v>155</v>
      </c>
      <c r="E3730">
        <f t="shared" si="576"/>
        <v>255</v>
      </c>
      <c r="G3730">
        <f t="shared" si="570"/>
        <v>11</v>
      </c>
      <c r="H3730">
        <v>12</v>
      </c>
      <c r="I3730">
        <f t="shared" si="573"/>
        <v>32</v>
      </c>
      <c r="K3730">
        <f t="shared" si="577"/>
        <v>90</v>
      </c>
      <c r="N3730">
        <f t="shared" si="571"/>
        <v>3</v>
      </c>
      <c r="O3730">
        <v>7</v>
      </c>
    </row>
    <row r="3731" spans="2:15" x14ac:dyDescent="0.25">
      <c r="B3731" s="16">
        <f t="shared" si="572"/>
        <v>42531</v>
      </c>
      <c r="C3731">
        <v>410</v>
      </c>
      <c r="D3731">
        <f t="shared" si="575"/>
        <v>155</v>
      </c>
      <c r="E3731">
        <f t="shared" si="576"/>
        <v>255</v>
      </c>
      <c r="G3731">
        <f t="shared" si="570"/>
        <v>11</v>
      </c>
      <c r="H3731">
        <v>12</v>
      </c>
      <c r="I3731">
        <f t="shared" si="573"/>
        <v>32</v>
      </c>
      <c r="K3731">
        <f t="shared" si="577"/>
        <v>90</v>
      </c>
      <c r="N3731">
        <f t="shared" si="571"/>
        <v>3</v>
      </c>
      <c r="O3731">
        <v>7</v>
      </c>
    </row>
    <row r="3732" spans="2:15" x14ac:dyDescent="0.25">
      <c r="B3732" s="16">
        <f t="shared" si="572"/>
        <v>42532</v>
      </c>
      <c r="C3732">
        <v>410</v>
      </c>
      <c r="D3732">
        <f t="shared" si="575"/>
        <v>155</v>
      </c>
      <c r="E3732">
        <f t="shared" si="576"/>
        <v>255</v>
      </c>
      <c r="G3732">
        <f t="shared" si="570"/>
        <v>11</v>
      </c>
      <c r="H3732">
        <v>12</v>
      </c>
      <c r="I3732">
        <f t="shared" si="573"/>
        <v>32</v>
      </c>
      <c r="K3732">
        <f t="shared" si="577"/>
        <v>90</v>
      </c>
      <c r="N3732">
        <f t="shared" si="571"/>
        <v>3</v>
      </c>
      <c r="O3732">
        <v>7</v>
      </c>
    </row>
    <row r="3733" spans="2:15" x14ac:dyDescent="0.25">
      <c r="B3733" s="16">
        <f t="shared" si="572"/>
        <v>42533</v>
      </c>
      <c r="C3733">
        <v>410</v>
      </c>
      <c r="D3733">
        <f t="shared" si="575"/>
        <v>155</v>
      </c>
      <c r="E3733">
        <f t="shared" si="576"/>
        <v>255</v>
      </c>
      <c r="G3733">
        <f t="shared" si="570"/>
        <v>11</v>
      </c>
      <c r="H3733">
        <v>12</v>
      </c>
      <c r="I3733">
        <f t="shared" si="573"/>
        <v>32</v>
      </c>
      <c r="K3733">
        <f t="shared" si="577"/>
        <v>90</v>
      </c>
      <c r="N3733">
        <f t="shared" si="571"/>
        <v>3</v>
      </c>
      <c r="O3733">
        <v>7</v>
      </c>
    </row>
    <row r="3734" spans="2:15" x14ac:dyDescent="0.25">
      <c r="B3734" s="16">
        <f t="shared" si="572"/>
        <v>42534</v>
      </c>
      <c r="C3734">
        <v>410</v>
      </c>
      <c r="D3734">
        <f t="shared" si="575"/>
        <v>155</v>
      </c>
      <c r="E3734">
        <f t="shared" si="576"/>
        <v>255</v>
      </c>
      <c r="G3734">
        <f t="shared" si="570"/>
        <v>11</v>
      </c>
      <c r="H3734">
        <v>12</v>
      </c>
      <c r="I3734">
        <f t="shared" si="573"/>
        <v>32</v>
      </c>
      <c r="K3734">
        <f t="shared" si="577"/>
        <v>90</v>
      </c>
      <c r="N3734">
        <f t="shared" si="571"/>
        <v>3</v>
      </c>
      <c r="O3734">
        <v>7</v>
      </c>
    </row>
    <row r="3735" spans="2:15" x14ac:dyDescent="0.25">
      <c r="B3735" s="16">
        <f t="shared" si="572"/>
        <v>42535</v>
      </c>
      <c r="C3735">
        <v>410</v>
      </c>
      <c r="D3735">
        <f t="shared" si="575"/>
        <v>155</v>
      </c>
      <c r="E3735">
        <f t="shared" si="576"/>
        <v>255</v>
      </c>
      <c r="G3735">
        <f t="shared" ref="G3735:G3798" si="578">3+3+5</f>
        <v>11</v>
      </c>
      <c r="H3735">
        <v>12</v>
      </c>
      <c r="I3735">
        <f t="shared" ref="I3735:I3798" si="579">2+10+20</f>
        <v>32</v>
      </c>
      <c r="K3735">
        <f t="shared" ref="K3735:K3798" si="580">20+20+50</f>
        <v>90</v>
      </c>
      <c r="N3735">
        <f t="shared" ref="N3735:N3798" si="581">2+1</f>
        <v>3</v>
      </c>
      <c r="O3735">
        <v>7</v>
      </c>
    </row>
    <row r="3736" spans="2:15" x14ac:dyDescent="0.25">
      <c r="B3736" s="16">
        <f t="shared" si="572"/>
        <v>42536</v>
      </c>
      <c r="C3736">
        <v>410</v>
      </c>
      <c r="D3736">
        <f t="shared" si="575"/>
        <v>155</v>
      </c>
      <c r="E3736">
        <f t="shared" si="576"/>
        <v>255</v>
      </c>
      <c r="G3736">
        <f t="shared" si="578"/>
        <v>11</v>
      </c>
      <c r="H3736">
        <v>12</v>
      </c>
      <c r="I3736">
        <f t="shared" si="579"/>
        <v>32</v>
      </c>
      <c r="K3736">
        <f t="shared" si="580"/>
        <v>90</v>
      </c>
      <c r="N3736">
        <f t="shared" si="581"/>
        <v>3</v>
      </c>
      <c r="O3736">
        <v>7</v>
      </c>
    </row>
    <row r="3737" spans="2:15" x14ac:dyDescent="0.25">
      <c r="B3737" s="16">
        <f t="shared" si="572"/>
        <v>42537</v>
      </c>
      <c r="C3737">
        <v>410</v>
      </c>
      <c r="D3737">
        <f t="shared" si="575"/>
        <v>155</v>
      </c>
      <c r="E3737">
        <f t="shared" si="576"/>
        <v>255</v>
      </c>
      <c r="G3737">
        <f t="shared" si="578"/>
        <v>11</v>
      </c>
      <c r="H3737">
        <v>12</v>
      </c>
      <c r="I3737">
        <f t="shared" si="579"/>
        <v>32</v>
      </c>
      <c r="K3737">
        <f t="shared" si="580"/>
        <v>90</v>
      </c>
      <c r="N3737">
        <f t="shared" si="581"/>
        <v>3</v>
      </c>
      <c r="O3737">
        <v>7</v>
      </c>
    </row>
    <row r="3738" spans="2:15" x14ac:dyDescent="0.25">
      <c r="B3738" s="16">
        <f t="shared" ref="B3738:B3801" si="582">B3737+1</f>
        <v>42538</v>
      </c>
      <c r="C3738">
        <v>410</v>
      </c>
      <c r="D3738">
        <f t="shared" si="575"/>
        <v>155</v>
      </c>
      <c r="E3738">
        <f t="shared" si="576"/>
        <v>255</v>
      </c>
      <c r="G3738">
        <f t="shared" si="578"/>
        <v>11</v>
      </c>
      <c r="H3738">
        <v>12</v>
      </c>
      <c r="I3738">
        <f t="shared" si="579"/>
        <v>32</v>
      </c>
      <c r="K3738">
        <f t="shared" si="580"/>
        <v>90</v>
      </c>
      <c r="N3738">
        <f t="shared" si="581"/>
        <v>3</v>
      </c>
      <c r="O3738">
        <v>7</v>
      </c>
    </row>
    <row r="3739" spans="2:15" x14ac:dyDescent="0.25">
      <c r="B3739" s="16">
        <f t="shared" si="582"/>
        <v>42539</v>
      </c>
      <c r="C3739">
        <v>410</v>
      </c>
      <c r="D3739">
        <f t="shared" si="575"/>
        <v>155</v>
      </c>
      <c r="E3739">
        <f t="shared" si="576"/>
        <v>255</v>
      </c>
      <c r="G3739">
        <f t="shared" si="578"/>
        <v>11</v>
      </c>
      <c r="H3739">
        <v>12</v>
      </c>
      <c r="I3739">
        <f t="shared" si="579"/>
        <v>32</v>
      </c>
      <c r="K3739">
        <f t="shared" si="580"/>
        <v>90</v>
      </c>
      <c r="N3739">
        <f t="shared" si="581"/>
        <v>3</v>
      </c>
      <c r="O3739">
        <v>7</v>
      </c>
    </row>
    <row r="3740" spans="2:15" x14ac:dyDescent="0.25">
      <c r="B3740" s="16">
        <f t="shared" si="582"/>
        <v>42540</v>
      </c>
      <c r="C3740">
        <v>410</v>
      </c>
      <c r="D3740">
        <f t="shared" si="575"/>
        <v>155</v>
      </c>
      <c r="E3740">
        <f t="shared" si="576"/>
        <v>255</v>
      </c>
      <c r="G3740">
        <f t="shared" si="578"/>
        <v>11</v>
      </c>
      <c r="H3740">
        <v>12</v>
      </c>
      <c r="I3740">
        <f t="shared" si="579"/>
        <v>32</v>
      </c>
      <c r="K3740">
        <f t="shared" si="580"/>
        <v>90</v>
      </c>
      <c r="N3740">
        <f t="shared" si="581"/>
        <v>3</v>
      </c>
      <c r="O3740">
        <v>7</v>
      </c>
    </row>
    <row r="3741" spans="2:15" x14ac:dyDescent="0.25">
      <c r="B3741" s="16">
        <f t="shared" si="582"/>
        <v>42541</v>
      </c>
      <c r="C3741">
        <v>410</v>
      </c>
      <c r="D3741">
        <f t="shared" si="575"/>
        <v>155</v>
      </c>
      <c r="E3741">
        <f t="shared" si="576"/>
        <v>255</v>
      </c>
      <c r="G3741">
        <f t="shared" si="578"/>
        <v>11</v>
      </c>
      <c r="H3741">
        <v>12</v>
      </c>
      <c r="I3741">
        <f t="shared" si="579"/>
        <v>32</v>
      </c>
      <c r="K3741">
        <f t="shared" si="580"/>
        <v>90</v>
      </c>
      <c r="N3741">
        <f t="shared" si="581"/>
        <v>3</v>
      </c>
      <c r="O3741">
        <v>7</v>
      </c>
    </row>
    <row r="3742" spans="2:15" x14ac:dyDescent="0.25">
      <c r="B3742" s="16">
        <f t="shared" si="582"/>
        <v>42542</v>
      </c>
      <c r="C3742">
        <v>410</v>
      </c>
      <c r="D3742">
        <f t="shared" si="575"/>
        <v>155</v>
      </c>
      <c r="E3742">
        <f t="shared" si="576"/>
        <v>255</v>
      </c>
      <c r="G3742">
        <f t="shared" si="578"/>
        <v>11</v>
      </c>
      <c r="H3742">
        <v>12</v>
      </c>
      <c r="I3742">
        <f t="shared" si="579"/>
        <v>32</v>
      </c>
      <c r="K3742">
        <f t="shared" si="580"/>
        <v>90</v>
      </c>
      <c r="N3742">
        <f t="shared" si="581"/>
        <v>3</v>
      </c>
      <c r="O3742">
        <v>7</v>
      </c>
    </row>
    <row r="3743" spans="2:15" x14ac:dyDescent="0.25">
      <c r="B3743" s="16">
        <f t="shared" si="582"/>
        <v>42543</v>
      </c>
      <c r="C3743">
        <v>410</v>
      </c>
      <c r="D3743">
        <f t="shared" si="575"/>
        <v>155</v>
      </c>
      <c r="E3743">
        <f t="shared" si="576"/>
        <v>255</v>
      </c>
      <c r="G3743">
        <f t="shared" si="578"/>
        <v>11</v>
      </c>
      <c r="H3743">
        <v>12</v>
      </c>
      <c r="I3743">
        <f t="shared" si="579"/>
        <v>32</v>
      </c>
      <c r="K3743">
        <f t="shared" si="580"/>
        <v>90</v>
      </c>
      <c r="N3743">
        <f t="shared" si="581"/>
        <v>3</v>
      </c>
      <c r="O3743">
        <v>7</v>
      </c>
    </row>
    <row r="3744" spans="2:15" x14ac:dyDescent="0.25">
      <c r="B3744" s="16">
        <f t="shared" si="582"/>
        <v>42544</v>
      </c>
      <c r="C3744">
        <v>410</v>
      </c>
      <c r="D3744">
        <f t="shared" si="575"/>
        <v>155</v>
      </c>
      <c r="E3744">
        <f t="shared" si="576"/>
        <v>255</v>
      </c>
      <c r="G3744">
        <f t="shared" si="578"/>
        <v>11</v>
      </c>
      <c r="H3744">
        <v>12</v>
      </c>
      <c r="I3744">
        <f t="shared" si="579"/>
        <v>32</v>
      </c>
      <c r="K3744">
        <f t="shared" si="580"/>
        <v>90</v>
      </c>
      <c r="N3744">
        <f t="shared" si="581"/>
        <v>3</v>
      </c>
      <c r="O3744">
        <v>7</v>
      </c>
    </row>
    <row r="3745" spans="2:15" x14ac:dyDescent="0.25">
      <c r="B3745" s="16">
        <f t="shared" si="582"/>
        <v>42545</v>
      </c>
      <c r="C3745">
        <v>410</v>
      </c>
      <c r="D3745">
        <f t="shared" si="575"/>
        <v>155</v>
      </c>
      <c r="E3745">
        <f t="shared" si="576"/>
        <v>255</v>
      </c>
      <c r="G3745">
        <f t="shared" si="578"/>
        <v>11</v>
      </c>
      <c r="H3745">
        <v>12</v>
      </c>
      <c r="I3745">
        <f t="shared" si="579"/>
        <v>32</v>
      </c>
      <c r="K3745">
        <f t="shared" si="580"/>
        <v>90</v>
      </c>
      <c r="N3745">
        <f t="shared" si="581"/>
        <v>3</v>
      </c>
      <c r="O3745">
        <v>7</v>
      </c>
    </row>
    <row r="3746" spans="2:15" x14ac:dyDescent="0.25">
      <c r="B3746" s="16">
        <f t="shared" si="582"/>
        <v>42546</v>
      </c>
      <c r="C3746">
        <v>410</v>
      </c>
      <c r="D3746">
        <f t="shared" si="575"/>
        <v>155</v>
      </c>
      <c r="E3746">
        <f t="shared" si="576"/>
        <v>255</v>
      </c>
      <c r="G3746">
        <f t="shared" si="578"/>
        <v>11</v>
      </c>
      <c r="H3746">
        <v>12</v>
      </c>
      <c r="I3746">
        <f t="shared" si="579"/>
        <v>32</v>
      </c>
      <c r="K3746">
        <f t="shared" si="580"/>
        <v>90</v>
      </c>
      <c r="N3746">
        <f t="shared" si="581"/>
        <v>3</v>
      </c>
      <c r="O3746">
        <v>7</v>
      </c>
    </row>
    <row r="3747" spans="2:15" x14ac:dyDescent="0.25">
      <c r="B3747" s="16">
        <f t="shared" si="582"/>
        <v>42547</v>
      </c>
      <c r="C3747">
        <v>410</v>
      </c>
      <c r="D3747">
        <f t="shared" si="575"/>
        <v>155</v>
      </c>
      <c r="E3747">
        <f t="shared" si="576"/>
        <v>255</v>
      </c>
      <c r="G3747">
        <f t="shared" si="578"/>
        <v>11</v>
      </c>
      <c r="H3747">
        <v>12</v>
      </c>
      <c r="I3747">
        <f t="shared" si="579"/>
        <v>32</v>
      </c>
      <c r="K3747">
        <f t="shared" si="580"/>
        <v>90</v>
      </c>
      <c r="N3747">
        <f t="shared" si="581"/>
        <v>3</v>
      </c>
      <c r="O3747">
        <v>7</v>
      </c>
    </row>
    <row r="3748" spans="2:15" x14ac:dyDescent="0.25">
      <c r="B3748" s="16">
        <f t="shared" si="582"/>
        <v>42548</v>
      </c>
      <c r="C3748">
        <v>410</v>
      </c>
      <c r="D3748">
        <f t="shared" si="575"/>
        <v>155</v>
      </c>
      <c r="E3748">
        <f t="shared" si="576"/>
        <v>255</v>
      </c>
      <c r="G3748">
        <f t="shared" si="578"/>
        <v>11</v>
      </c>
      <c r="H3748">
        <v>12</v>
      </c>
      <c r="I3748">
        <f t="shared" si="579"/>
        <v>32</v>
      </c>
      <c r="K3748">
        <f t="shared" si="580"/>
        <v>90</v>
      </c>
      <c r="N3748">
        <f t="shared" si="581"/>
        <v>3</v>
      </c>
      <c r="O3748">
        <v>7</v>
      </c>
    </row>
    <row r="3749" spans="2:15" x14ac:dyDescent="0.25">
      <c r="B3749" s="16">
        <f t="shared" si="582"/>
        <v>42549</v>
      </c>
      <c r="C3749">
        <v>410</v>
      </c>
      <c r="D3749">
        <f t="shared" si="575"/>
        <v>155</v>
      </c>
      <c r="E3749">
        <f t="shared" si="576"/>
        <v>255</v>
      </c>
      <c r="G3749">
        <f t="shared" si="578"/>
        <v>11</v>
      </c>
      <c r="H3749">
        <v>12</v>
      </c>
      <c r="I3749">
        <f t="shared" si="579"/>
        <v>32</v>
      </c>
      <c r="K3749">
        <f t="shared" si="580"/>
        <v>90</v>
      </c>
      <c r="N3749">
        <f t="shared" si="581"/>
        <v>3</v>
      </c>
      <c r="O3749">
        <v>7</v>
      </c>
    </row>
    <row r="3750" spans="2:15" x14ac:dyDescent="0.25">
      <c r="B3750" s="16">
        <f t="shared" si="582"/>
        <v>42550</v>
      </c>
      <c r="C3750">
        <v>410</v>
      </c>
      <c r="D3750">
        <f t="shared" si="575"/>
        <v>155</v>
      </c>
      <c r="E3750">
        <f t="shared" si="576"/>
        <v>255</v>
      </c>
      <c r="G3750">
        <f t="shared" si="578"/>
        <v>11</v>
      </c>
      <c r="H3750">
        <v>12</v>
      </c>
      <c r="I3750">
        <f t="shared" si="579"/>
        <v>32</v>
      </c>
      <c r="K3750">
        <f t="shared" si="580"/>
        <v>90</v>
      </c>
      <c r="N3750">
        <f t="shared" si="581"/>
        <v>3</v>
      </c>
      <c r="O3750">
        <v>7</v>
      </c>
    </row>
    <row r="3751" spans="2:15" x14ac:dyDescent="0.25">
      <c r="B3751" s="16">
        <f t="shared" si="582"/>
        <v>42551</v>
      </c>
      <c r="C3751">
        <v>410</v>
      </c>
      <c r="D3751">
        <f t="shared" si="575"/>
        <v>155</v>
      </c>
      <c r="E3751">
        <f t="shared" si="576"/>
        <v>255</v>
      </c>
      <c r="G3751">
        <f t="shared" si="578"/>
        <v>11</v>
      </c>
      <c r="H3751">
        <v>12</v>
      </c>
      <c r="I3751">
        <f t="shared" si="579"/>
        <v>32</v>
      </c>
      <c r="K3751">
        <f t="shared" si="580"/>
        <v>90</v>
      </c>
      <c r="N3751">
        <f t="shared" si="581"/>
        <v>3</v>
      </c>
      <c r="O3751">
        <v>7</v>
      </c>
    </row>
    <row r="3752" spans="2:15" x14ac:dyDescent="0.25">
      <c r="B3752" s="16">
        <f t="shared" si="582"/>
        <v>42552</v>
      </c>
      <c r="C3752">
        <v>410</v>
      </c>
      <c r="D3752">
        <f t="shared" si="575"/>
        <v>155</v>
      </c>
      <c r="E3752">
        <f t="shared" si="576"/>
        <v>255</v>
      </c>
      <c r="G3752">
        <f t="shared" si="578"/>
        <v>11</v>
      </c>
      <c r="H3752">
        <v>12</v>
      </c>
      <c r="I3752">
        <f t="shared" si="579"/>
        <v>32</v>
      </c>
      <c r="K3752">
        <f t="shared" si="580"/>
        <v>90</v>
      </c>
      <c r="N3752">
        <f t="shared" si="581"/>
        <v>3</v>
      </c>
      <c r="O3752">
        <v>7</v>
      </c>
    </row>
    <row r="3753" spans="2:15" x14ac:dyDescent="0.25">
      <c r="B3753" s="16">
        <f t="shared" si="582"/>
        <v>42553</v>
      </c>
      <c r="C3753">
        <v>410</v>
      </c>
      <c r="D3753">
        <f t="shared" si="575"/>
        <v>155</v>
      </c>
      <c r="E3753">
        <f t="shared" si="576"/>
        <v>255</v>
      </c>
      <c r="G3753">
        <f t="shared" si="578"/>
        <v>11</v>
      </c>
      <c r="H3753">
        <v>12</v>
      </c>
      <c r="I3753">
        <f t="shared" si="579"/>
        <v>32</v>
      </c>
      <c r="K3753">
        <f t="shared" si="580"/>
        <v>90</v>
      </c>
      <c r="N3753">
        <f t="shared" si="581"/>
        <v>3</v>
      </c>
      <c r="O3753">
        <v>7</v>
      </c>
    </row>
    <row r="3754" spans="2:15" x14ac:dyDescent="0.25">
      <c r="B3754" s="16">
        <f t="shared" si="582"/>
        <v>42554</v>
      </c>
      <c r="C3754">
        <v>410</v>
      </c>
      <c r="D3754">
        <f t="shared" si="575"/>
        <v>155</v>
      </c>
      <c r="E3754">
        <f t="shared" si="576"/>
        <v>255</v>
      </c>
      <c r="G3754">
        <f t="shared" si="578"/>
        <v>11</v>
      </c>
      <c r="H3754">
        <v>12</v>
      </c>
      <c r="I3754">
        <f t="shared" si="579"/>
        <v>32</v>
      </c>
      <c r="K3754">
        <f t="shared" si="580"/>
        <v>90</v>
      </c>
      <c r="N3754">
        <f t="shared" si="581"/>
        <v>3</v>
      </c>
      <c r="O3754">
        <v>7</v>
      </c>
    </row>
    <row r="3755" spans="2:15" x14ac:dyDescent="0.25">
      <c r="B3755" s="16">
        <f t="shared" si="582"/>
        <v>42555</v>
      </c>
      <c r="C3755">
        <v>410</v>
      </c>
      <c r="D3755">
        <f t="shared" si="575"/>
        <v>155</v>
      </c>
      <c r="E3755">
        <f t="shared" si="576"/>
        <v>255</v>
      </c>
      <c r="G3755">
        <f t="shared" si="578"/>
        <v>11</v>
      </c>
      <c r="H3755">
        <v>12</v>
      </c>
      <c r="I3755">
        <f t="shared" si="579"/>
        <v>32</v>
      </c>
      <c r="K3755">
        <f t="shared" si="580"/>
        <v>90</v>
      </c>
      <c r="N3755">
        <f t="shared" si="581"/>
        <v>3</v>
      </c>
      <c r="O3755">
        <v>7</v>
      </c>
    </row>
    <row r="3756" spans="2:15" x14ac:dyDescent="0.25">
      <c r="B3756" s="16">
        <f t="shared" si="582"/>
        <v>42556</v>
      </c>
      <c r="C3756">
        <v>410</v>
      </c>
      <c r="D3756">
        <f t="shared" si="575"/>
        <v>155</v>
      </c>
      <c r="E3756">
        <f t="shared" si="576"/>
        <v>255</v>
      </c>
      <c r="G3756">
        <f t="shared" si="578"/>
        <v>11</v>
      </c>
      <c r="H3756">
        <v>12</v>
      </c>
      <c r="I3756">
        <f t="shared" si="579"/>
        <v>32</v>
      </c>
      <c r="K3756">
        <f t="shared" si="580"/>
        <v>90</v>
      </c>
      <c r="N3756">
        <f t="shared" si="581"/>
        <v>3</v>
      </c>
      <c r="O3756">
        <v>7</v>
      </c>
    </row>
    <row r="3757" spans="2:15" x14ac:dyDescent="0.25">
      <c r="B3757" s="16">
        <f t="shared" si="582"/>
        <v>42557</v>
      </c>
      <c r="C3757">
        <v>410</v>
      </c>
      <c r="D3757">
        <f t="shared" si="575"/>
        <v>155</v>
      </c>
      <c r="E3757">
        <f t="shared" si="576"/>
        <v>255</v>
      </c>
      <c r="G3757">
        <f t="shared" si="578"/>
        <v>11</v>
      </c>
      <c r="H3757">
        <v>12</v>
      </c>
      <c r="I3757">
        <f t="shared" si="579"/>
        <v>32</v>
      </c>
      <c r="K3757">
        <f t="shared" si="580"/>
        <v>90</v>
      </c>
      <c r="N3757">
        <f t="shared" si="581"/>
        <v>3</v>
      </c>
      <c r="O3757">
        <v>7</v>
      </c>
    </row>
    <row r="3758" spans="2:15" x14ac:dyDescent="0.25">
      <c r="B3758" s="16">
        <f t="shared" si="582"/>
        <v>42558</v>
      </c>
      <c r="C3758">
        <v>410</v>
      </c>
      <c r="D3758">
        <f t="shared" si="575"/>
        <v>155</v>
      </c>
      <c r="E3758">
        <f t="shared" si="576"/>
        <v>255</v>
      </c>
      <c r="G3758">
        <f t="shared" si="578"/>
        <v>11</v>
      </c>
      <c r="H3758">
        <v>12</v>
      </c>
      <c r="I3758">
        <f t="shared" si="579"/>
        <v>32</v>
      </c>
      <c r="K3758">
        <f t="shared" si="580"/>
        <v>90</v>
      </c>
      <c r="N3758">
        <f t="shared" si="581"/>
        <v>3</v>
      </c>
      <c r="O3758">
        <v>7</v>
      </c>
    </row>
    <row r="3759" spans="2:15" x14ac:dyDescent="0.25">
      <c r="B3759" s="16">
        <f t="shared" si="582"/>
        <v>42559</v>
      </c>
      <c r="C3759">
        <v>410</v>
      </c>
      <c r="D3759">
        <f t="shared" si="575"/>
        <v>155</v>
      </c>
      <c r="E3759">
        <f t="shared" si="576"/>
        <v>255</v>
      </c>
      <c r="G3759">
        <f t="shared" si="578"/>
        <v>11</v>
      </c>
      <c r="H3759">
        <v>12</v>
      </c>
      <c r="I3759">
        <f t="shared" si="579"/>
        <v>32</v>
      </c>
      <c r="K3759">
        <f t="shared" si="580"/>
        <v>90</v>
      </c>
      <c r="N3759">
        <f t="shared" si="581"/>
        <v>3</v>
      </c>
      <c r="O3759">
        <v>7</v>
      </c>
    </row>
    <row r="3760" spans="2:15" x14ac:dyDescent="0.25">
      <c r="B3760" s="16">
        <f t="shared" si="582"/>
        <v>42560</v>
      </c>
      <c r="C3760">
        <v>410</v>
      </c>
      <c r="D3760">
        <f t="shared" si="575"/>
        <v>155</v>
      </c>
      <c r="E3760">
        <f t="shared" si="576"/>
        <v>255</v>
      </c>
      <c r="G3760">
        <f t="shared" si="578"/>
        <v>11</v>
      </c>
      <c r="H3760">
        <v>12</v>
      </c>
      <c r="I3760">
        <f t="shared" si="579"/>
        <v>32</v>
      </c>
      <c r="K3760">
        <f t="shared" si="580"/>
        <v>90</v>
      </c>
      <c r="N3760">
        <f t="shared" si="581"/>
        <v>3</v>
      </c>
      <c r="O3760">
        <v>7</v>
      </c>
    </row>
    <row r="3761" spans="2:15" x14ac:dyDescent="0.25">
      <c r="B3761" s="16">
        <f t="shared" si="582"/>
        <v>42561</v>
      </c>
      <c r="C3761">
        <v>410</v>
      </c>
      <c r="D3761">
        <f t="shared" si="575"/>
        <v>155</v>
      </c>
      <c r="E3761">
        <f t="shared" si="576"/>
        <v>255</v>
      </c>
      <c r="G3761">
        <f t="shared" si="578"/>
        <v>11</v>
      </c>
      <c r="H3761">
        <v>12</v>
      </c>
      <c r="I3761">
        <f t="shared" si="579"/>
        <v>32</v>
      </c>
      <c r="K3761">
        <f t="shared" si="580"/>
        <v>90</v>
      </c>
      <c r="N3761">
        <f t="shared" si="581"/>
        <v>3</v>
      </c>
      <c r="O3761">
        <v>7</v>
      </c>
    </row>
    <row r="3762" spans="2:15" x14ac:dyDescent="0.25">
      <c r="B3762" s="16">
        <f t="shared" si="582"/>
        <v>42562</v>
      </c>
      <c r="C3762">
        <v>410</v>
      </c>
      <c r="D3762">
        <f t="shared" ref="D3762:D3825" si="583">SUM(F3762:S3762)</f>
        <v>155</v>
      </c>
      <c r="E3762">
        <f t="shared" ref="E3762:E3825" si="584">C3762-D3762</f>
        <v>255</v>
      </c>
      <c r="G3762">
        <f t="shared" si="578"/>
        <v>11</v>
      </c>
      <c r="H3762">
        <v>12</v>
      </c>
      <c r="I3762">
        <f t="shared" si="579"/>
        <v>32</v>
      </c>
      <c r="K3762">
        <f t="shared" si="580"/>
        <v>90</v>
      </c>
      <c r="N3762">
        <f t="shared" si="581"/>
        <v>3</v>
      </c>
      <c r="O3762">
        <v>7</v>
      </c>
    </row>
    <row r="3763" spans="2:15" x14ac:dyDescent="0.25">
      <c r="B3763" s="16">
        <f t="shared" si="582"/>
        <v>42563</v>
      </c>
      <c r="C3763">
        <v>410</v>
      </c>
      <c r="D3763">
        <f t="shared" si="583"/>
        <v>155</v>
      </c>
      <c r="E3763">
        <f t="shared" si="584"/>
        <v>255</v>
      </c>
      <c r="G3763">
        <f t="shared" si="578"/>
        <v>11</v>
      </c>
      <c r="H3763">
        <v>12</v>
      </c>
      <c r="I3763">
        <f t="shared" si="579"/>
        <v>32</v>
      </c>
      <c r="K3763">
        <f t="shared" si="580"/>
        <v>90</v>
      </c>
      <c r="N3763">
        <f t="shared" si="581"/>
        <v>3</v>
      </c>
      <c r="O3763">
        <v>7</v>
      </c>
    </row>
    <row r="3764" spans="2:15" x14ac:dyDescent="0.25">
      <c r="B3764" s="16">
        <f t="shared" si="582"/>
        <v>42564</v>
      </c>
      <c r="C3764">
        <v>410</v>
      </c>
      <c r="D3764">
        <f t="shared" si="583"/>
        <v>155</v>
      </c>
      <c r="E3764">
        <f t="shared" si="584"/>
        <v>255</v>
      </c>
      <c r="G3764">
        <f t="shared" si="578"/>
        <v>11</v>
      </c>
      <c r="H3764">
        <v>12</v>
      </c>
      <c r="I3764">
        <f t="shared" si="579"/>
        <v>32</v>
      </c>
      <c r="K3764">
        <f t="shared" si="580"/>
        <v>90</v>
      </c>
      <c r="N3764">
        <f t="shared" si="581"/>
        <v>3</v>
      </c>
      <c r="O3764">
        <v>7</v>
      </c>
    </row>
    <row r="3765" spans="2:15" x14ac:dyDescent="0.25">
      <c r="B3765" s="16">
        <f t="shared" si="582"/>
        <v>42565</v>
      </c>
      <c r="C3765">
        <v>410</v>
      </c>
      <c r="D3765">
        <f t="shared" si="583"/>
        <v>155</v>
      </c>
      <c r="E3765">
        <f t="shared" si="584"/>
        <v>255</v>
      </c>
      <c r="G3765">
        <f t="shared" si="578"/>
        <v>11</v>
      </c>
      <c r="H3765">
        <v>12</v>
      </c>
      <c r="I3765">
        <f t="shared" si="579"/>
        <v>32</v>
      </c>
      <c r="K3765">
        <f t="shared" si="580"/>
        <v>90</v>
      </c>
      <c r="N3765">
        <f t="shared" si="581"/>
        <v>3</v>
      </c>
      <c r="O3765">
        <v>7</v>
      </c>
    </row>
    <row r="3766" spans="2:15" x14ac:dyDescent="0.25">
      <c r="B3766" s="16">
        <f t="shared" si="582"/>
        <v>42566</v>
      </c>
      <c r="C3766">
        <v>410</v>
      </c>
      <c r="D3766">
        <f t="shared" si="583"/>
        <v>155</v>
      </c>
      <c r="E3766">
        <f t="shared" si="584"/>
        <v>255</v>
      </c>
      <c r="G3766">
        <f t="shared" si="578"/>
        <v>11</v>
      </c>
      <c r="H3766">
        <v>12</v>
      </c>
      <c r="I3766">
        <f t="shared" si="579"/>
        <v>32</v>
      </c>
      <c r="K3766">
        <f t="shared" si="580"/>
        <v>90</v>
      </c>
      <c r="N3766">
        <f t="shared" si="581"/>
        <v>3</v>
      </c>
      <c r="O3766">
        <v>7</v>
      </c>
    </row>
    <row r="3767" spans="2:15" x14ac:dyDescent="0.25">
      <c r="B3767" s="16">
        <f t="shared" si="582"/>
        <v>42567</v>
      </c>
      <c r="C3767">
        <v>410</v>
      </c>
      <c r="D3767">
        <f t="shared" si="583"/>
        <v>155</v>
      </c>
      <c r="E3767">
        <f t="shared" si="584"/>
        <v>255</v>
      </c>
      <c r="G3767">
        <f t="shared" si="578"/>
        <v>11</v>
      </c>
      <c r="H3767">
        <v>12</v>
      </c>
      <c r="I3767">
        <f t="shared" si="579"/>
        <v>32</v>
      </c>
      <c r="K3767">
        <f t="shared" si="580"/>
        <v>90</v>
      </c>
      <c r="N3767">
        <f t="shared" si="581"/>
        <v>3</v>
      </c>
      <c r="O3767">
        <v>7</v>
      </c>
    </row>
    <row r="3768" spans="2:15" x14ac:dyDescent="0.25">
      <c r="B3768" s="16">
        <f t="shared" si="582"/>
        <v>42568</v>
      </c>
      <c r="C3768">
        <v>410</v>
      </c>
      <c r="D3768">
        <f t="shared" si="583"/>
        <v>155</v>
      </c>
      <c r="E3768">
        <f t="shared" si="584"/>
        <v>255</v>
      </c>
      <c r="G3768">
        <f t="shared" si="578"/>
        <v>11</v>
      </c>
      <c r="H3768">
        <v>12</v>
      </c>
      <c r="I3768">
        <f t="shared" si="579"/>
        <v>32</v>
      </c>
      <c r="K3768">
        <f t="shared" si="580"/>
        <v>90</v>
      </c>
      <c r="N3768">
        <f t="shared" si="581"/>
        <v>3</v>
      </c>
      <c r="O3768">
        <v>7</v>
      </c>
    </row>
    <row r="3769" spans="2:15" x14ac:dyDescent="0.25">
      <c r="B3769" s="16">
        <f t="shared" si="582"/>
        <v>42569</v>
      </c>
      <c r="C3769">
        <v>410</v>
      </c>
      <c r="D3769">
        <f t="shared" si="583"/>
        <v>155</v>
      </c>
      <c r="E3769">
        <f t="shared" si="584"/>
        <v>255</v>
      </c>
      <c r="G3769">
        <f t="shared" si="578"/>
        <v>11</v>
      </c>
      <c r="H3769">
        <v>12</v>
      </c>
      <c r="I3769">
        <f t="shared" si="579"/>
        <v>32</v>
      </c>
      <c r="K3769">
        <f t="shared" si="580"/>
        <v>90</v>
      </c>
      <c r="N3769">
        <f t="shared" si="581"/>
        <v>3</v>
      </c>
      <c r="O3769">
        <v>7</v>
      </c>
    </row>
    <row r="3770" spans="2:15" x14ac:dyDescent="0.25">
      <c r="B3770" s="16">
        <f t="shared" si="582"/>
        <v>42570</v>
      </c>
      <c r="C3770">
        <v>410</v>
      </c>
      <c r="D3770">
        <f t="shared" si="583"/>
        <v>155</v>
      </c>
      <c r="E3770">
        <f t="shared" si="584"/>
        <v>255</v>
      </c>
      <c r="G3770">
        <f t="shared" si="578"/>
        <v>11</v>
      </c>
      <c r="H3770">
        <v>12</v>
      </c>
      <c r="I3770">
        <f t="shared" si="579"/>
        <v>32</v>
      </c>
      <c r="K3770">
        <f t="shared" si="580"/>
        <v>90</v>
      </c>
      <c r="N3770">
        <f t="shared" si="581"/>
        <v>3</v>
      </c>
      <c r="O3770">
        <v>7</v>
      </c>
    </row>
    <row r="3771" spans="2:15" x14ac:dyDescent="0.25">
      <c r="B3771" s="16">
        <f t="shared" si="582"/>
        <v>42571</v>
      </c>
      <c r="C3771">
        <v>410</v>
      </c>
      <c r="D3771">
        <f t="shared" si="583"/>
        <v>155</v>
      </c>
      <c r="E3771">
        <f t="shared" si="584"/>
        <v>255</v>
      </c>
      <c r="G3771">
        <f t="shared" si="578"/>
        <v>11</v>
      </c>
      <c r="H3771">
        <v>12</v>
      </c>
      <c r="I3771">
        <f t="shared" si="579"/>
        <v>32</v>
      </c>
      <c r="K3771">
        <f t="shared" si="580"/>
        <v>90</v>
      </c>
      <c r="N3771">
        <f t="shared" si="581"/>
        <v>3</v>
      </c>
      <c r="O3771">
        <v>7</v>
      </c>
    </row>
    <row r="3772" spans="2:15" x14ac:dyDescent="0.25">
      <c r="B3772" s="16">
        <f t="shared" si="582"/>
        <v>42572</v>
      </c>
      <c r="C3772">
        <v>410</v>
      </c>
      <c r="D3772">
        <f t="shared" si="583"/>
        <v>155</v>
      </c>
      <c r="E3772">
        <f t="shared" si="584"/>
        <v>255</v>
      </c>
      <c r="G3772">
        <f t="shared" si="578"/>
        <v>11</v>
      </c>
      <c r="H3772">
        <v>12</v>
      </c>
      <c r="I3772">
        <f t="shared" si="579"/>
        <v>32</v>
      </c>
      <c r="K3772">
        <f t="shared" si="580"/>
        <v>90</v>
      </c>
      <c r="N3772">
        <f t="shared" si="581"/>
        <v>3</v>
      </c>
      <c r="O3772">
        <v>7</v>
      </c>
    </row>
    <row r="3773" spans="2:15" x14ac:dyDescent="0.25">
      <c r="B3773" s="16">
        <f t="shared" si="582"/>
        <v>42573</v>
      </c>
      <c r="C3773">
        <v>410</v>
      </c>
      <c r="D3773">
        <f t="shared" si="583"/>
        <v>155</v>
      </c>
      <c r="E3773">
        <f t="shared" si="584"/>
        <v>255</v>
      </c>
      <c r="G3773">
        <f t="shared" si="578"/>
        <v>11</v>
      </c>
      <c r="H3773">
        <v>12</v>
      </c>
      <c r="I3773">
        <f t="shared" si="579"/>
        <v>32</v>
      </c>
      <c r="K3773">
        <f t="shared" si="580"/>
        <v>90</v>
      </c>
      <c r="N3773">
        <f t="shared" si="581"/>
        <v>3</v>
      </c>
      <c r="O3773">
        <v>7</v>
      </c>
    </row>
    <row r="3774" spans="2:15" x14ac:dyDescent="0.25">
      <c r="B3774" s="16">
        <f t="shared" si="582"/>
        <v>42574</v>
      </c>
      <c r="C3774">
        <v>410</v>
      </c>
      <c r="D3774">
        <f t="shared" si="583"/>
        <v>155</v>
      </c>
      <c r="E3774">
        <f t="shared" si="584"/>
        <v>255</v>
      </c>
      <c r="G3774">
        <f t="shared" si="578"/>
        <v>11</v>
      </c>
      <c r="H3774">
        <v>12</v>
      </c>
      <c r="I3774">
        <f t="shared" si="579"/>
        <v>32</v>
      </c>
      <c r="K3774">
        <f t="shared" si="580"/>
        <v>90</v>
      </c>
      <c r="N3774">
        <f t="shared" si="581"/>
        <v>3</v>
      </c>
      <c r="O3774">
        <v>7</v>
      </c>
    </row>
    <row r="3775" spans="2:15" x14ac:dyDescent="0.25">
      <c r="B3775" s="16">
        <f t="shared" si="582"/>
        <v>42575</v>
      </c>
      <c r="C3775">
        <v>410</v>
      </c>
      <c r="D3775">
        <f t="shared" si="583"/>
        <v>155</v>
      </c>
      <c r="E3775">
        <f t="shared" si="584"/>
        <v>255</v>
      </c>
      <c r="G3775">
        <f t="shared" si="578"/>
        <v>11</v>
      </c>
      <c r="H3775">
        <v>12</v>
      </c>
      <c r="I3775">
        <f t="shared" si="579"/>
        <v>32</v>
      </c>
      <c r="K3775">
        <f t="shared" si="580"/>
        <v>90</v>
      </c>
      <c r="N3775">
        <f t="shared" si="581"/>
        <v>3</v>
      </c>
      <c r="O3775">
        <v>7</v>
      </c>
    </row>
    <row r="3776" spans="2:15" x14ac:dyDescent="0.25">
      <c r="B3776" s="16">
        <f t="shared" si="582"/>
        <v>42576</v>
      </c>
      <c r="C3776">
        <v>410</v>
      </c>
      <c r="D3776">
        <f t="shared" si="583"/>
        <v>155</v>
      </c>
      <c r="E3776">
        <f t="shared" si="584"/>
        <v>255</v>
      </c>
      <c r="G3776">
        <f t="shared" si="578"/>
        <v>11</v>
      </c>
      <c r="H3776">
        <v>12</v>
      </c>
      <c r="I3776">
        <f t="shared" si="579"/>
        <v>32</v>
      </c>
      <c r="K3776">
        <f t="shared" si="580"/>
        <v>90</v>
      </c>
      <c r="N3776">
        <f t="shared" si="581"/>
        <v>3</v>
      </c>
      <c r="O3776">
        <v>7</v>
      </c>
    </row>
    <row r="3777" spans="2:15" x14ac:dyDescent="0.25">
      <c r="B3777" s="16">
        <f t="shared" si="582"/>
        <v>42577</v>
      </c>
      <c r="C3777">
        <v>410</v>
      </c>
      <c r="D3777">
        <f t="shared" si="583"/>
        <v>155</v>
      </c>
      <c r="E3777">
        <f t="shared" si="584"/>
        <v>255</v>
      </c>
      <c r="G3777">
        <f t="shared" si="578"/>
        <v>11</v>
      </c>
      <c r="H3777">
        <v>12</v>
      </c>
      <c r="I3777">
        <f t="shared" si="579"/>
        <v>32</v>
      </c>
      <c r="K3777">
        <f t="shared" si="580"/>
        <v>90</v>
      </c>
      <c r="N3777">
        <f t="shared" si="581"/>
        <v>3</v>
      </c>
      <c r="O3777">
        <v>7</v>
      </c>
    </row>
    <row r="3778" spans="2:15" x14ac:dyDescent="0.25">
      <c r="B3778" s="16">
        <f t="shared" si="582"/>
        <v>42578</v>
      </c>
      <c r="C3778">
        <v>410</v>
      </c>
      <c r="D3778">
        <f t="shared" si="583"/>
        <v>155</v>
      </c>
      <c r="E3778">
        <f t="shared" si="584"/>
        <v>255</v>
      </c>
      <c r="G3778">
        <f t="shared" si="578"/>
        <v>11</v>
      </c>
      <c r="H3778">
        <v>12</v>
      </c>
      <c r="I3778">
        <f t="shared" si="579"/>
        <v>32</v>
      </c>
      <c r="K3778">
        <f t="shared" si="580"/>
        <v>90</v>
      </c>
      <c r="N3778">
        <f t="shared" si="581"/>
        <v>3</v>
      </c>
      <c r="O3778">
        <v>7</v>
      </c>
    </row>
    <row r="3779" spans="2:15" x14ac:dyDescent="0.25">
      <c r="B3779" s="16">
        <f t="shared" si="582"/>
        <v>42579</v>
      </c>
      <c r="C3779">
        <v>410</v>
      </c>
      <c r="D3779">
        <f t="shared" si="583"/>
        <v>155</v>
      </c>
      <c r="E3779">
        <f t="shared" si="584"/>
        <v>255</v>
      </c>
      <c r="G3779">
        <f t="shared" si="578"/>
        <v>11</v>
      </c>
      <c r="H3779">
        <v>12</v>
      </c>
      <c r="I3779">
        <f t="shared" si="579"/>
        <v>32</v>
      </c>
      <c r="K3779">
        <f t="shared" si="580"/>
        <v>90</v>
      </c>
      <c r="N3779">
        <f t="shared" si="581"/>
        <v>3</v>
      </c>
      <c r="O3779">
        <v>7</v>
      </c>
    </row>
    <row r="3780" spans="2:15" x14ac:dyDescent="0.25">
      <c r="B3780" s="16">
        <f t="shared" si="582"/>
        <v>42580</v>
      </c>
      <c r="C3780">
        <v>410</v>
      </c>
      <c r="D3780">
        <f t="shared" si="583"/>
        <v>155</v>
      </c>
      <c r="E3780">
        <f t="shared" si="584"/>
        <v>255</v>
      </c>
      <c r="G3780">
        <f t="shared" si="578"/>
        <v>11</v>
      </c>
      <c r="H3780">
        <v>12</v>
      </c>
      <c r="I3780">
        <f t="shared" si="579"/>
        <v>32</v>
      </c>
      <c r="K3780">
        <f t="shared" si="580"/>
        <v>90</v>
      </c>
      <c r="N3780">
        <f t="shared" si="581"/>
        <v>3</v>
      </c>
      <c r="O3780">
        <v>7</v>
      </c>
    </row>
    <row r="3781" spans="2:15" x14ac:dyDescent="0.25">
      <c r="B3781" s="16">
        <f t="shared" si="582"/>
        <v>42581</v>
      </c>
      <c r="C3781">
        <v>410</v>
      </c>
      <c r="D3781">
        <f t="shared" si="583"/>
        <v>155</v>
      </c>
      <c r="E3781">
        <f t="shared" si="584"/>
        <v>255</v>
      </c>
      <c r="G3781">
        <f t="shared" si="578"/>
        <v>11</v>
      </c>
      <c r="H3781">
        <v>12</v>
      </c>
      <c r="I3781">
        <f t="shared" si="579"/>
        <v>32</v>
      </c>
      <c r="K3781">
        <f t="shared" si="580"/>
        <v>90</v>
      </c>
      <c r="N3781">
        <f t="shared" si="581"/>
        <v>3</v>
      </c>
      <c r="O3781">
        <v>7</v>
      </c>
    </row>
    <row r="3782" spans="2:15" x14ac:dyDescent="0.25">
      <c r="B3782" s="16">
        <f t="shared" si="582"/>
        <v>42582</v>
      </c>
      <c r="C3782">
        <v>410</v>
      </c>
      <c r="D3782">
        <f t="shared" si="583"/>
        <v>155</v>
      </c>
      <c r="E3782">
        <f t="shared" si="584"/>
        <v>255</v>
      </c>
      <c r="G3782">
        <f t="shared" si="578"/>
        <v>11</v>
      </c>
      <c r="H3782">
        <v>12</v>
      </c>
      <c r="I3782">
        <f t="shared" si="579"/>
        <v>32</v>
      </c>
      <c r="K3782">
        <f t="shared" si="580"/>
        <v>90</v>
      </c>
      <c r="N3782">
        <f t="shared" si="581"/>
        <v>3</v>
      </c>
      <c r="O3782">
        <v>7</v>
      </c>
    </row>
    <row r="3783" spans="2:15" x14ac:dyDescent="0.25">
      <c r="B3783" s="16">
        <f t="shared" si="582"/>
        <v>42583</v>
      </c>
      <c r="C3783">
        <v>410</v>
      </c>
      <c r="D3783">
        <f t="shared" si="583"/>
        <v>155</v>
      </c>
      <c r="E3783">
        <f t="shared" si="584"/>
        <v>255</v>
      </c>
      <c r="G3783">
        <f t="shared" si="578"/>
        <v>11</v>
      </c>
      <c r="H3783">
        <v>12</v>
      </c>
      <c r="I3783">
        <f t="shared" si="579"/>
        <v>32</v>
      </c>
      <c r="K3783">
        <f t="shared" si="580"/>
        <v>90</v>
      </c>
      <c r="N3783">
        <f t="shared" si="581"/>
        <v>3</v>
      </c>
      <c r="O3783">
        <v>7</v>
      </c>
    </row>
    <row r="3784" spans="2:15" x14ac:dyDescent="0.25">
      <c r="B3784" s="16">
        <f t="shared" si="582"/>
        <v>42584</v>
      </c>
      <c r="C3784">
        <v>410</v>
      </c>
      <c r="D3784">
        <f t="shared" si="583"/>
        <v>155</v>
      </c>
      <c r="E3784">
        <f t="shared" si="584"/>
        <v>255</v>
      </c>
      <c r="G3784">
        <f t="shared" si="578"/>
        <v>11</v>
      </c>
      <c r="H3784">
        <v>12</v>
      </c>
      <c r="I3784">
        <f t="shared" si="579"/>
        <v>32</v>
      </c>
      <c r="K3784">
        <f t="shared" si="580"/>
        <v>90</v>
      </c>
      <c r="N3784">
        <f t="shared" si="581"/>
        <v>3</v>
      </c>
      <c r="O3784">
        <v>7</v>
      </c>
    </row>
    <row r="3785" spans="2:15" x14ac:dyDescent="0.25">
      <c r="B3785" s="16">
        <f t="shared" si="582"/>
        <v>42585</v>
      </c>
      <c r="C3785">
        <v>410</v>
      </c>
      <c r="D3785">
        <f t="shared" si="583"/>
        <v>155</v>
      </c>
      <c r="E3785">
        <f t="shared" si="584"/>
        <v>255</v>
      </c>
      <c r="G3785">
        <f t="shared" si="578"/>
        <v>11</v>
      </c>
      <c r="H3785">
        <v>12</v>
      </c>
      <c r="I3785">
        <f t="shared" si="579"/>
        <v>32</v>
      </c>
      <c r="K3785">
        <f t="shared" si="580"/>
        <v>90</v>
      </c>
      <c r="N3785">
        <f t="shared" si="581"/>
        <v>3</v>
      </c>
      <c r="O3785">
        <v>7</v>
      </c>
    </row>
    <row r="3786" spans="2:15" x14ac:dyDescent="0.25">
      <c r="B3786" s="16">
        <f t="shared" si="582"/>
        <v>42586</v>
      </c>
      <c r="C3786">
        <v>410</v>
      </c>
      <c r="D3786">
        <f t="shared" si="583"/>
        <v>155</v>
      </c>
      <c r="E3786">
        <f t="shared" si="584"/>
        <v>255</v>
      </c>
      <c r="G3786">
        <f t="shared" si="578"/>
        <v>11</v>
      </c>
      <c r="H3786">
        <v>12</v>
      </c>
      <c r="I3786">
        <f t="shared" si="579"/>
        <v>32</v>
      </c>
      <c r="K3786">
        <f t="shared" si="580"/>
        <v>90</v>
      </c>
      <c r="N3786">
        <f t="shared" si="581"/>
        <v>3</v>
      </c>
      <c r="O3786">
        <v>7</v>
      </c>
    </row>
    <row r="3787" spans="2:15" x14ac:dyDescent="0.25">
      <c r="B3787" s="16">
        <f t="shared" si="582"/>
        <v>42587</v>
      </c>
      <c r="C3787">
        <v>410</v>
      </c>
      <c r="D3787">
        <f t="shared" si="583"/>
        <v>155</v>
      </c>
      <c r="E3787">
        <f t="shared" si="584"/>
        <v>255</v>
      </c>
      <c r="G3787">
        <f t="shared" si="578"/>
        <v>11</v>
      </c>
      <c r="H3787">
        <v>12</v>
      </c>
      <c r="I3787">
        <f t="shared" si="579"/>
        <v>32</v>
      </c>
      <c r="K3787">
        <f t="shared" si="580"/>
        <v>90</v>
      </c>
      <c r="N3787">
        <f t="shared" si="581"/>
        <v>3</v>
      </c>
      <c r="O3787">
        <v>7</v>
      </c>
    </row>
    <row r="3788" spans="2:15" x14ac:dyDescent="0.25">
      <c r="B3788" s="16">
        <f t="shared" si="582"/>
        <v>42588</v>
      </c>
      <c r="C3788">
        <v>410</v>
      </c>
      <c r="D3788">
        <f t="shared" si="583"/>
        <v>155</v>
      </c>
      <c r="E3788">
        <f t="shared" si="584"/>
        <v>255</v>
      </c>
      <c r="G3788">
        <f t="shared" si="578"/>
        <v>11</v>
      </c>
      <c r="H3788">
        <v>12</v>
      </c>
      <c r="I3788">
        <f t="shared" si="579"/>
        <v>32</v>
      </c>
      <c r="K3788">
        <f t="shared" si="580"/>
        <v>90</v>
      </c>
      <c r="N3788">
        <f t="shared" si="581"/>
        <v>3</v>
      </c>
      <c r="O3788">
        <v>7</v>
      </c>
    </row>
    <row r="3789" spans="2:15" x14ac:dyDescent="0.25">
      <c r="B3789" s="16">
        <f t="shared" si="582"/>
        <v>42589</v>
      </c>
      <c r="C3789">
        <v>410</v>
      </c>
      <c r="D3789">
        <f t="shared" si="583"/>
        <v>155</v>
      </c>
      <c r="E3789">
        <f t="shared" si="584"/>
        <v>255</v>
      </c>
      <c r="G3789">
        <f t="shared" si="578"/>
        <v>11</v>
      </c>
      <c r="H3789">
        <v>12</v>
      </c>
      <c r="I3789">
        <f t="shared" si="579"/>
        <v>32</v>
      </c>
      <c r="K3789">
        <f t="shared" si="580"/>
        <v>90</v>
      </c>
      <c r="N3789">
        <f t="shared" si="581"/>
        <v>3</v>
      </c>
      <c r="O3789">
        <v>7</v>
      </c>
    </row>
    <row r="3790" spans="2:15" x14ac:dyDescent="0.25">
      <c r="B3790" s="16">
        <f t="shared" si="582"/>
        <v>42590</v>
      </c>
      <c r="C3790">
        <v>410</v>
      </c>
      <c r="D3790">
        <f t="shared" si="583"/>
        <v>155</v>
      </c>
      <c r="E3790">
        <f t="shared" si="584"/>
        <v>255</v>
      </c>
      <c r="G3790">
        <f t="shared" si="578"/>
        <v>11</v>
      </c>
      <c r="H3790">
        <v>12</v>
      </c>
      <c r="I3790">
        <f t="shared" si="579"/>
        <v>32</v>
      </c>
      <c r="K3790">
        <f t="shared" si="580"/>
        <v>90</v>
      </c>
      <c r="N3790">
        <f t="shared" si="581"/>
        <v>3</v>
      </c>
      <c r="O3790">
        <v>7</v>
      </c>
    </row>
    <row r="3791" spans="2:15" x14ac:dyDescent="0.25">
      <c r="B3791" s="16">
        <f t="shared" si="582"/>
        <v>42591</v>
      </c>
      <c r="C3791">
        <v>410</v>
      </c>
      <c r="D3791">
        <f t="shared" si="583"/>
        <v>155</v>
      </c>
      <c r="E3791">
        <f t="shared" si="584"/>
        <v>255</v>
      </c>
      <c r="G3791">
        <f t="shared" si="578"/>
        <v>11</v>
      </c>
      <c r="H3791">
        <v>12</v>
      </c>
      <c r="I3791">
        <f t="shared" si="579"/>
        <v>32</v>
      </c>
      <c r="K3791">
        <f t="shared" si="580"/>
        <v>90</v>
      </c>
      <c r="N3791">
        <f t="shared" si="581"/>
        <v>3</v>
      </c>
      <c r="O3791">
        <v>7</v>
      </c>
    </row>
    <row r="3792" spans="2:15" x14ac:dyDescent="0.25">
      <c r="B3792" s="16">
        <f t="shared" si="582"/>
        <v>42592</v>
      </c>
      <c r="C3792">
        <v>410</v>
      </c>
      <c r="D3792">
        <f t="shared" si="583"/>
        <v>155</v>
      </c>
      <c r="E3792">
        <f t="shared" si="584"/>
        <v>255</v>
      </c>
      <c r="G3792">
        <f t="shared" si="578"/>
        <v>11</v>
      </c>
      <c r="H3792">
        <v>12</v>
      </c>
      <c r="I3792">
        <f t="shared" si="579"/>
        <v>32</v>
      </c>
      <c r="K3792">
        <f t="shared" si="580"/>
        <v>90</v>
      </c>
      <c r="N3792">
        <f t="shared" si="581"/>
        <v>3</v>
      </c>
      <c r="O3792">
        <v>7</v>
      </c>
    </row>
    <row r="3793" spans="2:15" x14ac:dyDescent="0.25">
      <c r="B3793" s="16">
        <f t="shared" si="582"/>
        <v>42593</v>
      </c>
      <c r="C3793">
        <v>410</v>
      </c>
      <c r="D3793">
        <f t="shared" si="583"/>
        <v>155</v>
      </c>
      <c r="E3793">
        <f t="shared" si="584"/>
        <v>255</v>
      </c>
      <c r="G3793">
        <f t="shared" si="578"/>
        <v>11</v>
      </c>
      <c r="H3793">
        <v>12</v>
      </c>
      <c r="I3793">
        <f t="shared" si="579"/>
        <v>32</v>
      </c>
      <c r="K3793">
        <f t="shared" si="580"/>
        <v>90</v>
      </c>
      <c r="N3793">
        <f t="shared" si="581"/>
        <v>3</v>
      </c>
      <c r="O3793">
        <v>7</v>
      </c>
    </row>
    <row r="3794" spans="2:15" x14ac:dyDescent="0.25">
      <c r="B3794" s="16">
        <f t="shared" si="582"/>
        <v>42594</v>
      </c>
      <c r="C3794">
        <v>410</v>
      </c>
      <c r="D3794">
        <f t="shared" si="583"/>
        <v>155</v>
      </c>
      <c r="E3794">
        <f t="shared" si="584"/>
        <v>255</v>
      </c>
      <c r="G3794">
        <f t="shared" si="578"/>
        <v>11</v>
      </c>
      <c r="H3794">
        <v>12</v>
      </c>
      <c r="I3794">
        <f t="shared" si="579"/>
        <v>32</v>
      </c>
      <c r="K3794">
        <f t="shared" si="580"/>
        <v>90</v>
      </c>
      <c r="N3794">
        <f t="shared" si="581"/>
        <v>3</v>
      </c>
      <c r="O3794">
        <v>7</v>
      </c>
    </row>
    <row r="3795" spans="2:15" x14ac:dyDescent="0.25">
      <c r="B3795" s="16">
        <f t="shared" si="582"/>
        <v>42595</v>
      </c>
      <c r="C3795">
        <v>410</v>
      </c>
      <c r="D3795">
        <f t="shared" si="583"/>
        <v>155</v>
      </c>
      <c r="E3795">
        <f t="shared" si="584"/>
        <v>255</v>
      </c>
      <c r="G3795">
        <f t="shared" si="578"/>
        <v>11</v>
      </c>
      <c r="H3795">
        <v>12</v>
      </c>
      <c r="I3795">
        <f t="shared" si="579"/>
        <v>32</v>
      </c>
      <c r="K3795">
        <f t="shared" si="580"/>
        <v>90</v>
      </c>
      <c r="N3795">
        <f t="shared" si="581"/>
        <v>3</v>
      </c>
      <c r="O3795">
        <v>7</v>
      </c>
    </row>
    <row r="3796" spans="2:15" x14ac:dyDescent="0.25">
      <c r="B3796" s="16">
        <f t="shared" si="582"/>
        <v>42596</v>
      </c>
      <c r="C3796">
        <v>410</v>
      </c>
      <c r="D3796">
        <f t="shared" si="583"/>
        <v>155</v>
      </c>
      <c r="E3796">
        <f t="shared" si="584"/>
        <v>255</v>
      </c>
      <c r="G3796">
        <f t="shared" si="578"/>
        <v>11</v>
      </c>
      <c r="H3796">
        <v>12</v>
      </c>
      <c r="I3796">
        <f t="shared" si="579"/>
        <v>32</v>
      </c>
      <c r="K3796">
        <f t="shared" si="580"/>
        <v>90</v>
      </c>
      <c r="N3796">
        <f t="shared" si="581"/>
        <v>3</v>
      </c>
      <c r="O3796">
        <v>7</v>
      </c>
    </row>
    <row r="3797" spans="2:15" x14ac:dyDescent="0.25">
      <c r="B3797" s="16">
        <f t="shared" si="582"/>
        <v>42597</v>
      </c>
      <c r="C3797">
        <v>410</v>
      </c>
      <c r="D3797">
        <f t="shared" si="583"/>
        <v>155</v>
      </c>
      <c r="E3797">
        <f t="shared" si="584"/>
        <v>255</v>
      </c>
      <c r="G3797">
        <f t="shared" si="578"/>
        <v>11</v>
      </c>
      <c r="H3797">
        <v>12</v>
      </c>
      <c r="I3797">
        <f t="shared" si="579"/>
        <v>32</v>
      </c>
      <c r="K3797">
        <f t="shared" si="580"/>
        <v>90</v>
      </c>
      <c r="N3797">
        <f t="shared" si="581"/>
        <v>3</v>
      </c>
      <c r="O3797">
        <v>7</v>
      </c>
    </row>
    <row r="3798" spans="2:15" x14ac:dyDescent="0.25">
      <c r="B3798" s="16">
        <f t="shared" si="582"/>
        <v>42598</v>
      </c>
      <c r="C3798">
        <v>410</v>
      </c>
      <c r="D3798">
        <f t="shared" si="583"/>
        <v>155</v>
      </c>
      <c r="E3798">
        <f t="shared" si="584"/>
        <v>255</v>
      </c>
      <c r="G3798">
        <f t="shared" si="578"/>
        <v>11</v>
      </c>
      <c r="H3798">
        <v>12</v>
      </c>
      <c r="I3798">
        <f t="shared" si="579"/>
        <v>32</v>
      </c>
      <c r="K3798">
        <f t="shared" si="580"/>
        <v>90</v>
      </c>
      <c r="N3798">
        <f t="shared" si="581"/>
        <v>3</v>
      </c>
      <c r="O3798">
        <v>7</v>
      </c>
    </row>
    <row r="3799" spans="2:15" x14ac:dyDescent="0.25">
      <c r="B3799" s="16">
        <f t="shared" si="582"/>
        <v>42599</v>
      </c>
      <c r="C3799">
        <v>410</v>
      </c>
      <c r="D3799">
        <f t="shared" si="583"/>
        <v>155</v>
      </c>
      <c r="E3799">
        <f t="shared" si="584"/>
        <v>255</v>
      </c>
      <c r="G3799">
        <f t="shared" ref="G3799:G3843" si="585">3+3+5</f>
        <v>11</v>
      </c>
      <c r="H3799">
        <v>12</v>
      </c>
      <c r="I3799">
        <f t="shared" ref="I3799:I3843" si="586">2+10+20</f>
        <v>32</v>
      </c>
      <c r="K3799">
        <f t="shared" ref="K3799:K3843" si="587">20+20+50</f>
        <v>90</v>
      </c>
      <c r="N3799">
        <f t="shared" ref="N3799:N3843" si="588">2+1</f>
        <v>3</v>
      </c>
      <c r="O3799">
        <v>7</v>
      </c>
    </row>
    <row r="3800" spans="2:15" x14ac:dyDescent="0.25">
      <c r="B3800" s="16">
        <f t="shared" si="582"/>
        <v>42600</v>
      </c>
      <c r="C3800">
        <v>410</v>
      </c>
      <c r="D3800">
        <f t="shared" si="583"/>
        <v>155</v>
      </c>
      <c r="E3800">
        <f t="shared" si="584"/>
        <v>255</v>
      </c>
      <c r="G3800">
        <f t="shared" si="585"/>
        <v>11</v>
      </c>
      <c r="H3800">
        <v>12</v>
      </c>
      <c r="I3800">
        <f t="shared" si="586"/>
        <v>32</v>
      </c>
      <c r="K3800">
        <f t="shared" si="587"/>
        <v>90</v>
      </c>
      <c r="N3800">
        <f t="shared" si="588"/>
        <v>3</v>
      </c>
      <c r="O3800">
        <v>7</v>
      </c>
    </row>
    <row r="3801" spans="2:15" x14ac:dyDescent="0.25">
      <c r="B3801" s="16">
        <f t="shared" si="582"/>
        <v>42601</v>
      </c>
      <c r="C3801">
        <v>410</v>
      </c>
      <c r="D3801">
        <f t="shared" si="583"/>
        <v>155</v>
      </c>
      <c r="E3801">
        <f t="shared" si="584"/>
        <v>255</v>
      </c>
      <c r="G3801">
        <f t="shared" si="585"/>
        <v>11</v>
      </c>
      <c r="H3801">
        <v>12</v>
      </c>
      <c r="I3801">
        <f t="shared" si="586"/>
        <v>32</v>
      </c>
      <c r="K3801">
        <f t="shared" si="587"/>
        <v>90</v>
      </c>
      <c r="N3801">
        <f t="shared" si="588"/>
        <v>3</v>
      </c>
      <c r="O3801">
        <v>7</v>
      </c>
    </row>
    <row r="3802" spans="2:15" x14ac:dyDescent="0.25">
      <c r="B3802" s="16">
        <f t="shared" ref="B3802:B3865" si="589">B3801+1</f>
        <v>42602</v>
      </c>
      <c r="C3802">
        <v>410</v>
      </c>
      <c r="D3802">
        <f t="shared" si="583"/>
        <v>155</v>
      </c>
      <c r="E3802">
        <f t="shared" si="584"/>
        <v>255</v>
      </c>
      <c r="G3802">
        <f t="shared" si="585"/>
        <v>11</v>
      </c>
      <c r="H3802">
        <v>12</v>
      </c>
      <c r="I3802">
        <f t="shared" si="586"/>
        <v>32</v>
      </c>
      <c r="K3802">
        <f t="shared" si="587"/>
        <v>90</v>
      </c>
      <c r="N3802">
        <f t="shared" si="588"/>
        <v>3</v>
      </c>
      <c r="O3802">
        <v>7</v>
      </c>
    </row>
    <row r="3803" spans="2:15" x14ac:dyDescent="0.25">
      <c r="B3803" s="16">
        <f t="shared" si="589"/>
        <v>42603</v>
      </c>
      <c r="C3803">
        <v>410</v>
      </c>
      <c r="D3803">
        <f t="shared" si="583"/>
        <v>155</v>
      </c>
      <c r="E3803">
        <f t="shared" si="584"/>
        <v>255</v>
      </c>
      <c r="G3803">
        <f t="shared" si="585"/>
        <v>11</v>
      </c>
      <c r="H3803">
        <v>12</v>
      </c>
      <c r="I3803">
        <f t="shared" si="586"/>
        <v>32</v>
      </c>
      <c r="K3803">
        <f t="shared" si="587"/>
        <v>90</v>
      </c>
      <c r="N3803">
        <f t="shared" si="588"/>
        <v>3</v>
      </c>
      <c r="O3803">
        <v>7</v>
      </c>
    </row>
    <row r="3804" spans="2:15" x14ac:dyDescent="0.25">
      <c r="B3804" s="16">
        <f t="shared" si="589"/>
        <v>42604</v>
      </c>
      <c r="C3804">
        <v>410</v>
      </c>
      <c r="D3804">
        <f t="shared" si="583"/>
        <v>155</v>
      </c>
      <c r="E3804">
        <f t="shared" si="584"/>
        <v>255</v>
      </c>
      <c r="G3804">
        <f t="shared" si="585"/>
        <v>11</v>
      </c>
      <c r="H3804">
        <v>12</v>
      </c>
      <c r="I3804">
        <f t="shared" si="586"/>
        <v>32</v>
      </c>
      <c r="K3804">
        <f t="shared" si="587"/>
        <v>90</v>
      </c>
      <c r="N3804">
        <f t="shared" si="588"/>
        <v>3</v>
      </c>
      <c r="O3804">
        <v>7</v>
      </c>
    </row>
    <row r="3805" spans="2:15" x14ac:dyDescent="0.25">
      <c r="B3805" s="16">
        <f t="shared" si="589"/>
        <v>42605</v>
      </c>
      <c r="C3805">
        <v>410</v>
      </c>
      <c r="D3805">
        <f t="shared" si="583"/>
        <v>155</v>
      </c>
      <c r="E3805">
        <f t="shared" si="584"/>
        <v>255</v>
      </c>
      <c r="G3805">
        <f t="shared" si="585"/>
        <v>11</v>
      </c>
      <c r="H3805">
        <v>12</v>
      </c>
      <c r="I3805">
        <f t="shared" si="586"/>
        <v>32</v>
      </c>
      <c r="K3805">
        <f t="shared" si="587"/>
        <v>90</v>
      </c>
      <c r="N3805">
        <f t="shared" si="588"/>
        <v>3</v>
      </c>
      <c r="O3805">
        <v>7</v>
      </c>
    </row>
    <row r="3806" spans="2:15" x14ac:dyDescent="0.25">
      <c r="B3806" s="16">
        <f t="shared" si="589"/>
        <v>42606</v>
      </c>
      <c r="C3806">
        <v>410</v>
      </c>
      <c r="D3806">
        <f t="shared" si="583"/>
        <v>155</v>
      </c>
      <c r="E3806">
        <f t="shared" si="584"/>
        <v>255</v>
      </c>
      <c r="G3806">
        <f t="shared" si="585"/>
        <v>11</v>
      </c>
      <c r="H3806">
        <v>12</v>
      </c>
      <c r="I3806">
        <f t="shared" si="586"/>
        <v>32</v>
      </c>
      <c r="K3806">
        <f t="shared" si="587"/>
        <v>90</v>
      </c>
      <c r="N3806">
        <f t="shared" si="588"/>
        <v>3</v>
      </c>
      <c r="O3806">
        <v>7</v>
      </c>
    </row>
    <row r="3807" spans="2:15" x14ac:dyDescent="0.25">
      <c r="B3807" s="16">
        <f t="shared" si="589"/>
        <v>42607</v>
      </c>
      <c r="C3807">
        <v>410</v>
      </c>
      <c r="D3807">
        <f t="shared" si="583"/>
        <v>155</v>
      </c>
      <c r="E3807">
        <f t="shared" si="584"/>
        <v>255</v>
      </c>
      <c r="G3807">
        <f t="shared" si="585"/>
        <v>11</v>
      </c>
      <c r="H3807">
        <v>12</v>
      </c>
      <c r="I3807">
        <f t="shared" si="586"/>
        <v>32</v>
      </c>
      <c r="K3807">
        <f t="shared" si="587"/>
        <v>90</v>
      </c>
      <c r="N3807">
        <f t="shared" si="588"/>
        <v>3</v>
      </c>
      <c r="O3807">
        <v>7</v>
      </c>
    </row>
    <row r="3808" spans="2:15" x14ac:dyDescent="0.25">
      <c r="B3808" s="16">
        <f t="shared" si="589"/>
        <v>42608</v>
      </c>
      <c r="C3808">
        <v>410</v>
      </c>
      <c r="D3808">
        <f t="shared" si="583"/>
        <v>155</v>
      </c>
      <c r="E3808">
        <f t="shared" si="584"/>
        <v>255</v>
      </c>
      <c r="G3808">
        <f t="shared" si="585"/>
        <v>11</v>
      </c>
      <c r="H3808">
        <v>12</v>
      </c>
      <c r="I3808">
        <f t="shared" si="586"/>
        <v>32</v>
      </c>
      <c r="K3808">
        <f t="shared" si="587"/>
        <v>90</v>
      </c>
      <c r="N3808">
        <f t="shared" si="588"/>
        <v>3</v>
      </c>
      <c r="O3808">
        <v>7</v>
      </c>
    </row>
    <row r="3809" spans="2:15" x14ac:dyDescent="0.25">
      <c r="B3809" s="16">
        <f t="shared" si="589"/>
        <v>42609</v>
      </c>
      <c r="C3809">
        <v>410</v>
      </c>
      <c r="D3809">
        <f t="shared" si="583"/>
        <v>155</v>
      </c>
      <c r="E3809">
        <f t="shared" si="584"/>
        <v>255</v>
      </c>
      <c r="G3809">
        <f t="shared" si="585"/>
        <v>11</v>
      </c>
      <c r="H3809">
        <v>12</v>
      </c>
      <c r="I3809">
        <f t="shared" si="586"/>
        <v>32</v>
      </c>
      <c r="K3809">
        <f t="shared" si="587"/>
        <v>90</v>
      </c>
      <c r="N3809">
        <f t="shared" si="588"/>
        <v>3</v>
      </c>
      <c r="O3809">
        <v>7</v>
      </c>
    </row>
    <row r="3810" spans="2:15" x14ac:dyDescent="0.25">
      <c r="B3810" s="16">
        <f t="shared" si="589"/>
        <v>42610</v>
      </c>
      <c r="C3810">
        <v>410</v>
      </c>
      <c r="D3810">
        <f t="shared" si="583"/>
        <v>155</v>
      </c>
      <c r="E3810">
        <f t="shared" si="584"/>
        <v>255</v>
      </c>
      <c r="G3810">
        <f t="shared" si="585"/>
        <v>11</v>
      </c>
      <c r="H3810">
        <v>12</v>
      </c>
      <c r="I3810">
        <f t="shared" si="586"/>
        <v>32</v>
      </c>
      <c r="K3810">
        <f t="shared" si="587"/>
        <v>90</v>
      </c>
      <c r="N3810">
        <f t="shared" si="588"/>
        <v>3</v>
      </c>
      <c r="O3810">
        <v>7</v>
      </c>
    </row>
    <row r="3811" spans="2:15" x14ac:dyDescent="0.25">
      <c r="B3811" s="16">
        <f t="shared" si="589"/>
        <v>42611</v>
      </c>
      <c r="C3811">
        <v>410</v>
      </c>
      <c r="D3811">
        <f t="shared" si="583"/>
        <v>155</v>
      </c>
      <c r="E3811">
        <f t="shared" si="584"/>
        <v>255</v>
      </c>
      <c r="G3811">
        <f t="shared" si="585"/>
        <v>11</v>
      </c>
      <c r="H3811">
        <v>12</v>
      </c>
      <c r="I3811">
        <f t="shared" si="586"/>
        <v>32</v>
      </c>
      <c r="K3811">
        <f t="shared" si="587"/>
        <v>90</v>
      </c>
      <c r="N3811">
        <f t="shared" si="588"/>
        <v>3</v>
      </c>
      <c r="O3811">
        <v>7</v>
      </c>
    </row>
    <row r="3812" spans="2:15" x14ac:dyDescent="0.25">
      <c r="B3812" s="16">
        <f t="shared" si="589"/>
        <v>42612</v>
      </c>
      <c r="C3812">
        <v>410</v>
      </c>
      <c r="D3812">
        <f t="shared" si="583"/>
        <v>155</v>
      </c>
      <c r="E3812">
        <f t="shared" si="584"/>
        <v>255</v>
      </c>
      <c r="G3812">
        <f t="shared" si="585"/>
        <v>11</v>
      </c>
      <c r="H3812">
        <v>12</v>
      </c>
      <c r="I3812">
        <f t="shared" si="586"/>
        <v>32</v>
      </c>
      <c r="K3812">
        <f t="shared" si="587"/>
        <v>90</v>
      </c>
      <c r="N3812">
        <f t="shared" si="588"/>
        <v>3</v>
      </c>
      <c r="O3812">
        <v>7</v>
      </c>
    </row>
    <row r="3813" spans="2:15" x14ac:dyDescent="0.25">
      <c r="B3813" s="16">
        <f t="shared" si="589"/>
        <v>42613</v>
      </c>
      <c r="C3813">
        <v>410</v>
      </c>
      <c r="D3813">
        <f t="shared" si="583"/>
        <v>155</v>
      </c>
      <c r="E3813">
        <f t="shared" si="584"/>
        <v>255</v>
      </c>
      <c r="G3813">
        <f t="shared" si="585"/>
        <v>11</v>
      </c>
      <c r="H3813">
        <v>12</v>
      </c>
      <c r="I3813">
        <f t="shared" si="586"/>
        <v>32</v>
      </c>
      <c r="K3813">
        <f t="shared" si="587"/>
        <v>90</v>
      </c>
      <c r="N3813">
        <f t="shared" si="588"/>
        <v>3</v>
      </c>
      <c r="O3813">
        <v>7</v>
      </c>
    </row>
    <row r="3814" spans="2:15" x14ac:dyDescent="0.25">
      <c r="B3814" s="16">
        <f t="shared" si="589"/>
        <v>42614</v>
      </c>
      <c r="C3814">
        <v>410</v>
      </c>
      <c r="D3814">
        <f t="shared" si="583"/>
        <v>155</v>
      </c>
      <c r="E3814">
        <f t="shared" si="584"/>
        <v>255</v>
      </c>
      <c r="G3814">
        <f t="shared" si="585"/>
        <v>11</v>
      </c>
      <c r="H3814">
        <v>12</v>
      </c>
      <c r="I3814">
        <f t="shared" si="586"/>
        <v>32</v>
      </c>
      <c r="K3814">
        <f t="shared" si="587"/>
        <v>90</v>
      </c>
      <c r="N3814">
        <f t="shared" si="588"/>
        <v>3</v>
      </c>
      <c r="O3814">
        <v>7</v>
      </c>
    </row>
    <row r="3815" spans="2:15" x14ac:dyDescent="0.25">
      <c r="B3815" s="16">
        <f t="shared" si="589"/>
        <v>42615</v>
      </c>
      <c r="C3815">
        <v>410</v>
      </c>
      <c r="D3815">
        <f t="shared" si="583"/>
        <v>155</v>
      </c>
      <c r="E3815">
        <f t="shared" si="584"/>
        <v>255</v>
      </c>
      <c r="G3815">
        <f t="shared" si="585"/>
        <v>11</v>
      </c>
      <c r="H3815">
        <v>12</v>
      </c>
      <c r="I3815">
        <f t="shared" si="586"/>
        <v>32</v>
      </c>
      <c r="K3815">
        <f t="shared" si="587"/>
        <v>90</v>
      </c>
      <c r="N3815">
        <f t="shared" si="588"/>
        <v>3</v>
      </c>
      <c r="O3815">
        <v>7</v>
      </c>
    </row>
    <row r="3816" spans="2:15" x14ac:dyDescent="0.25">
      <c r="B3816" s="16">
        <f t="shared" si="589"/>
        <v>42616</v>
      </c>
      <c r="C3816">
        <v>410</v>
      </c>
      <c r="D3816">
        <f t="shared" si="583"/>
        <v>155</v>
      </c>
      <c r="E3816">
        <f t="shared" si="584"/>
        <v>255</v>
      </c>
      <c r="G3816">
        <f t="shared" si="585"/>
        <v>11</v>
      </c>
      <c r="H3816">
        <v>12</v>
      </c>
      <c r="I3816">
        <f t="shared" si="586"/>
        <v>32</v>
      </c>
      <c r="K3816">
        <f t="shared" si="587"/>
        <v>90</v>
      </c>
      <c r="N3816">
        <f t="shared" si="588"/>
        <v>3</v>
      </c>
      <c r="O3816">
        <v>7</v>
      </c>
    </row>
    <row r="3817" spans="2:15" x14ac:dyDescent="0.25">
      <c r="B3817" s="16">
        <f t="shared" si="589"/>
        <v>42617</v>
      </c>
      <c r="C3817">
        <v>410</v>
      </c>
      <c r="D3817">
        <f t="shared" si="583"/>
        <v>155</v>
      </c>
      <c r="E3817">
        <f t="shared" si="584"/>
        <v>255</v>
      </c>
      <c r="G3817">
        <f t="shared" si="585"/>
        <v>11</v>
      </c>
      <c r="H3817">
        <v>12</v>
      </c>
      <c r="I3817">
        <f t="shared" si="586"/>
        <v>32</v>
      </c>
      <c r="K3817">
        <f t="shared" si="587"/>
        <v>90</v>
      </c>
      <c r="N3817">
        <f t="shared" si="588"/>
        <v>3</v>
      </c>
      <c r="O3817">
        <v>7</v>
      </c>
    </row>
    <row r="3818" spans="2:15" x14ac:dyDescent="0.25">
      <c r="B3818" s="16">
        <f t="shared" si="589"/>
        <v>42618</v>
      </c>
      <c r="C3818">
        <v>410</v>
      </c>
      <c r="D3818">
        <f t="shared" si="583"/>
        <v>155</v>
      </c>
      <c r="E3818">
        <f t="shared" si="584"/>
        <v>255</v>
      </c>
      <c r="G3818">
        <f t="shared" si="585"/>
        <v>11</v>
      </c>
      <c r="H3818">
        <v>12</v>
      </c>
      <c r="I3818">
        <f t="shared" si="586"/>
        <v>32</v>
      </c>
      <c r="K3818">
        <f t="shared" si="587"/>
        <v>90</v>
      </c>
      <c r="N3818">
        <f t="shared" si="588"/>
        <v>3</v>
      </c>
      <c r="O3818">
        <v>7</v>
      </c>
    </row>
    <row r="3819" spans="2:15" x14ac:dyDescent="0.25">
      <c r="B3819" s="16">
        <f t="shared" si="589"/>
        <v>42619</v>
      </c>
      <c r="C3819">
        <v>410</v>
      </c>
      <c r="D3819">
        <f t="shared" si="583"/>
        <v>155</v>
      </c>
      <c r="E3819">
        <f t="shared" si="584"/>
        <v>255</v>
      </c>
      <c r="G3819">
        <f t="shared" si="585"/>
        <v>11</v>
      </c>
      <c r="H3819">
        <v>12</v>
      </c>
      <c r="I3819">
        <f t="shared" si="586"/>
        <v>32</v>
      </c>
      <c r="K3819">
        <f t="shared" si="587"/>
        <v>90</v>
      </c>
      <c r="N3819">
        <f t="shared" si="588"/>
        <v>3</v>
      </c>
      <c r="O3819">
        <v>7</v>
      </c>
    </row>
    <row r="3820" spans="2:15" x14ac:dyDescent="0.25">
      <c r="B3820" s="16">
        <f t="shared" si="589"/>
        <v>42620</v>
      </c>
      <c r="C3820">
        <v>410</v>
      </c>
      <c r="D3820">
        <f t="shared" si="583"/>
        <v>155</v>
      </c>
      <c r="E3820">
        <f t="shared" si="584"/>
        <v>255</v>
      </c>
      <c r="G3820">
        <f t="shared" si="585"/>
        <v>11</v>
      </c>
      <c r="H3820">
        <v>12</v>
      </c>
      <c r="I3820">
        <f t="shared" si="586"/>
        <v>32</v>
      </c>
      <c r="K3820">
        <f t="shared" si="587"/>
        <v>90</v>
      </c>
      <c r="N3820">
        <f t="shared" si="588"/>
        <v>3</v>
      </c>
      <c r="O3820">
        <v>7</v>
      </c>
    </row>
    <row r="3821" spans="2:15" x14ac:dyDescent="0.25">
      <c r="B3821" s="16">
        <f t="shared" si="589"/>
        <v>42621</v>
      </c>
      <c r="C3821">
        <v>410</v>
      </c>
      <c r="D3821">
        <f t="shared" si="583"/>
        <v>155</v>
      </c>
      <c r="E3821">
        <f t="shared" si="584"/>
        <v>255</v>
      </c>
      <c r="G3821">
        <f t="shared" si="585"/>
        <v>11</v>
      </c>
      <c r="H3821">
        <v>12</v>
      </c>
      <c r="I3821">
        <f t="shared" si="586"/>
        <v>32</v>
      </c>
      <c r="K3821">
        <f t="shared" si="587"/>
        <v>90</v>
      </c>
      <c r="N3821">
        <f t="shared" si="588"/>
        <v>3</v>
      </c>
      <c r="O3821">
        <v>7</v>
      </c>
    </row>
    <row r="3822" spans="2:15" x14ac:dyDescent="0.25">
      <c r="B3822" s="16">
        <f t="shared" si="589"/>
        <v>42622</v>
      </c>
      <c r="C3822">
        <v>410</v>
      </c>
      <c r="D3822">
        <f t="shared" si="583"/>
        <v>155</v>
      </c>
      <c r="E3822">
        <f t="shared" si="584"/>
        <v>255</v>
      </c>
      <c r="G3822">
        <f t="shared" si="585"/>
        <v>11</v>
      </c>
      <c r="H3822">
        <v>12</v>
      </c>
      <c r="I3822">
        <f t="shared" si="586"/>
        <v>32</v>
      </c>
      <c r="K3822">
        <f t="shared" si="587"/>
        <v>90</v>
      </c>
      <c r="N3822">
        <f t="shared" si="588"/>
        <v>3</v>
      </c>
      <c r="O3822">
        <v>7</v>
      </c>
    </row>
    <row r="3823" spans="2:15" x14ac:dyDescent="0.25">
      <c r="B3823" s="16">
        <f t="shared" si="589"/>
        <v>42623</v>
      </c>
      <c r="C3823">
        <v>410</v>
      </c>
      <c r="D3823">
        <f t="shared" si="583"/>
        <v>155</v>
      </c>
      <c r="E3823">
        <f t="shared" si="584"/>
        <v>255</v>
      </c>
      <c r="G3823">
        <f t="shared" si="585"/>
        <v>11</v>
      </c>
      <c r="H3823">
        <v>12</v>
      </c>
      <c r="I3823">
        <f t="shared" si="586"/>
        <v>32</v>
      </c>
      <c r="K3823">
        <f t="shared" si="587"/>
        <v>90</v>
      </c>
      <c r="N3823">
        <f t="shared" si="588"/>
        <v>3</v>
      </c>
      <c r="O3823">
        <v>7</v>
      </c>
    </row>
    <row r="3824" spans="2:15" x14ac:dyDescent="0.25">
      <c r="B3824" s="16">
        <f t="shared" si="589"/>
        <v>42624</v>
      </c>
      <c r="C3824">
        <v>410</v>
      </c>
      <c r="D3824">
        <f t="shared" si="583"/>
        <v>155</v>
      </c>
      <c r="E3824">
        <f t="shared" si="584"/>
        <v>255</v>
      </c>
      <c r="G3824">
        <f t="shared" si="585"/>
        <v>11</v>
      </c>
      <c r="H3824">
        <v>12</v>
      </c>
      <c r="I3824">
        <f t="shared" si="586"/>
        <v>32</v>
      </c>
      <c r="K3824">
        <f t="shared" si="587"/>
        <v>90</v>
      </c>
      <c r="N3824">
        <f t="shared" si="588"/>
        <v>3</v>
      </c>
      <c r="O3824">
        <v>7</v>
      </c>
    </row>
    <row r="3825" spans="2:15" x14ac:dyDescent="0.25">
      <c r="B3825" s="16">
        <f t="shared" si="589"/>
        <v>42625</v>
      </c>
      <c r="C3825">
        <v>410</v>
      </c>
      <c r="D3825">
        <f t="shared" si="583"/>
        <v>155</v>
      </c>
      <c r="E3825">
        <f t="shared" si="584"/>
        <v>255</v>
      </c>
      <c r="G3825">
        <f t="shared" si="585"/>
        <v>11</v>
      </c>
      <c r="H3825">
        <v>12</v>
      </c>
      <c r="I3825">
        <f t="shared" si="586"/>
        <v>32</v>
      </c>
      <c r="K3825">
        <f t="shared" si="587"/>
        <v>90</v>
      </c>
      <c r="N3825">
        <f t="shared" si="588"/>
        <v>3</v>
      </c>
      <c r="O3825">
        <v>7</v>
      </c>
    </row>
    <row r="3826" spans="2:15" x14ac:dyDescent="0.25">
      <c r="B3826" s="16">
        <f t="shared" si="589"/>
        <v>42626</v>
      </c>
      <c r="C3826">
        <v>410</v>
      </c>
      <c r="D3826">
        <f t="shared" ref="D3826:D3843" si="590">SUM(F3826:S3826)</f>
        <v>155</v>
      </c>
      <c r="E3826">
        <f t="shared" ref="E3826:E3889" si="591">C3826-D3826</f>
        <v>255</v>
      </c>
      <c r="G3826">
        <f t="shared" si="585"/>
        <v>11</v>
      </c>
      <c r="H3826">
        <v>12</v>
      </c>
      <c r="I3826">
        <f t="shared" si="586"/>
        <v>32</v>
      </c>
      <c r="K3826">
        <f t="shared" si="587"/>
        <v>90</v>
      </c>
      <c r="N3826">
        <f t="shared" si="588"/>
        <v>3</v>
      </c>
      <c r="O3826">
        <v>7</v>
      </c>
    </row>
    <row r="3827" spans="2:15" x14ac:dyDescent="0.25">
      <c r="B3827" s="16">
        <f t="shared" si="589"/>
        <v>42627</v>
      </c>
      <c r="C3827">
        <v>410</v>
      </c>
      <c r="D3827">
        <f t="shared" si="590"/>
        <v>155</v>
      </c>
      <c r="E3827">
        <f t="shared" si="591"/>
        <v>255</v>
      </c>
      <c r="G3827">
        <f t="shared" si="585"/>
        <v>11</v>
      </c>
      <c r="H3827">
        <v>12</v>
      </c>
      <c r="I3827">
        <f t="shared" si="586"/>
        <v>32</v>
      </c>
      <c r="K3827">
        <f t="shared" si="587"/>
        <v>90</v>
      </c>
      <c r="N3827">
        <f t="shared" si="588"/>
        <v>3</v>
      </c>
      <c r="O3827">
        <v>7</v>
      </c>
    </row>
    <row r="3828" spans="2:15" x14ac:dyDescent="0.25">
      <c r="B3828" s="16">
        <f t="shared" si="589"/>
        <v>42628</v>
      </c>
      <c r="C3828">
        <v>410</v>
      </c>
      <c r="D3828">
        <f t="shared" si="590"/>
        <v>155</v>
      </c>
      <c r="E3828">
        <f t="shared" si="591"/>
        <v>255</v>
      </c>
      <c r="G3828">
        <f t="shared" si="585"/>
        <v>11</v>
      </c>
      <c r="H3828">
        <v>12</v>
      </c>
      <c r="I3828">
        <f t="shared" si="586"/>
        <v>32</v>
      </c>
      <c r="K3828">
        <f t="shared" si="587"/>
        <v>90</v>
      </c>
      <c r="N3828">
        <f t="shared" si="588"/>
        <v>3</v>
      </c>
      <c r="O3828">
        <v>7</v>
      </c>
    </row>
    <row r="3829" spans="2:15" x14ac:dyDescent="0.25">
      <c r="B3829" s="16">
        <f t="shared" si="589"/>
        <v>42629</v>
      </c>
      <c r="C3829">
        <v>410</v>
      </c>
      <c r="D3829">
        <f t="shared" si="590"/>
        <v>155</v>
      </c>
      <c r="E3829">
        <f t="shared" si="591"/>
        <v>255</v>
      </c>
      <c r="G3829">
        <f t="shared" si="585"/>
        <v>11</v>
      </c>
      <c r="H3829">
        <v>12</v>
      </c>
      <c r="I3829">
        <f t="shared" si="586"/>
        <v>32</v>
      </c>
      <c r="K3829">
        <f t="shared" si="587"/>
        <v>90</v>
      </c>
      <c r="N3829">
        <f t="shared" si="588"/>
        <v>3</v>
      </c>
      <c r="O3829">
        <v>7</v>
      </c>
    </row>
    <row r="3830" spans="2:15" x14ac:dyDescent="0.25">
      <c r="B3830" s="16">
        <f t="shared" si="589"/>
        <v>42630</v>
      </c>
      <c r="C3830">
        <v>410</v>
      </c>
      <c r="D3830">
        <f t="shared" si="590"/>
        <v>155</v>
      </c>
      <c r="E3830">
        <f t="shared" si="591"/>
        <v>255</v>
      </c>
      <c r="G3830">
        <f t="shared" si="585"/>
        <v>11</v>
      </c>
      <c r="H3830">
        <v>12</v>
      </c>
      <c r="I3830">
        <f t="shared" si="586"/>
        <v>32</v>
      </c>
      <c r="K3830">
        <f t="shared" si="587"/>
        <v>90</v>
      </c>
      <c r="N3830">
        <f t="shared" si="588"/>
        <v>3</v>
      </c>
      <c r="O3830">
        <v>7</v>
      </c>
    </row>
    <row r="3831" spans="2:15" x14ac:dyDescent="0.25">
      <c r="B3831" s="16">
        <f t="shared" si="589"/>
        <v>42631</v>
      </c>
      <c r="C3831">
        <v>410</v>
      </c>
      <c r="D3831">
        <f t="shared" si="590"/>
        <v>155</v>
      </c>
      <c r="E3831">
        <f t="shared" si="591"/>
        <v>255</v>
      </c>
      <c r="G3831">
        <f t="shared" si="585"/>
        <v>11</v>
      </c>
      <c r="H3831">
        <v>12</v>
      </c>
      <c r="I3831">
        <f t="shared" si="586"/>
        <v>32</v>
      </c>
      <c r="K3831">
        <f t="shared" si="587"/>
        <v>90</v>
      </c>
      <c r="N3831">
        <f t="shared" si="588"/>
        <v>3</v>
      </c>
      <c r="O3831">
        <v>7</v>
      </c>
    </row>
    <row r="3832" spans="2:15" x14ac:dyDescent="0.25">
      <c r="B3832" s="16">
        <f t="shared" si="589"/>
        <v>42632</v>
      </c>
      <c r="C3832">
        <v>410</v>
      </c>
      <c r="D3832">
        <f t="shared" si="590"/>
        <v>155</v>
      </c>
      <c r="E3832">
        <f t="shared" si="591"/>
        <v>255</v>
      </c>
      <c r="G3832">
        <f t="shared" si="585"/>
        <v>11</v>
      </c>
      <c r="H3832">
        <v>12</v>
      </c>
      <c r="I3832">
        <f t="shared" si="586"/>
        <v>32</v>
      </c>
      <c r="K3832">
        <f t="shared" si="587"/>
        <v>90</v>
      </c>
      <c r="N3832">
        <f t="shared" si="588"/>
        <v>3</v>
      </c>
      <c r="O3832">
        <v>7</v>
      </c>
    </row>
    <row r="3833" spans="2:15" x14ac:dyDescent="0.25">
      <c r="B3833" s="16">
        <f t="shared" si="589"/>
        <v>42633</v>
      </c>
      <c r="C3833">
        <v>410</v>
      </c>
      <c r="D3833">
        <f t="shared" si="590"/>
        <v>155</v>
      </c>
      <c r="E3833">
        <f t="shared" si="591"/>
        <v>255</v>
      </c>
      <c r="G3833">
        <f t="shared" si="585"/>
        <v>11</v>
      </c>
      <c r="H3833">
        <v>12</v>
      </c>
      <c r="I3833">
        <f t="shared" si="586"/>
        <v>32</v>
      </c>
      <c r="K3833">
        <f t="shared" si="587"/>
        <v>90</v>
      </c>
      <c r="N3833">
        <f t="shared" si="588"/>
        <v>3</v>
      </c>
      <c r="O3833">
        <v>7</v>
      </c>
    </row>
    <row r="3834" spans="2:15" x14ac:dyDescent="0.25">
      <c r="B3834" s="16">
        <f t="shared" si="589"/>
        <v>42634</v>
      </c>
      <c r="C3834">
        <v>410</v>
      </c>
      <c r="D3834">
        <f t="shared" si="590"/>
        <v>155</v>
      </c>
      <c r="E3834">
        <f t="shared" si="591"/>
        <v>255</v>
      </c>
      <c r="G3834">
        <f t="shared" si="585"/>
        <v>11</v>
      </c>
      <c r="H3834">
        <v>12</v>
      </c>
      <c r="I3834">
        <f t="shared" si="586"/>
        <v>32</v>
      </c>
      <c r="K3834">
        <f t="shared" si="587"/>
        <v>90</v>
      </c>
      <c r="N3834">
        <f t="shared" si="588"/>
        <v>3</v>
      </c>
      <c r="O3834">
        <v>7</v>
      </c>
    </row>
    <row r="3835" spans="2:15" x14ac:dyDescent="0.25">
      <c r="B3835" s="16">
        <f t="shared" si="589"/>
        <v>42635</v>
      </c>
      <c r="C3835">
        <v>410</v>
      </c>
      <c r="D3835">
        <f t="shared" si="590"/>
        <v>155</v>
      </c>
      <c r="E3835">
        <f t="shared" si="591"/>
        <v>255</v>
      </c>
      <c r="G3835">
        <f t="shared" si="585"/>
        <v>11</v>
      </c>
      <c r="H3835">
        <v>12</v>
      </c>
      <c r="I3835">
        <f t="shared" si="586"/>
        <v>32</v>
      </c>
      <c r="K3835">
        <f t="shared" si="587"/>
        <v>90</v>
      </c>
      <c r="N3835">
        <f t="shared" si="588"/>
        <v>3</v>
      </c>
      <c r="O3835">
        <v>7</v>
      </c>
    </row>
    <row r="3836" spans="2:15" x14ac:dyDescent="0.25">
      <c r="B3836" s="16">
        <f t="shared" si="589"/>
        <v>42636</v>
      </c>
      <c r="C3836">
        <v>410</v>
      </c>
      <c r="D3836">
        <f t="shared" si="590"/>
        <v>155</v>
      </c>
      <c r="E3836">
        <f t="shared" si="591"/>
        <v>255</v>
      </c>
      <c r="G3836">
        <f t="shared" si="585"/>
        <v>11</v>
      </c>
      <c r="H3836">
        <v>12</v>
      </c>
      <c r="I3836">
        <f t="shared" si="586"/>
        <v>32</v>
      </c>
      <c r="K3836">
        <f t="shared" si="587"/>
        <v>90</v>
      </c>
      <c r="N3836">
        <f t="shared" si="588"/>
        <v>3</v>
      </c>
      <c r="O3836">
        <v>7</v>
      </c>
    </row>
    <row r="3837" spans="2:15" x14ac:dyDescent="0.25">
      <c r="B3837" s="16">
        <f t="shared" si="589"/>
        <v>42637</v>
      </c>
      <c r="C3837">
        <v>410</v>
      </c>
      <c r="D3837">
        <f t="shared" si="590"/>
        <v>155</v>
      </c>
      <c r="E3837">
        <f t="shared" si="591"/>
        <v>255</v>
      </c>
      <c r="G3837">
        <f t="shared" si="585"/>
        <v>11</v>
      </c>
      <c r="H3837">
        <v>12</v>
      </c>
      <c r="I3837">
        <f t="shared" si="586"/>
        <v>32</v>
      </c>
      <c r="K3837">
        <f t="shared" si="587"/>
        <v>90</v>
      </c>
      <c r="N3837">
        <f t="shared" si="588"/>
        <v>3</v>
      </c>
      <c r="O3837">
        <v>7</v>
      </c>
    </row>
    <row r="3838" spans="2:15" x14ac:dyDescent="0.25">
      <c r="B3838" s="16">
        <f t="shared" si="589"/>
        <v>42638</v>
      </c>
      <c r="C3838">
        <v>410</v>
      </c>
      <c r="D3838">
        <f t="shared" si="590"/>
        <v>155</v>
      </c>
      <c r="E3838">
        <f t="shared" si="591"/>
        <v>255</v>
      </c>
      <c r="G3838">
        <f t="shared" si="585"/>
        <v>11</v>
      </c>
      <c r="H3838">
        <v>12</v>
      </c>
      <c r="I3838">
        <f t="shared" si="586"/>
        <v>32</v>
      </c>
      <c r="K3838">
        <f t="shared" si="587"/>
        <v>90</v>
      </c>
      <c r="N3838">
        <f t="shared" si="588"/>
        <v>3</v>
      </c>
      <c r="O3838">
        <v>7</v>
      </c>
    </row>
    <row r="3839" spans="2:15" x14ac:dyDescent="0.25">
      <c r="B3839" s="16">
        <f t="shared" si="589"/>
        <v>42639</v>
      </c>
      <c r="C3839">
        <v>410</v>
      </c>
      <c r="D3839">
        <f t="shared" si="590"/>
        <v>155</v>
      </c>
      <c r="E3839">
        <f t="shared" si="591"/>
        <v>255</v>
      </c>
      <c r="G3839">
        <f t="shared" si="585"/>
        <v>11</v>
      </c>
      <c r="H3839">
        <v>12</v>
      </c>
      <c r="I3839">
        <f t="shared" si="586"/>
        <v>32</v>
      </c>
      <c r="K3839">
        <f t="shared" si="587"/>
        <v>90</v>
      </c>
      <c r="N3839">
        <f t="shared" si="588"/>
        <v>3</v>
      </c>
      <c r="O3839">
        <v>7</v>
      </c>
    </row>
    <row r="3840" spans="2:15" x14ac:dyDescent="0.25">
      <c r="B3840" s="16">
        <f t="shared" si="589"/>
        <v>42640</v>
      </c>
      <c r="C3840">
        <v>410</v>
      </c>
      <c r="D3840">
        <f t="shared" si="590"/>
        <v>155</v>
      </c>
      <c r="E3840">
        <f t="shared" si="591"/>
        <v>255</v>
      </c>
      <c r="G3840">
        <f t="shared" si="585"/>
        <v>11</v>
      </c>
      <c r="H3840">
        <v>12</v>
      </c>
      <c r="I3840">
        <f t="shared" si="586"/>
        <v>32</v>
      </c>
      <c r="K3840">
        <f t="shared" si="587"/>
        <v>90</v>
      </c>
      <c r="N3840">
        <f t="shared" si="588"/>
        <v>3</v>
      </c>
      <c r="O3840">
        <v>7</v>
      </c>
    </row>
    <row r="3841" spans="2:15" x14ac:dyDescent="0.25">
      <c r="B3841" s="16">
        <f t="shared" si="589"/>
        <v>42641</v>
      </c>
      <c r="C3841">
        <v>410</v>
      </c>
      <c r="D3841">
        <f t="shared" si="590"/>
        <v>155</v>
      </c>
      <c r="E3841">
        <f t="shared" si="591"/>
        <v>255</v>
      </c>
      <c r="G3841">
        <f t="shared" si="585"/>
        <v>11</v>
      </c>
      <c r="H3841">
        <v>12</v>
      </c>
      <c r="I3841">
        <f t="shared" si="586"/>
        <v>32</v>
      </c>
      <c r="K3841">
        <f t="shared" si="587"/>
        <v>90</v>
      </c>
      <c r="N3841">
        <f t="shared" si="588"/>
        <v>3</v>
      </c>
      <c r="O3841">
        <v>7</v>
      </c>
    </row>
    <row r="3842" spans="2:15" x14ac:dyDescent="0.25">
      <c r="B3842" s="16">
        <f t="shared" si="589"/>
        <v>42642</v>
      </c>
      <c r="C3842">
        <v>410</v>
      </c>
      <c r="D3842">
        <f t="shared" si="590"/>
        <v>155</v>
      </c>
      <c r="E3842">
        <f t="shared" si="591"/>
        <v>255</v>
      </c>
      <c r="G3842">
        <f t="shared" si="585"/>
        <v>11</v>
      </c>
      <c r="H3842">
        <v>12</v>
      </c>
      <c r="I3842">
        <f t="shared" si="586"/>
        <v>32</v>
      </c>
      <c r="K3842">
        <f t="shared" si="587"/>
        <v>90</v>
      </c>
      <c r="N3842">
        <f t="shared" si="588"/>
        <v>3</v>
      </c>
      <c r="O3842">
        <v>7</v>
      </c>
    </row>
    <row r="3843" spans="2:15" x14ac:dyDescent="0.25">
      <c r="B3843" s="16">
        <f t="shared" si="589"/>
        <v>42643</v>
      </c>
      <c r="C3843">
        <v>410</v>
      </c>
      <c r="D3843">
        <f t="shared" si="590"/>
        <v>155</v>
      </c>
      <c r="E3843">
        <f t="shared" si="591"/>
        <v>255</v>
      </c>
      <c r="G3843">
        <f t="shared" si="585"/>
        <v>11</v>
      </c>
      <c r="H3843">
        <v>12</v>
      </c>
      <c r="I3843">
        <f t="shared" si="586"/>
        <v>32</v>
      </c>
      <c r="K3843">
        <f t="shared" si="587"/>
        <v>90</v>
      </c>
      <c r="N3843">
        <f t="shared" si="588"/>
        <v>3</v>
      </c>
      <c r="O3843">
        <v>7</v>
      </c>
    </row>
    <row r="3844" spans="2:15" x14ac:dyDescent="0.25">
      <c r="B3844" s="16">
        <f t="shared" si="589"/>
        <v>42644</v>
      </c>
      <c r="C3844">
        <v>410</v>
      </c>
      <c r="D3844">
        <f t="shared" ref="D3844:D3907" si="592">SUM(F3844:T3844)</f>
        <v>359</v>
      </c>
      <c r="E3844">
        <f t="shared" si="591"/>
        <v>51</v>
      </c>
      <c r="F3844">
        <v>15</v>
      </c>
      <c r="G3844">
        <f>30</f>
        <v>30</v>
      </c>
      <c r="H3844">
        <f t="shared" ref="H3844:H3873" si="593">40+30+55+81-25-100</f>
        <v>81</v>
      </c>
      <c r="I3844">
        <f>45+20+68</f>
        <v>133</v>
      </c>
      <c r="K3844">
        <f>90+10</f>
        <v>100</v>
      </c>
    </row>
    <row r="3845" spans="2:15" x14ac:dyDescent="0.25">
      <c r="B3845" s="16">
        <f t="shared" si="589"/>
        <v>42645</v>
      </c>
      <c r="C3845">
        <v>410</v>
      </c>
      <c r="D3845">
        <f t="shared" si="592"/>
        <v>359</v>
      </c>
      <c r="E3845">
        <f t="shared" si="591"/>
        <v>51</v>
      </c>
      <c r="F3845">
        <v>15</v>
      </c>
      <c r="G3845">
        <f>30</f>
        <v>30</v>
      </c>
      <c r="H3845">
        <f t="shared" si="593"/>
        <v>81</v>
      </c>
      <c r="I3845">
        <f t="shared" ref="I3845:I3874" si="594">45+20+68</f>
        <v>133</v>
      </c>
      <c r="K3845">
        <f t="shared" ref="K3845:K3908" si="595">90+10</f>
        <v>100</v>
      </c>
    </row>
    <row r="3846" spans="2:15" x14ac:dyDescent="0.25">
      <c r="B3846" s="16">
        <f t="shared" si="589"/>
        <v>42646</v>
      </c>
      <c r="C3846">
        <v>410</v>
      </c>
      <c r="D3846">
        <f t="shared" si="592"/>
        <v>359</v>
      </c>
      <c r="E3846">
        <f t="shared" si="591"/>
        <v>51</v>
      </c>
      <c r="F3846">
        <v>15</v>
      </c>
      <c r="G3846">
        <f>30</f>
        <v>30</v>
      </c>
      <c r="H3846">
        <f t="shared" si="593"/>
        <v>81</v>
      </c>
      <c r="I3846">
        <f t="shared" si="594"/>
        <v>133</v>
      </c>
      <c r="K3846">
        <f t="shared" si="595"/>
        <v>100</v>
      </c>
    </row>
    <row r="3847" spans="2:15" x14ac:dyDescent="0.25">
      <c r="B3847" s="16">
        <f t="shared" si="589"/>
        <v>42647</v>
      </c>
      <c r="C3847">
        <v>410</v>
      </c>
      <c r="D3847">
        <f t="shared" si="592"/>
        <v>359</v>
      </c>
      <c r="E3847">
        <f t="shared" si="591"/>
        <v>51</v>
      </c>
      <c r="F3847">
        <v>15</v>
      </c>
      <c r="G3847">
        <f>30</f>
        <v>30</v>
      </c>
      <c r="H3847">
        <f t="shared" si="593"/>
        <v>81</v>
      </c>
      <c r="I3847">
        <f t="shared" si="594"/>
        <v>133</v>
      </c>
      <c r="K3847">
        <f t="shared" si="595"/>
        <v>100</v>
      </c>
    </row>
    <row r="3848" spans="2:15" x14ac:dyDescent="0.25">
      <c r="B3848" s="16">
        <f t="shared" si="589"/>
        <v>42648</v>
      </c>
      <c r="C3848">
        <v>410</v>
      </c>
      <c r="D3848">
        <f t="shared" si="592"/>
        <v>359</v>
      </c>
      <c r="E3848">
        <f t="shared" si="591"/>
        <v>51</v>
      </c>
      <c r="F3848">
        <v>15</v>
      </c>
      <c r="G3848">
        <f>30</f>
        <v>30</v>
      </c>
      <c r="H3848">
        <f t="shared" si="593"/>
        <v>81</v>
      </c>
      <c r="I3848">
        <f t="shared" si="594"/>
        <v>133</v>
      </c>
      <c r="K3848">
        <f t="shared" si="595"/>
        <v>100</v>
      </c>
    </row>
    <row r="3849" spans="2:15" x14ac:dyDescent="0.25">
      <c r="B3849" s="16">
        <f t="shared" si="589"/>
        <v>42649</v>
      </c>
      <c r="C3849">
        <v>410</v>
      </c>
      <c r="D3849">
        <f t="shared" si="592"/>
        <v>359</v>
      </c>
      <c r="E3849">
        <f t="shared" si="591"/>
        <v>51</v>
      </c>
      <c r="F3849">
        <v>15</v>
      </c>
      <c r="G3849">
        <f>30</f>
        <v>30</v>
      </c>
      <c r="H3849">
        <f t="shared" si="593"/>
        <v>81</v>
      </c>
      <c r="I3849">
        <f t="shared" si="594"/>
        <v>133</v>
      </c>
      <c r="K3849">
        <f t="shared" si="595"/>
        <v>100</v>
      </c>
    </row>
    <row r="3850" spans="2:15" x14ac:dyDescent="0.25">
      <c r="B3850" s="16">
        <f t="shared" si="589"/>
        <v>42650</v>
      </c>
      <c r="C3850">
        <v>410</v>
      </c>
      <c r="D3850">
        <f t="shared" si="592"/>
        <v>359</v>
      </c>
      <c r="E3850">
        <f t="shared" si="591"/>
        <v>51</v>
      </c>
      <c r="F3850">
        <v>15</v>
      </c>
      <c r="G3850">
        <f>30</f>
        <v>30</v>
      </c>
      <c r="H3850">
        <f t="shared" si="593"/>
        <v>81</v>
      </c>
      <c r="I3850">
        <f t="shared" si="594"/>
        <v>133</v>
      </c>
      <c r="K3850">
        <f t="shared" si="595"/>
        <v>100</v>
      </c>
    </row>
    <row r="3851" spans="2:15" x14ac:dyDescent="0.25">
      <c r="B3851" s="16">
        <f t="shared" si="589"/>
        <v>42651</v>
      </c>
      <c r="C3851">
        <v>410</v>
      </c>
      <c r="D3851">
        <f t="shared" si="592"/>
        <v>359</v>
      </c>
      <c r="E3851">
        <f t="shared" si="591"/>
        <v>51</v>
      </c>
      <c r="F3851">
        <v>15</v>
      </c>
      <c r="G3851">
        <f>30</f>
        <v>30</v>
      </c>
      <c r="H3851">
        <f t="shared" si="593"/>
        <v>81</v>
      </c>
      <c r="I3851">
        <f t="shared" si="594"/>
        <v>133</v>
      </c>
      <c r="K3851">
        <f t="shared" si="595"/>
        <v>100</v>
      </c>
    </row>
    <row r="3852" spans="2:15" x14ac:dyDescent="0.25">
      <c r="B3852" s="16">
        <f t="shared" si="589"/>
        <v>42652</v>
      </c>
      <c r="C3852">
        <v>410</v>
      </c>
      <c r="D3852">
        <f t="shared" si="592"/>
        <v>359</v>
      </c>
      <c r="E3852">
        <f t="shared" si="591"/>
        <v>51</v>
      </c>
      <c r="F3852">
        <v>15</v>
      </c>
      <c r="G3852">
        <f>30</f>
        <v>30</v>
      </c>
      <c r="H3852">
        <f t="shared" si="593"/>
        <v>81</v>
      </c>
      <c r="I3852">
        <f t="shared" si="594"/>
        <v>133</v>
      </c>
      <c r="K3852">
        <f t="shared" si="595"/>
        <v>100</v>
      </c>
    </row>
    <row r="3853" spans="2:15" x14ac:dyDescent="0.25">
      <c r="B3853" s="16">
        <f t="shared" si="589"/>
        <v>42653</v>
      </c>
      <c r="C3853">
        <v>410</v>
      </c>
      <c r="D3853">
        <f t="shared" si="592"/>
        <v>359</v>
      </c>
      <c r="E3853">
        <f t="shared" si="591"/>
        <v>51</v>
      </c>
      <c r="F3853">
        <v>15</v>
      </c>
      <c r="G3853">
        <f>30</f>
        <v>30</v>
      </c>
      <c r="H3853">
        <f t="shared" si="593"/>
        <v>81</v>
      </c>
      <c r="I3853">
        <f t="shared" si="594"/>
        <v>133</v>
      </c>
      <c r="K3853">
        <f t="shared" si="595"/>
        <v>100</v>
      </c>
    </row>
    <row r="3854" spans="2:15" x14ac:dyDescent="0.25">
      <c r="B3854" s="16">
        <f t="shared" si="589"/>
        <v>42654</v>
      </c>
      <c r="C3854">
        <v>410</v>
      </c>
      <c r="D3854">
        <f t="shared" si="592"/>
        <v>359</v>
      </c>
      <c r="E3854">
        <f t="shared" si="591"/>
        <v>51</v>
      </c>
      <c r="F3854">
        <v>15</v>
      </c>
      <c r="G3854">
        <f>30</f>
        <v>30</v>
      </c>
      <c r="H3854">
        <f t="shared" si="593"/>
        <v>81</v>
      </c>
      <c r="I3854">
        <f t="shared" si="594"/>
        <v>133</v>
      </c>
      <c r="K3854">
        <f t="shared" si="595"/>
        <v>100</v>
      </c>
    </row>
    <row r="3855" spans="2:15" x14ac:dyDescent="0.25">
      <c r="B3855" s="16">
        <f t="shared" si="589"/>
        <v>42655</v>
      </c>
      <c r="C3855">
        <v>410</v>
      </c>
      <c r="D3855">
        <f t="shared" si="592"/>
        <v>359</v>
      </c>
      <c r="E3855">
        <f t="shared" si="591"/>
        <v>51</v>
      </c>
      <c r="F3855">
        <v>15</v>
      </c>
      <c r="G3855">
        <f>30</f>
        <v>30</v>
      </c>
      <c r="H3855">
        <f t="shared" si="593"/>
        <v>81</v>
      </c>
      <c r="I3855">
        <f t="shared" si="594"/>
        <v>133</v>
      </c>
      <c r="K3855">
        <f t="shared" si="595"/>
        <v>100</v>
      </c>
    </row>
    <row r="3856" spans="2:15" x14ac:dyDescent="0.25">
      <c r="B3856" s="16">
        <f t="shared" si="589"/>
        <v>42656</v>
      </c>
      <c r="C3856">
        <v>410</v>
      </c>
      <c r="D3856">
        <f t="shared" si="592"/>
        <v>359</v>
      </c>
      <c r="E3856">
        <f t="shared" si="591"/>
        <v>51</v>
      </c>
      <c r="F3856">
        <v>15</v>
      </c>
      <c r="G3856">
        <f>30</f>
        <v>30</v>
      </c>
      <c r="H3856">
        <f t="shared" si="593"/>
        <v>81</v>
      </c>
      <c r="I3856">
        <f t="shared" si="594"/>
        <v>133</v>
      </c>
      <c r="K3856">
        <f t="shared" si="595"/>
        <v>100</v>
      </c>
    </row>
    <row r="3857" spans="2:11" x14ac:dyDescent="0.25">
      <c r="B3857" s="16">
        <f t="shared" si="589"/>
        <v>42657</v>
      </c>
      <c r="C3857">
        <v>410</v>
      </c>
      <c r="D3857">
        <f t="shared" si="592"/>
        <v>359</v>
      </c>
      <c r="E3857">
        <f t="shared" si="591"/>
        <v>51</v>
      </c>
      <c r="F3857">
        <v>15</v>
      </c>
      <c r="G3857">
        <f>30</f>
        <v>30</v>
      </c>
      <c r="H3857">
        <f t="shared" si="593"/>
        <v>81</v>
      </c>
      <c r="I3857">
        <f t="shared" si="594"/>
        <v>133</v>
      </c>
      <c r="K3857">
        <f t="shared" si="595"/>
        <v>100</v>
      </c>
    </row>
    <row r="3858" spans="2:11" x14ac:dyDescent="0.25">
      <c r="B3858" s="16">
        <f t="shared" si="589"/>
        <v>42658</v>
      </c>
      <c r="C3858">
        <v>410</v>
      </c>
      <c r="D3858">
        <f t="shared" si="592"/>
        <v>359</v>
      </c>
      <c r="E3858">
        <f t="shared" si="591"/>
        <v>51</v>
      </c>
      <c r="F3858">
        <v>15</v>
      </c>
      <c r="G3858">
        <f>30</f>
        <v>30</v>
      </c>
      <c r="H3858">
        <f t="shared" si="593"/>
        <v>81</v>
      </c>
      <c r="I3858">
        <f t="shared" si="594"/>
        <v>133</v>
      </c>
      <c r="K3858">
        <f t="shared" si="595"/>
        <v>100</v>
      </c>
    </row>
    <row r="3859" spans="2:11" x14ac:dyDescent="0.25">
      <c r="B3859" s="16">
        <f t="shared" si="589"/>
        <v>42659</v>
      </c>
      <c r="C3859">
        <v>410</v>
      </c>
      <c r="D3859">
        <f t="shared" si="592"/>
        <v>359</v>
      </c>
      <c r="E3859">
        <f t="shared" si="591"/>
        <v>51</v>
      </c>
      <c r="F3859">
        <v>15</v>
      </c>
      <c r="G3859">
        <f>30</f>
        <v>30</v>
      </c>
      <c r="H3859">
        <f t="shared" si="593"/>
        <v>81</v>
      </c>
      <c r="I3859">
        <f t="shared" si="594"/>
        <v>133</v>
      </c>
      <c r="K3859">
        <f t="shared" si="595"/>
        <v>100</v>
      </c>
    </row>
    <row r="3860" spans="2:11" x14ac:dyDescent="0.25">
      <c r="B3860" s="16">
        <f t="shared" si="589"/>
        <v>42660</v>
      </c>
      <c r="C3860">
        <v>410</v>
      </c>
      <c r="D3860">
        <f t="shared" si="592"/>
        <v>359</v>
      </c>
      <c r="E3860">
        <f t="shared" si="591"/>
        <v>51</v>
      </c>
      <c r="F3860">
        <v>15</v>
      </c>
      <c r="G3860">
        <f>30</f>
        <v>30</v>
      </c>
      <c r="H3860">
        <f t="shared" si="593"/>
        <v>81</v>
      </c>
      <c r="I3860">
        <f t="shared" si="594"/>
        <v>133</v>
      </c>
      <c r="K3860">
        <f t="shared" si="595"/>
        <v>100</v>
      </c>
    </row>
    <row r="3861" spans="2:11" x14ac:dyDescent="0.25">
      <c r="B3861" s="16">
        <f t="shared" si="589"/>
        <v>42661</v>
      </c>
      <c r="C3861">
        <v>410</v>
      </c>
      <c r="D3861">
        <f t="shared" si="592"/>
        <v>359</v>
      </c>
      <c r="E3861">
        <f t="shared" si="591"/>
        <v>51</v>
      </c>
      <c r="F3861">
        <v>15</v>
      </c>
      <c r="G3861">
        <f>30</f>
        <v>30</v>
      </c>
      <c r="H3861">
        <f t="shared" si="593"/>
        <v>81</v>
      </c>
      <c r="I3861">
        <f t="shared" si="594"/>
        <v>133</v>
      </c>
      <c r="K3861">
        <f t="shared" si="595"/>
        <v>100</v>
      </c>
    </row>
    <row r="3862" spans="2:11" x14ac:dyDescent="0.25">
      <c r="B3862" s="16">
        <f t="shared" si="589"/>
        <v>42662</v>
      </c>
      <c r="C3862">
        <v>410</v>
      </c>
      <c r="D3862">
        <f t="shared" si="592"/>
        <v>359</v>
      </c>
      <c r="E3862">
        <f t="shared" si="591"/>
        <v>51</v>
      </c>
      <c r="F3862">
        <v>15</v>
      </c>
      <c r="G3862">
        <f>30</f>
        <v>30</v>
      </c>
      <c r="H3862">
        <f t="shared" si="593"/>
        <v>81</v>
      </c>
      <c r="I3862">
        <f t="shared" si="594"/>
        <v>133</v>
      </c>
      <c r="K3862">
        <f t="shared" si="595"/>
        <v>100</v>
      </c>
    </row>
    <row r="3863" spans="2:11" x14ac:dyDescent="0.25">
      <c r="B3863" s="16">
        <f t="shared" si="589"/>
        <v>42663</v>
      </c>
      <c r="C3863">
        <v>410</v>
      </c>
      <c r="D3863">
        <f t="shared" si="592"/>
        <v>359</v>
      </c>
      <c r="E3863">
        <f t="shared" si="591"/>
        <v>51</v>
      </c>
      <c r="F3863">
        <v>15</v>
      </c>
      <c r="G3863">
        <f>30</f>
        <v>30</v>
      </c>
      <c r="H3863">
        <f t="shared" si="593"/>
        <v>81</v>
      </c>
      <c r="I3863">
        <f t="shared" si="594"/>
        <v>133</v>
      </c>
      <c r="K3863">
        <f t="shared" si="595"/>
        <v>100</v>
      </c>
    </row>
    <row r="3864" spans="2:11" x14ac:dyDescent="0.25">
      <c r="B3864" s="16">
        <f t="shared" si="589"/>
        <v>42664</v>
      </c>
      <c r="C3864">
        <v>410</v>
      </c>
      <c r="D3864">
        <f t="shared" si="592"/>
        <v>359</v>
      </c>
      <c r="E3864">
        <f t="shared" si="591"/>
        <v>51</v>
      </c>
      <c r="F3864">
        <v>15</v>
      </c>
      <c r="G3864">
        <f>30</f>
        <v>30</v>
      </c>
      <c r="H3864">
        <f t="shared" si="593"/>
        <v>81</v>
      </c>
      <c r="I3864">
        <f t="shared" si="594"/>
        <v>133</v>
      </c>
      <c r="K3864">
        <f t="shared" si="595"/>
        <v>100</v>
      </c>
    </row>
    <row r="3865" spans="2:11" x14ac:dyDescent="0.25">
      <c r="B3865" s="16">
        <f t="shared" si="589"/>
        <v>42665</v>
      </c>
      <c r="C3865">
        <v>410</v>
      </c>
      <c r="D3865">
        <f t="shared" si="592"/>
        <v>359</v>
      </c>
      <c r="E3865">
        <f t="shared" si="591"/>
        <v>51</v>
      </c>
      <c r="F3865">
        <v>15</v>
      </c>
      <c r="G3865">
        <f>30</f>
        <v>30</v>
      </c>
      <c r="H3865">
        <f t="shared" si="593"/>
        <v>81</v>
      </c>
      <c r="I3865">
        <f t="shared" si="594"/>
        <v>133</v>
      </c>
      <c r="K3865">
        <f t="shared" si="595"/>
        <v>100</v>
      </c>
    </row>
    <row r="3866" spans="2:11" x14ac:dyDescent="0.25">
      <c r="B3866" s="16">
        <f t="shared" ref="B3866:B3929" si="596">B3865+1</f>
        <v>42666</v>
      </c>
      <c r="C3866">
        <v>410</v>
      </c>
      <c r="D3866">
        <f t="shared" si="592"/>
        <v>359</v>
      </c>
      <c r="E3866">
        <f t="shared" si="591"/>
        <v>51</v>
      </c>
      <c r="F3866">
        <v>15</v>
      </c>
      <c r="G3866">
        <f>30</f>
        <v>30</v>
      </c>
      <c r="H3866">
        <f t="shared" si="593"/>
        <v>81</v>
      </c>
      <c r="I3866">
        <f t="shared" si="594"/>
        <v>133</v>
      </c>
      <c r="K3866">
        <f t="shared" si="595"/>
        <v>100</v>
      </c>
    </row>
    <row r="3867" spans="2:11" x14ac:dyDescent="0.25">
      <c r="B3867" s="16">
        <f t="shared" si="596"/>
        <v>42667</v>
      </c>
      <c r="C3867">
        <v>410</v>
      </c>
      <c r="D3867">
        <f t="shared" si="592"/>
        <v>359</v>
      </c>
      <c r="E3867">
        <f t="shared" si="591"/>
        <v>51</v>
      </c>
      <c r="F3867">
        <v>15</v>
      </c>
      <c r="G3867">
        <f>30</f>
        <v>30</v>
      </c>
      <c r="H3867">
        <f t="shared" si="593"/>
        <v>81</v>
      </c>
      <c r="I3867">
        <f t="shared" si="594"/>
        <v>133</v>
      </c>
      <c r="K3867">
        <f t="shared" si="595"/>
        <v>100</v>
      </c>
    </row>
    <row r="3868" spans="2:11" x14ac:dyDescent="0.25">
      <c r="B3868" s="16">
        <f t="shared" si="596"/>
        <v>42668</v>
      </c>
      <c r="C3868">
        <v>410</v>
      </c>
      <c r="D3868">
        <f t="shared" si="592"/>
        <v>359</v>
      </c>
      <c r="E3868">
        <f t="shared" si="591"/>
        <v>51</v>
      </c>
      <c r="F3868">
        <v>15</v>
      </c>
      <c r="G3868">
        <f>30</f>
        <v>30</v>
      </c>
      <c r="H3868">
        <f t="shared" si="593"/>
        <v>81</v>
      </c>
      <c r="I3868">
        <f t="shared" si="594"/>
        <v>133</v>
      </c>
      <c r="K3868">
        <f t="shared" si="595"/>
        <v>100</v>
      </c>
    </row>
    <row r="3869" spans="2:11" x14ac:dyDescent="0.25">
      <c r="B3869" s="16">
        <f t="shared" si="596"/>
        <v>42669</v>
      </c>
      <c r="C3869">
        <v>410</v>
      </c>
      <c r="D3869">
        <f t="shared" si="592"/>
        <v>359</v>
      </c>
      <c r="E3869">
        <f t="shared" si="591"/>
        <v>51</v>
      </c>
      <c r="F3869">
        <v>15</v>
      </c>
      <c r="G3869">
        <f>30</f>
        <v>30</v>
      </c>
      <c r="H3869">
        <f t="shared" si="593"/>
        <v>81</v>
      </c>
      <c r="I3869">
        <f t="shared" si="594"/>
        <v>133</v>
      </c>
      <c r="K3869">
        <f t="shared" si="595"/>
        <v>100</v>
      </c>
    </row>
    <row r="3870" spans="2:11" x14ac:dyDescent="0.25">
      <c r="B3870" s="16">
        <f t="shared" si="596"/>
        <v>42670</v>
      </c>
      <c r="C3870">
        <v>410</v>
      </c>
      <c r="D3870">
        <f t="shared" si="592"/>
        <v>359</v>
      </c>
      <c r="E3870">
        <f t="shared" si="591"/>
        <v>51</v>
      </c>
      <c r="F3870">
        <v>15</v>
      </c>
      <c r="G3870">
        <f>30</f>
        <v>30</v>
      </c>
      <c r="H3870">
        <f t="shared" si="593"/>
        <v>81</v>
      </c>
      <c r="I3870">
        <f t="shared" si="594"/>
        <v>133</v>
      </c>
      <c r="K3870">
        <f t="shared" si="595"/>
        <v>100</v>
      </c>
    </row>
    <row r="3871" spans="2:11" x14ac:dyDescent="0.25">
      <c r="B3871" s="16">
        <f t="shared" si="596"/>
        <v>42671</v>
      </c>
      <c r="C3871">
        <v>410</v>
      </c>
      <c r="D3871">
        <f t="shared" si="592"/>
        <v>359</v>
      </c>
      <c r="E3871">
        <f t="shared" si="591"/>
        <v>51</v>
      </c>
      <c r="F3871">
        <v>15</v>
      </c>
      <c r="G3871">
        <f>30</f>
        <v>30</v>
      </c>
      <c r="H3871">
        <f t="shared" si="593"/>
        <v>81</v>
      </c>
      <c r="I3871">
        <f t="shared" si="594"/>
        <v>133</v>
      </c>
      <c r="K3871">
        <f t="shared" si="595"/>
        <v>100</v>
      </c>
    </row>
    <row r="3872" spans="2:11" x14ac:dyDescent="0.25">
      <c r="B3872" s="16">
        <f t="shared" si="596"/>
        <v>42672</v>
      </c>
      <c r="C3872">
        <v>410</v>
      </c>
      <c r="D3872">
        <f t="shared" si="592"/>
        <v>359</v>
      </c>
      <c r="E3872">
        <f t="shared" si="591"/>
        <v>51</v>
      </c>
      <c r="F3872">
        <v>15</v>
      </c>
      <c r="G3872">
        <f>30</f>
        <v>30</v>
      </c>
      <c r="H3872">
        <f t="shared" si="593"/>
        <v>81</v>
      </c>
      <c r="I3872">
        <f t="shared" si="594"/>
        <v>133</v>
      </c>
      <c r="K3872">
        <f t="shared" si="595"/>
        <v>100</v>
      </c>
    </row>
    <row r="3873" spans="2:19" x14ac:dyDescent="0.25">
      <c r="B3873" s="16">
        <f t="shared" si="596"/>
        <v>42673</v>
      </c>
      <c r="C3873">
        <v>410</v>
      </c>
      <c r="D3873">
        <f t="shared" si="592"/>
        <v>359</v>
      </c>
      <c r="E3873">
        <f t="shared" si="591"/>
        <v>51</v>
      </c>
      <c r="F3873">
        <v>15</v>
      </c>
      <c r="G3873">
        <f>30</f>
        <v>30</v>
      </c>
      <c r="H3873">
        <f t="shared" si="593"/>
        <v>81</v>
      </c>
      <c r="I3873">
        <f t="shared" si="594"/>
        <v>133</v>
      </c>
      <c r="K3873">
        <f t="shared" si="595"/>
        <v>100</v>
      </c>
    </row>
    <row r="3874" spans="2:19" x14ac:dyDescent="0.25">
      <c r="B3874" s="16">
        <f t="shared" si="596"/>
        <v>42674</v>
      </c>
      <c r="C3874">
        <v>410</v>
      </c>
      <c r="D3874">
        <f t="shared" si="592"/>
        <v>359</v>
      </c>
      <c r="E3874">
        <f t="shared" si="591"/>
        <v>51</v>
      </c>
      <c r="F3874">
        <v>15</v>
      </c>
      <c r="G3874">
        <f>30</f>
        <v>30</v>
      </c>
      <c r="H3874">
        <f>40+30+55+81-25-100</f>
        <v>81</v>
      </c>
      <c r="I3874">
        <f t="shared" si="594"/>
        <v>133</v>
      </c>
      <c r="K3874">
        <f t="shared" si="595"/>
        <v>100</v>
      </c>
    </row>
    <row r="3875" spans="2:19" x14ac:dyDescent="0.25">
      <c r="B3875" s="16">
        <f t="shared" si="596"/>
        <v>42675</v>
      </c>
      <c r="C3875">
        <v>450</v>
      </c>
      <c r="D3875">
        <f t="shared" si="592"/>
        <v>389</v>
      </c>
      <c r="E3875">
        <f t="shared" si="591"/>
        <v>61</v>
      </c>
      <c r="F3875">
        <v>15</v>
      </c>
      <c r="G3875">
        <f>30</f>
        <v>30</v>
      </c>
      <c r="H3875">
        <f>40+30+55-25+107-100</f>
        <v>107</v>
      </c>
      <c r="I3875">
        <f t="shared" ref="I3875:I3935" si="597">45+20</f>
        <v>65</v>
      </c>
      <c r="K3875">
        <f t="shared" si="595"/>
        <v>100</v>
      </c>
      <c r="O3875">
        <v>9</v>
      </c>
      <c r="R3875">
        <v>10</v>
      </c>
      <c r="S3875">
        <v>53</v>
      </c>
    </row>
    <row r="3876" spans="2:19" x14ac:dyDescent="0.25">
      <c r="B3876" s="16">
        <f t="shared" si="596"/>
        <v>42676</v>
      </c>
      <c r="C3876">
        <f t="shared" ref="C3876:C3908" si="598">C3875</f>
        <v>450</v>
      </c>
      <c r="D3876">
        <f t="shared" si="592"/>
        <v>389</v>
      </c>
      <c r="E3876">
        <f t="shared" si="591"/>
        <v>61</v>
      </c>
      <c r="F3876">
        <v>15</v>
      </c>
      <c r="G3876">
        <f>30</f>
        <v>30</v>
      </c>
      <c r="H3876">
        <f t="shared" ref="H3876:H3904" si="599">40+30+55-25+107-100</f>
        <v>107</v>
      </c>
      <c r="I3876">
        <f t="shared" si="597"/>
        <v>65</v>
      </c>
      <c r="K3876">
        <f t="shared" si="595"/>
        <v>100</v>
      </c>
      <c r="O3876">
        <v>9</v>
      </c>
      <c r="R3876">
        <v>10</v>
      </c>
      <c r="S3876">
        <v>53</v>
      </c>
    </row>
    <row r="3877" spans="2:19" x14ac:dyDescent="0.25">
      <c r="B3877" s="16">
        <f t="shared" si="596"/>
        <v>42677</v>
      </c>
      <c r="C3877">
        <f t="shared" si="598"/>
        <v>450</v>
      </c>
      <c r="D3877">
        <f t="shared" si="592"/>
        <v>389</v>
      </c>
      <c r="E3877">
        <f t="shared" si="591"/>
        <v>61</v>
      </c>
      <c r="F3877">
        <v>15</v>
      </c>
      <c r="G3877">
        <f>30</f>
        <v>30</v>
      </c>
      <c r="H3877">
        <f t="shared" si="599"/>
        <v>107</v>
      </c>
      <c r="I3877">
        <f t="shared" si="597"/>
        <v>65</v>
      </c>
      <c r="K3877">
        <f t="shared" si="595"/>
        <v>100</v>
      </c>
      <c r="O3877">
        <v>9</v>
      </c>
      <c r="R3877">
        <v>10</v>
      </c>
      <c r="S3877">
        <v>53</v>
      </c>
    </row>
    <row r="3878" spans="2:19" x14ac:dyDescent="0.25">
      <c r="B3878" s="16">
        <f t="shared" si="596"/>
        <v>42678</v>
      </c>
      <c r="C3878">
        <f t="shared" si="598"/>
        <v>450</v>
      </c>
      <c r="D3878">
        <f t="shared" si="592"/>
        <v>389</v>
      </c>
      <c r="E3878">
        <f t="shared" si="591"/>
        <v>61</v>
      </c>
      <c r="F3878">
        <v>15</v>
      </c>
      <c r="G3878">
        <f>30</f>
        <v>30</v>
      </c>
      <c r="H3878">
        <f t="shared" si="599"/>
        <v>107</v>
      </c>
      <c r="I3878">
        <f t="shared" si="597"/>
        <v>65</v>
      </c>
      <c r="K3878">
        <f t="shared" si="595"/>
        <v>100</v>
      </c>
      <c r="O3878">
        <v>9</v>
      </c>
      <c r="R3878">
        <v>10</v>
      </c>
      <c r="S3878">
        <v>53</v>
      </c>
    </row>
    <row r="3879" spans="2:19" x14ac:dyDescent="0.25">
      <c r="B3879" s="16">
        <f t="shared" si="596"/>
        <v>42679</v>
      </c>
      <c r="C3879">
        <f t="shared" si="598"/>
        <v>450</v>
      </c>
      <c r="D3879">
        <f t="shared" si="592"/>
        <v>389</v>
      </c>
      <c r="E3879">
        <f t="shared" si="591"/>
        <v>61</v>
      </c>
      <c r="F3879">
        <v>15</v>
      </c>
      <c r="G3879">
        <f>30</f>
        <v>30</v>
      </c>
      <c r="H3879">
        <f t="shared" si="599"/>
        <v>107</v>
      </c>
      <c r="I3879">
        <f t="shared" si="597"/>
        <v>65</v>
      </c>
      <c r="K3879">
        <f t="shared" si="595"/>
        <v>100</v>
      </c>
      <c r="O3879">
        <v>9</v>
      </c>
      <c r="R3879">
        <v>10</v>
      </c>
      <c r="S3879">
        <v>53</v>
      </c>
    </row>
    <row r="3880" spans="2:19" x14ac:dyDescent="0.25">
      <c r="B3880" s="16">
        <f t="shared" si="596"/>
        <v>42680</v>
      </c>
      <c r="C3880">
        <f t="shared" si="598"/>
        <v>450</v>
      </c>
      <c r="D3880">
        <f t="shared" si="592"/>
        <v>389</v>
      </c>
      <c r="E3880">
        <f t="shared" si="591"/>
        <v>61</v>
      </c>
      <c r="F3880">
        <v>15</v>
      </c>
      <c r="G3880">
        <f>30</f>
        <v>30</v>
      </c>
      <c r="H3880">
        <f t="shared" si="599"/>
        <v>107</v>
      </c>
      <c r="I3880">
        <f t="shared" si="597"/>
        <v>65</v>
      </c>
      <c r="K3880">
        <f t="shared" si="595"/>
        <v>100</v>
      </c>
      <c r="O3880">
        <v>9</v>
      </c>
      <c r="R3880">
        <v>10</v>
      </c>
      <c r="S3880">
        <v>53</v>
      </c>
    </row>
    <row r="3881" spans="2:19" x14ac:dyDescent="0.25">
      <c r="B3881" s="16">
        <f t="shared" si="596"/>
        <v>42681</v>
      </c>
      <c r="C3881">
        <f t="shared" si="598"/>
        <v>450</v>
      </c>
      <c r="D3881">
        <f t="shared" si="592"/>
        <v>389</v>
      </c>
      <c r="E3881">
        <f t="shared" si="591"/>
        <v>61</v>
      </c>
      <c r="F3881">
        <v>15</v>
      </c>
      <c r="G3881">
        <f>30</f>
        <v>30</v>
      </c>
      <c r="H3881">
        <f t="shared" si="599"/>
        <v>107</v>
      </c>
      <c r="I3881">
        <f t="shared" si="597"/>
        <v>65</v>
      </c>
      <c r="K3881">
        <f t="shared" si="595"/>
        <v>100</v>
      </c>
      <c r="O3881">
        <v>9</v>
      </c>
      <c r="R3881">
        <v>10</v>
      </c>
      <c r="S3881">
        <v>53</v>
      </c>
    </row>
    <row r="3882" spans="2:19" x14ac:dyDescent="0.25">
      <c r="B3882" s="16">
        <f t="shared" si="596"/>
        <v>42682</v>
      </c>
      <c r="C3882">
        <f t="shared" si="598"/>
        <v>450</v>
      </c>
      <c r="D3882">
        <f t="shared" si="592"/>
        <v>389</v>
      </c>
      <c r="E3882">
        <f t="shared" si="591"/>
        <v>61</v>
      </c>
      <c r="F3882">
        <v>15</v>
      </c>
      <c r="G3882">
        <f>30</f>
        <v>30</v>
      </c>
      <c r="H3882">
        <f t="shared" si="599"/>
        <v>107</v>
      </c>
      <c r="I3882">
        <f t="shared" si="597"/>
        <v>65</v>
      </c>
      <c r="K3882">
        <f t="shared" si="595"/>
        <v>100</v>
      </c>
      <c r="O3882">
        <v>9</v>
      </c>
      <c r="R3882">
        <v>10</v>
      </c>
      <c r="S3882">
        <v>53</v>
      </c>
    </row>
    <row r="3883" spans="2:19" x14ac:dyDescent="0.25">
      <c r="B3883" s="16">
        <f t="shared" si="596"/>
        <v>42683</v>
      </c>
      <c r="C3883">
        <f t="shared" si="598"/>
        <v>450</v>
      </c>
      <c r="D3883">
        <f t="shared" si="592"/>
        <v>389</v>
      </c>
      <c r="E3883">
        <f t="shared" si="591"/>
        <v>61</v>
      </c>
      <c r="F3883">
        <v>15</v>
      </c>
      <c r="G3883">
        <f>30</f>
        <v>30</v>
      </c>
      <c r="H3883">
        <f t="shared" si="599"/>
        <v>107</v>
      </c>
      <c r="I3883">
        <f t="shared" si="597"/>
        <v>65</v>
      </c>
      <c r="K3883">
        <f t="shared" si="595"/>
        <v>100</v>
      </c>
      <c r="O3883">
        <v>9</v>
      </c>
      <c r="R3883">
        <v>10</v>
      </c>
      <c r="S3883">
        <v>53</v>
      </c>
    </row>
    <row r="3884" spans="2:19" x14ac:dyDescent="0.25">
      <c r="B3884" s="16">
        <f t="shared" si="596"/>
        <v>42684</v>
      </c>
      <c r="C3884">
        <f t="shared" si="598"/>
        <v>450</v>
      </c>
      <c r="D3884">
        <f t="shared" si="592"/>
        <v>389</v>
      </c>
      <c r="E3884">
        <f t="shared" si="591"/>
        <v>61</v>
      </c>
      <c r="F3884">
        <v>15</v>
      </c>
      <c r="G3884">
        <f>30</f>
        <v>30</v>
      </c>
      <c r="H3884">
        <f t="shared" si="599"/>
        <v>107</v>
      </c>
      <c r="I3884">
        <f t="shared" si="597"/>
        <v>65</v>
      </c>
      <c r="K3884">
        <f t="shared" si="595"/>
        <v>100</v>
      </c>
      <c r="O3884">
        <v>9</v>
      </c>
      <c r="R3884">
        <v>10</v>
      </c>
      <c r="S3884">
        <v>53</v>
      </c>
    </row>
    <row r="3885" spans="2:19" x14ac:dyDescent="0.25">
      <c r="B3885" s="16">
        <f t="shared" si="596"/>
        <v>42685</v>
      </c>
      <c r="C3885">
        <f t="shared" si="598"/>
        <v>450</v>
      </c>
      <c r="D3885">
        <f t="shared" si="592"/>
        <v>389</v>
      </c>
      <c r="E3885">
        <f t="shared" si="591"/>
        <v>61</v>
      </c>
      <c r="F3885">
        <v>15</v>
      </c>
      <c r="G3885">
        <f>30</f>
        <v>30</v>
      </c>
      <c r="H3885">
        <f t="shared" si="599"/>
        <v>107</v>
      </c>
      <c r="I3885">
        <f t="shared" si="597"/>
        <v>65</v>
      </c>
      <c r="K3885">
        <f t="shared" si="595"/>
        <v>100</v>
      </c>
      <c r="O3885">
        <v>9</v>
      </c>
      <c r="R3885">
        <v>10</v>
      </c>
      <c r="S3885">
        <v>53</v>
      </c>
    </row>
    <row r="3886" spans="2:19" x14ac:dyDescent="0.25">
      <c r="B3886" s="16">
        <f t="shared" si="596"/>
        <v>42686</v>
      </c>
      <c r="C3886">
        <f t="shared" si="598"/>
        <v>450</v>
      </c>
      <c r="D3886">
        <f t="shared" si="592"/>
        <v>389</v>
      </c>
      <c r="E3886">
        <f t="shared" si="591"/>
        <v>61</v>
      </c>
      <c r="F3886">
        <v>15</v>
      </c>
      <c r="G3886">
        <f>30</f>
        <v>30</v>
      </c>
      <c r="H3886">
        <f t="shared" si="599"/>
        <v>107</v>
      </c>
      <c r="I3886">
        <f t="shared" si="597"/>
        <v>65</v>
      </c>
      <c r="K3886">
        <f t="shared" si="595"/>
        <v>100</v>
      </c>
      <c r="O3886">
        <v>9</v>
      </c>
      <c r="R3886">
        <v>10</v>
      </c>
      <c r="S3886">
        <v>53</v>
      </c>
    </row>
    <row r="3887" spans="2:19" x14ac:dyDescent="0.25">
      <c r="B3887" s="16">
        <f t="shared" si="596"/>
        <v>42687</v>
      </c>
      <c r="C3887">
        <f t="shared" si="598"/>
        <v>450</v>
      </c>
      <c r="D3887">
        <f t="shared" si="592"/>
        <v>389</v>
      </c>
      <c r="E3887">
        <f t="shared" si="591"/>
        <v>61</v>
      </c>
      <c r="F3887">
        <v>15</v>
      </c>
      <c r="G3887">
        <f>30</f>
        <v>30</v>
      </c>
      <c r="H3887">
        <f t="shared" si="599"/>
        <v>107</v>
      </c>
      <c r="I3887">
        <f t="shared" si="597"/>
        <v>65</v>
      </c>
      <c r="K3887">
        <f t="shared" si="595"/>
        <v>100</v>
      </c>
      <c r="O3887">
        <v>9</v>
      </c>
      <c r="R3887">
        <v>10</v>
      </c>
      <c r="S3887">
        <v>53</v>
      </c>
    </row>
    <row r="3888" spans="2:19" x14ac:dyDescent="0.25">
      <c r="B3888" s="16">
        <f t="shared" si="596"/>
        <v>42688</v>
      </c>
      <c r="C3888">
        <f t="shared" si="598"/>
        <v>450</v>
      </c>
      <c r="D3888">
        <f t="shared" si="592"/>
        <v>389</v>
      </c>
      <c r="E3888">
        <f t="shared" si="591"/>
        <v>61</v>
      </c>
      <c r="F3888">
        <v>15</v>
      </c>
      <c r="G3888">
        <f>30</f>
        <v>30</v>
      </c>
      <c r="H3888">
        <f t="shared" si="599"/>
        <v>107</v>
      </c>
      <c r="I3888">
        <f t="shared" si="597"/>
        <v>65</v>
      </c>
      <c r="K3888">
        <f t="shared" si="595"/>
        <v>100</v>
      </c>
      <c r="O3888">
        <v>9</v>
      </c>
      <c r="R3888">
        <v>10</v>
      </c>
      <c r="S3888">
        <v>53</v>
      </c>
    </row>
    <row r="3889" spans="2:19" x14ac:dyDescent="0.25">
      <c r="B3889" s="16">
        <f t="shared" si="596"/>
        <v>42689</v>
      </c>
      <c r="C3889">
        <f t="shared" si="598"/>
        <v>450</v>
      </c>
      <c r="D3889">
        <f t="shared" si="592"/>
        <v>389</v>
      </c>
      <c r="E3889">
        <f t="shared" si="591"/>
        <v>61</v>
      </c>
      <c r="F3889">
        <v>15</v>
      </c>
      <c r="G3889">
        <f>30</f>
        <v>30</v>
      </c>
      <c r="H3889">
        <f t="shared" si="599"/>
        <v>107</v>
      </c>
      <c r="I3889">
        <f t="shared" si="597"/>
        <v>65</v>
      </c>
      <c r="K3889">
        <f t="shared" si="595"/>
        <v>100</v>
      </c>
      <c r="O3889">
        <v>9</v>
      </c>
      <c r="R3889">
        <v>10</v>
      </c>
      <c r="S3889">
        <v>53</v>
      </c>
    </row>
    <row r="3890" spans="2:19" x14ac:dyDescent="0.25">
      <c r="B3890" s="16">
        <f t="shared" si="596"/>
        <v>42690</v>
      </c>
      <c r="C3890">
        <f t="shared" si="598"/>
        <v>450</v>
      </c>
      <c r="D3890">
        <f t="shared" si="592"/>
        <v>389</v>
      </c>
      <c r="E3890">
        <f t="shared" ref="E3890:E3953" si="600">C3890-D3890</f>
        <v>61</v>
      </c>
      <c r="F3890">
        <v>15</v>
      </c>
      <c r="G3890">
        <f>30</f>
        <v>30</v>
      </c>
      <c r="H3890">
        <f t="shared" si="599"/>
        <v>107</v>
      </c>
      <c r="I3890">
        <f t="shared" si="597"/>
        <v>65</v>
      </c>
      <c r="K3890">
        <f t="shared" si="595"/>
        <v>100</v>
      </c>
      <c r="O3890">
        <v>9</v>
      </c>
      <c r="R3890">
        <v>10</v>
      </c>
      <c r="S3890">
        <v>53</v>
      </c>
    </row>
    <row r="3891" spans="2:19" x14ac:dyDescent="0.25">
      <c r="B3891" s="16">
        <f t="shared" si="596"/>
        <v>42691</v>
      </c>
      <c r="C3891">
        <f t="shared" si="598"/>
        <v>450</v>
      </c>
      <c r="D3891">
        <f t="shared" si="592"/>
        <v>389</v>
      </c>
      <c r="E3891">
        <f t="shared" si="600"/>
        <v>61</v>
      </c>
      <c r="F3891">
        <v>15</v>
      </c>
      <c r="G3891">
        <f>30</f>
        <v>30</v>
      </c>
      <c r="H3891">
        <f t="shared" si="599"/>
        <v>107</v>
      </c>
      <c r="I3891">
        <f t="shared" si="597"/>
        <v>65</v>
      </c>
      <c r="K3891">
        <f t="shared" si="595"/>
        <v>100</v>
      </c>
      <c r="O3891">
        <v>9</v>
      </c>
      <c r="R3891">
        <v>10</v>
      </c>
      <c r="S3891">
        <v>53</v>
      </c>
    </row>
    <row r="3892" spans="2:19" x14ac:dyDescent="0.25">
      <c r="B3892" s="16">
        <f t="shared" si="596"/>
        <v>42692</v>
      </c>
      <c r="C3892">
        <f t="shared" si="598"/>
        <v>450</v>
      </c>
      <c r="D3892">
        <f t="shared" si="592"/>
        <v>389</v>
      </c>
      <c r="E3892">
        <f t="shared" si="600"/>
        <v>61</v>
      </c>
      <c r="F3892">
        <v>15</v>
      </c>
      <c r="G3892">
        <f>30</f>
        <v>30</v>
      </c>
      <c r="H3892">
        <f t="shared" si="599"/>
        <v>107</v>
      </c>
      <c r="I3892">
        <f t="shared" si="597"/>
        <v>65</v>
      </c>
      <c r="K3892">
        <f t="shared" si="595"/>
        <v>100</v>
      </c>
      <c r="O3892">
        <v>9</v>
      </c>
      <c r="R3892">
        <v>10</v>
      </c>
      <c r="S3892">
        <v>53</v>
      </c>
    </row>
    <row r="3893" spans="2:19" x14ac:dyDescent="0.25">
      <c r="B3893" s="16">
        <f t="shared" si="596"/>
        <v>42693</v>
      </c>
      <c r="C3893">
        <f t="shared" si="598"/>
        <v>450</v>
      </c>
      <c r="D3893">
        <f t="shared" si="592"/>
        <v>389</v>
      </c>
      <c r="E3893">
        <f t="shared" si="600"/>
        <v>61</v>
      </c>
      <c r="F3893">
        <v>15</v>
      </c>
      <c r="G3893">
        <f>30</f>
        <v>30</v>
      </c>
      <c r="H3893">
        <f t="shared" si="599"/>
        <v>107</v>
      </c>
      <c r="I3893">
        <f t="shared" si="597"/>
        <v>65</v>
      </c>
      <c r="K3893">
        <f t="shared" si="595"/>
        <v>100</v>
      </c>
      <c r="O3893">
        <v>9</v>
      </c>
      <c r="R3893">
        <v>10</v>
      </c>
      <c r="S3893">
        <v>53</v>
      </c>
    </row>
    <row r="3894" spans="2:19" x14ac:dyDescent="0.25">
      <c r="B3894" s="16">
        <f t="shared" si="596"/>
        <v>42694</v>
      </c>
      <c r="C3894">
        <f t="shared" si="598"/>
        <v>450</v>
      </c>
      <c r="D3894">
        <f t="shared" si="592"/>
        <v>389</v>
      </c>
      <c r="E3894">
        <f t="shared" si="600"/>
        <v>61</v>
      </c>
      <c r="F3894">
        <v>15</v>
      </c>
      <c r="G3894">
        <f>30</f>
        <v>30</v>
      </c>
      <c r="H3894">
        <f t="shared" si="599"/>
        <v>107</v>
      </c>
      <c r="I3894">
        <f t="shared" si="597"/>
        <v>65</v>
      </c>
      <c r="K3894">
        <f t="shared" si="595"/>
        <v>100</v>
      </c>
      <c r="O3894">
        <v>9</v>
      </c>
      <c r="R3894">
        <v>10</v>
      </c>
      <c r="S3894">
        <v>53</v>
      </c>
    </row>
    <row r="3895" spans="2:19" x14ac:dyDescent="0.25">
      <c r="B3895" s="16">
        <f t="shared" si="596"/>
        <v>42695</v>
      </c>
      <c r="C3895">
        <f t="shared" si="598"/>
        <v>450</v>
      </c>
      <c r="D3895">
        <f t="shared" si="592"/>
        <v>389</v>
      </c>
      <c r="E3895">
        <f t="shared" si="600"/>
        <v>61</v>
      </c>
      <c r="F3895">
        <v>15</v>
      </c>
      <c r="G3895">
        <f>30</f>
        <v>30</v>
      </c>
      <c r="H3895">
        <f t="shared" si="599"/>
        <v>107</v>
      </c>
      <c r="I3895">
        <f t="shared" si="597"/>
        <v>65</v>
      </c>
      <c r="K3895">
        <f t="shared" si="595"/>
        <v>100</v>
      </c>
      <c r="O3895">
        <v>9</v>
      </c>
      <c r="R3895">
        <v>10</v>
      </c>
      <c r="S3895">
        <v>53</v>
      </c>
    </row>
    <row r="3896" spans="2:19" x14ac:dyDescent="0.25">
      <c r="B3896" s="16">
        <f t="shared" si="596"/>
        <v>42696</v>
      </c>
      <c r="C3896">
        <f t="shared" si="598"/>
        <v>450</v>
      </c>
      <c r="D3896">
        <f t="shared" si="592"/>
        <v>389</v>
      </c>
      <c r="E3896">
        <f t="shared" si="600"/>
        <v>61</v>
      </c>
      <c r="F3896">
        <v>15</v>
      </c>
      <c r="G3896">
        <f>30</f>
        <v>30</v>
      </c>
      <c r="H3896">
        <f t="shared" si="599"/>
        <v>107</v>
      </c>
      <c r="I3896">
        <f t="shared" si="597"/>
        <v>65</v>
      </c>
      <c r="K3896">
        <f t="shared" si="595"/>
        <v>100</v>
      </c>
      <c r="O3896">
        <v>9</v>
      </c>
      <c r="R3896">
        <v>10</v>
      </c>
      <c r="S3896">
        <v>53</v>
      </c>
    </row>
    <row r="3897" spans="2:19" x14ac:dyDescent="0.25">
      <c r="B3897" s="16">
        <f t="shared" si="596"/>
        <v>42697</v>
      </c>
      <c r="C3897">
        <f t="shared" si="598"/>
        <v>450</v>
      </c>
      <c r="D3897">
        <f t="shared" si="592"/>
        <v>389</v>
      </c>
      <c r="E3897">
        <f t="shared" si="600"/>
        <v>61</v>
      </c>
      <c r="F3897">
        <v>15</v>
      </c>
      <c r="G3897">
        <f>30</f>
        <v>30</v>
      </c>
      <c r="H3897">
        <f t="shared" si="599"/>
        <v>107</v>
      </c>
      <c r="I3897">
        <f t="shared" si="597"/>
        <v>65</v>
      </c>
      <c r="K3897">
        <f t="shared" si="595"/>
        <v>100</v>
      </c>
      <c r="O3897">
        <v>9</v>
      </c>
      <c r="R3897">
        <v>10</v>
      </c>
      <c r="S3897">
        <v>53</v>
      </c>
    </row>
    <row r="3898" spans="2:19" x14ac:dyDescent="0.25">
      <c r="B3898" s="16">
        <f t="shared" si="596"/>
        <v>42698</v>
      </c>
      <c r="C3898">
        <f t="shared" si="598"/>
        <v>450</v>
      </c>
      <c r="D3898">
        <f t="shared" si="592"/>
        <v>389</v>
      </c>
      <c r="E3898">
        <f t="shared" si="600"/>
        <v>61</v>
      </c>
      <c r="F3898">
        <v>15</v>
      </c>
      <c r="G3898">
        <f>30</f>
        <v>30</v>
      </c>
      <c r="H3898">
        <f t="shared" si="599"/>
        <v>107</v>
      </c>
      <c r="I3898">
        <f t="shared" si="597"/>
        <v>65</v>
      </c>
      <c r="K3898">
        <f t="shared" si="595"/>
        <v>100</v>
      </c>
      <c r="O3898">
        <v>9</v>
      </c>
      <c r="R3898">
        <v>10</v>
      </c>
      <c r="S3898">
        <v>53</v>
      </c>
    </row>
    <row r="3899" spans="2:19" x14ac:dyDescent="0.25">
      <c r="B3899" s="16">
        <f t="shared" si="596"/>
        <v>42699</v>
      </c>
      <c r="C3899">
        <f t="shared" si="598"/>
        <v>450</v>
      </c>
      <c r="D3899">
        <f t="shared" si="592"/>
        <v>389</v>
      </c>
      <c r="E3899">
        <f t="shared" si="600"/>
        <v>61</v>
      </c>
      <c r="F3899">
        <v>15</v>
      </c>
      <c r="G3899">
        <f>30</f>
        <v>30</v>
      </c>
      <c r="H3899">
        <f t="shared" si="599"/>
        <v>107</v>
      </c>
      <c r="I3899">
        <f t="shared" si="597"/>
        <v>65</v>
      </c>
      <c r="K3899">
        <f t="shared" si="595"/>
        <v>100</v>
      </c>
      <c r="O3899">
        <v>9</v>
      </c>
      <c r="R3899">
        <v>10</v>
      </c>
      <c r="S3899">
        <v>53</v>
      </c>
    </row>
    <row r="3900" spans="2:19" x14ac:dyDescent="0.25">
      <c r="B3900" s="16">
        <f t="shared" si="596"/>
        <v>42700</v>
      </c>
      <c r="C3900">
        <f t="shared" si="598"/>
        <v>450</v>
      </c>
      <c r="D3900">
        <f t="shared" si="592"/>
        <v>389</v>
      </c>
      <c r="E3900">
        <f t="shared" si="600"/>
        <v>61</v>
      </c>
      <c r="F3900">
        <v>15</v>
      </c>
      <c r="G3900">
        <f>30</f>
        <v>30</v>
      </c>
      <c r="H3900">
        <f t="shared" si="599"/>
        <v>107</v>
      </c>
      <c r="I3900">
        <f t="shared" si="597"/>
        <v>65</v>
      </c>
      <c r="K3900">
        <f t="shared" si="595"/>
        <v>100</v>
      </c>
      <c r="O3900">
        <v>9</v>
      </c>
      <c r="R3900">
        <v>10</v>
      </c>
      <c r="S3900">
        <v>53</v>
      </c>
    </row>
    <row r="3901" spans="2:19" x14ac:dyDescent="0.25">
      <c r="B3901" s="16">
        <f t="shared" si="596"/>
        <v>42701</v>
      </c>
      <c r="C3901">
        <f t="shared" si="598"/>
        <v>450</v>
      </c>
      <c r="D3901">
        <f t="shared" si="592"/>
        <v>389</v>
      </c>
      <c r="E3901">
        <f t="shared" si="600"/>
        <v>61</v>
      </c>
      <c r="F3901">
        <v>15</v>
      </c>
      <c r="G3901">
        <f>30</f>
        <v>30</v>
      </c>
      <c r="H3901">
        <f t="shared" si="599"/>
        <v>107</v>
      </c>
      <c r="I3901">
        <f t="shared" si="597"/>
        <v>65</v>
      </c>
      <c r="K3901">
        <f t="shared" si="595"/>
        <v>100</v>
      </c>
      <c r="O3901">
        <v>9</v>
      </c>
      <c r="R3901">
        <v>10</v>
      </c>
      <c r="S3901">
        <v>53</v>
      </c>
    </row>
    <row r="3902" spans="2:19" x14ac:dyDescent="0.25">
      <c r="B3902" s="16">
        <f t="shared" si="596"/>
        <v>42702</v>
      </c>
      <c r="C3902">
        <f t="shared" si="598"/>
        <v>450</v>
      </c>
      <c r="D3902">
        <f t="shared" si="592"/>
        <v>389</v>
      </c>
      <c r="E3902">
        <f t="shared" si="600"/>
        <v>61</v>
      </c>
      <c r="F3902">
        <v>15</v>
      </c>
      <c r="G3902">
        <f>30</f>
        <v>30</v>
      </c>
      <c r="H3902">
        <f t="shared" si="599"/>
        <v>107</v>
      </c>
      <c r="I3902">
        <f t="shared" si="597"/>
        <v>65</v>
      </c>
      <c r="K3902">
        <f t="shared" si="595"/>
        <v>100</v>
      </c>
      <c r="O3902">
        <v>9</v>
      </c>
      <c r="R3902">
        <v>10</v>
      </c>
      <c r="S3902">
        <v>53</v>
      </c>
    </row>
    <row r="3903" spans="2:19" x14ac:dyDescent="0.25">
      <c r="B3903" s="16">
        <f t="shared" si="596"/>
        <v>42703</v>
      </c>
      <c r="C3903">
        <f t="shared" si="598"/>
        <v>450</v>
      </c>
      <c r="D3903">
        <f t="shared" si="592"/>
        <v>389</v>
      </c>
      <c r="E3903">
        <f t="shared" si="600"/>
        <v>61</v>
      </c>
      <c r="F3903">
        <v>15</v>
      </c>
      <c r="G3903">
        <f>30</f>
        <v>30</v>
      </c>
      <c r="H3903">
        <f t="shared" si="599"/>
        <v>107</v>
      </c>
      <c r="I3903">
        <f t="shared" si="597"/>
        <v>65</v>
      </c>
      <c r="K3903">
        <f t="shared" si="595"/>
        <v>100</v>
      </c>
      <c r="O3903">
        <v>9</v>
      </c>
      <c r="R3903">
        <v>10</v>
      </c>
      <c r="S3903">
        <v>53</v>
      </c>
    </row>
    <row r="3904" spans="2:19" x14ac:dyDescent="0.25">
      <c r="B3904" s="16">
        <f t="shared" si="596"/>
        <v>42704</v>
      </c>
      <c r="C3904">
        <f t="shared" si="598"/>
        <v>450</v>
      </c>
      <c r="D3904">
        <f t="shared" si="592"/>
        <v>389</v>
      </c>
      <c r="E3904">
        <f t="shared" si="600"/>
        <v>61</v>
      </c>
      <c r="F3904">
        <v>15</v>
      </c>
      <c r="G3904">
        <f>30</f>
        <v>30</v>
      </c>
      <c r="H3904">
        <f t="shared" si="599"/>
        <v>107</v>
      </c>
      <c r="I3904">
        <f t="shared" si="597"/>
        <v>65</v>
      </c>
      <c r="K3904">
        <f t="shared" si="595"/>
        <v>100</v>
      </c>
      <c r="O3904">
        <v>9</v>
      </c>
      <c r="R3904">
        <v>10</v>
      </c>
      <c r="S3904">
        <v>53</v>
      </c>
    </row>
    <row r="3905" spans="2:19" x14ac:dyDescent="0.25">
      <c r="B3905" s="16">
        <f t="shared" si="596"/>
        <v>42705</v>
      </c>
      <c r="C3905">
        <f t="shared" si="598"/>
        <v>450</v>
      </c>
      <c r="D3905">
        <f t="shared" si="592"/>
        <v>380</v>
      </c>
      <c r="E3905">
        <f t="shared" si="600"/>
        <v>70</v>
      </c>
      <c r="F3905">
        <v>15</v>
      </c>
      <c r="G3905">
        <f>30</f>
        <v>30</v>
      </c>
      <c r="H3905">
        <f>40+30+55-25-100+75</f>
        <v>75</v>
      </c>
      <c r="I3905">
        <f t="shared" si="597"/>
        <v>65</v>
      </c>
      <c r="K3905">
        <f t="shared" si="595"/>
        <v>100</v>
      </c>
      <c r="O3905">
        <v>15</v>
      </c>
      <c r="R3905">
        <v>35</v>
      </c>
      <c r="S3905">
        <v>45</v>
      </c>
    </row>
    <row r="3906" spans="2:19" x14ac:dyDescent="0.25">
      <c r="B3906" s="16">
        <f t="shared" si="596"/>
        <v>42706</v>
      </c>
      <c r="C3906">
        <f t="shared" si="598"/>
        <v>450</v>
      </c>
      <c r="D3906">
        <f t="shared" si="592"/>
        <v>380</v>
      </c>
      <c r="E3906">
        <f t="shared" si="600"/>
        <v>70</v>
      </c>
      <c r="F3906">
        <v>15</v>
      </c>
      <c r="G3906">
        <f>30</f>
        <v>30</v>
      </c>
      <c r="H3906">
        <f t="shared" ref="H3906:H3935" si="601">40+30+55-25-100+75</f>
        <v>75</v>
      </c>
      <c r="I3906">
        <f t="shared" si="597"/>
        <v>65</v>
      </c>
      <c r="K3906">
        <f t="shared" si="595"/>
        <v>100</v>
      </c>
      <c r="O3906">
        <v>15</v>
      </c>
      <c r="R3906">
        <v>35</v>
      </c>
      <c r="S3906">
        <v>45</v>
      </c>
    </row>
    <row r="3907" spans="2:19" x14ac:dyDescent="0.25">
      <c r="B3907" s="16">
        <f t="shared" si="596"/>
        <v>42707</v>
      </c>
      <c r="C3907">
        <f t="shared" si="598"/>
        <v>450</v>
      </c>
      <c r="D3907">
        <f t="shared" si="592"/>
        <v>380</v>
      </c>
      <c r="E3907">
        <f t="shared" si="600"/>
        <v>70</v>
      </c>
      <c r="F3907">
        <v>15</v>
      </c>
      <c r="G3907">
        <f>30</f>
        <v>30</v>
      </c>
      <c r="H3907">
        <f t="shared" si="601"/>
        <v>75</v>
      </c>
      <c r="I3907">
        <f t="shared" si="597"/>
        <v>65</v>
      </c>
      <c r="K3907">
        <f t="shared" si="595"/>
        <v>100</v>
      </c>
      <c r="O3907">
        <v>15</v>
      </c>
      <c r="R3907">
        <v>35</v>
      </c>
      <c r="S3907">
        <v>45</v>
      </c>
    </row>
    <row r="3908" spans="2:19" x14ac:dyDescent="0.25">
      <c r="B3908" s="16">
        <f t="shared" si="596"/>
        <v>42708</v>
      </c>
      <c r="C3908">
        <f t="shared" si="598"/>
        <v>450</v>
      </c>
      <c r="D3908">
        <f t="shared" ref="D3908:D3971" si="602">SUM(F3908:T3908)</f>
        <v>380</v>
      </c>
      <c r="E3908">
        <f t="shared" si="600"/>
        <v>70</v>
      </c>
      <c r="F3908">
        <v>15</v>
      </c>
      <c r="G3908">
        <f>30</f>
        <v>30</v>
      </c>
      <c r="H3908">
        <f t="shared" si="601"/>
        <v>75</v>
      </c>
      <c r="I3908">
        <f t="shared" si="597"/>
        <v>65</v>
      </c>
      <c r="K3908">
        <f t="shared" si="595"/>
        <v>100</v>
      </c>
      <c r="O3908">
        <v>15</v>
      </c>
      <c r="R3908">
        <v>35</v>
      </c>
      <c r="S3908">
        <v>45</v>
      </c>
    </row>
    <row r="3909" spans="2:19" x14ac:dyDescent="0.25">
      <c r="B3909" s="16">
        <f t="shared" si="596"/>
        <v>42709</v>
      </c>
      <c r="C3909">
        <f t="shared" ref="C3909:C3972" si="603">C3908</f>
        <v>450</v>
      </c>
      <c r="D3909">
        <f t="shared" si="602"/>
        <v>380</v>
      </c>
      <c r="E3909">
        <f t="shared" si="600"/>
        <v>70</v>
      </c>
      <c r="F3909">
        <v>15</v>
      </c>
      <c r="G3909">
        <f>30</f>
        <v>30</v>
      </c>
      <c r="H3909">
        <f t="shared" si="601"/>
        <v>75</v>
      </c>
      <c r="I3909">
        <f t="shared" si="597"/>
        <v>65</v>
      </c>
      <c r="K3909">
        <f t="shared" ref="K3909:K3935" si="604">90+10</f>
        <v>100</v>
      </c>
      <c r="O3909">
        <v>15</v>
      </c>
      <c r="R3909">
        <v>35</v>
      </c>
      <c r="S3909">
        <v>45</v>
      </c>
    </row>
    <row r="3910" spans="2:19" x14ac:dyDescent="0.25">
      <c r="B3910" s="16">
        <f t="shared" si="596"/>
        <v>42710</v>
      </c>
      <c r="C3910">
        <f t="shared" si="603"/>
        <v>450</v>
      </c>
      <c r="D3910">
        <f t="shared" si="602"/>
        <v>380</v>
      </c>
      <c r="E3910">
        <f t="shared" si="600"/>
        <v>70</v>
      </c>
      <c r="F3910">
        <v>15</v>
      </c>
      <c r="G3910">
        <f>30</f>
        <v>30</v>
      </c>
      <c r="H3910">
        <f t="shared" si="601"/>
        <v>75</v>
      </c>
      <c r="I3910">
        <f t="shared" si="597"/>
        <v>65</v>
      </c>
      <c r="K3910">
        <f t="shared" si="604"/>
        <v>100</v>
      </c>
      <c r="O3910">
        <v>15</v>
      </c>
      <c r="R3910">
        <v>35</v>
      </c>
      <c r="S3910">
        <v>45</v>
      </c>
    </row>
    <row r="3911" spans="2:19" x14ac:dyDescent="0.25">
      <c r="B3911" s="16">
        <f t="shared" si="596"/>
        <v>42711</v>
      </c>
      <c r="C3911">
        <f t="shared" si="603"/>
        <v>450</v>
      </c>
      <c r="D3911">
        <f t="shared" si="602"/>
        <v>380</v>
      </c>
      <c r="E3911">
        <f t="shared" si="600"/>
        <v>70</v>
      </c>
      <c r="F3911">
        <v>15</v>
      </c>
      <c r="G3911">
        <f>30</f>
        <v>30</v>
      </c>
      <c r="H3911">
        <f t="shared" si="601"/>
        <v>75</v>
      </c>
      <c r="I3911">
        <f t="shared" si="597"/>
        <v>65</v>
      </c>
      <c r="K3911">
        <f t="shared" si="604"/>
        <v>100</v>
      </c>
      <c r="O3911">
        <v>15</v>
      </c>
      <c r="R3911">
        <v>35</v>
      </c>
      <c r="S3911">
        <v>45</v>
      </c>
    </row>
    <row r="3912" spans="2:19" x14ac:dyDescent="0.25">
      <c r="B3912" s="16">
        <f t="shared" si="596"/>
        <v>42712</v>
      </c>
      <c r="C3912">
        <f t="shared" si="603"/>
        <v>450</v>
      </c>
      <c r="D3912">
        <f t="shared" si="602"/>
        <v>380</v>
      </c>
      <c r="E3912">
        <f t="shared" si="600"/>
        <v>70</v>
      </c>
      <c r="F3912">
        <v>15</v>
      </c>
      <c r="G3912">
        <f>30</f>
        <v>30</v>
      </c>
      <c r="H3912">
        <f t="shared" si="601"/>
        <v>75</v>
      </c>
      <c r="I3912">
        <f t="shared" si="597"/>
        <v>65</v>
      </c>
      <c r="K3912">
        <f t="shared" si="604"/>
        <v>100</v>
      </c>
      <c r="O3912">
        <v>15</v>
      </c>
      <c r="R3912">
        <v>35</v>
      </c>
      <c r="S3912">
        <v>45</v>
      </c>
    </row>
    <row r="3913" spans="2:19" x14ac:dyDescent="0.25">
      <c r="B3913" s="16">
        <f t="shared" si="596"/>
        <v>42713</v>
      </c>
      <c r="C3913">
        <f t="shared" si="603"/>
        <v>450</v>
      </c>
      <c r="D3913">
        <f t="shared" si="602"/>
        <v>380</v>
      </c>
      <c r="E3913">
        <f t="shared" si="600"/>
        <v>70</v>
      </c>
      <c r="F3913">
        <v>15</v>
      </c>
      <c r="G3913">
        <f>30</f>
        <v>30</v>
      </c>
      <c r="H3913">
        <f t="shared" si="601"/>
        <v>75</v>
      </c>
      <c r="I3913">
        <f t="shared" si="597"/>
        <v>65</v>
      </c>
      <c r="K3913">
        <f t="shared" si="604"/>
        <v>100</v>
      </c>
      <c r="O3913">
        <v>15</v>
      </c>
      <c r="R3913">
        <v>35</v>
      </c>
      <c r="S3913">
        <v>45</v>
      </c>
    </row>
    <row r="3914" spans="2:19" x14ac:dyDescent="0.25">
      <c r="B3914" s="16">
        <f t="shared" si="596"/>
        <v>42714</v>
      </c>
      <c r="C3914">
        <f t="shared" si="603"/>
        <v>450</v>
      </c>
      <c r="D3914">
        <f t="shared" si="602"/>
        <v>380</v>
      </c>
      <c r="E3914">
        <f t="shared" si="600"/>
        <v>70</v>
      </c>
      <c r="F3914">
        <v>15</v>
      </c>
      <c r="G3914">
        <f>30</f>
        <v>30</v>
      </c>
      <c r="H3914">
        <f t="shared" si="601"/>
        <v>75</v>
      </c>
      <c r="I3914">
        <f t="shared" si="597"/>
        <v>65</v>
      </c>
      <c r="K3914">
        <f t="shared" si="604"/>
        <v>100</v>
      </c>
      <c r="O3914">
        <v>15</v>
      </c>
      <c r="R3914">
        <v>35</v>
      </c>
      <c r="S3914">
        <v>45</v>
      </c>
    </row>
    <row r="3915" spans="2:19" x14ac:dyDescent="0.25">
      <c r="B3915" s="16">
        <f t="shared" si="596"/>
        <v>42715</v>
      </c>
      <c r="C3915">
        <f t="shared" si="603"/>
        <v>450</v>
      </c>
      <c r="D3915">
        <f t="shared" si="602"/>
        <v>380</v>
      </c>
      <c r="E3915">
        <f t="shared" si="600"/>
        <v>70</v>
      </c>
      <c r="F3915">
        <v>15</v>
      </c>
      <c r="G3915">
        <f>30</f>
        <v>30</v>
      </c>
      <c r="H3915">
        <f t="shared" si="601"/>
        <v>75</v>
      </c>
      <c r="I3915">
        <f t="shared" si="597"/>
        <v>65</v>
      </c>
      <c r="K3915">
        <f t="shared" si="604"/>
        <v>100</v>
      </c>
      <c r="O3915">
        <v>15</v>
      </c>
      <c r="R3915">
        <v>35</v>
      </c>
      <c r="S3915">
        <v>45</v>
      </c>
    </row>
    <row r="3916" spans="2:19" x14ac:dyDescent="0.25">
      <c r="B3916" s="16">
        <f t="shared" si="596"/>
        <v>42716</v>
      </c>
      <c r="C3916">
        <f t="shared" si="603"/>
        <v>450</v>
      </c>
      <c r="D3916">
        <f t="shared" si="602"/>
        <v>380</v>
      </c>
      <c r="E3916">
        <f t="shared" si="600"/>
        <v>70</v>
      </c>
      <c r="F3916">
        <v>15</v>
      </c>
      <c r="G3916">
        <f>30</f>
        <v>30</v>
      </c>
      <c r="H3916">
        <f t="shared" si="601"/>
        <v>75</v>
      </c>
      <c r="I3916">
        <f t="shared" si="597"/>
        <v>65</v>
      </c>
      <c r="K3916">
        <f t="shared" si="604"/>
        <v>100</v>
      </c>
      <c r="O3916">
        <v>15</v>
      </c>
      <c r="R3916">
        <v>35</v>
      </c>
      <c r="S3916">
        <v>45</v>
      </c>
    </row>
    <row r="3917" spans="2:19" x14ac:dyDescent="0.25">
      <c r="B3917" s="16">
        <f t="shared" si="596"/>
        <v>42717</v>
      </c>
      <c r="C3917">
        <f t="shared" si="603"/>
        <v>450</v>
      </c>
      <c r="D3917">
        <f t="shared" si="602"/>
        <v>380</v>
      </c>
      <c r="E3917">
        <f t="shared" si="600"/>
        <v>70</v>
      </c>
      <c r="F3917">
        <v>15</v>
      </c>
      <c r="G3917">
        <f>30</f>
        <v>30</v>
      </c>
      <c r="H3917">
        <f t="shared" si="601"/>
        <v>75</v>
      </c>
      <c r="I3917">
        <f t="shared" si="597"/>
        <v>65</v>
      </c>
      <c r="K3917">
        <f t="shared" si="604"/>
        <v>100</v>
      </c>
      <c r="O3917">
        <v>15</v>
      </c>
      <c r="R3917">
        <v>35</v>
      </c>
      <c r="S3917">
        <v>45</v>
      </c>
    </row>
    <row r="3918" spans="2:19" x14ac:dyDescent="0.25">
      <c r="B3918" s="16">
        <f t="shared" si="596"/>
        <v>42718</v>
      </c>
      <c r="C3918">
        <f t="shared" si="603"/>
        <v>450</v>
      </c>
      <c r="D3918">
        <f t="shared" si="602"/>
        <v>380</v>
      </c>
      <c r="E3918">
        <f t="shared" si="600"/>
        <v>70</v>
      </c>
      <c r="F3918">
        <v>15</v>
      </c>
      <c r="G3918">
        <f>30</f>
        <v>30</v>
      </c>
      <c r="H3918">
        <f t="shared" si="601"/>
        <v>75</v>
      </c>
      <c r="I3918">
        <f t="shared" si="597"/>
        <v>65</v>
      </c>
      <c r="K3918">
        <f t="shared" si="604"/>
        <v>100</v>
      </c>
      <c r="O3918">
        <v>15</v>
      </c>
      <c r="R3918">
        <v>35</v>
      </c>
      <c r="S3918">
        <v>45</v>
      </c>
    </row>
    <row r="3919" spans="2:19" x14ac:dyDescent="0.25">
      <c r="B3919" s="16">
        <f t="shared" si="596"/>
        <v>42719</v>
      </c>
      <c r="C3919">
        <f t="shared" si="603"/>
        <v>450</v>
      </c>
      <c r="D3919">
        <f t="shared" si="602"/>
        <v>380</v>
      </c>
      <c r="E3919">
        <f t="shared" si="600"/>
        <v>70</v>
      </c>
      <c r="F3919">
        <v>15</v>
      </c>
      <c r="G3919">
        <f>30</f>
        <v>30</v>
      </c>
      <c r="H3919">
        <f t="shared" si="601"/>
        <v>75</v>
      </c>
      <c r="I3919">
        <f t="shared" si="597"/>
        <v>65</v>
      </c>
      <c r="K3919">
        <f t="shared" si="604"/>
        <v>100</v>
      </c>
      <c r="O3919">
        <v>15</v>
      </c>
      <c r="R3919">
        <v>35</v>
      </c>
      <c r="S3919">
        <v>45</v>
      </c>
    </row>
    <row r="3920" spans="2:19" x14ac:dyDescent="0.25">
      <c r="B3920" s="16">
        <f t="shared" si="596"/>
        <v>42720</v>
      </c>
      <c r="C3920">
        <f t="shared" si="603"/>
        <v>450</v>
      </c>
      <c r="D3920">
        <f t="shared" si="602"/>
        <v>380</v>
      </c>
      <c r="E3920">
        <f t="shared" si="600"/>
        <v>70</v>
      </c>
      <c r="F3920">
        <v>15</v>
      </c>
      <c r="G3920">
        <f>30</f>
        <v>30</v>
      </c>
      <c r="H3920">
        <f t="shared" si="601"/>
        <v>75</v>
      </c>
      <c r="I3920">
        <f t="shared" si="597"/>
        <v>65</v>
      </c>
      <c r="K3920">
        <f t="shared" si="604"/>
        <v>100</v>
      </c>
      <c r="O3920">
        <v>15</v>
      </c>
      <c r="R3920">
        <v>35</v>
      </c>
      <c r="S3920">
        <v>45</v>
      </c>
    </row>
    <row r="3921" spans="2:19" x14ac:dyDescent="0.25">
      <c r="B3921" s="16">
        <f t="shared" si="596"/>
        <v>42721</v>
      </c>
      <c r="C3921">
        <f t="shared" si="603"/>
        <v>450</v>
      </c>
      <c r="D3921">
        <f t="shared" si="602"/>
        <v>380</v>
      </c>
      <c r="E3921">
        <f t="shared" si="600"/>
        <v>70</v>
      </c>
      <c r="F3921">
        <v>15</v>
      </c>
      <c r="G3921">
        <f>30</f>
        <v>30</v>
      </c>
      <c r="H3921">
        <f t="shared" si="601"/>
        <v>75</v>
      </c>
      <c r="I3921">
        <f t="shared" si="597"/>
        <v>65</v>
      </c>
      <c r="K3921">
        <f t="shared" si="604"/>
        <v>100</v>
      </c>
      <c r="O3921">
        <v>15</v>
      </c>
      <c r="R3921">
        <v>35</v>
      </c>
      <c r="S3921">
        <v>45</v>
      </c>
    </row>
    <row r="3922" spans="2:19" x14ac:dyDescent="0.25">
      <c r="B3922" s="16">
        <f t="shared" si="596"/>
        <v>42722</v>
      </c>
      <c r="C3922">
        <f t="shared" si="603"/>
        <v>450</v>
      </c>
      <c r="D3922">
        <f t="shared" si="602"/>
        <v>380</v>
      </c>
      <c r="E3922">
        <f t="shared" si="600"/>
        <v>70</v>
      </c>
      <c r="F3922">
        <v>15</v>
      </c>
      <c r="G3922">
        <f>30</f>
        <v>30</v>
      </c>
      <c r="H3922">
        <f t="shared" si="601"/>
        <v>75</v>
      </c>
      <c r="I3922">
        <f t="shared" si="597"/>
        <v>65</v>
      </c>
      <c r="K3922">
        <f t="shared" si="604"/>
        <v>100</v>
      </c>
      <c r="O3922">
        <v>15</v>
      </c>
      <c r="R3922">
        <v>35</v>
      </c>
      <c r="S3922">
        <v>45</v>
      </c>
    </row>
    <row r="3923" spans="2:19" x14ac:dyDescent="0.25">
      <c r="B3923" s="16">
        <f t="shared" si="596"/>
        <v>42723</v>
      </c>
      <c r="C3923">
        <f t="shared" si="603"/>
        <v>450</v>
      </c>
      <c r="D3923">
        <f t="shared" si="602"/>
        <v>380</v>
      </c>
      <c r="E3923">
        <f t="shared" si="600"/>
        <v>70</v>
      </c>
      <c r="F3923">
        <v>15</v>
      </c>
      <c r="G3923">
        <f>30</f>
        <v>30</v>
      </c>
      <c r="H3923">
        <f t="shared" si="601"/>
        <v>75</v>
      </c>
      <c r="I3923">
        <f t="shared" si="597"/>
        <v>65</v>
      </c>
      <c r="K3923">
        <f t="shared" si="604"/>
        <v>100</v>
      </c>
      <c r="O3923">
        <v>15</v>
      </c>
      <c r="R3923">
        <v>35</v>
      </c>
      <c r="S3923">
        <v>45</v>
      </c>
    </row>
    <row r="3924" spans="2:19" x14ac:dyDescent="0.25">
      <c r="B3924" s="16">
        <f t="shared" si="596"/>
        <v>42724</v>
      </c>
      <c r="C3924">
        <f t="shared" si="603"/>
        <v>450</v>
      </c>
      <c r="D3924">
        <f t="shared" si="602"/>
        <v>380</v>
      </c>
      <c r="E3924">
        <f t="shared" si="600"/>
        <v>70</v>
      </c>
      <c r="F3924">
        <v>15</v>
      </c>
      <c r="G3924">
        <f>30</f>
        <v>30</v>
      </c>
      <c r="H3924">
        <f t="shared" si="601"/>
        <v>75</v>
      </c>
      <c r="I3924">
        <f t="shared" si="597"/>
        <v>65</v>
      </c>
      <c r="K3924">
        <f t="shared" si="604"/>
        <v>100</v>
      </c>
      <c r="O3924">
        <v>15</v>
      </c>
      <c r="R3924">
        <v>35</v>
      </c>
      <c r="S3924">
        <v>45</v>
      </c>
    </row>
    <row r="3925" spans="2:19" x14ac:dyDescent="0.25">
      <c r="B3925" s="16">
        <f t="shared" si="596"/>
        <v>42725</v>
      </c>
      <c r="C3925">
        <f t="shared" si="603"/>
        <v>450</v>
      </c>
      <c r="D3925">
        <f t="shared" si="602"/>
        <v>380</v>
      </c>
      <c r="E3925">
        <f t="shared" si="600"/>
        <v>70</v>
      </c>
      <c r="F3925">
        <v>15</v>
      </c>
      <c r="G3925">
        <f>30</f>
        <v>30</v>
      </c>
      <c r="H3925">
        <f t="shared" si="601"/>
        <v>75</v>
      </c>
      <c r="I3925">
        <f t="shared" si="597"/>
        <v>65</v>
      </c>
      <c r="K3925">
        <f t="shared" si="604"/>
        <v>100</v>
      </c>
      <c r="O3925">
        <v>15</v>
      </c>
      <c r="R3925">
        <v>35</v>
      </c>
      <c r="S3925">
        <v>45</v>
      </c>
    </row>
    <row r="3926" spans="2:19" x14ac:dyDescent="0.25">
      <c r="B3926" s="16">
        <f t="shared" si="596"/>
        <v>42726</v>
      </c>
      <c r="C3926">
        <f t="shared" si="603"/>
        <v>450</v>
      </c>
      <c r="D3926">
        <f t="shared" si="602"/>
        <v>380</v>
      </c>
      <c r="E3926">
        <f t="shared" si="600"/>
        <v>70</v>
      </c>
      <c r="F3926">
        <v>15</v>
      </c>
      <c r="G3926">
        <f>30</f>
        <v>30</v>
      </c>
      <c r="H3926">
        <f t="shared" si="601"/>
        <v>75</v>
      </c>
      <c r="I3926">
        <f t="shared" si="597"/>
        <v>65</v>
      </c>
      <c r="K3926">
        <f t="shared" si="604"/>
        <v>100</v>
      </c>
      <c r="O3926">
        <v>15</v>
      </c>
      <c r="R3926">
        <v>35</v>
      </c>
      <c r="S3926">
        <v>45</v>
      </c>
    </row>
    <row r="3927" spans="2:19" x14ac:dyDescent="0.25">
      <c r="B3927" s="16">
        <f t="shared" si="596"/>
        <v>42727</v>
      </c>
      <c r="C3927">
        <f t="shared" si="603"/>
        <v>450</v>
      </c>
      <c r="D3927">
        <f t="shared" si="602"/>
        <v>380</v>
      </c>
      <c r="E3927">
        <f t="shared" si="600"/>
        <v>70</v>
      </c>
      <c r="F3927">
        <v>15</v>
      </c>
      <c r="G3927">
        <f>30</f>
        <v>30</v>
      </c>
      <c r="H3927">
        <f t="shared" si="601"/>
        <v>75</v>
      </c>
      <c r="I3927">
        <f t="shared" si="597"/>
        <v>65</v>
      </c>
      <c r="K3927">
        <f t="shared" si="604"/>
        <v>100</v>
      </c>
      <c r="O3927">
        <v>15</v>
      </c>
      <c r="R3927">
        <v>35</v>
      </c>
      <c r="S3927">
        <v>45</v>
      </c>
    </row>
    <row r="3928" spans="2:19" x14ac:dyDescent="0.25">
      <c r="B3928" s="16">
        <f t="shared" si="596"/>
        <v>42728</v>
      </c>
      <c r="C3928">
        <f t="shared" si="603"/>
        <v>450</v>
      </c>
      <c r="D3928">
        <f t="shared" si="602"/>
        <v>380</v>
      </c>
      <c r="E3928">
        <f t="shared" si="600"/>
        <v>70</v>
      </c>
      <c r="F3928">
        <v>15</v>
      </c>
      <c r="G3928">
        <f>30</f>
        <v>30</v>
      </c>
      <c r="H3928">
        <f t="shared" si="601"/>
        <v>75</v>
      </c>
      <c r="I3928">
        <f t="shared" si="597"/>
        <v>65</v>
      </c>
      <c r="K3928">
        <f t="shared" si="604"/>
        <v>100</v>
      </c>
      <c r="O3928">
        <v>15</v>
      </c>
      <c r="R3928">
        <v>35</v>
      </c>
      <c r="S3928">
        <v>45</v>
      </c>
    </row>
    <row r="3929" spans="2:19" x14ac:dyDescent="0.25">
      <c r="B3929" s="16">
        <f t="shared" si="596"/>
        <v>42729</v>
      </c>
      <c r="C3929">
        <f t="shared" si="603"/>
        <v>450</v>
      </c>
      <c r="D3929">
        <f t="shared" si="602"/>
        <v>380</v>
      </c>
      <c r="E3929">
        <f t="shared" si="600"/>
        <v>70</v>
      </c>
      <c r="F3929">
        <v>15</v>
      </c>
      <c r="G3929">
        <f>30</f>
        <v>30</v>
      </c>
      <c r="H3929">
        <f t="shared" si="601"/>
        <v>75</v>
      </c>
      <c r="I3929">
        <f t="shared" si="597"/>
        <v>65</v>
      </c>
      <c r="K3929">
        <f t="shared" si="604"/>
        <v>100</v>
      </c>
      <c r="O3929">
        <v>15</v>
      </c>
      <c r="R3929">
        <v>35</v>
      </c>
      <c r="S3929">
        <v>45</v>
      </c>
    </row>
    <row r="3930" spans="2:19" x14ac:dyDescent="0.25">
      <c r="B3930" s="16">
        <f t="shared" ref="B3930:B3993" si="605">B3929+1</f>
        <v>42730</v>
      </c>
      <c r="C3930">
        <f t="shared" si="603"/>
        <v>450</v>
      </c>
      <c r="D3930">
        <f t="shared" si="602"/>
        <v>380</v>
      </c>
      <c r="E3930">
        <f t="shared" si="600"/>
        <v>70</v>
      </c>
      <c r="F3930">
        <v>15</v>
      </c>
      <c r="G3930">
        <f>30</f>
        <v>30</v>
      </c>
      <c r="H3930">
        <f t="shared" si="601"/>
        <v>75</v>
      </c>
      <c r="I3930">
        <f t="shared" si="597"/>
        <v>65</v>
      </c>
      <c r="K3930">
        <f t="shared" si="604"/>
        <v>100</v>
      </c>
      <c r="O3930">
        <v>15</v>
      </c>
      <c r="R3930">
        <v>35</v>
      </c>
      <c r="S3930">
        <v>45</v>
      </c>
    </row>
    <row r="3931" spans="2:19" x14ac:dyDescent="0.25">
      <c r="B3931" s="16">
        <f t="shared" si="605"/>
        <v>42731</v>
      </c>
      <c r="C3931">
        <f t="shared" si="603"/>
        <v>450</v>
      </c>
      <c r="D3931">
        <f t="shared" si="602"/>
        <v>380</v>
      </c>
      <c r="E3931">
        <f t="shared" si="600"/>
        <v>70</v>
      </c>
      <c r="F3931">
        <v>15</v>
      </c>
      <c r="G3931">
        <f>30</f>
        <v>30</v>
      </c>
      <c r="H3931">
        <f t="shared" si="601"/>
        <v>75</v>
      </c>
      <c r="I3931">
        <f t="shared" si="597"/>
        <v>65</v>
      </c>
      <c r="K3931">
        <f t="shared" si="604"/>
        <v>100</v>
      </c>
      <c r="O3931">
        <v>15</v>
      </c>
      <c r="R3931">
        <v>35</v>
      </c>
      <c r="S3931">
        <v>45</v>
      </c>
    </row>
    <row r="3932" spans="2:19" x14ac:dyDescent="0.25">
      <c r="B3932" s="16">
        <f t="shared" si="605"/>
        <v>42732</v>
      </c>
      <c r="C3932">
        <f t="shared" si="603"/>
        <v>450</v>
      </c>
      <c r="D3932">
        <f t="shared" si="602"/>
        <v>380</v>
      </c>
      <c r="E3932">
        <f t="shared" si="600"/>
        <v>70</v>
      </c>
      <c r="F3932">
        <v>15</v>
      </c>
      <c r="G3932">
        <f>30</f>
        <v>30</v>
      </c>
      <c r="H3932">
        <f t="shared" si="601"/>
        <v>75</v>
      </c>
      <c r="I3932">
        <f t="shared" si="597"/>
        <v>65</v>
      </c>
      <c r="K3932">
        <f t="shared" si="604"/>
        <v>100</v>
      </c>
      <c r="O3932">
        <v>15</v>
      </c>
      <c r="R3932">
        <v>35</v>
      </c>
      <c r="S3932">
        <v>45</v>
      </c>
    </row>
    <row r="3933" spans="2:19" x14ac:dyDescent="0.25">
      <c r="B3933" s="16">
        <f t="shared" si="605"/>
        <v>42733</v>
      </c>
      <c r="C3933">
        <f t="shared" si="603"/>
        <v>450</v>
      </c>
      <c r="D3933">
        <f t="shared" si="602"/>
        <v>380</v>
      </c>
      <c r="E3933">
        <f t="shared" si="600"/>
        <v>70</v>
      </c>
      <c r="F3933">
        <v>15</v>
      </c>
      <c r="G3933">
        <f>30</f>
        <v>30</v>
      </c>
      <c r="H3933">
        <f t="shared" si="601"/>
        <v>75</v>
      </c>
      <c r="I3933">
        <f t="shared" si="597"/>
        <v>65</v>
      </c>
      <c r="K3933">
        <f t="shared" si="604"/>
        <v>100</v>
      </c>
      <c r="O3933">
        <v>15</v>
      </c>
      <c r="R3933">
        <v>35</v>
      </c>
      <c r="S3933">
        <v>45</v>
      </c>
    </row>
    <row r="3934" spans="2:19" x14ac:dyDescent="0.25">
      <c r="B3934" s="16">
        <f t="shared" si="605"/>
        <v>42734</v>
      </c>
      <c r="C3934">
        <f t="shared" si="603"/>
        <v>450</v>
      </c>
      <c r="D3934">
        <f t="shared" si="602"/>
        <v>380</v>
      </c>
      <c r="E3934">
        <f t="shared" si="600"/>
        <v>70</v>
      </c>
      <c r="F3934">
        <v>15</v>
      </c>
      <c r="G3934">
        <f>30</f>
        <v>30</v>
      </c>
      <c r="H3934">
        <f t="shared" si="601"/>
        <v>75</v>
      </c>
      <c r="I3934">
        <f t="shared" si="597"/>
        <v>65</v>
      </c>
      <c r="K3934">
        <f t="shared" si="604"/>
        <v>100</v>
      </c>
      <c r="O3934">
        <v>15</v>
      </c>
      <c r="R3934">
        <v>35</v>
      </c>
      <c r="S3934">
        <v>45</v>
      </c>
    </row>
    <row r="3935" spans="2:19" x14ac:dyDescent="0.25">
      <c r="B3935" s="16">
        <f t="shared" si="605"/>
        <v>42735</v>
      </c>
      <c r="C3935">
        <f t="shared" si="603"/>
        <v>450</v>
      </c>
      <c r="D3935">
        <f t="shared" si="602"/>
        <v>380</v>
      </c>
      <c r="E3935">
        <f t="shared" si="600"/>
        <v>70</v>
      </c>
      <c r="F3935">
        <v>15</v>
      </c>
      <c r="G3935">
        <f>30</f>
        <v>30</v>
      </c>
      <c r="H3935">
        <f t="shared" si="601"/>
        <v>75</v>
      </c>
      <c r="I3935">
        <f t="shared" si="597"/>
        <v>65</v>
      </c>
      <c r="K3935">
        <f t="shared" si="604"/>
        <v>100</v>
      </c>
      <c r="O3935">
        <v>15</v>
      </c>
      <c r="R3935">
        <v>35</v>
      </c>
      <c r="S3935">
        <v>45</v>
      </c>
    </row>
    <row r="3936" spans="2:19" x14ac:dyDescent="0.25">
      <c r="B3936" s="16">
        <f t="shared" si="605"/>
        <v>42736</v>
      </c>
      <c r="C3936">
        <f t="shared" si="603"/>
        <v>450</v>
      </c>
      <c r="D3936">
        <f t="shared" si="602"/>
        <v>380</v>
      </c>
      <c r="E3936">
        <f t="shared" si="600"/>
        <v>70</v>
      </c>
      <c r="F3936">
        <f>15-5</f>
        <v>10</v>
      </c>
      <c r="H3936">
        <f>40+30-70+75+20</f>
        <v>95</v>
      </c>
      <c r="I3936">
        <f>45+20+55</f>
        <v>120</v>
      </c>
      <c r="K3936">
        <f t="shared" ref="K3936:K3972" si="606">90+10</f>
        <v>100</v>
      </c>
      <c r="R3936">
        <v>30</v>
      </c>
      <c r="S3936">
        <v>25</v>
      </c>
    </row>
    <row r="3937" spans="2:19" x14ac:dyDescent="0.25">
      <c r="B3937" s="16">
        <f t="shared" si="605"/>
        <v>42737</v>
      </c>
      <c r="C3937">
        <f t="shared" si="603"/>
        <v>450</v>
      </c>
      <c r="D3937">
        <f t="shared" si="602"/>
        <v>380</v>
      </c>
      <c r="E3937">
        <f t="shared" si="600"/>
        <v>70</v>
      </c>
      <c r="F3937">
        <f t="shared" ref="F3937:F3966" si="607">15-5</f>
        <v>10</v>
      </c>
      <c r="H3937">
        <f t="shared" ref="H3937:H3966" si="608">40+30-70+75+20</f>
        <v>95</v>
      </c>
      <c r="I3937">
        <f t="shared" ref="I3937:I3966" si="609">45+20+55</f>
        <v>120</v>
      </c>
      <c r="K3937">
        <f t="shared" si="606"/>
        <v>100</v>
      </c>
      <c r="R3937">
        <v>30</v>
      </c>
      <c r="S3937">
        <v>25</v>
      </c>
    </row>
    <row r="3938" spans="2:19" x14ac:dyDescent="0.25">
      <c r="B3938" s="16">
        <f t="shared" si="605"/>
        <v>42738</v>
      </c>
      <c r="C3938">
        <f t="shared" si="603"/>
        <v>450</v>
      </c>
      <c r="D3938">
        <f t="shared" si="602"/>
        <v>380</v>
      </c>
      <c r="E3938">
        <f t="shared" si="600"/>
        <v>70</v>
      </c>
      <c r="F3938">
        <f t="shared" si="607"/>
        <v>10</v>
      </c>
      <c r="H3938">
        <f t="shared" si="608"/>
        <v>95</v>
      </c>
      <c r="I3938">
        <f t="shared" si="609"/>
        <v>120</v>
      </c>
      <c r="K3938">
        <f t="shared" si="606"/>
        <v>100</v>
      </c>
      <c r="R3938">
        <v>30</v>
      </c>
      <c r="S3938">
        <v>25</v>
      </c>
    </row>
    <row r="3939" spans="2:19" x14ac:dyDescent="0.25">
      <c r="B3939" s="16">
        <f t="shared" si="605"/>
        <v>42739</v>
      </c>
      <c r="C3939">
        <f t="shared" si="603"/>
        <v>450</v>
      </c>
      <c r="D3939">
        <f t="shared" si="602"/>
        <v>380</v>
      </c>
      <c r="E3939">
        <f t="shared" si="600"/>
        <v>70</v>
      </c>
      <c r="F3939">
        <f t="shared" si="607"/>
        <v>10</v>
      </c>
      <c r="H3939">
        <f t="shared" si="608"/>
        <v>95</v>
      </c>
      <c r="I3939">
        <f t="shared" si="609"/>
        <v>120</v>
      </c>
      <c r="K3939">
        <f t="shared" si="606"/>
        <v>100</v>
      </c>
      <c r="R3939">
        <v>30</v>
      </c>
      <c r="S3939">
        <v>25</v>
      </c>
    </row>
    <row r="3940" spans="2:19" x14ac:dyDescent="0.25">
      <c r="B3940" s="16">
        <f t="shared" si="605"/>
        <v>42740</v>
      </c>
      <c r="C3940">
        <f t="shared" si="603"/>
        <v>450</v>
      </c>
      <c r="D3940">
        <f t="shared" si="602"/>
        <v>380</v>
      </c>
      <c r="E3940">
        <f t="shared" si="600"/>
        <v>70</v>
      </c>
      <c r="F3940">
        <f t="shared" si="607"/>
        <v>10</v>
      </c>
      <c r="H3940">
        <f t="shared" si="608"/>
        <v>95</v>
      </c>
      <c r="I3940">
        <f t="shared" si="609"/>
        <v>120</v>
      </c>
      <c r="K3940">
        <f t="shared" si="606"/>
        <v>100</v>
      </c>
      <c r="R3940">
        <v>30</v>
      </c>
      <c r="S3940">
        <v>25</v>
      </c>
    </row>
    <row r="3941" spans="2:19" x14ac:dyDescent="0.25">
      <c r="B3941" s="16">
        <f t="shared" si="605"/>
        <v>42741</v>
      </c>
      <c r="C3941">
        <f t="shared" si="603"/>
        <v>450</v>
      </c>
      <c r="D3941">
        <f t="shared" si="602"/>
        <v>380</v>
      </c>
      <c r="E3941">
        <f t="shared" si="600"/>
        <v>70</v>
      </c>
      <c r="F3941">
        <f t="shared" si="607"/>
        <v>10</v>
      </c>
      <c r="H3941">
        <f t="shared" si="608"/>
        <v>95</v>
      </c>
      <c r="I3941">
        <f t="shared" si="609"/>
        <v>120</v>
      </c>
      <c r="K3941">
        <f t="shared" si="606"/>
        <v>100</v>
      </c>
      <c r="R3941">
        <v>30</v>
      </c>
      <c r="S3941">
        <v>25</v>
      </c>
    </row>
    <row r="3942" spans="2:19" x14ac:dyDescent="0.25">
      <c r="B3942" s="16">
        <f t="shared" si="605"/>
        <v>42742</v>
      </c>
      <c r="C3942">
        <f t="shared" si="603"/>
        <v>450</v>
      </c>
      <c r="D3942">
        <f t="shared" si="602"/>
        <v>380</v>
      </c>
      <c r="E3942">
        <f t="shared" si="600"/>
        <v>70</v>
      </c>
      <c r="F3942">
        <f t="shared" si="607"/>
        <v>10</v>
      </c>
      <c r="H3942">
        <f t="shared" si="608"/>
        <v>95</v>
      </c>
      <c r="I3942">
        <f t="shared" si="609"/>
        <v>120</v>
      </c>
      <c r="K3942">
        <f t="shared" si="606"/>
        <v>100</v>
      </c>
      <c r="R3942">
        <v>30</v>
      </c>
      <c r="S3942">
        <v>25</v>
      </c>
    </row>
    <row r="3943" spans="2:19" x14ac:dyDescent="0.25">
      <c r="B3943" s="16">
        <f t="shared" si="605"/>
        <v>42743</v>
      </c>
      <c r="C3943">
        <f t="shared" si="603"/>
        <v>450</v>
      </c>
      <c r="D3943">
        <f t="shared" si="602"/>
        <v>380</v>
      </c>
      <c r="E3943">
        <f t="shared" si="600"/>
        <v>70</v>
      </c>
      <c r="F3943">
        <f t="shared" si="607"/>
        <v>10</v>
      </c>
      <c r="H3943">
        <f t="shared" si="608"/>
        <v>95</v>
      </c>
      <c r="I3943">
        <f t="shared" si="609"/>
        <v>120</v>
      </c>
      <c r="K3943">
        <f t="shared" si="606"/>
        <v>100</v>
      </c>
      <c r="R3943">
        <v>30</v>
      </c>
      <c r="S3943">
        <v>25</v>
      </c>
    </row>
    <row r="3944" spans="2:19" x14ac:dyDescent="0.25">
      <c r="B3944" s="16">
        <f t="shared" si="605"/>
        <v>42744</v>
      </c>
      <c r="C3944">
        <f t="shared" si="603"/>
        <v>450</v>
      </c>
      <c r="D3944">
        <f t="shared" si="602"/>
        <v>380</v>
      </c>
      <c r="E3944">
        <f t="shared" si="600"/>
        <v>70</v>
      </c>
      <c r="F3944">
        <f t="shared" si="607"/>
        <v>10</v>
      </c>
      <c r="H3944">
        <f t="shared" si="608"/>
        <v>95</v>
      </c>
      <c r="I3944">
        <f t="shared" si="609"/>
        <v>120</v>
      </c>
      <c r="K3944">
        <f t="shared" si="606"/>
        <v>100</v>
      </c>
      <c r="R3944">
        <v>30</v>
      </c>
      <c r="S3944">
        <v>25</v>
      </c>
    </row>
    <row r="3945" spans="2:19" x14ac:dyDescent="0.25">
      <c r="B3945" s="16">
        <f t="shared" si="605"/>
        <v>42745</v>
      </c>
      <c r="C3945">
        <f t="shared" si="603"/>
        <v>450</v>
      </c>
      <c r="D3945">
        <f t="shared" si="602"/>
        <v>380</v>
      </c>
      <c r="E3945">
        <f t="shared" si="600"/>
        <v>70</v>
      </c>
      <c r="F3945">
        <f t="shared" si="607"/>
        <v>10</v>
      </c>
      <c r="H3945">
        <f t="shared" si="608"/>
        <v>95</v>
      </c>
      <c r="I3945">
        <f t="shared" si="609"/>
        <v>120</v>
      </c>
      <c r="K3945">
        <f t="shared" si="606"/>
        <v>100</v>
      </c>
      <c r="R3945">
        <v>30</v>
      </c>
      <c r="S3945">
        <v>25</v>
      </c>
    </row>
    <row r="3946" spans="2:19" x14ac:dyDescent="0.25">
      <c r="B3946" s="16">
        <f t="shared" si="605"/>
        <v>42746</v>
      </c>
      <c r="C3946">
        <f t="shared" si="603"/>
        <v>450</v>
      </c>
      <c r="D3946">
        <f t="shared" si="602"/>
        <v>380</v>
      </c>
      <c r="E3946">
        <f t="shared" si="600"/>
        <v>70</v>
      </c>
      <c r="F3946">
        <f t="shared" si="607"/>
        <v>10</v>
      </c>
      <c r="H3946">
        <f t="shared" si="608"/>
        <v>95</v>
      </c>
      <c r="I3946">
        <f t="shared" si="609"/>
        <v>120</v>
      </c>
      <c r="K3946">
        <f t="shared" si="606"/>
        <v>100</v>
      </c>
      <c r="R3946">
        <v>30</v>
      </c>
      <c r="S3946">
        <v>25</v>
      </c>
    </row>
    <row r="3947" spans="2:19" x14ac:dyDescent="0.25">
      <c r="B3947" s="16">
        <f t="shared" si="605"/>
        <v>42747</v>
      </c>
      <c r="C3947">
        <f t="shared" si="603"/>
        <v>450</v>
      </c>
      <c r="D3947">
        <f t="shared" si="602"/>
        <v>380</v>
      </c>
      <c r="E3947">
        <f t="shared" si="600"/>
        <v>70</v>
      </c>
      <c r="F3947">
        <f t="shared" si="607"/>
        <v>10</v>
      </c>
      <c r="H3947">
        <f t="shared" si="608"/>
        <v>95</v>
      </c>
      <c r="I3947">
        <f t="shared" si="609"/>
        <v>120</v>
      </c>
      <c r="K3947">
        <f t="shared" si="606"/>
        <v>100</v>
      </c>
      <c r="R3947">
        <v>30</v>
      </c>
      <c r="S3947">
        <v>25</v>
      </c>
    </row>
    <row r="3948" spans="2:19" x14ac:dyDescent="0.25">
      <c r="B3948" s="16">
        <f t="shared" si="605"/>
        <v>42748</v>
      </c>
      <c r="C3948">
        <f t="shared" si="603"/>
        <v>450</v>
      </c>
      <c r="D3948">
        <f t="shared" si="602"/>
        <v>380</v>
      </c>
      <c r="E3948">
        <f t="shared" si="600"/>
        <v>70</v>
      </c>
      <c r="F3948">
        <f t="shared" si="607"/>
        <v>10</v>
      </c>
      <c r="H3948">
        <f t="shared" si="608"/>
        <v>95</v>
      </c>
      <c r="I3948">
        <f t="shared" si="609"/>
        <v>120</v>
      </c>
      <c r="K3948">
        <f t="shared" si="606"/>
        <v>100</v>
      </c>
      <c r="R3948">
        <v>30</v>
      </c>
      <c r="S3948">
        <v>25</v>
      </c>
    </row>
    <row r="3949" spans="2:19" x14ac:dyDescent="0.25">
      <c r="B3949" s="16">
        <f t="shared" si="605"/>
        <v>42749</v>
      </c>
      <c r="C3949">
        <f t="shared" si="603"/>
        <v>450</v>
      </c>
      <c r="D3949">
        <f t="shared" si="602"/>
        <v>380</v>
      </c>
      <c r="E3949">
        <f t="shared" si="600"/>
        <v>70</v>
      </c>
      <c r="F3949">
        <f t="shared" si="607"/>
        <v>10</v>
      </c>
      <c r="H3949">
        <f t="shared" si="608"/>
        <v>95</v>
      </c>
      <c r="I3949">
        <f t="shared" si="609"/>
        <v>120</v>
      </c>
      <c r="K3949">
        <f t="shared" si="606"/>
        <v>100</v>
      </c>
      <c r="R3949">
        <v>30</v>
      </c>
      <c r="S3949">
        <v>25</v>
      </c>
    </row>
    <row r="3950" spans="2:19" x14ac:dyDescent="0.25">
      <c r="B3950" s="16">
        <f t="shared" si="605"/>
        <v>42750</v>
      </c>
      <c r="C3950">
        <f t="shared" si="603"/>
        <v>450</v>
      </c>
      <c r="D3950">
        <f t="shared" si="602"/>
        <v>380</v>
      </c>
      <c r="E3950">
        <f t="shared" si="600"/>
        <v>70</v>
      </c>
      <c r="F3950">
        <f t="shared" si="607"/>
        <v>10</v>
      </c>
      <c r="H3950">
        <f t="shared" si="608"/>
        <v>95</v>
      </c>
      <c r="I3950">
        <f t="shared" si="609"/>
        <v>120</v>
      </c>
      <c r="K3950">
        <f t="shared" si="606"/>
        <v>100</v>
      </c>
      <c r="R3950">
        <v>30</v>
      </c>
      <c r="S3950">
        <v>25</v>
      </c>
    </row>
    <row r="3951" spans="2:19" x14ac:dyDescent="0.25">
      <c r="B3951" s="16">
        <f t="shared" si="605"/>
        <v>42751</v>
      </c>
      <c r="C3951">
        <f t="shared" si="603"/>
        <v>450</v>
      </c>
      <c r="D3951">
        <f t="shared" si="602"/>
        <v>380</v>
      </c>
      <c r="E3951">
        <f t="shared" si="600"/>
        <v>70</v>
      </c>
      <c r="F3951">
        <f t="shared" si="607"/>
        <v>10</v>
      </c>
      <c r="H3951">
        <f t="shared" si="608"/>
        <v>95</v>
      </c>
      <c r="I3951">
        <f t="shared" si="609"/>
        <v>120</v>
      </c>
      <c r="K3951">
        <f t="shared" si="606"/>
        <v>100</v>
      </c>
      <c r="R3951">
        <v>30</v>
      </c>
      <c r="S3951">
        <v>25</v>
      </c>
    </row>
    <row r="3952" spans="2:19" x14ac:dyDescent="0.25">
      <c r="B3952" s="16">
        <f t="shared" si="605"/>
        <v>42752</v>
      </c>
      <c r="C3952">
        <f t="shared" si="603"/>
        <v>450</v>
      </c>
      <c r="D3952">
        <f t="shared" si="602"/>
        <v>380</v>
      </c>
      <c r="E3952">
        <f t="shared" si="600"/>
        <v>70</v>
      </c>
      <c r="F3952">
        <f t="shared" si="607"/>
        <v>10</v>
      </c>
      <c r="H3952">
        <f t="shared" si="608"/>
        <v>95</v>
      </c>
      <c r="I3952">
        <f t="shared" si="609"/>
        <v>120</v>
      </c>
      <c r="K3952">
        <f t="shared" si="606"/>
        <v>100</v>
      </c>
      <c r="R3952">
        <v>30</v>
      </c>
      <c r="S3952">
        <v>25</v>
      </c>
    </row>
    <row r="3953" spans="2:20" x14ac:dyDescent="0.25">
      <c r="B3953" s="16">
        <f t="shared" si="605"/>
        <v>42753</v>
      </c>
      <c r="C3953">
        <f t="shared" si="603"/>
        <v>450</v>
      </c>
      <c r="D3953">
        <f t="shared" si="602"/>
        <v>380</v>
      </c>
      <c r="E3953">
        <f t="shared" si="600"/>
        <v>70</v>
      </c>
      <c r="F3953">
        <f t="shared" si="607"/>
        <v>10</v>
      </c>
      <c r="H3953">
        <f t="shared" si="608"/>
        <v>95</v>
      </c>
      <c r="I3953">
        <f t="shared" si="609"/>
        <v>120</v>
      </c>
      <c r="K3953">
        <f t="shared" si="606"/>
        <v>100</v>
      </c>
      <c r="R3953">
        <v>30</v>
      </c>
      <c r="S3953">
        <v>25</v>
      </c>
    </row>
    <row r="3954" spans="2:20" x14ac:dyDescent="0.25">
      <c r="B3954" s="16">
        <f t="shared" si="605"/>
        <v>42754</v>
      </c>
      <c r="C3954">
        <f t="shared" si="603"/>
        <v>450</v>
      </c>
      <c r="D3954">
        <f t="shared" si="602"/>
        <v>380</v>
      </c>
      <c r="E3954">
        <f t="shared" ref="E3954:E4017" si="610">C3954-D3954</f>
        <v>70</v>
      </c>
      <c r="F3954">
        <f t="shared" si="607"/>
        <v>10</v>
      </c>
      <c r="H3954">
        <f t="shared" si="608"/>
        <v>95</v>
      </c>
      <c r="I3954">
        <f t="shared" si="609"/>
        <v>120</v>
      </c>
      <c r="K3954">
        <f t="shared" si="606"/>
        <v>100</v>
      </c>
      <c r="R3954">
        <v>30</v>
      </c>
      <c r="S3954">
        <v>25</v>
      </c>
    </row>
    <row r="3955" spans="2:20" x14ac:dyDescent="0.25">
      <c r="B3955" s="16">
        <f t="shared" si="605"/>
        <v>42755</v>
      </c>
      <c r="C3955">
        <f t="shared" si="603"/>
        <v>450</v>
      </c>
      <c r="D3955">
        <f t="shared" si="602"/>
        <v>380</v>
      </c>
      <c r="E3955">
        <f t="shared" si="610"/>
        <v>70</v>
      </c>
      <c r="F3955">
        <f t="shared" si="607"/>
        <v>10</v>
      </c>
      <c r="H3955">
        <f t="shared" si="608"/>
        <v>95</v>
      </c>
      <c r="I3955">
        <f t="shared" si="609"/>
        <v>120</v>
      </c>
      <c r="K3955">
        <f t="shared" si="606"/>
        <v>100</v>
      </c>
      <c r="R3955">
        <v>30</v>
      </c>
      <c r="S3955">
        <v>25</v>
      </c>
    </row>
    <row r="3956" spans="2:20" x14ac:dyDescent="0.25">
      <c r="B3956" s="16">
        <f t="shared" si="605"/>
        <v>42756</v>
      </c>
      <c r="C3956">
        <f t="shared" si="603"/>
        <v>450</v>
      </c>
      <c r="D3956">
        <f t="shared" si="602"/>
        <v>380</v>
      </c>
      <c r="E3956">
        <f t="shared" si="610"/>
        <v>70</v>
      </c>
      <c r="F3956">
        <f t="shared" si="607"/>
        <v>10</v>
      </c>
      <c r="H3956">
        <f t="shared" si="608"/>
        <v>95</v>
      </c>
      <c r="I3956">
        <f t="shared" si="609"/>
        <v>120</v>
      </c>
      <c r="K3956">
        <f t="shared" si="606"/>
        <v>100</v>
      </c>
      <c r="R3956">
        <v>30</v>
      </c>
      <c r="S3956">
        <v>25</v>
      </c>
    </row>
    <row r="3957" spans="2:20" x14ac:dyDescent="0.25">
      <c r="B3957" s="16">
        <f t="shared" si="605"/>
        <v>42757</v>
      </c>
      <c r="C3957">
        <f t="shared" si="603"/>
        <v>450</v>
      </c>
      <c r="D3957">
        <f t="shared" si="602"/>
        <v>380</v>
      </c>
      <c r="E3957">
        <f t="shared" si="610"/>
        <v>70</v>
      </c>
      <c r="F3957">
        <f t="shared" si="607"/>
        <v>10</v>
      </c>
      <c r="H3957">
        <f t="shared" si="608"/>
        <v>95</v>
      </c>
      <c r="I3957">
        <f t="shared" si="609"/>
        <v>120</v>
      </c>
      <c r="K3957">
        <f t="shared" si="606"/>
        <v>100</v>
      </c>
      <c r="R3957">
        <v>30</v>
      </c>
      <c r="S3957">
        <v>25</v>
      </c>
    </row>
    <row r="3958" spans="2:20" x14ac:dyDescent="0.25">
      <c r="B3958" s="16">
        <f t="shared" si="605"/>
        <v>42758</v>
      </c>
      <c r="C3958">
        <f t="shared" si="603"/>
        <v>450</v>
      </c>
      <c r="D3958">
        <f t="shared" si="602"/>
        <v>380</v>
      </c>
      <c r="E3958">
        <f t="shared" si="610"/>
        <v>70</v>
      </c>
      <c r="F3958">
        <f t="shared" si="607"/>
        <v>10</v>
      </c>
      <c r="H3958">
        <f t="shared" si="608"/>
        <v>95</v>
      </c>
      <c r="I3958">
        <f t="shared" si="609"/>
        <v>120</v>
      </c>
      <c r="K3958">
        <f t="shared" si="606"/>
        <v>100</v>
      </c>
      <c r="R3958">
        <v>30</v>
      </c>
      <c r="S3958">
        <v>25</v>
      </c>
    </row>
    <row r="3959" spans="2:20" x14ac:dyDescent="0.25">
      <c r="B3959" s="16">
        <f t="shared" si="605"/>
        <v>42759</v>
      </c>
      <c r="C3959">
        <f t="shared" si="603"/>
        <v>450</v>
      </c>
      <c r="D3959">
        <f t="shared" si="602"/>
        <v>380</v>
      </c>
      <c r="E3959">
        <f t="shared" si="610"/>
        <v>70</v>
      </c>
      <c r="F3959">
        <f t="shared" si="607"/>
        <v>10</v>
      </c>
      <c r="H3959">
        <f t="shared" si="608"/>
        <v>95</v>
      </c>
      <c r="I3959">
        <f t="shared" si="609"/>
        <v>120</v>
      </c>
      <c r="K3959">
        <f t="shared" si="606"/>
        <v>100</v>
      </c>
      <c r="R3959">
        <v>30</v>
      </c>
      <c r="S3959">
        <v>25</v>
      </c>
    </row>
    <row r="3960" spans="2:20" x14ac:dyDescent="0.25">
      <c r="B3960" s="16">
        <f t="shared" si="605"/>
        <v>42760</v>
      </c>
      <c r="C3960">
        <f t="shared" si="603"/>
        <v>450</v>
      </c>
      <c r="D3960">
        <f t="shared" si="602"/>
        <v>380</v>
      </c>
      <c r="E3960">
        <f t="shared" si="610"/>
        <v>70</v>
      </c>
      <c r="F3960">
        <f t="shared" si="607"/>
        <v>10</v>
      </c>
      <c r="H3960">
        <f t="shared" si="608"/>
        <v>95</v>
      </c>
      <c r="I3960">
        <f t="shared" si="609"/>
        <v>120</v>
      </c>
      <c r="K3960">
        <f t="shared" si="606"/>
        <v>100</v>
      </c>
      <c r="R3960">
        <v>30</v>
      </c>
      <c r="S3960">
        <v>25</v>
      </c>
    </row>
    <row r="3961" spans="2:20" x14ac:dyDescent="0.25">
      <c r="B3961" s="16">
        <f t="shared" si="605"/>
        <v>42761</v>
      </c>
      <c r="C3961">
        <f t="shared" si="603"/>
        <v>450</v>
      </c>
      <c r="D3961">
        <f t="shared" si="602"/>
        <v>380</v>
      </c>
      <c r="E3961">
        <f t="shared" si="610"/>
        <v>70</v>
      </c>
      <c r="F3961">
        <f t="shared" si="607"/>
        <v>10</v>
      </c>
      <c r="H3961">
        <f t="shared" si="608"/>
        <v>95</v>
      </c>
      <c r="I3961">
        <f t="shared" si="609"/>
        <v>120</v>
      </c>
      <c r="K3961">
        <f t="shared" si="606"/>
        <v>100</v>
      </c>
      <c r="R3961">
        <v>30</v>
      </c>
      <c r="S3961">
        <v>25</v>
      </c>
    </row>
    <row r="3962" spans="2:20" x14ac:dyDescent="0.25">
      <c r="B3962" s="16">
        <f t="shared" si="605"/>
        <v>42762</v>
      </c>
      <c r="C3962">
        <f t="shared" si="603"/>
        <v>450</v>
      </c>
      <c r="D3962">
        <f t="shared" si="602"/>
        <v>380</v>
      </c>
      <c r="E3962">
        <f t="shared" si="610"/>
        <v>70</v>
      </c>
      <c r="F3962">
        <f t="shared" si="607"/>
        <v>10</v>
      </c>
      <c r="H3962">
        <f t="shared" si="608"/>
        <v>95</v>
      </c>
      <c r="I3962">
        <f t="shared" si="609"/>
        <v>120</v>
      </c>
      <c r="K3962">
        <f t="shared" si="606"/>
        <v>100</v>
      </c>
      <c r="R3962">
        <v>30</v>
      </c>
      <c r="S3962">
        <v>25</v>
      </c>
    </row>
    <row r="3963" spans="2:20" x14ac:dyDescent="0.25">
      <c r="B3963" s="16">
        <f t="shared" si="605"/>
        <v>42763</v>
      </c>
      <c r="C3963">
        <f t="shared" si="603"/>
        <v>450</v>
      </c>
      <c r="D3963">
        <f t="shared" si="602"/>
        <v>380</v>
      </c>
      <c r="E3963">
        <f t="shared" si="610"/>
        <v>70</v>
      </c>
      <c r="F3963">
        <f t="shared" si="607"/>
        <v>10</v>
      </c>
      <c r="H3963">
        <f t="shared" si="608"/>
        <v>95</v>
      </c>
      <c r="I3963">
        <f t="shared" si="609"/>
        <v>120</v>
      </c>
      <c r="K3963">
        <f t="shared" si="606"/>
        <v>100</v>
      </c>
      <c r="R3963">
        <v>30</v>
      </c>
      <c r="S3963">
        <v>25</v>
      </c>
    </row>
    <row r="3964" spans="2:20" x14ac:dyDescent="0.25">
      <c r="B3964" s="16">
        <f t="shared" si="605"/>
        <v>42764</v>
      </c>
      <c r="C3964">
        <f t="shared" si="603"/>
        <v>450</v>
      </c>
      <c r="D3964">
        <f t="shared" si="602"/>
        <v>380</v>
      </c>
      <c r="E3964">
        <f t="shared" si="610"/>
        <v>70</v>
      </c>
      <c r="F3964">
        <f t="shared" si="607"/>
        <v>10</v>
      </c>
      <c r="H3964">
        <f t="shared" si="608"/>
        <v>95</v>
      </c>
      <c r="I3964">
        <f t="shared" si="609"/>
        <v>120</v>
      </c>
      <c r="K3964">
        <f t="shared" si="606"/>
        <v>100</v>
      </c>
      <c r="R3964">
        <v>30</v>
      </c>
      <c r="S3964">
        <v>25</v>
      </c>
    </row>
    <row r="3965" spans="2:20" x14ac:dyDescent="0.25">
      <c r="B3965" s="16">
        <f t="shared" si="605"/>
        <v>42765</v>
      </c>
      <c r="C3965">
        <f t="shared" si="603"/>
        <v>450</v>
      </c>
      <c r="D3965">
        <f t="shared" si="602"/>
        <v>380</v>
      </c>
      <c r="E3965">
        <f t="shared" si="610"/>
        <v>70</v>
      </c>
      <c r="F3965">
        <f t="shared" si="607"/>
        <v>10</v>
      </c>
      <c r="H3965">
        <f t="shared" si="608"/>
        <v>95</v>
      </c>
      <c r="I3965">
        <f t="shared" si="609"/>
        <v>120</v>
      </c>
      <c r="K3965">
        <f t="shared" si="606"/>
        <v>100</v>
      </c>
      <c r="R3965">
        <v>30</v>
      </c>
      <c r="S3965">
        <v>25</v>
      </c>
    </row>
    <row r="3966" spans="2:20" x14ac:dyDescent="0.25">
      <c r="B3966" s="16">
        <f t="shared" si="605"/>
        <v>42766</v>
      </c>
      <c r="C3966">
        <f t="shared" si="603"/>
        <v>450</v>
      </c>
      <c r="D3966">
        <f t="shared" si="602"/>
        <v>380</v>
      </c>
      <c r="E3966">
        <f t="shared" si="610"/>
        <v>70</v>
      </c>
      <c r="F3966">
        <f t="shared" si="607"/>
        <v>10</v>
      </c>
      <c r="H3966">
        <f t="shared" si="608"/>
        <v>95</v>
      </c>
      <c r="I3966">
        <f t="shared" si="609"/>
        <v>120</v>
      </c>
      <c r="K3966">
        <f t="shared" si="606"/>
        <v>100</v>
      </c>
      <c r="R3966">
        <v>30</v>
      </c>
      <c r="S3966">
        <v>25</v>
      </c>
    </row>
    <row r="3967" spans="2:20" x14ac:dyDescent="0.25">
      <c r="B3967" s="16">
        <f t="shared" si="605"/>
        <v>42767</v>
      </c>
      <c r="C3967">
        <f t="shared" si="603"/>
        <v>450</v>
      </c>
      <c r="D3967">
        <f t="shared" si="602"/>
        <v>370</v>
      </c>
      <c r="E3967">
        <f t="shared" si="610"/>
        <v>80</v>
      </c>
      <c r="F3967">
        <v>15</v>
      </c>
      <c r="H3967">
        <f>40+30-70+75+40</f>
        <v>115</v>
      </c>
      <c r="I3967">
        <f t="shared" ref="I3967:I3972" si="611">45+20</f>
        <v>65</v>
      </c>
      <c r="K3967">
        <f t="shared" si="606"/>
        <v>100</v>
      </c>
      <c r="R3967" s="30">
        <f>30+15</f>
        <v>45</v>
      </c>
      <c r="S3967">
        <v>25</v>
      </c>
      <c r="T3967">
        <v>5</v>
      </c>
    </row>
    <row r="3968" spans="2:20" x14ac:dyDescent="0.25">
      <c r="B3968" s="16">
        <f t="shared" si="605"/>
        <v>42768</v>
      </c>
      <c r="C3968">
        <f t="shared" si="603"/>
        <v>450</v>
      </c>
      <c r="D3968">
        <f t="shared" si="602"/>
        <v>370</v>
      </c>
      <c r="E3968">
        <f t="shared" si="610"/>
        <v>80</v>
      </c>
      <c r="F3968">
        <v>15</v>
      </c>
      <c r="H3968">
        <f t="shared" ref="H3968:H3994" si="612">40+30-70+75+40</f>
        <v>115</v>
      </c>
      <c r="I3968">
        <f t="shared" si="611"/>
        <v>65</v>
      </c>
      <c r="K3968">
        <f t="shared" si="606"/>
        <v>100</v>
      </c>
      <c r="R3968" s="30">
        <f t="shared" ref="R3968:R3994" si="613">30+15</f>
        <v>45</v>
      </c>
      <c r="S3968">
        <v>25</v>
      </c>
      <c r="T3968">
        <v>5</v>
      </c>
    </row>
    <row r="3969" spans="2:20" x14ac:dyDescent="0.25">
      <c r="B3969" s="16">
        <f t="shared" si="605"/>
        <v>42769</v>
      </c>
      <c r="C3969">
        <f t="shared" si="603"/>
        <v>450</v>
      </c>
      <c r="D3969">
        <f t="shared" si="602"/>
        <v>370</v>
      </c>
      <c r="E3969">
        <f t="shared" si="610"/>
        <v>80</v>
      </c>
      <c r="F3969">
        <v>15</v>
      </c>
      <c r="H3969">
        <f t="shared" si="612"/>
        <v>115</v>
      </c>
      <c r="I3969">
        <f t="shared" si="611"/>
        <v>65</v>
      </c>
      <c r="K3969">
        <f t="shared" si="606"/>
        <v>100</v>
      </c>
      <c r="R3969" s="30">
        <f t="shared" si="613"/>
        <v>45</v>
      </c>
      <c r="S3969">
        <v>25</v>
      </c>
      <c r="T3969">
        <v>5</v>
      </c>
    </row>
    <row r="3970" spans="2:20" x14ac:dyDescent="0.25">
      <c r="B3970" s="16">
        <f t="shared" si="605"/>
        <v>42770</v>
      </c>
      <c r="C3970">
        <f t="shared" si="603"/>
        <v>450</v>
      </c>
      <c r="D3970">
        <f t="shared" si="602"/>
        <v>370</v>
      </c>
      <c r="E3970">
        <f t="shared" si="610"/>
        <v>80</v>
      </c>
      <c r="F3970">
        <v>15</v>
      </c>
      <c r="H3970">
        <f t="shared" si="612"/>
        <v>115</v>
      </c>
      <c r="I3970">
        <f t="shared" si="611"/>
        <v>65</v>
      </c>
      <c r="K3970">
        <f t="shared" si="606"/>
        <v>100</v>
      </c>
      <c r="R3970" s="30">
        <f t="shared" si="613"/>
        <v>45</v>
      </c>
      <c r="S3970">
        <v>25</v>
      </c>
      <c r="T3970">
        <v>5</v>
      </c>
    </row>
    <row r="3971" spans="2:20" x14ac:dyDescent="0.25">
      <c r="B3971" s="16">
        <f t="shared" si="605"/>
        <v>42771</v>
      </c>
      <c r="C3971">
        <f t="shared" si="603"/>
        <v>450</v>
      </c>
      <c r="D3971">
        <f t="shared" si="602"/>
        <v>370</v>
      </c>
      <c r="E3971">
        <f t="shared" si="610"/>
        <v>80</v>
      </c>
      <c r="F3971">
        <v>15</v>
      </c>
      <c r="H3971">
        <f t="shared" si="612"/>
        <v>115</v>
      </c>
      <c r="I3971">
        <f t="shared" si="611"/>
        <v>65</v>
      </c>
      <c r="K3971">
        <f t="shared" si="606"/>
        <v>100</v>
      </c>
      <c r="R3971" s="30">
        <f t="shared" si="613"/>
        <v>45</v>
      </c>
      <c r="S3971">
        <v>25</v>
      </c>
      <c r="T3971">
        <v>5</v>
      </c>
    </row>
    <row r="3972" spans="2:20" x14ac:dyDescent="0.25">
      <c r="B3972" s="16">
        <f t="shared" si="605"/>
        <v>42772</v>
      </c>
      <c r="C3972">
        <f t="shared" si="603"/>
        <v>450</v>
      </c>
      <c r="D3972">
        <f t="shared" ref="D3972:D3994" si="614">SUM(F3972:T3972)</f>
        <v>370</v>
      </c>
      <c r="E3972">
        <f t="shared" si="610"/>
        <v>80</v>
      </c>
      <c r="F3972">
        <v>15</v>
      </c>
      <c r="H3972">
        <f t="shared" si="612"/>
        <v>115</v>
      </c>
      <c r="I3972">
        <f t="shared" si="611"/>
        <v>65</v>
      </c>
      <c r="K3972">
        <f t="shared" si="606"/>
        <v>100</v>
      </c>
      <c r="R3972" s="30">
        <f t="shared" si="613"/>
        <v>45</v>
      </c>
      <c r="S3972">
        <v>25</v>
      </c>
      <c r="T3972">
        <v>5</v>
      </c>
    </row>
    <row r="3973" spans="2:20" x14ac:dyDescent="0.25">
      <c r="B3973" s="16">
        <f t="shared" si="605"/>
        <v>42773</v>
      </c>
      <c r="C3973">
        <f t="shared" ref="C3973:C4036" si="615">C3972</f>
        <v>450</v>
      </c>
      <c r="D3973">
        <f t="shared" si="614"/>
        <v>370</v>
      </c>
      <c r="E3973">
        <f t="shared" si="610"/>
        <v>80</v>
      </c>
      <c r="F3973">
        <v>15</v>
      </c>
      <c r="H3973">
        <f t="shared" si="612"/>
        <v>115</v>
      </c>
      <c r="I3973">
        <f t="shared" ref="I3973:I3994" si="616">45+20</f>
        <v>65</v>
      </c>
      <c r="K3973">
        <f t="shared" ref="K3973:K3994" si="617">90+10</f>
        <v>100</v>
      </c>
      <c r="R3973" s="30">
        <f t="shared" si="613"/>
        <v>45</v>
      </c>
      <c r="S3973">
        <v>25</v>
      </c>
      <c r="T3973">
        <v>5</v>
      </c>
    </row>
    <row r="3974" spans="2:20" x14ac:dyDescent="0.25">
      <c r="B3974" s="16">
        <f t="shared" si="605"/>
        <v>42774</v>
      </c>
      <c r="C3974">
        <f t="shared" si="615"/>
        <v>450</v>
      </c>
      <c r="D3974">
        <f t="shared" si="614"/>
        <v>370</v>
      </c>
      <c r="E3974">
        <f t="shared" si="610"/>
        <v>80</v>
      </c>
      <c r="F3974">
        <v>15</v>
      </c>
      <c r="H3974">
        <f t="shared" si="612"/>
        <v>115</v>
      </c>
      <c r="I3974">
        <f t="shared" si="616"/>
        <v>65</v>
      </c>
      <c r="K3974">
        <f t="shared" si="617"/>
        <v>100</v>
      </c>
      <c r="R3974" s="30">
        <f t="shared" si="613"/>
        <v>45</v>
      </c>
      <c r="S3974">
        <v>25</v>
      </c>
      <c r="T3974">
        <v>5</v>
      </c>
    </row>
    <row r="3975" spans="2:20" x14ac:dyDescent="0.25">
      <c r="B3975" s="16">
        <f t="shared" si="605"/>
        <v>42775</v>
      </c>
      <c r="C3975">
        <f t="shared" si="615"/>
        <v>450</v>
      </c>
      <c r="D3975">
        <f t="shared" si="614"/>
        <v>370</v>
      </c>
      <c r="E3975">
        <f t="shared" si="610"/>
        <v>80</v>
      </c>
      <c r="F3975">
        <v>15</v>
      </c>
      <c r="H3975">
        <f t="shared" si="612"/>
        <v>115</v>
      </c>
      <c r="I3975">
        <f t="shared" si="616"/>
        <v>65</v>
      </c>
      <c r="K3975">
        <f t="shared" si="617"/>
        <v>100</v>
      </c>
      <c r="R3975" s="30">
        <f t="shared" si="613"/>
        <v>45</v>
      </c>
      <c r="S3975">
        <v>25</v>
      </c>
      <c r="T3975">
        <v>5</v>
      </c>
    </row>
    <row r="3976" spans="2:20" x14ac:dyDescent="0.25">
      <c r="B3976" s="16">
        <f t="shared" si="605"/>
        <v>42776</v>
      </c>
      <c r="C3976">
        <f t="shared" si="615"/>
        <v>450</v>
      </c>
      <c r="D3976">
        <f t="shared" si="614"/>
        <v>370</v>
      </c>
      <c r="E3976">
        <f t="shared" si="610"/>
        <v>80</v>
      </c>
      <c r="F3976">
        <v>15</v>
      </c>
      <c r="H3976">
        <f t="shared" si="612"/>
        <v>115</v>
      </c>
      <c r="I3976">
        <f t="shared" si="616"/>
        <v>65</v>
      </c>
      <c r="K3976">
        <f t="shared" si="617"/>
        <v>100</v>
      </c>
      <c r="R3976" s="30">
        <f t="shared" si="613"/>
        <v>45</v>
      </c>
      <c r="S3976">
        <v>25</v>
      </c>
      <c r="T3976">
        <v>5</v>
      </c>
    </row>
    <row r="3977" spans="2:20" x14ac:dyDescent="0.25">
      <c r="B3977" s="16">
        <f t="shared" si="605"/>
        <v>42777</v>
      </c>
      <c r="C3977">
        <f t="shared" si="615"/>
        <v>450</v>
      </c>
      <c r="D3977">
        <f t="shared" si="614"/>
        <v>370</v>
      </c>
      <c r="E3977">
        <f t="shared" si="610"/>
        <v>80</v>
      </c>
      <c r="F3977">
        <v>15</v>
      </c>
      <c r="H3977">
        <f t="shared" si="612"/>
        <v>115</v>
      </c>
      <c r="I3977">
        <f t="shared" si="616"/>
        <v>65</v>
      </c>
      <c r="K3977">
        <f t="shared" si="617"/>
        <v>100</v>
      </c>
      <c r="R3977" s="30">
        <f t="shared" si="613"/>
        <v>45</v>
      </c>
      <c r="S3977">
        <v>25</v>
      </c>
      <c r="T3977">
        <v>5</v>
      </c>
    </row>
    <row r="3978" spans="2:20" x14ac:dyDescent="0.25">
      <c r="B3978" s="16">
        <f t="shared" si="605"/>
        <v>42778</v>
      </c>
      <c r="C3978">
        <f t="shared" si="615"/>
        <v>450</v>
      </c>
      <c r="D3978">
        <f t="shared" si="614"/>
        <v>370</v>
      </c>
      <c r="E3978">
        <f t="shared" si="610"/>
        <v>80</v>
      </c>
      <c r="F3978">
        <v>15</v>
      </c>
      <c r="H3978">
        <f t="shared" si="612"/>
        <v>115</v>
      </c>
      <c r="I3978">
        <f t="shared" si="616"/>
        <v>65</v>
      </c>
      <c r="K3978">
        <f t="shared" si="617"/>
        <v>100</v>
      </c>
      <c r="R3978" s="30">
        <f t="shared" si="613"/>
        <v>45</v>
      </c>
      <c r="S3978">
        <v>25</v>
      </c>
      <c r="T3978">
        <v>5</v>
      </c>
    </row>
    <row r="3979" spans="2:20" x14ac:dyDescent="0.25">
      <c r="B3979" s="16">
        <f t="shared" si="605"/>
        <v>42779</v>
      </c>
      <c r="C3979">
        <f t="shared" si="615"/>
        <v>450</v>
      </c>
      <c r="D3979">
        <f t="shared" si="614"/>
        <v>370</v>
      </c>
      <c r="E3979">
        <f t="shared" si="610"/>
        <v>80</v>
      </c>
      <c r="F3979">
        <v>15</v>
      </c>
      <c r="H3979">
        <f t="shared" si="612"/>
        <v>115</v>
      </c>
      <c r="I3979">
        <f t="shared" si="616"/>
        <v>65</v>
      </c>
      <c r="K3979">
        <f t="shared" si="617"/>
        <v>100</v>
      </c>
      <c r="R3979" s="30">
        <f t="shared" si="613"/>
        <v>45</v>
      </c>
      <c r="S3979">
        <v>25</v>
      </c>
      <c r="T3979">
        <v>5</v>
      </c>
    </row>
    <row r="3980" spans="2:20" x14ac:dyDescent="0.25">
      <c r="B3980" s="16">
        <f t="shared" si="605"/>
        <v>42780</v>
      </c>
      <c r="C3980">
        <f t="shared" si="615"/>
        <v>450</v>
      </c>
      <c r="D3980">
        <f t="shared" si="614"/>
        <v>370</v>
      </c>
      <c r="E3980">
        <f t="shared" si="610"/>
        <v>80</v>
      </c>
      <c r="F3980">
        <v>15</v>
      </c>
      <c r="H3980">
        <f t="shared" si="612"/>
        <v>115</v>
      </c>
      <c r="I3980">
        <f t="shared" si="616"/>
        <v>65</v>
      </c>
      <c r="K3980">
        <f t="shared" si="617"/>
        <v>100</v>
      </c>
      <c r="R3980" s="30">
        <f t="shared" si="613"/>
        <v>45</v>
      </c>
      <c r="S3980">
        <v>25</v>
      </c>
      <c r="T3980">
        <v>5</v>
      </c>
    </row>
    <row r="3981" spans="2:20" x14ac:dyDescent="0.25">
      <c r="B3981" s="16">
        <f t="shared" si="605"/>
        <v>42781</v>
      </c>
      <c r="C3981">
        <f t="shared" si="615"/>
        <v>450</v>
      </c>
      <c r="D3981">
        <f t="shared" si="614"/>
        <v>370</v>
      </c>
      <c r="E3981">
        <f t="shared" si="610"/>
        <v>80</v>
      </c>
      <c r="F3981">
        <v>15</v>
      </c>
      <c r="H3981">
        <f t="shared" si="612"/>
        <v>115</v>
      </c>
      <c r="I3981">
        <f t="shared" si="616"/>
        <v>65</v>
      </c>
      <c r="K3981">
        <f t="shared" si="617"/>
        <v>100</v>
      </c>
      <c r="R3981" s="30">
        <f t="shared" si="613"/>
        <v>45</v>
      </c>
      <c r="S3981">
        <v>25</v>
      </c>
      <c r="T3981">
        <v>5</v>
      </c>
    </row>
    <row r="3982" spans="2:20" x14ac:dyDescent="0.25">
      <c r="B3982" s="16">
        <f t="shared" si="605"/>
        <v>42782</v>
      </c>
      <c r="C3982">
        <f t="shared" si="615"/>
        <v>450</v>
      </c>
      <c r="D3982">
        <f t="shared" si="614"/>
        <v>370</v>
      </c>
      <c r="E3982">
        <f t="shared" si="610"/>
        <v>80</v>
      </c>
      <c r="F3982">
        <v>15</v>
      </c>
      <c r="H3982">
        <f t="shared" si="612"/>
        <v>115</v>
      </c>
      <c r="I3982">
        <f t="shared" si="616"/>
        <v>65</v>
      </c>
      <c r="K3982">
        <f t="shared" si="617"/>
        <v>100</v>
      </c>
      <c r="R3982" s="30">
        <f t="shared" si="613"/>
        <v>45</v>
      </c>
      <c r="S3982">
        <v>25</v>
      </c>
      <c r="T3982">
        <v>5</v>
      </c>
    </row>
    <row r="3983" spans="2:20" x14ac:dyDescent="0.25">
      <c r="B3983" s="16">
        <f t="shared" si="605"/>
        <v>42783</v>
      </c>
      <c r="C3983">
        <f t="shared" si="615"/>
        <v>450</v>
      </c>
      <c r="D3983">
        <f t="shared" si="614"/>
        <v>370</v>
      </c>
      <c r="E3983">
        <f t="shared" si="610"/>
        <v>80</v>
      </c>
      <c r="F3983">
        <v>15</v>
      </c>
      <c r="H3983">
        <f t="shared" si="612"/>
        <v>115</v>
      </c>
      <c r="I3983">
        <f t="shared" si="616"/>
        <v>65</v>
      </c>
      <c r="K3983">
        <f t="shared" si="617"/>
        <v>100</v>
      </c>
      <c r="R3983" s="30">
        <f t="shared" si="613"/>
        <v>45</v>
      </c>
      <c r="S3983">
        <v>25</v>
      </c>
      <c r="T3983">
        <v>5</v>
      </c>
    </row>
    <row r="3984" spans="2:20" x14ac:dyDescent="0.25">
      <c r="B3984" s="16">
        <f t="shared" si="605"/>
        <v>42784</v>
      </c>
      <c r="C3984">
        <f t="shared" si="615"/>
        <v>450</v>
      </c>
      <c r="D3984">
        <f t="shared" si="614"/>
        <v>370</v>
      </c>
      <c r="E3984">
        <f t="shared" si="610"/>
        <v>80</v>
      </c>
      <c r="F3984">
        <v>15</v>
      </c>
      <c r="H3984">
        <f t="shared" si="612"/>
        <v>115</v>
      </c>
      <c r="I3984">
        <f t="shared" si="616"/>
        <v>65</v>
      </c>
      <c r="K3984">
        <f t="shared" si="617"/>
        <v>100</v>
      </c>
      <c r="R3984" s="30">
        <f t="shared" si="613"/>
        <v>45</v>
      </c>
      <c r="S3984">
        <v>25</v>
      </c>
      <c r="T3984">
        <v>5</v>
      </c>
    </row>
    <row r="3985" spans="2:21" x14ac:dyDescent="0.25">
      <c r="B3985" s="16">
        <f t="shared" si="605"/>
        <v>42785</v>
      </c>
      <c r="C3985">
        <f t="shared" si="615"/>
        <v>450</v>
      </c>
      <c r="D3985">
        <f t="shared" si="614"/>
        <v>370</v>
      </c>
      <c r="E3985">
        <f t="shared" si="610"/>
        <v>80</v>
      </c>
      <c r="F3985">
        <v>15</v>
      </c>
      <c r="H3985">
        <f t="shared" si="612"/>
        <v>115</v>
      </c>
      <c r="I3985">
        <f t="shared" si="616"/>
        <v>65</v>
      </c>
      <c r="K3985">
        <f t="shared" si="617"/>
        <v>100</v>
      </c>
      <c r="R3985" s="30">
        <f t="shared" si="613"/>
        <v>45</v>
      </c>
      <c r="S3985">
        <v>25</v>
      </c>
      <c r="T3985">
        <v>5</v>
      </c>
    </row>
    <row r="3986" spans="2:21" x14ac:dyDescent="0.25">
      <c r="B3986" s="16">
        <f t="shared" si="605"/>
        <v>42786</v>
      </c>
      <c r="C3986">
        <f t="shared" si="615"/>
        <v>450</v>
      </c>
      <c r="D3986">
        <f t="shared" si="614"/>
        <v>370</v>
      </c>
      <c r="E3986">
        <f t="shared" si="610"/>
        <v>80</v>
      </c>
      <c r="F3986">
        <v>15</v>
      </c>
      <c r="H3986">
        <f t="shared" si="612"/>
        <v>115</v>
      </c>
      <c r="I3986">
        <f t="shared" si="616"/>
        <v>65</v>
      </c>
      <c r="K3986">
        <f t="shared" si="617"/>
        <v>100</v>
      </c>
      <c r="R3986" s="30">
        <f t="shared" si="613"/>
        <v>45</v>
      </c>
      <c r="S3986">
        <v>25</v>
      </c>
      <c r="T3986">
        <v>5</v>
      </c>
    </row>
    <row r="3987" spans="2:21" x14ac:dyDescent="0.25">
      <c r="B3987" s="16">
        <f t="shared" si="605"/>
        <v>42787</v>
      </c>
      <c r="C3987">
        <f t="shared" si="615"/>
        <v>450</v>
      </c>
      <c r="D3987">
        <f t="shared" si="614"/>
        <v>370</v>
      </c>
      <c r="E3987">
        <f t="shared" si="610"/>
        <v>80</v>
      </c>
      <c r="F3987">
        <v>15</v>
      </c>
      <c r="H3987">
        <f t="shared" si="612"/>
        <v>115</v>
      </c>
      <c r="I3987">
        <f t="shared" si="616"/>
        <v>65</v>
      </c>
      <c r="K3987">
        <f t="shared" si="617"/>
        <v>100</v>
      </c>
      <c r="R3987" s="30">
        <f t="shared" si="613"/>
        <v>45</v>
      </c>
      <c r="S3987">
        <v>25</v>
      </c>
      <c r="T3987">
        <v>5</v>
      </c>
    </row>
    <row r="3988" spans="2:21" x14ac:dyDescent="0.25">
      <c r="B3988" s="16">
        <f t="shared" si="605"/>
        <v>42788</v>
      </c>
      <c r="C3988">
        <f t="shared" si="615"/>
        <v>450</v>
      </c>
      <c r="D3988">
        <f t="shared" si="614"/>
        <v>370</v>
      </c>
      <c r="E3988">
        <f t="shared" si="610"/>
        <v>80</v>
      </c>
      <c r="F3988">
        <v>15</v>
      </c>
      <c r="H3988">
        <f t="shared" si="612"/>
        <v>115</v>
      </c>
      <c r="I3988">
        <f t="shared" si="616"/>
        <v>65</v>
      </c>
      <c r="K3988">
        <f t="shared" si="617"/>
        <v>100</v>
      </c>
      <c r="R3988" s="30">
        <f t="shared" si="613"/>
        <v>45</v>
      </c>
      <c r="S3988">
        <v>25</v>
      </c>
      <c r="T3988">
        <v>5</v>
      </c>
    </row>
    <row r="3989" spans="2:21" x14ac:dyDescent="0.25">
      <c r="B3989" s="16">
        <f t="shared" si="605"/>
        <v>42789</v>
      </c>
      <c r="C3989">
        <f t="shared" si="615"/>
        <v>450</v>
      </c>
      <c r="D3989">
        <f t="shared" si="614"/>
        <v>370</v>
      </c>
      <c r="E3989">
        <f t="shared" si="610"/>
        <v>80</v>
      </c>
      <c r="F3989">
        <v>15</v>
      </c>
      <c r="H3989">
        <f t="shared" si="612"/>
        <v>115</v>
      </c>
      <c r="I3989">
        <f t="shared" si="616"/>
        <v>65</v>
      </c>
      <c r="K3989">
        <f t="shared" si="617"/>
        <v>100</v>
      </c>
      <c r="R3989" s="30">
        <f t="shared" si="613"/>
        <v>45</v>
      </c>
      <c r="S3989">
        <v>25</v>
      </c>
      <c r="T3989">
        <v>5</v>
      </c>
    </row>
    <row r="3990" spans="2:21" x14ac:dyDescent="0.25">
      <c r="B3990" s="16">
        <f t="shared" si="605"/>
        <v>42790</v>
      </c>
      <c r="C3990">
        <f t="shared" si="615"/>
        <v>450</v>
      </c>
      <c r="D3990">
        <f t="shared" si="614"/>
        <v>370</v>
      </c>
      <c r="E3990">
        <f t="shared" si="610"/>
        <v>80</v>
      </c>
      <c r="F3990">
        <v>15</v>
      </c>
      <c r="H3990">
        <f t="shared" si="612"/>
        <v>115</v>
      </c>
      <c r="I3990">
        <f t="shared" si="616"/>
        <v>65</v>
      </c>
      <c r="K3990">
        <f t="shared" si="617"/>
        <v>100</v>
      </c>
      <c r="R3990" s="30">
        <f t="shared" si="613"/>
        <v>45</v>
      </c>
      <c r="S3990">
        <v>25</v>
      </c>
      <c r="T3990">
        <v>5</v>
      </c>
    </row>
    <row r="3991" spans="2:21" x14ac:dyDescent="0.25">
      <c r="B3991" s="16">
        <f t="shared" si="605"/>
        <v>42791</v>
      </c>
      <c r="C3991">
        <f t="shared" si="615"/>
        <v>450</v>
      </c>
      <c r="D3991">
        <f t="shared" si="614"/>
        <v>370</v>
      </c>
      <c r="E3991">
        <f t="shared" si="610"/>
        <v>80</v>
      </c>
      <c r="F3991">
        <v>15</v>
      </c>
      <c r="H3991">
        <f t="shared" si="612"/>
        <v>115</v>
      </c>
      <c r="I3991">
        <f t="shared" si="616"/>
        <v>65</v>
      </c>
      <c r="K3991">
        <f t="shared" si="617"/>
        <v>100</v>
      </c>
      <c r="R3991" s="30">
        <f t="shared" si="613"/>
        <v>45</v>
      </c>
      <c r="S3991">
        <v>25</v>
      </c>
      <c r="T3991">
        <v>5</v>
      </c>
    </row>
    <row r="3992" spans="2:21" x14ac:dyDescent="0.25">
      <c r="B3992" s="16">
        <f t="shared" si="605"/>
        <v>42792</v>
      </c>
      <c r="C3992">
        <f t="shared" si="615"/>
        <v>450</v>
      </c>
      <c r="D3992">
        <f t="shared" si="614"/>
        <v>370</v>
      </c>
      <c r="E3992">
        <f t="shared" si="610"/>
        <v>80</v>
      </c>
      <c r="F3992">
        <v>15</v>
      </c>
      <c r="H3992">
        <f t="shared" si="612"/>
        <v>115</v>
      </c>
      <c r="I3992">
        <f t="shared" si="616"/>
        <v>65</v>
      </c>
      <c r="K3992">
        <f t="shared" si="617"/>
        <v>100</v>
      </c>
      <c r="R3992" s="30">
        <f t="shared" si="613"/>
        <v>45</v>
      </c>
      <c r="S3992">
        <v>25</v>
      </c>
      <c r="T3992">
        <v>5</v>
      </c>
    </row>
    <row r="3993" spans="2:21" x14ac:dyDescent="0.25">
      <c r="B3993" s="16">
        <f t="shared" si="605"/>
        <v>42793</v>
      </c>
      <c r="C3993">
        <f t="shared" si="615"/>
        <v>450</v>
      </c>
      <c r="D3993">
        <f t="shared" si="614"/>
        <v>370</v>
      </c>
      <c r="E3993">
        <f t="shared" si="610"/>
        <v>80</v>
      </c>
      <c r="F3993">
        <v>15</v>
      </c>
      <c r="H3993">
        <f t="shared" si="612"/>
        <v>115</v>
      </c>
      <c r="I3993">
        <f t="shared" si="616"/>
        <v>65</v>
      </c>
      <c r="K3993">
        <f t="shared" si="617"/>
        <v>100</v>
      </c>
      <c r="R3993" s="30">
        <f t="shared" si="613"/>
        <v>45</v>
      </c>
      <c r="S3993">
        <v>25</v>
      </c>
      <c r="T3993">
        <v>5</v>
      </c>
    </row>
    <row r="3994" spans="2:21" x14ac:dyDescent="0.25">
      <c r="B3994" s="16">
        <f t="shared" ref="B3994:B4057" si="618">B3993+1</f>
        <v>42794</v>
      </c>
      <c r="C3994">
        <f t="shared" si="615"/>
        <v>450</v>
      </c>
      <c r="D3994">
        <f t="shared" si="614"/>
        <v>370</v>
      </c>
      <c r="E3994">
        <f t="shared" si="610"/>
        <v>80</v>
      </c>
      <c r="F3994">
        <v>15</v>
      </c>
      <c r="H3994">
        <f t="shared" si="612"/>
        <v>115</v>
      </c>
      <c r="I3994">
        <f t="shared" si="616"/>
        <v>65</v>
      </c>
      <c r="K3994">
        <f t="shared" si="617"/>
        <v>100</v>
      </c>
      <c r="R3994" s="30">
        <f t="shared" si="613"/>
        <v>45</v>
      </c>
      <c r="S3994">
        <v>25</v>
      </c>
      <c r="T3994">
        <v>5</v>
      </c>
    </row>
    <row r="3995" spans="2:21" x14ac:dyDescent="0.25">
      <c r="B3995" s="16">
        <f t="shared" si="618"/>
        <v>42795</v>
      </c>
      <c r="C3995">
        <f t="shared" si="615"/>
        <v>450</v>
      </c>
      <c r="D3995">
        <f>SUM(F3995:U3995)</f>
        <v>380</v>
      </c>
      <c r="E3995">
        <f t="shared" si="610"/>
        <v>70</v>
      </c>
      <c r="F3995">
        <f>15-15</f>
        <v>0</v>
      </c>
      <c r="H3995">
        <f>40+30-70+75+25</f>
        <v>100</v>
      </c>
      <c r="I3995">
        <f>45+20+50</f>
        <v>115</v>
      </c>
      <c r="K3995">
        <f t="shared" ref="K3995:K4025" si="619">90+10</f>
        <v>100</v>
      </c>
      <c r="R3995">
        <v>30</v>
      </c>
      <c r="S3995">
        <v>25</v>
      </c>
      <c r="U3995">
        <v>10</v>
      </c>
    </row>
    <row r="3996" spans="2:21" x14ac:dyDescent="0.25">
      <c r="B3996" s="16">
        <f t="shared" si="618"/>
        <v>42796</v>
      </c>
      <c r="C3996">
        <f t="shared" si="615"/>
        <v>450</v>
      </c>
      <c r="D3996">
        <f t="shared" ref="D3996:D4059" si="620">SUM(F3996:U3996)</f>
        <v>380</v>
      </c>
      <c r="E3996">
        <f t="shared" si="610"/>
        <v>70</v>
      </c>
      <c r="F3996">
        <f t="shared" ref="F3996:F4025" si="621">15-15</f>
        <v>0</v>
      </c>
      <c r="H3996">
        <f t="shared" ref="H3996:H4025" si="622">40+30-70+75+25</f>
        <v>100</v>
      </c>
      <c r="I3996">
        <f t="shared" ref="I3996:I4025" si="623">45+20+50</f>
        <v>115</v>
      </c>
      <c r="K3996">
        <f t="shared" si="619"/>
        <v>100</v>
      </c>
      <c r="R3996">
        <v>30</v>
      </c>
      <c r="S3996">
        <v>25</v>
      </c>
      <c r="U3996">
        <v>10</v>
      </c>
    </row>
    <row r="3997" spans="2:21" x14ac:dyDescent="0.25">
      <c r="B3997" s="16">
        <f t="shared" si="618"/>
        <v>42797</v>
      </c>
      <c r="C3997">
        <f t="shared" si="615"/>
        <v>450</v>
      </c>
      <c r="D3997">
        <f t="shared" si="620"/>
        <v>380</v>
      </c>
      <c r="E3997">
        <f t="shared" si="610"/>
        <v>70</v>
      </c>
      <c r="F3997">
        <f t="shared" si="621"/>
        <v>0</v>
      </c>
      <c r="H3997">
        <f t="shared" si="622"/>
        <v>100</v>
      </c>
      <c r="I3997">
        <f t="shared" si="623"/>
        <v>115</v>
      </c>
      <c r="K3997">
        <f t="shared" si="619"/>
        <v>100</v>
      </c>
      <c r="R3997">
        <v>30</v>
      </c>
      <c r="S3997">
        <v>25</v>
      </c>
      <c r="U3997">
        <v>10</v>
      </c>
    </row>
    <row r="3998" spans="2:21" x14ac:dyDescent="0.25">
      <c r="B3998" s="16">
        <f t="shared" si="618"/>
        <v>42798</v>
      </c>
      <c r="C3998">
        <f t="shared" si="615"/>
        <v>450</v>
      </c>
      <c r="D3998">
        <f t="shared" si="620"/>
        <v>380</v>
      </c>
      <c r="E3998">
        <f t="shared" si="610"/>
        <v>70</v>
      </c>
      <c r="F3998">
        <f t="shared" si="621"/>
        <v>0</v>
      </c>
      <c r="H3998">
        <f t="shared" si="622"/>
        <v>100</v>
      </c>
      <c r="I3998">
        <f t="shared" si="623"/>
        <v>115</v>
      </c>
      <c r="K3998">
        <f t="shared" si="619"/>
        <v>100</v>
      </c>
      <c r="R3998">
        <v>30</v>
      </c>
      <c r="S3998">
        <v>25</v>
      </c>
      <c r="U3998">
        <v>10</v>
      </c>
    </row>
    <row r="3999" spans="2:21" x14ac:dyDescent="0.25">
      <c r="B3999" s="16">
        <f t="shared" si="618"/>
        <v>42799</v>
      </c>
      <c r="C3999">
        <f t="shared" si="615"/>
        <v>450</v>
      </c>
      <c r="D3999">
        <f t="shared" si="620"/>
        <v>380</v>
      </c>
      <c r="E3999">
        <f t="shared" si="610"/>
        <v>70</v>
      </c>
      <c r="F3999">
        <f t="shared" si="621"/>
        <v>0</v>
      </c>
      <c r="H3999">
        <f t="shared" si="622"/>
        <v>100</v>
      </c>
      <c r="I3999">
        <f t="shared" si="623"/>
        <v>115</v>
      </c>
      <c r="K3999">
        <f t="shared" si="619"/>
        <v>100</v>
      </c>
      <c r="R3999">
        <v>30</v>
      </c>
      <c r="S3999">
        <v>25</v>
      </c>
      <c r="U3999">
        <v>10</v>
      </c>
    </row>
    <row r="4000" spans="2:21" x14ac:dyDescent="0.25">
      <c r="B4000" s="16">
        <f t="shared" si="618"/>
        <v>42800</v>
      </c>
      <c r="C4000">
        <f t="shared" si="615"/>
        <v>450</v>
      </c>
      <c r="D4000">
        <f t="shared" si="620"/>
        <v>380</v>
      </c>
      <c r="E4000">
        <f t="shared" si="610"/>
        <v>70</v>
      </c>
      <c r="F4000">
        <f t="shared" si="621"/>
        <v>0</v>
      </c>
      <c r="H4000">
        <f t="shared" si="622"/>
        <v>100</v>
      </c>
      <c r="I4000">
        <f t="shared" si="623"/>
        <v>115</v>
      </c>
      <c r="K4000">
        <f t="shared" si="619"/>
        <v>100</v>
      </c>
      <c r="R4000">
        <v>30</v>
      </c>
      <c r="S4000">
        <v>25</v>
      </c>
      <c r="U4000">
        <v>10</v>
      </c>
    </row>
    <row r="4001" spans="2:21" x14ac:dyDescent="0.25">
      <c r="B4001" s="16">
        <f t="shared" si="618"/>
        <v>42801</v>
      </c>
      <c r="C4001">
        <f t="shared" si="615"/>
        <v>450</v>
      </c>
      <c r="D4001">
        <f t="shared" si="620"/>
        <v>380</v>
      </c>
      <c r="E4001">
        <f t="shared" si="610"/>
        <v>70</v>
      </c>
      <c r="F4001">
        <f t="shared" si="621"/>
        <v>0</v>
      </c>
      <c r="H4001">
        <f t="shared" si="622"/>
        <v>100</v>
      </c>
      <c r="I4001">
        <f t="shared" si="623"/>
        <v>115</v>
      </c>
      <c r="K4001">
        <f t="shared" si="619"/>
        <v>100</v>
      </c>
      <c r="R4001">
        <v>30</v>
      </c>
      <c r="S4001">
        <v>25</v>
      </c>
      <c r="U4001">
        <v>10</v>
      </c>
    </row>
    <row r="4002" spans="2:21" x14ac:dyDescent="0.25">
      <c r="B4002" s="16">
        <f t="shared" si="618"/>
        <v>42802</v>
      </c>
      <c r="C4002">
        <f t="shared" si="615"/>
        <v>450</v>
      </c>
      <c r="D4002">
        <f t="shared" si="620"/>
        <v>380</v>
      </c>
      <c r="E4002">
        <f t="shared" si="610"/>
        <v>70</v>
      </c>
      <c r="F4002">
        <f t="shared" si="621"/>
        <v>0</v>
      </c>
      <c r="H4002">
        <f t="shared" si="622"/>
        <v>100</v>
      </c>
      <c r="I4002">
        <f t="shared" si="623"/>
        <v>115</v>
      </c>
      <c r="K4002">
        <f t="shared" si="619"/>
        <v>100</v>
      </c>
      <c r="R4002">
        <v>30</v>
      </c>
      <c r="S4002">
        <v>25</v>
      </c>
      <c r="U4002">
        <v>10</v>
      </c>
    </row>
    <row r="4003" spans="2:21" x14ac:dyDescent="0.25">
      <c r="B4003" s="16">
        <f t="shared" si="618"/>
        <v>42803</v>
      </c>
      <c r="C4003">
        <f t="shared" si="615"/>
        <v>450</v>
      </c>
      <c r="D4003">
        <f t="shared" si="620"/>
        <v>380</v>
      </c>
      <c r="E4003">
        <f t="shared" si="610"/>
        <v>70</v>
      </c>
      <c r="F4003">
        <f t="shared" si="621"/>
        <v>0</v>
      </c>
      <c r="H4003">
        <f t="shared" si="622"/>
        <v>100</v>
      </c>
      <c r="I4003">
        <f t="shared" si="623"/>
        <v>115</v>
      </c>
      <c r="K4003">
        <f t="shared" si="619"/>
        <v>100</v>
      </c>
      <c r="R4003">
        <v>30</v>
      </c>
      <c r="S4003">
        <v>25</v>
      </c>
      <c r="U4003">
        <v>10</v>
      </c>
    </row>
    <row r="4004" spans="2:21" x14ac:dyDescent="0.25">
      <c r="B4004" s="16">
        <f t="shared" si="618"/>
        <v>42804</v>
      </c>
      <c r="C4004">
        <f t="shared" si="615"/>
        <v>450</v>
      </c>
      <c r="D4004">
        <f t="shared" si="620"/>
        <v>380</v>
      </c>
      <c r="E4004">
        <f t="shared" si="610"/>
        <v>70</v>
      </c>
      <c r="F4004">
        <f t="shared" si="621"/>
        <v>0</v>
      </c>
      <c r="H4004">
        <f t="shared" si="622"/>
        <v>100</v>
      </c>
      <c r="I4004">
        <f t="shared" si="623"/>
        <v>115</v>
      </c>
      <c r="K4004">
        <f t="shared" si="619"/>
        <v>100</v>
      </c>
      <c r="R4004">
        <v>30</v>
      </c>
      <c r="S4004">
        <v>25</v>
      </c>
      <c r="U4004">
        <v>10</v>
      </c>
    </row>
    <row r="4005" spans="2:21" x14ac:dyDescent="0.25">
      <c r="B4005" s="16">
        <f t="shared" si="618"/>
        <v>42805</v>
      </c>
      <c r="C4005">
        <f t="shared" si="615"/>
        <v>450</v>
      </c>
      <c r="D4005">
        <f t="shared" si="620"/>
        <v>380</v>
      </c>
      <c r="E4005">
        <f t="shared" si="610"/>
        <v>70</v>
      </c>
      <c r="F4005">
        <f t="shared" si="621"/>
        <v>0</v>
      </c>
      <c r="H4005">
        <f t="shared" si="622"/>
        <v>100</v>
      </c>
      <c r="I4005">
        <f t="shared" si="623"/>
        <v>115</v>
      </c>
      <c r="K4005">
        <f t="shared" si="619"/>
        <v>100</v>
      </c>
      <c r="R4005">
        <v>30</v>
      </c>
      <c r="S4005">
        <v>25</v>
      </c>
      <c r="U4005">
        <v>10</v>
      </c>
    </row>
    <row r="4006" spans="2:21" x14ac:dyDescent="0.25">
      <c r="B4006" s="16">
        <f t="shared" si="618"/>
        <v>42806</v>
      </c>
      <c r="C4006">
        <f t="shared" si="615"/>
        <v>450</v>
      </c>
      <c r="D4006">
        <f t="shared" si="620"/>
        <v>380</v>
      </c>
      <c r="E4006">
        <f t="shared" si="610"/>
        <v>70</v>
      </c>
      <c r="F4006">
        <f t="shared" si="621"/>
        <v>0</v>
      </c>
      <c r="H4006">
        <f t="shared" si="622"/>
        <v>100</v>
      </c>
      <c r="I4006">
        <f t="shared" si="623"/>
        <v>115</v>
      </c>
      <c r="K4006">
        <f t="shared" si="619"/>
        <v>100</v>
      </c>
      <c r="R4006">
        <v>30</v>
      </c>
      <c r="S4006">
        <v>25</v>
      </c>
      <c r="U4006">
        <v>10</v>
      </c>
    </row>
    <row r="4007" spans="2:21" x14ac:dyDescent="0.25">
      <c r="B4007" s="16">
        <f t="shared" si="618"/>
        <v>42807</v>
      </c>
      <c r="C4007">
        <f t="shared" si="615"/>
        <v>450</v>
      </c>
      <c r="D4007">
        <f t="shared" si="620"/>
        <v>380</v>
      </c>
      <c r="E4007">
        <f t="shared" si="610"/>
        <v>70</v>
      </c>
      <c r="F4007">
        <f t="shared" si="621"/>
        <v>0</v>
      </c>
      <c r="H4007">
        <f t="shared" si="622"/>
        <v>100</v>
      </c>
      <c r="I4007">
        <f t="shared" si="623"/>
        <v>115</v>
      </c>
      <c r="K4007">
        <f t="shared" si="619"/>
        <v>100</v>
      </c>
      <c r="R4007">
        <v>30</v>
      </c>
      <c r="S4007">
        <v>25</v>
      </c>
      <c r="U4007">
        <v>10</v>
      </c>
    </row>
    <row r="4008" spans="2:21" x14ac:dyDescent="0.25">
      <c r="B4008" s="16">
        <f t="shared" si="618"/>
        <v>42808</v>
      </c>
      <c r="C4008">
        <f t="shared" si="615"/>
        <v>450</v>
      </c>
      <c r="D4008">
        <f t="shared" si="620"/>
        <v>380</v>
      </c>
      <c r="E4008">
        <f t="shared" si="610"/>
        <v>70</v>
      </c>
      <c r="F4008">
        <f t="shared" si="621"/>
        <v>0</v>
      </c>
      <c r="H4008">
        <f t="shared" si="622"/>
        <v>100</v>
      </c>
      <c r="I4008">
        <f t="shared" si="623"/>
        <v>115</v>
      </c>
      <c r="K4008">
        <f t="shared" si="619"/>
        <v>100</v>
      </c>
      <c r="R4008">
        <v>30</v>
      </c>
      <c r="S4008">
        <v>25</v>
      </c>
      <c r="U4008">
        <v>10</v>
      </c>
    </row>
    <row r="4009" spans="2:21" x14ac:dyDescent="0.25">
      <c r="B4009" s="16">
        <f t="shared" si="618"/>
        <v>42809</v>
      </c>
      <c r="C4009">
        <f t="shared" si="615"/>
        <v>450</v>
      </c>
      <c r="D4009">
        <f t="shared" si="620"/>
        <v>380</v>
      </c>
      <c r="E4009">
        <f t="shared" si="610"/>
        <v>70</v>
      </c>
      <c r="F4009">
        <f t="shared" si="621"/>
        <v>0</v>
      </c>
      <c r="H4009">
        <f t="shared" si="622"/>
        <v>100</v>
      </c>
      <c r="I4009">
        <f t="shared" si="623"/>
        <v>115</v>
      </c>
      <c r="K4009">
        <f t="shared" si="619"/>
        <v>100</v>
      </c>
      <c r="R4009">
        <v>30</v>
      </c>
      <c r="S4009">
        <v>25</v>
      </c>
      <c r="U4009">
        <v>10</v>
      </c>
    </row>
    <row r="4010" spans="2:21" x14ac:dyDescent="0.25">
      <c r="B4010" s="16">
        <f t="shared" si="618"/>
        <v>42810</v>
      </c>
      <c r="C4010">
        <f t="shared" si="615"/>
        <v>450</v>
      </c>
      <c r="D4010">
        <f t="shared" si="620"/>
        <v>380</v>
      </c>
      <c r="E4010">
        <f t="shared" si="610"/>
        <v>70</v>
      </c>
      <c r="F4010">
        <f t="shared" si="621"/>
        <v>0</v>
      </c>
      <c r="H4010">
        <f t="shared" si="622"/>
        <v>100</v>
      </c>
      <c r="I4010">
        <f t="shared" si="623"/>
        <v>115</v>
      </c>
      <c r="K4010">
        <f t="shared" si="619"/>
        <v>100</v>
      </c>
      <c r="R4010">
        <v>30</v>
      </c>
      <c r="S4010">
        <v>25</v>
      </c>
      <c r="U4010">
        <v>10</v>
      </c>
    </row>
    <row r="4011" spans="2:21" x14ac:dyDescent="0.25">
      <c r="B4011" s="16">
        <f t="shared" si="618"/>
        <v>42811</v>
      </c>
      <c r="C4011">
        <f t="shared" si="615"/>
        <v>450</v>
      </c>
      <c r="D4011">
        <f t="shared" si="620"/>
        <v>380</v>
      </c>
      <c r="E4011">
        <f t="shared" si="610"/>
        <v>70</v>
      </c>
      <c r="F4011">
        <f t="shared" si="621"/>
        <v>0</v>
      </c>
      <c r="H4011">
        <f t="shared" si="622"/>
        <v>100</v>
      </c>
      <c r="I4011">
        <f t="shared" si="623"/>
        <v>115</v>
      </c>
      <c r="K4011">
        <f t="shared" si="619"/>
        <v>100</v>
      </c>
      <c r="R4011">
        <v>30</v>
      </c>
      <c r="S4011">
        <v>25</v>
      </c>
      <c r="U4011">
        <v>10</v>
      </c>
    </row>
    <row r="4012" spans="2:21" x14ac:dyDescent="0.25">
      <c r="B4012" s="16">
        <f t="shared" si="618"/>
        <v>42812</v>
      </c>
      <c r="C4012">
        <f t="shared" si="615"/>
        <v>450</v>
      </c>
      <c r="D4012">
        <f t="shared" si="620"/>
        <v>380</v>
      </c>
      <c r="E4012">
        <f t="shared" si="610"/>
        <v>70</v>
      </c>
      <c r="F4012">
        <f t="shared" si="621"/>
        <v>0</v>
      </c>
      <c r="H4012">
        <f t="shared" si="622"/>
        <v>100</v>
      </c>
      <c r="I4012">
        <f t="shared" si="623"/>
        <v>115</v>
      </c>
      <c r="K4012">
        <f t="shared" si="619"/>
        <v>100</v>
      </c>
      <c r="R4012">
        <v>30</v>
      </c>
      <c r="S4012">
        <v>25</v>
      </c>
      <c r="U4012">
        <v>10</v>
      </c>
    </row>
    <row r="4013" spans="2:21" x14ac:dyDescent="0.25">
      <c r="B4013" s="16">
        <f t="shared" si="618"/>
        <v>42813</v>
      </c>
      <c r="C4013">
        <f t="shared" si="615"/>
        <v>450</v>
      </c>
      <c r="D4013">
        <f t="shared" si="620"/>
        <v>380</v>
      </c>
      <c r="E4013">
        <f t="shared" si="610"/>
        <v>70</v>
      </c>
      <c r="F4013">
        <f t="shared" si="621"/>
        <v>0</v>
      </c>
      <c r="H4013">
        <f t="shared" si="622"/>
        <v>100</v>
      </c>
      <c r="I4013">
        <f t="shared" si="623"/>
        <v>115</v>
      </c>
      <c r="K4013">
        <f t="shared" si="619"/>
        <v>100</v>
      </c>
      <c r="R4013">
        <v>30</v>
      </c>
      <c r="S4013">
        <v>25</v>
      </c>
      <c r="U4013">
        <v>10</v>
      </c>
    </row>
    <row r="4014" spans="2:21" x14ac:dyDescent="0.25">
      <c r="B4014" s="16">
        <f t="shared" si="618"/>
        <v>42814</v>
      </c>
      <c r="C4014">
        <f t="shared" si="615"/>
        <v>450</v>
      </c>
      <c r="D4014">
        <f t="shared" si="620"/>
        <v>380</v>
      </c>
      <c r="E4014">
        <f t="shared" si="610"/>
        <v>70</v>
      </c>
      <c r="F4014">
        <f t="shared" si="621"/>
        <v>0</v>
      </c>
      <c r="H4014">
        <f t="shared" si="622"/>
        <v>100</v>
      </c>
      <c r="I4014">
        <f t="shared" si="623"/>
        <v>115</v>
      </c>
      <c r="K4014">
        <f t="shared" si="619"/>
        <v>100</v>
      </c>
      <c r="R4014">
        <v>30</v>
      </c>
      <c r="S4014">
        <v>25</v>
      </c>
      <c r="U4014">
        <v>10</v>
      </c>
    </row>
    <row r="4015" spans="2:21" x14ac:dyDescent="0.25">
      <c r="B4015" s="16">
        <f t="shared" si="618"/>
        <v>42815</v>
      </c>
      <c r="C4015">
        <f t="shared" si="615"/>
        <v>450</v>
      </c>
      <c r="D4015">
        <f t="shared" si="620"/>
        <v>380</v>
      </c>
      <c r="E4015">
        <f t="shared" si="610"/>
        <v>70</v>
      </c>
      <c r="F4015">
        <f t="shared" si="621"/>
        <v>0</v>
      </c>
      <c r="H4015">
        <f t="shared" si="622"/>
        <v>100</v>
      </c>
      <c r="I4015">
        <f t="shared" si="623"/>
        <v>115</v>
      </c>
      <c r="K4015">
        <f t="shared" si="619"/>
        <v>100</v>
      </c>
      <c r="R4015">
        <v>30</v>
      </c>
      <c r="S4015">
        <v>25</v>
      </c>
      <c r="U4015">
        <v>10</v>
      </c>
    </row>
    <row r="4016" spans="2:21" x14ac:dyDescent="0.25">
      <c r="B4016" s="16">
        <f t="shared" si="618"/>
        <v>42816</v>
      </c>
      <c r="C4016">
        <f t="shared" si="615"/>
        <v>450</v>
      </c>
      <c r="D4016">
        <f t="shared" si="620"/>
        <v>380</v>
      </c>
      <c r="E4016">
        <f t="shared" si="610"/>
        <v>70</v>
      </c>
      <c r="F4016">
        <f t="shared" si="621"/>
        <v>0</v>
      </c>
      <c r="H4016">
        <f t="shared" si="622"/>
        <v>100</v>
      </c>
      <c r="I4016">
        <f t="shared" si="623"/>
        <v>115</v>
      </c>
      <c r="K4016">
        <f t="shared" si="619"/>
        <v>100</v>
      </c>
      <c r="R4016">
        <v>30</v>
      </c>
      <c r="S4016">
        <v>25</v>
      </c>
      <c r="U4016">
        <v>10</v>
      </c>
    </row>
    <row r="4017" spans="2:21" x14ac:dyDescent="0.25">
      <c r="B4017" s="16">
        <f t="shared" si="618"/>
        <v>42817</v>
      </c>
      <c r="C4017">
        <f t="shared" si="615"/>
        <v>450</v>
      </c>
      <c r="D4017">
        <f t="shared" si="620"/>
        <v>380</v>
      </c>
      <c r="E4017">
        <f t="shared" si="610"/>
        <v>70</v>
      </c>
      <c r="F4017">
        <f t="shared" si="621"/>
        <v>0</v>
      </c>
      <c r="H4017">
        <f t="shared" si="622"/>
        <v>100</v>
      </c>
      <c r="I4017">
        <f t="shared" si="623"/>
        <v>115</v>
      </c>
      <c r="K4017">
        <f t="shared" si="619"/>
        <v>100</v>
      </c>
      <c r="R4017">
        <v>30</v>
      </c>
      <c r="S4017">
        <v>25</v>
      </c>
      <c r="U4017">
        <v>10</v>
      </c>
    </row>
    <row r="4018" spans="2:21" x14ac:dyDescent="0.25">
      <c r="B4018" s="16">
        <f t="shared" si="618"/>
        <v>42818</v>
      </c>
      <c r="C4018">
        <f t="shared" si="615"/>
        <v>450</v>
      </c>
      <c r="D4018">
        <f t="shared" si="620"/>
        <v>380</v>
      </c>
      <c r="E4018">
        <f t="shared" ref="E4018:E4081" si="624">C4018-D4018</f>
        <v>70</v>
      </c>
      <c r="F4018">
        <f t="shared" si="621"/>
        <v>0</v>
      </c>
      <c r="H4018">
        <f t="shared" si="622"/>
        <v>100</v>
      </c>
      <c r="I4018">
        <f t="shared" si="623"/>
        <v>115</v>
      </c>
      <c r="K4018">
        <f t="shared" si="619"/>
        <v>100</v>
      </c>
      <c r="R4018">
        <v>30</v>
      </c>
      <c r="S4018">
        <v>25</v>
      </c>
      <c r="U4018">
        <v>10</v>
      </c>
    </row>
    <row r="4019" spans="2:21" x14ac:dyDescent="0.25">
      <c r="B4019" s="16">
        <f t="shared" si="618"/>
        <v>42819</v>
      </c>
      <c r="C4019">
        <f t="shared" si="615"/>
        <v>450</v>
      </c>
      <c r="D4019">
        <f t="shared" si="620"/>
        <v>380</v>
      </c>
      <c r="E4019">
        <f t="shared" si="624"/>
        <v>70</v>
      </c>
      <c r="F4019">
        <f t="shared" si="621"/>
        <v>0</v>
      </c>
      <c r="H4019">
        <f t="shared" si="622"/>
        <v>100</v>
      </c>
      <c r="I4019">
        <f t="shared" si="623"/>
        <v>115</v>
      </c>
      <c r="K4019">
        <f t="shared" si="619"/>
        <v>100</v>
      </c>
      <c r="R4019">
        <v>30</v>
      </c>
      <c r="S4019">
        <v>25</v>
      </c>
      <c r="U4019">
        <v>10</v>
      </c>
    </row>
    <row r="4020" spans="2:21" x14ac:dyDescent="0.25">
      <c r="B4020" s="16">
        <f t="shared" si="618"/>
        <v>42820</v>
      </c>
      <c r="C4020">
        <f t="shared" si="615"/>
        <v>450</v>
      </c>
      <c r="D4020">
        <f t="shared" si="620"/>
        <v>380</v>
      </c>
      <c r="E4020">
        <f t="shared" si="624"/>
        <v>70</v>
      </c>
      <c r="F4020">
        <f t="shared" si="621"/>
        <v>0</v>
      </c>
      <c r="H4020">
        <f t="shared" si="622"/>
        <v>100</v>
      </c>
      <c r="I4020">
        <f t="shared" si="623"/>
        <v>115</v>
      </c>
      <c r="K4020">
        <f t="shared" si="619"/>
        <v>100</v>
      </c>
      <c r="R4020">
        <v>30</v>
      </c>
      <c r="S4020">
        <v>25</v>
      </c>
      <c r="U4020">
        <v>10</v>
      </c>
    </row>
    <row r="4021" spans="2:21" x14ac:dyDescent="0.25">
      <c r="B4021" s="16">
        <f t="shared" si="618"/>
        <v>42821</v>
      </c>
      <c r="C4021">
        <f t="shared" si="615"/>
        <v>450</v>
      </c>
      <c r="D4021">
        <f t="shared" si="620"/>
        <v>380</v>
      </c>
      <c r="E4021">
        <f t="shared" si="624"/>
        <v>70</v>
      </c>
      <c r="F4021">
        <f t="shared" si="621"/>
        <v>0</v>
      </c>
      <c r="H4021">
        <f t="shared" si="622"/>
        <v>100</v>
      </c>
      <c r="I4021">
        <f t="shared" si="623"/>
        <v>115</v>
      </c>
      <c r="K4021">
        <f t="shared" si="619"/>
        <v>100</v>
      </c>
      <c r="R4021">
        <v>30</v>
      </c>
      <c r="S4021">
        <v>25</v>
      </c>
      <c r="U4021">
        <v>10</v>
      </c>
    </row>
    <row r="4022" spans="2:21" x14ac:dyDescent="0.25">
      <c r="B4022" s="16">
        <f t="shared" si="618"/>
        <v>42822</v>
      </c>
      <c r="C4022">
        <f t="shared" si="615"/>
        <v>450</v>
      </c>
      <c r="D4022">
        <f t="shared" si="620"/>
        <v>380</v>
      </c>
      <c r="E4022">
        <f t="shared" si="624"/>
        <v>70</v>
      </c>
      <c r="F4022">
        <f t="shared" si="621"/>
        <v>0</v>
      </c>
      <c r="H4022">
        <f t="shared" si="622"/>
        <v>100</v>
      </c>
      <c r="I4022">
        <f t="shared" si="623"/>
        <v>115</v>
      </c>
      <c r="K4022">
        <f t="shared" si="619"/>
        <v>100</v>
      </c>
      <c r="R4022">
        <v>30</v>
      </c>
      <c r="S4022">
        <v>25</v>
      </c>
      <c r="U4022">
        <v>10</v>
      </c>
    </row>
    <row r="4023" spans="2:21" x14ac:dyDescent="0.25">
      <c r="B4023" s="16">
        <f t="shared" si="618"/>
        <v>42823</v>
      </c>
      <c r="C4023">
        <f t="shared" si="615"/>
        <v>450</v>
      </c>
      <c r="D4023">
        <f t="shared" si="620"/>
        <v>380</v>
      </c>
      <c r="E4023">
        <f t="shared" si="624"/>
        <v>70</v>
      </c>
      <c r="F4023">
        <f t="shared" si="621"/>
        <v>0</v>
      </c>
      <c r="H4023">
        <f t="shared" si="622"/>
        <v>100</v>
      </c>
      <c r="I4023">
        <f t="shared" si="623"/>
        <v>115</v>
      </c>
      <c r="K4023">
        <f t="shared" si="619"/>
        <v>100</v>
      </c>
      <c r="R4023">
        <v>30</v>
      </c>
      <c r="S4023">
        <v>25</v>
      </c>
      <c r="U4023">
        <v>10</v>
      </c>
    </row>
    <row r="4024" spans="2:21" x14ac:dyDescent="0.25">
      <c r="B4024" s="16">
        <f t="shared" si="618"/>
        <v>42824</v>
      </c>
      <c r="C4024">
        <f t="shared" si="615"/>
        <v>450</v>
      </c>
      <c r="D4024">
        <f t="shared" si="620"/>
        <v>380</v>
      </c>
      <c r="E4024">
        <f t="shared" si="624"/>
        <v>70</v>
      </c>
      <c r="F4024">
        <f t="shared" si="621"/>
        <v>0</v>
      </c>
      <c r="H4024">
        <f t="shared" si="622"/>
        <v>100</v>
      </c>
      <c r="I4024">
        <f t="shared" si="623"/>
        <v>115</v>
      </c>
      <c r="K4024">
        <f t="shared" si="619"/>
        <v>100</v>
      </c>
      <c r="R4024">
        <v>30</v>
      </c>
      <c r="S4024">
        <v>25</v>
      </c>
      <c r="U4024">
        <v>10</v>
      </c>
    </row>
    <row r="4025" spans="2:21" x14ac:dyDescent="0.25">
      <c r="B4025" s="16">
        <f t="shared" si="618"/>
        <v>42825</v>
      </c>
      <c r="C4025">
        <f t="shared" si="615"/>
        <v>450</v>
      </c>
      <c r="D4025">
        <f t="shared" si="620"/>
        <v>380</v>
      </c>
      <c r="E4025">
        <f t="shared" si="624"/>
        <v>70</v>
      </c>
      <c r="F4025">
        <f t="shared" si="621"/>
        <v>0</v>
      </c>
      <c r="H4025">
        <f t="shared" si="622"/>
        <v>100</v>
      </c>
      <c r="I4025">
        <f t="shared" si="623"/>
        <v>115</v>
      </c>
      <c r="K4025">
        <f t="shared" si="619"/>
        <v>100</v>
      </c>
      <c r="R4025">
        <v>30</v>
      </c>
      <c r="S4025">
        <v>25</v>
      </c>
      <c r="U4025">
        <v>10</v>
      </c>
    </row>
    <row r="4026" spans="2:21" x14ac:dyDescent="0.25">
      <c r="B4026" s="16">
        <f t="shared" si="618"/>
        <v>42826</v>
      </c>
      <c r="C4026">
        <v>410</v>
      </c>
      <c r="D4026">
        <f t="shared" si="620"/>
        <v>250</v>
      </c>
      <c r="E4026">
        <f t="shared" si="624"/>
        <v>160</v>
      </c>
      <c r="F4026">
        <v>15</v>
      </c>
      <c r="H4026">
        <f>40+15</f>
        <v>55</v>
      </c>
      <c r="I4026">
        <f>45+45</f>
        <v>90</v>
      </c>
      <c r="K4026">
        <f>90</f>
        <v>90</v>
      </c>
    </row>
    <row r="4027" spans="2:21" x14ac:dyDescent="0.25">
      <c r="B4027" s="16">
        <f t="shared" si="618"/>
        <v>42827</v>
      </c>
      <c r="C4027">
        <f t="shared" si="615"/>
        <v>410</v>
      </c>
      <c r="D4027">
        <f t="shared" si="620"/>
        <v>250</v>
      </c>
      <c r="E4027">
        <f t="shared" si="624"/>
        <v>160</v>
      </c>
      <c r="F4027">
        <v>15</v>
      </c>
      <c r="H4027">
        <f t="shared" ref="H4027:H4090" si="625">40+15</f>
        <v>55</v>
      </c>
      <c r="I4027">
        <f t="shared" ref="I4027:I4090" si="626">45+45</f>
        <v>90</v>
      </c>
      <c r="K4027">
        <f>90</f>
        <v>90</v>
      </c>
    </row>
    <row r="4028" spans="2:21" x14ac:dyDescent="0.25">
      <c r="B4028" s="16">
        <f t="shared" si="618"/>
        <v>42828</v>
      </c>
      <c r="C4028">
        <f t="shared" si="615"/>
        <v>410</v>
      </c>
      <c r="D4028">
        <f t="shared" si="620"/>
        <v>250</v>
      </c>
      <c r="E4028">
        <f t="shared" si="624"/>
        <v>160</v>
      </c>
      <c r="F4028">
        <v>15</v>
      </c>
      <c r="H4028">
        <f t="shared" si="625"/>
        <v>55</v>
      </c>
      <c r="I4028">
        <f t="shared" si="626"/>
        <v>90</v>
      </c>
      <c r="K4028">
        <f>90</f>
        <v>90</v>
      </c>
    </row>
    <row r="4029" spans="2:21" x14ac:dyDescent="0.25">
      <c r="B4029" s="16">
        <f t="shared" si="618"/>
        <v>42829</v>
      </c>
      <c r="C4029">
        <f t="shared" si="615"/>
        <v>410</v>
      </c>
      <c r="D4029">
        <f t="shared" si="620"/>
        <v>250</v>
      </c>
      <c r="E4029">
        <f t="shared" si="624"/>
        <v>160</v>
      </c>
      <c r="F4029">
        <v>15</v>
      </c>
      <c r="H4029">
        <f t="shared" si="625"/>
        <v>55</v>
      </c>
      <c r="I4029">
        <f t="shared" si="626"/>
        <v>90</v>
      </c>
      <c r="K4029">
        <f>90</f>
        <v>90</v>
      </c>
    </row>
    <row r="4030" spans="2:21" x14ac:dyDescent="0.25">
      <c r="B4030" s="16">
        <f t="shared" si="618"/>
        <v>42830</v>
      </c>
      <c r="C4030">
        <f t="shared" si="615"/>
        <v>410</v>
      </c>
      <c r="D4030">
        <f t="shared" si="620"/>
        <v>250</v>
      </c>
      <c r="E4030">
        <f t="shared" si="624"/>
        <v>160</v>
      </c>
      <c r="F4030">
        <v>15</v>
      </c>
      <c r="H4030">
        <f t="shared" si="625"/>
        <v>55</v>
      </c>
      <c r="I4030">
        <f t="shared" si="626"/>
        <v>90</v>
      </c>
      <c r="K4030">
        <f>90</f>
        <v>90</v>
      </c>
    </row>
    <row r="4031" spans="2:21" x14ac:dyDescent="0.25">
      <c r="B4031" s="16">
        <f t="shared" si="618"/>
        <v>42831</v>
      </c>
      <c r="C4031">
        <f t="shared" si="615"/>
        <v>410</v>
      </c>
      <c r="D4031">
        <f t="shared" si="620"/>
        <v>250</v>
      </c>
      <c r="E4031">
        <f t="shared" si="624"/>
        <v>160</v>
      </c>
      <c r="F4031">
        <v>15</v>
      </c>
      <c r="H4031">
        <f t="shared" si="625"/>
        <v>55</v>
      </c>
      <c r="I4031">
        <f t="shared" si="626"/>
        <v>90</v>
      </c>
      <c r="K4031">
        <f>90</f>
        <v>90</v>
      </c>
    </row>
    <row r="4032" spans="2:21" x14ac:dyDescent="0.25">
      <c r="B4032" s="16">
        <f t="shared" si="618"/>
        <v>42832</v>
      </c>
      <c r="C4032">
        <f t="shared" si="615"/>
        <v>410</v>
      </c>
      <c r="D4032">
        <f t="shared" si="620"/>
        <v>250</v>
      </c>
      <c r="E4032">
        <f t="shared" si="624"/>
        <v>160</v>
      </c>
      <c r="F4032">
        <v>15</v>
      </c>
      <c r="H4032">
        <f t="shared" si="625"/>
        <v>55</v>
      </c>
      <c r="I4032">
        <f t="shared" si="626"/>
        <v>90</v>
      </c>
      <c r="K4032">
        <f>90</f>
        <v>90</v>
      </c>
    </row>
    <row r="4033" spans="2:11" x14ac:dyDescent="0.25">
      <c r="B4033" s="16">
        <f t="shared" si="618"/>
        <v>42833</v>
      </c>
      <c r="C4033">
        <f t="shared" si="615"/>
        <v>410</v>
      </c>
      <c r="D4033">
        <f t="shared" si="620"/>
        <v>250</v>
      </c>
      <c r="E4033">
        <f t="shared" si="624"/>
        <v>160</v>
      </c>
      <c r="F4033">
        <v>15</v>
      </c>
      <c r="H4033">
        <f t="shared" si="625"/>
        <v>55</v>
      </c>
      <c r="I4033">
        <f t="shared" si="626"/>
        <v>90</v>
      </c>
      <c r="K4033">
        <f>90</f>
        <v>90</v>
      </c>
    </row>
    <row r="4034" spans="2:11" x14ac:dyDescent="0.25">
      <c r="B4034" s="16">
        <f t="shared" si="618"/>
        <v>42834</v>
      </c>
      <c r="C4034">
        <f t="shared" si="615"/>
        <v>410</v>
      </c>
      <c r="D4034">
        <f t="shared" si="620"/>
        <v>250</v>
      </c>
      <c r="E4034">
        <f t="shared" si="624"/>
        <v>160</v>
      </c>
      <c r="F4034">
        <v>15</v>
      </c>
      <c r="H4034">
        <f t="shared" si="625"/>
        <v>55</v>
      </c>
      <c r="I4034">
        <f t="shared" si="626"/>
        <v>90</v>
      </c>
      <c r="K4034">
        <f>90</f>
        <v>90</v>
      </c>
    </row>
    <row r="4035" spans="2:11" x14ac:dyDescent="0.25">
      <c r="B4035" s="16">
        <f t="shared" si="618"/>
        <v>42835</v>
      </c>
      <c r="C4035">
        <f t="shared" si="615"/>
        <v>410</v>
      </c>
      <c r="D4035">
        <f t="shared" si="620"/>
        <v>250</v>
      </c>
      <c r="E4035">
        <f t="shared" si="624"/>
        <v>160</v>
      </c>
      <c r="F4035">
        <v>15</v>
      </c>
      <c r="H4035">
        <f t="shared" si="625"/>
        <v>55</v>
      </c>
      <c r="I4035">
        <f t="shared" si="626"/>
        <v>90</v>
      </c>
      <c r="K4035">
        <f>90</f>
        <v>90</v>
      </c>
    </row>
    <row r="4036" spans="2:11" x14ac:dyDescent="0.25">
      <c r="B4036" s="16">
        <f t="shared" si="618"/>
        <v>42836</v>
      </c>
      <c r="C4036">
        <f t="shared" si="615"/>
        <v>410</v>
      </c>
      <c r="D4036">
        <f t="shared" si="620"/>
        <v>250</v>
      </c>
      <c r="E4036">
        <f t="shared" si="624"/>
        <v>160</v>
      </c>
      <c r="F4036">
        <v>15</v>
      </c>
      <c r="H4036">
        <f t="shared" si="625"/>
        <v>55</v>
      </c>
      <c r="I4036">
        <f t="shared" si="626"/>
        <v>90</v>
      </c>
      <c r="K4036">
        <f>90</f>
        <v>90</v>
      </c>
    </row>
    <row r="4037" spans="2:11" x14ac:dyDescent="0.25">
      <c r="B4037" s="16">
        <f t="shared" si="618"/>
        <v>42837</v>
      </c>
      <c r="C4037">
        <f t="shared" ref="C4037:C4100" si="627">C4036</f>
        <v>410</v>
      </c>
      <c r="D4037">
        <f t="shared" si="620"/>
        <v>250</v>
      </c>
      <c r="E4037">
        <f t="shared" si="624"/>
        <v>160</v>
      </c>
      <c r="F4037">
        <v>15</v>
      </c>
      <c r="H4037">
        <f t="shared" si="625"/>
        <v>55</v>
      </c>
      <c r="I4037">
        <f t="shared" si="626"/>
        <v>90</v>
      </c>
      <c r="K4037">
        <f>90</f>
        <v>90</v>
      </c>
    </row>
    <row r="4038" spans="2:11" x14ac:dyDescent="0.25">
      <c r="B4038" s="16">
        <f t="shared" si="618"/>
        <v>42838</v>
      </c>
      <c r="C4038">
        <f t="shared" si="627"/>
        <v>410</v>
      </c>
      <c r="D4038">
        <f t="shared" si="620"/>
        <v>250</v>
      </c>
      <c r="E4038">
        <f t="shared" si="624"/>
        <v>160</v>
      </c>
      <c r="F4038">
        <v>15</v>
      </c>
      <c r="H4038">
        <f t="shared" si="625"/>
        <v>55</v>
      </c>
      <c r="I4038">
        <f t="shared" si="626"/>
        <v>90</v>
      </c>
      <c r="K4038">
        <f>90</f>
        <v>90</v>
      </c>
    </row>
    <row r="4039" spans="2:11" x14ac:dyDescent="0.25">
      <c r="B4039" s="16">
        <f t="shared" si="618"/>
        <v>42839</v>
      </c>
      <c r="C4039">
        <f t="shared" si="627"/>
        <v>410</v>
      </c>
      <c r="D4039">
        <f t="shared" si="620"/>
        <v>250</v>
      </c>
      <c r="E4039">
        <f t="shared" si="624"/>
        <v>160</v>
      </c>
      <c r="F4039">
        <v>15</v>
      </c>
      <c r="H4039">
        <f t="shared" si="625"/>
        <v>55</v>
      </c>
      <c r="I4039">
        <f t="shared" si="626"/>
        <v>90</v>
      </c>
      <c r="K4039">
        <f>90</f>
        <v>90</v>
      </c>
    </row>
    <row r="4040" spans="2:11" x14ac:dyDescent="0.25">
      <c r="B4040" s="16">
        <f t="shared" si="618"/>
        <v>42840</v>
      </c>
      <c r="C4040">
        <f t="shared" si="627"/>
        <v>410</v>
      </c>
      <c r="D4040">
        <f t="shared" si="620"/>
        <v>250</v>
      </c>
      <c r="E4040">
        <f t="shared" si="624"/>
        <v>160</v>
      </c>
      <c r="F4040">
        <v>15</v>
      </c>
      <c r="H4040">
        <f t="shared" si="625"/>
        <v>55</v>
      </c>
      <c r="I4040">
        <f t="shared" si="626"/>
        <v>90</v>
      </c>
      <c r="K4040">
        <f>90</f>
        <v>90</v>
      </c>
    </row>
    <row r="4041" spans="2:11" x14ac:dyDescent="0.25">
      <c r="B4041" s="16">
        <f t="shared" si="618"/>
        <v>42841</v>
      </c>
      <c r="C4041">
        <f t="shared" si="627"/>
        <v>410</v>
      </c>
      <c r="D4041">
        <f t="shared" si="620"/>
        <v>250</v>
      </c>
      <c r="E4041">
        <f t="shared" si="624"/>
        <v>160</v>
      </c>
      <c r="F4041">
        <v>15</v>
      </c>
      <c r="H4041">
        <f t="shared" si="625"/>
        <v>55</v>
      </c>
      <c r="I4041">
        <f t="shared" si="626"/>
        <v>90</v>
      </c>
      <c r="K4041">
        <f>90</f>
        <v>90</v>
      </c>
    </row>
    <row r="4042" spans="2:11" x14ac:dyDescent="0.25">
      <c r="B4042" s="16">
        <f t="shared" si="618"/>
        <v>42842</v>
      </c>
      <c r="C4042">
        <f t="shared" si="627"/>
        <v>410</v>
      </c>
      <c r="D4042">
        <f t="shared" si="620"/>
        <v>250</v>
      </c>
      <c r="E4042">
        <f t="shared" si="624"/>
        <v>160</v>
      </c>
      <c r="F4042">
        <v>15</v>
      </c>
      <c r="H4042">
        <f t="shared" si="625"/>
        <v>55</v>
      </c>
      <c r="I4042">
        <f t="shared" si="626"/>
        <v>90</v>
      </c>
      <c r="K4042">
        <f>90</f>
        <v>90</v>
      </c>
    </row>
    <row r="4043" spans="2:11" x14ac:dyDescent="0.25">
      <c r="B4043" s="16">
        <f t="shared" si="618"/>
        <v>42843</v>
      </c>
      <c r="C4043">
        <f t="shared" si="627"/>
        <v>410</v>
      </c>
      <c r="D4043">
        <f t="shared" si="620"/>
        <v>250</v>
      </c>
      <c r="E4043">
        <f t="shared" si="624"/>
        <v>160</v>
      </c>
      <c r="F4043">
        <v>15</v>
      </c>
      <c r="H4043">
        <f t="shared" si="625"/>
        <v>55</v>
      </c>
      <c r="I4043">
        <f t="shared" si="626"/>
        <v>90</v>
      </c>
      <c r="K4043">
        <f>90</f>
        <v>90</v>
      </c>
    </row>
    <row r="4044" spans="2:11" x14ac:dyDescent="0.25">
      <c r="B4044" s="16">
        <f t="shared" si="618"/>
        <v>42844</v>
      </c>
      <c r="C4044">
        <f t="shared" si="627"/>
        <v>410</v>
      </c>
      <c r="D4044">
        <f t="shared" si="620"/>
        <v>250</v>
      </c>
      <c r="E4044">
        <f t="shared" si="624"/>
        <v>160</v>
      </c>
      <c r="F4044">
        <v>15</v>
      </c>
      <c r="H4044">
        <f t="shared" si="625"/>
        <v>55</v>
      </c>
      <c r="I4044">
        <f t="shared" si="626"/>
        <v>90</v>
      </c>
      <c r="K4044">
        <f>90</f>
        <v>90</v>
      </c>
    </row>
    <row r="4045" spans="2:11" x14ac:dyDescent="0.25">
      <c r="B4045" s="16">
        <f t="shared" si="618"/>
        <v>42845</v>
      </c>
      <c r="C4045">
        <f t="shared" si="627"/>
        <v>410</v>
      </c>
      <c r="D4045">
        <f t="shared" si="620"/>
        <v>250</v>
      </c>
      <c r="E4045">
        <f t="shared" si="624"/>
        <v>160</v>
      </c>
      <c r="F4045">
        <v>15</v>
      </c>
      <c r="H4045">
        <f t="shared" si="625"/>
        <v>55</v>
      </c>
      <c r="I4045">
        <f t="shared" si="626"/>
        <v>90</v>
      </c>
      <c r="K4045">
        <f>90</f>
        <v>90</v>
      </c>
    </row>
    <row r="4046" spans="2:11" x14ac:dyDescent="0.25">
      <c r="B4046" s="16">
        <f t="shared" si="618"/>
        <v>42846</v>
      </c>
      <c r="C4046">
        <f t="shared" si="627"/>
        <v>410</v>
      </c>
      <c r="D4046">
        <f t="shared" si="620"/>
        <v>250</v>
      </c>
      <c r="E4046">
        <f t="shared" si="624"/>
        <v>160</v>
      </c>
      <c r="F4046">
        <v>15</v>
      </c>
      <c r="H4046">
        <f t="shared" si="625"/>
        <v>55</v>
      </c>
      <c r="I4046">
        <f t="shared" si="626"/>
        <v>90</v>
      </c>
      <c r="K4046">
        <f>90</f>
        <v>90</v>
      </c>
    </row>
    <row r="4047" spans="2:11" x14ac:dyDescent="0.25">
      <c r="B4047" s="16">
        <f t="shared" si="618"/>
        <v>42847</v>
      </c>
      <c r="C4047">
        <f t="shared" si="627"/>
        <v>410</v>
      </c>
      <c r="D4047">
        <f t="shared" si="620"/>
        <v>250</v>
      </c>
      <c r="E4047">
        <f t="shared" si="624"/>
        <v>160</v>
      </c>
      <c r="F4047">
        <v>15</v>
      </c>
      <c r="H4047">
        <f t="shared" si="625"/>
        <v>55</v>
      </c>
      <c r="I4047">
        <f t="shared" si="626"/>
        <v>90</v>
      </c>
      <c r="K4047">
        <f>90</f>
        <v>90</v>
      </c>
    </row>
    <row r="4048" spans="2:11" x14ac:dyDescent="0.25">
      <c r="B4048" s="16">
        <f t="shared" si="618"/>
        <v>42848</v>
      </c>
      <c r="C4048">
        <f t="shared" si="627"/>
        <v>410</v>
      </c>
      <c r="D4048">
        <f t="shared" si="620"/>
        <v>250</v>
      </c>
      <c r="E4048">
        <f t="shared" si="624"/>
        <v>160</v>
      </c>
      <c r="F4048">
        <v>15</v>
      </c>
      <c r="H4048">
        <f t="shared" si="625"/>
        <v>55</v>
      </c>
      <c r="I4048">
        <f t="shared" si="626"/>
        <v>90</v>
      </c>
      <c r="K4048">
        <f>90</f>
        <v>90</v>
      </c>
    </row>
    <row r="4049" spans="2:11" x14ac:dyDescent="0.25">
      <c r="B4049" s="16">
        <f t="shared" si="618"/>
        <v>42849</v>
      </c>
      <c r="C4049">
        <f t="shared" si="627"/>
        <v>410</v>
      </c>
      <c r="D4049">
        <f t="shared" si="620"/>
        <v>250</v>
      </c>
      <c r="E4049">
        <f t="shared" si="624"/>
        <v>160</v>
      </c>
      <c r="F4049">
        <v>15</v>
      </c>
      <c r="H4049">
        <f t="shared" si="625"/>
        <v>55</v>
      </c>
      <c r="I4049">
        <f t="shared" si="626"/>
        <v>90</v>
      </c>
      <c r="K4049">
        <f>90</f>
        <v>90</v>
      </c>
    </row>
    <row r="4050" spans="2:11" x14ac:dyDescent="0.25">
      <c r="B4050" s="16">
        <f t="shared" si="618"/>
        <v>42850</v>
      </c>
      <c r="C4050">
        <f t="shared" si="627"/>
        <v>410</v>
      </c>
      <c r="D4050">
        <f t="shared" si="620"/>
        <v>250</v>
      </c>
      <c r="E4050">
        <f t="shared" si="624"/>
        <v>160</v>
      </c>
      <c r="F4050">
        <v>15</v>
      </c>
      <c r="H4050">
        <f t="shared" si="625"/>
        <v>55</v>
      </c>
      <c r="I4050">
        <f t="shared" si="626"/>
        <v>90</v>
      </c>
      <c r="K4050">
        <f>90</f>
        <v>90</v>
      </c>
    </row>
    <row r="4051" spans="2:11" x14ac:dyDescent="0.25">
      <c r="B4051" s="16">
        <f t="shared" si="618"/>
        <v>42851</v>
      </c>
      <c r="C4051">
        <f t="shared" si="627"/>
        <v>410</v>
      </c>
      <c r="D4051">
        <f t="shared" si="620"/>
        <v>250</v>
      </c>
      <c r="E4051">
        <f t="shared" si="624"/>
        <v>160</v>
      </c>
      <c r="F4051">
        <v>15</v>
      </c>
      <c r="H4051">
        <f t="shared" si="625"/>
        <v>55</v>
      </c>
      <c r="I4051">
        <f t="shared" si="626"/>
        <v>90</v>
      </c>
      <c r="K4051">
        <f>90</f>
        <v>90</v>
      </c>
    </row>
    <row r="4052" spans="2:11" x14ac:dyDescent="0.25">
      <c r="B4052" s="16">
        <f t="shared" si="618"/>
        <v>42852</v>
      </c>
      <c r="C4052">
        <f t="shared" si="627"/>
        <v>410</v>
      </c>
      <c r="D4052">
        <f t="shared" si="620"/>
        <v>250</v>
      </c>
      <c r="E4052">
        <f t="shared" si="624"/>
        <v>160</v>
      </c>
      <c r="F4052">
        <v>15</v>
      </c>
      <c r="H4052">
        <f t="shared" si="625"/>
        <v>55</v>
      </c>
      <c r="I4052">
        <f t="shared" si="626"/>
        <v>90</v>
      </c>
      <c r="K4052">
        <f>90</f>
        <v>90</v>
      </c>
    </row>
    <row r="4053" spans="2:11" x14ac:dyDescent="0.25">
      <c r="B4053" s="16">
        <f t="shared" si="618"/>
        <v>42853</v>
      </c>
      <c r="C4053">
        <f t="shared" si="627"/>
        <v>410</v>
      </c>
      <c r="D4053">
        <f t="shared" si="620"/>
        <v>250</v>
      </c>
      <c r="E4053">
        <f t="shared" si="624"/>
        <v>160</v>
      </c>
      <c r="F4053">
        <v>15</v>
      </c>
      <c r="H4053">
        <f t="shared" si="625"/>
        <v>55</v>
      </c>
      <c r="I4053">
        <f t="shared" si="626"/>
        <v>90</v>
      </c>
      <c r="K4053">
        <f>90</f>
        <v>90</v>
      </c>
    </row>
    <row r="4054" spans="2:11" x14ac:dyDescent="0.25">
      <c r="B4054" s="16">
        <f t="shared" si="618"/>
        <v>42854</v>
      </c>
      <c r="C4054">
        <f t="shared" si="627"/>
        <v>410</v>
      </c>
      <c r="D4054">
        <f t="shared" si="620"/>
        <v>250</v>
      </c>
      <c r="E4054">
        <f t="shared" si="624"/>
        <v>160</v>
      </c>
      <c r="F4054">
        <v>15</v>
      </c>
      <c r="H4054">
        <f t="shared" si="625"/>
        <v>55</v>
      </c>
      <c r="I4054">
        <f t="shared" si="626"/>
        <v>90</v>
      </c>
      <c r="K4054">
        <f>90</f>
        <v>90</v>
      </c>
    </row>
    <row r="4055" spans="2:11" x14ac:dyDescent="0.25">
      <c r="B4055" s="16">
        <f t="shared" si="618"/>
        <v>42855</v>
      </c>
      <c r="C4055">
        <f t="shared" si="627"/>
        <v>410</v>
      </c>
      <c r="D4055">
        <f t="shared" si="620"/>
        <v>250</v>
      </c>
      <c r="E4055">
        <f t="shared" si="624"/>
        <v>160</v>
      </c>
      <c r="F4055">
        <v>15</v>
      </c>
      <c r="H4055">
        <f t="shared" si="625"/>
        <v>55</v>
      </c>
      <c r="I4055">
        <f t="shared" si="626"/>
        <v>90</v>
      </c>
      <c r="K4055">
        <f>90</f>
        <v>90</v>
      </c>
    </row>
    <row r="4056" spans="2:11" x14ac:dyDescent="0.25">
      <c r="B4056" s="16">
        <f t="shared" si="618"/>
        <v>42856</v>
      </c>
      <c r="C4056">
        <f t="shared" si="627"/>
        <v>410</v>
      </c>
      <c r="D4056">
        <f t="shared" si="620"/>
        <v>250</v>
      </c>
      <c r="E4056">
        <f t="shared" si="624"/>
        <v>160</v>
      </c>
      <c r="F4056">
        <v>15</v>
      </c>
      <c r="H4056">
        <f t="shared" si="625"/>
        <v>55</v>
      </c>
      <c r="I4056">
        <f t="shared" si="626"/>
        <v>90</v>
      </c>
      <c r="K4056">
        <f>90</f>
        <v>90</v>
      </c>
    </row>
    <row r="4057" spans="2:11" x14ac:dyDescent="0.25">
      <c r="B4057" s="16">
        <f t="shared" si="618"/>
        <v>42857</v>
      </c>
      <c r="C4057">
        <f t="shared" si="627"/>
        <v>410</v>
      </c>
      <c r="D4057">
        <f t="shared" si="620"/>
        <v>250</v>
      </c>
      <c r="E4057">
        <f t="shared" si="624"/>
        <v>160</v>
      </c>
      <c r="F4057">
        <v>15</v>
      </c>
      <c r="H4057">
        <f t="shared" si="625"/>
        <v>55</v>
      </c>
      <c r="I4057">
        <f t="shared" si="626"/>
        <v>90</v>
      </c>
      <c r="K4057">
        <f>90</f>
        <v>90</v>
      </c>
    </row>
    <row r="4058" spans="2:11" x14ac:dyDescent="0.25">
      <c r="B4058" s="16">
        <f t="shared" ref="B4058:B4121" si="628">B4057+1</f>
        <v>42858</v>
      </c>
      <c r="C4058">
        <f t="shared" si="627"/>
        <v>410</v>
      </c>
      <c r="D4058">
        <f t="shared" si="620"/>
        <v>250</v>
      </c>
      <c r="E4058">
        <f t="shared" si="624"/>
        <v>160</v>
      </c>
      <c r="F4058">
        <v>15</v>
      </c>
      <c r="H4058">
        <f t="shared" si="625"/>
        <v>55</v>
      </c>
      <c r="I4058">
        <f t="shared" si="626"/>
        <v>90</v>
      </c>
      <c r="K4058">
        <f>90</f>
        <v>90</v>
      </c>
    </row>
    <row r="4059" spans="2:11" x14ac:dyDescent="0.25">
      <c r="B4059" s="16">
        <f t="shared" si="628"/>
        <v>42859</v>
      </c>
      <c r="C4059">
        <f t="shared" si="627"/>
        <v>410</v>
      </c>
      <c r="D4059">
        <f t="shared" si="620"/>
        <v>250</v>
      </c>
      <c r="E4059">
        <f t="shared" si="624"/>
        <v>160</v>
      </c>
      <c r="F4059">
        <v>15</v>
      </c>
      <c r="H4059">
        <f t="shared" si="625"/>
        <v>55</v>
      </c>
      <c r="I4059">
        <f t="shared" si="626"/>
        <v>90</v>
      </c>
      <c r="K4059">
        <f>90</f>
        <v>90</v>
      </c>
    </row>
    <row r="4060" spans="2:11" x14ac:dyDescent="0.25">
      <c r="B4060" s="16">
        <f t="shared" si="628"/>
        <v>42860</v>
      </c>
      <c r="C4060">
        <f t="shared" si="627"/>
        <v>410</v>
      </c>
      <c r="D4060">
        <f t="shared" ref="D4060:D4123" si="629">SUM(F4060:U4060)</f>
        <v>250</v>
      </c>
      <c r="E4060">
        <f t="shared" si="624"/>
        <v>160</v>
      </c>
      <c r="F4060">
        <v>15</v>
      </c>
      <c r="H4060">
        <f t="shared" si="625"/>
        <v>55</v>
      </c>
      <c r="I4060">
        <f t="shared" si="626"/>
        <v>90</v>
      </c>
      <c r="K4060">
        <f>90</f>
        <v>90</v>
      </c>
    </row>
    <row r="4061" spans="2:11" x14ac:dyDescent="0.25">
      <c r="B4061" s="16">
        <f t="shared" si="628"/>
        <v>42861</v>
      </c>
      <c r="C4061">
        <f t="shared" si="627"/>
        <v>410</v>
      </c>
      <c r="D4061">
        <f t="shared" si="629"/>
        <v>250</v>
      </c>
      <c r="E4061">
        <f t="shared" si="624"/>
        <v>160</v>
      </c>
      <c r="F4061">
        <v>15</v>
      </c>
      <c r="H4061">
        <f t="shared" si="625"/>
        <v>55</v>
      </c>
      <c r="I4061">
        <f t="shared" si="626"/>
        <v>90</v>
      </c>
      <c r="K4061">
        <f>90</f>
        <v>90</v>
      </c>
    </row>
    <row r="4062" spans="2:11" x14ac:dyDescent="0.25">
      <c r="B4062" s="16">
        <f t="shared" si="628"/>
        <v>42862</v>
      </c>
      <c r="C4062">
        <f t="shared" si="627"/>
        <v>410</v>
      </c>
      <c r="D4062">
        <f t="shared" si="629"/>
        <v>250</v>
      </c>
      <c r="E4062">
        <f t="shared" si="624"/>
        <v>160</v>
      </c>
      <c r="F4062">
        <v>15</v>
      </c>
      <c r="H4062">
        <f t="shared" si="625"/>
        <v>55</v>
      </c>
      <c r="I4062">
        <f t="shared" si="626"/>
        <v>90</v>
      </c>
      <c r="K4062">
        <f>90</f>
        <v>90</v>
      </c>
    </row>
    <row r="4063" spans="2:11" x14ac:dyDescent="0.25">
      <c r="B4063" s="16">
        <f t="shared" si="628"/>
        <v>42863</v>
      </c>
      <c r="C4063">
        <f t="shared" si="627"/>
        <v>410</v>
      </c>
      <c r="D4063">
        <f t="shared" si="629"/>
        <v>250</v>
      </c>
      <c r="E4063">
        <f t="shared" si="624"/>
        <v>160</v>
      </c>
      <c r="F4063">
        <v>15</v>
      </c>
      <c r="H4063">
        <f t="shared" si="625"/>
        <v>55</v>
      </c>
      <c r="I4063">
        <f t="shared" si="626"/>
        <v>90</v>
      </c>
      <c r="K4063">
        <f>90</f>
        <v>90</v>
      </c>
    </row>
    <row r="4064" spans="2:11" x14ac:dyDescent="0.25">
      <c r="B4064" s="16">
        <f t="shared" si="628"/>
        <v>42864</v>
      </c>
      <c r="C4064">
        <f t="shared" si="627"/>
        <v>410</v>
      </c>
      <c r="D4064">
        <f t="shared" si="629"/>
        <v>250</v>
      </c>
      <c r="E4064">
        <f t="shared" si="624"/>
        <v>160</v>
      </c>
      <c r="F4064">
        <v>15</v>
      </c>
      <c r="H4064">
        <f t="shared" si="625"/>
        <v>55</v>
      </c>
      <c r="I4064">
        <f t="shared" si="626"/>
        <v>90</v>
      </c>
      <c r="K4064">
        <f>90</f>
        <v>90</v>
      </c>
    </row>
    <row r="4065" spans="2:11" x14ac:dyDescent="0.25">
      <c r="B4065" s="16">
        <f t="shared" si="628"/>
        <v>42865</v>
      </c>
      <c r="C4065">
        <f t="shared" si="627"/>
        <v>410</v>
      </c>
      <c r="D4065">
        <f t="shared" si="629"/>
        <v>250</v>
      </c>
      <c r="E4065">
        <f t="shared" si="624"/>
        <v>160</v>
      </c>
      <c r="F4065">
        <v>15</v>
      </c>
      <c r="H4065">
        <f t="shared" si="625"/>
        <v>55</v>
      </c>
      <c r="I4065">
        <f t="shared" si="626"/>
        <v>90</v>
      </c>
      <c r="K4065">
        <f>90</f>
        <v>90</v>
      </c>
    </row>
    <row r="4066" spans="2:11" x14ac:dyDescent="0.25">
      <c r="B4066" s="16">
        <f t="shared" si="628"/>
        <v>42866</v>
      </c>
      <c r="C4066">
        <f t="shared" si="627"/>
        <v>410</v>
      </c>
      <c r="D4066">
        <f t="shared" si="629"/>
        <v>250</v>
      </c>
      <c r="E4066">
        <f t="shared" si="624"/>
        <v>160</v>
      </c>
      <c r="F4066">
        <v>15</v>
      </c>
      <c r="H4066">
        <f t="shared" si="625"/>
        <v>55</v>
      </c>
      <c r="I4066">
        <f t="shared" si="626"/>
        <v>90</v>
      </c>
      <c r="K4066">
        <f>90</f>
        <v>90</v>
      </c>
    </row>
    <row r="4067" spans="2:11" x14ac:dyDescent="0.25">
      <c r="B4067" s="16">
        <f t="shared" si="628"/>
        <v>42867</v>
      </c>
      <c r="C4067">
        <f t="shared" si="627"/>
        <v>410</v>
      </c>
      <c r="D4067">
        <f t="shared" si="629"/>
        <v>250</v>
      </c>
      <c r="E4067">
        <f t="shared" si="624"/>
        <v>160</v>
      </c>
      <c r="F4067">
        <v>15</v>
      </c>
      <c r="H4067">
        <f t="shared" si="625"/>
        <v>55</v>
      </c>
      <c r="I4067">
        <f t="shared" si="626"/>
        <v>90</v>
      </c>
      <c r="K4067">
        <f>90</f>
        <v>90</v>
      </c>
    </row>
    <row r="4068" spans="2:11" x14ac:dyDescent="0.25">
      <c r="B4068" s="16">
        <f t="shared" si="628"/>
        <v>42868</v>
      </c>
      <c r="C4068">
        <f t="shared" si="627"/>
        <v>410</v>
      </c>
      <c r="D4068">
        <f t="shared" si="629"/>
        <v>250</v>
      </c>
      <c r="E4068">
        <f t="shared" si="624"/>
        <v>160</v>
      </c>
      <c r="F4068">
        <v>15</v>
      </c>
      <c r="H4068">
        <f t="shared" si="625"/>
        <v>55</v>
      </c>
      <c r="I4068">
        <f t="shared" si="626"/>
        <v>90</v>
      </c>
      <c r="K4068">
        <f>90</f>
        <v>90</v>
      </c>
    </row>
    <row r="4069" spans="2:11" x14ac:dyDescent="0.25">
      <c r="B4069" s="16">
        <f t="shared" si="628"/>
        <v>42869</v>
      </c>
      <c r="C4069">
        <f t="shared" si="627"/>
        <v>410</v>
      </c>
      <c r="D4069">
        <f t="shared" si="629"/>
        <v>250</v>
      </c>
      <c r="E4069">
        <f t="shared" si="624"/>
        <v>160</v>
      </c>
      <c r="F4069">
        <v>15</v>
      </c>
      <c r="H4069">
        <f t="shared" si="625"/>
        <v>55</v>
      </c>
      <c r="I4069">
        <f t="shared" si="626"/>
        <v>90</v>
      </c>
      <c r="K4069">
        <f>90</f>
        <v>90</v>
      </c>
    </row>
    <row r="4070" spans="2:11" x14ac:dyDescent="0.25">
      <c r="B4070" s="16">
        <f t="shared" si="628"/>
        <v>42870</v>
      </c>
      <c r="C4070">
        <f t="shared" si="627"/>
        <v>410</v>
      </c>
      <c r="D4070">
        <f t="shared" si="629"/>
        <v>250</v>
      </c>
      <c r="E4070">
        <f t="shared" si="624"/>
        <v>160</v>
      </c>
      <c r="F4070">
        <v>15</v>
      </c>
      <c r="H4070">
        <f t="shared" si="625"/>
        <v>55</v>
      </c>
      <c r="I4070">
        <f t="shared" si="626"/>
        <v>90</v>
      </c>
      <c r="K4070">
        <f>90</f>
        <v>90</v>
      </c>
    </row>
    <row r="4071" spans="2:11" x14ac:dyDescent="0.25">
      <c r="B4071" s="16">
        <f t="shared" si="628"/>
        <v>42871</v>
      </c>
      <c r="C4071">
        <f t="shared" si="627"/>
        <v>410</v>
      </c>
      <c r="D4071">
        <f t="shared" si="629"/>
        <v>250</v>
      </c>
      <c r="E4071">
        <f t="shared" si="624"/>
        <v>160</v>
      </c>
      <c r="F4071">
        <v>15</v>
      </c>
      <c r="H4071">
        <f t="shared" si="625"/>
        <v>55</v>
      </c>
      <c r="I4071">
        <f t="shared" si="626"/>
        <v>90</v>
      </c>
      <c r="K4071">
        <f>90</f>
        <v>90</v>
      </c>
    </row>
    <row r="4072" spans="2:11" x14ac:dyDescent="0.25">
      <c r="B4072" s="16">
        <f t="shared" si="628"/>
        <v>42872</v>
      </c>
      <c r="C4072">
        <f t="shared" si="627"/>
        <v>410</v>
      </c>
      <c r="D4072">
        <f t="shared" si="629"/>
        <v>250</v>
      </c>
      <c r="E4072">
        <f t="shared" si="624"/>
        <v>160</v>
      </c>
      <c r="F4072">
        <v>15</v>
      </c>
      <c r="H4072">
        <f t="shared" si="625"/>
        <v>55</v>
      </c>
      <c r="I4072">
        <f t="shared" si="626"/>
        <v>90</v>
      </c>
      <c r="K4072">
        <f>90</f>
        <v>90</v>
      </c>
    </row>
    <row r="4073" spans="2:11" x14ac:dyDescent="0.25">
      <c r="B4073" s="16">
        <f t="shared" si="628"/>
        <v>42873</v>
      </c>
      <c r="C4073">
        <f t="shared" si="627"/>
        <v>410</v>
      </c>
      <c r="D4073">
        <f t="shared" si="629"/>
        <v>250</v>
      </c>
      <c r="E4073">
        <f t="shared" si="624"/>
        <v>160</v>
      </c>
      <c r="F4073">
        <v>15</v>
      </c>
      <c r="H4073">
        <f t="shared" si="625"/>
        <v>55</v>
      </c>
      <c r="I4073">
        <f t="shared" si="626"/>
        <v>90</v>
      </c>
      <c r="K4073">
        <f>90</f>
        <v>90</v>
      </c>
    </row>
    <row r="4074" spans="2:11" x14ac:dyDescent="0.25">
      <c r="B4074" s="16">
        <f t="shared" si="628"/>
        <v>42874</v>
      </c>
      <c r="C4074">
        <f t="shared" si="627"/>
        <v>410</v>
      </c>
      <c r="D4074">
        <f t="shared" si="629"/>
        <v>250</v>
      </c>
      <c r="E4074">
        <f t="shared" si="624"/>
        <v>160</v>
      </c>
      <c r="F4074">
        <v>15</v>
      </c>
      <c r="H4074">
        <f t="shared" si="625"/>
        <v>55</v>
      </c>
      <c r="I4074">
        <f t="shared" si="626"/>
        <v>90</v>
      </c>
      <c r="K4074">
        <f>90</f>
        <v>90</v>
      </c>
    </row>
    <row r="4075" spans="2:11" x14ac:dyDescent="0.25">
      <c r="B4075" s="16">
        <f t="shared" si="628"/>
        <v>42875</v>
      </c>
      <c r="C4075">
        <f t="shared" si="627"/>
        <v>410</v>
      </c>
      <c r="D4075">
        <f t="shared" si="629"/>
        <v>250</v>
      </c>
      <c r="E4075">
        <f t="shared" si="624"/>
        <v>160</v>
      </c>
      <c r="F4075">
        <v>15</v>
      </c>
      <c r="H4075">
        <f t="shared" si="625"/>
        <v>55</v>
      </c>
      <c r="I4075">
        <f t="shared" si="626"/>
        <v>90</v>
      </c>
      <c r="K4075">
        <f>90</f>
        <v>90</v>
      </c>
    </row>
    <row r="4076" spans="2:11" x14ac:dyDescent="0.25">
      <c r="B4076" s="16">
        <f t="shared" si="628"/>
        <v>42876</v>
      </c>
      <c r="C4076">
        <f t="shared" si="627"/>
        <v>410</v>
      </c>
      <c r="D4076">
        <f t="shared" si="629"/>
        <v>250</v>
      </c>
      <c r="E4076">
        <f t="shared" si="624"/>
        <v>160</v>
      </c>
      <c r="F4076">
        <v>15</v>
      </c>
      <c r="H4076">
        <f t="shared" si="625"/>
        <v>55</v>
      </c>
      <c r="I4076">
        <f t="shared" si="626"/>
        <v>90</v>
      </c>
      <c r="K4076">
        <f>90</f>
        <v>90</v>
      </c>
    </row>
    <row r="4077" spans="2:11" x14ac:dyDescent="0.25">
      <c r="B4077" s="16">
        <f t="shared" si="628"/>
        <v>42877</v>
      </c>
      <c r="C4077">
        <f t="shared" si="627"/>
        <v>410</v>
      </c>
      <c r="D4077">
        <f t="shared" si="629"/>
        <v>250</v>
      </c>
      <c r="E4077">
        <f t="shared" si="624"/>
        <v>160</v>
      </c>
      <c r="F4077">
        <v>15</v>
      </c>
      <c r="H4077">
        <f t="shared" si="625"/>
        <v>55</v>
      </c>
      <c r="I4077">
        <f t="shared" si="626"/>
        <v>90</v>
      </c>
      <c r="K4077">
        <f>90</f>
        <v>90</v>
      </c>
    </row>
    <row r="4078" spans="2:11" x14ac:dyDescent="0.25">
      <c r="B4078" s="16">
        <f t="shared" si="628"/>
        <v>42878</v>
      </c>
      <c r="C4078">
        <f t="shared" si="627"/>
        <v>410</v>
      </c>
      <c r="D4078">
        <f t="shared" si="629"/>
        <v>250</v>
      </c>
      <c r="E4078">
        <f t="shared" si="624"/>
        <v>160</v>
      </c>
      <c r="F4078">
        <v>15</v>
      </c>
      <c r="H4078">
        <f t="shared" si="625"/>
        <v>55</v>
      </c>
      <c r="I4078">
        <f t="shared" si="626"/>
        <v>90</v>
      </c>
      <c r="K4078">
        <f>90</f>
        <v>90</v>
      </c>
    </row>
    <row r="4079" spans="2:11" x14ac:dyDescent="0.25">
      <c r="B4079" s="16">
        <f t="shared" si="628"/>
        <v>42879</v>
      </c>
      <c r="C4079">
        <f t="shared" si="627"/>
        <v>410</v>
      </c>
      <c r="D4079">
        <f t="shared" si="629"/>
        <v>250</v>
      </c>
      <c r="E4079">
        <f t="shared" si="624"/>
        <v>160</v>
      </c>
      <c r="F4079">
        <v>15</v>
      </c>
      <c r="H4079">
        <f t="shared" si="625"/>
        <v>55</v>
      </c>
      <c r="I4079">
        <f t="shared" si="626"/>
        <v>90</v>
      </c>
      <c r="K4079">
        <f>90</f>
        <v>90</v>
      </c>
    </row>
    <row r="4080" spans="2:11" x14ac:dyDescent="0.25">
      <c r="B4080" s="16">
        <f t="shared" si="628"/>
        <v>42880</v>
      </c>
      <c r="C4080">
        <f t="shared" si="627"/>
        <v>410</v>
      </c>
      <c r="D4080">
        <f t="shared" si="629"/>
        <v>250</v>
      </c>
      <c r="E4080">
        <f t="shared" si="624"/>
        <v>160</v>
      </c>
      <c r="F4080">
        <v>15</v>
      </c>
      <c r="H4080">
        <f t="shared" si="625"/>
        <v>55</v>
      </c>
      <c r="I4080">
        <f t="shared" si="626"/>
        <v>90</v>
      </c>
      <c r="K4080">
        <f>90</f>
        <v>90</v>
      </c>
    </row>
    <row r="4081" spans="2:11" x14ac:dyDescent="0.25">
      <c r="B4081" s="16">
        <f t="shared" si="628"/>
        <v>42881</v>
      </c>
      <c r="C4081">
        <f t="shared" si="627"/>
        <v>410</v>
      </c>
      <c r="D4081">
        <f t="shared" si="629"/>
        <v>250</v>
      </c>
      <c r="E4081">
        <f t="shared" si="624"/>
        <v>160</v>
      </c>
      <c r="F4081">
        <v>15</v>
      </c>
      <c r="H4081">
        <f t="shared" si="625"/>
        <v>55</v>
      </c>
      <c r="I4081">
        <f t="shared" si="626"/>
        <v>90</v>
      </c>
      <c r="K4081">
        <f>90</f>
        <v>90</v>
      </c>
    </row>
    <row r="4082" spans="2:11" x14ac:dyDescent="0.25">
      <c r="B4082" s="16">
        <f t="shared" si="628"/>
        <v>42882</v>
      </c>
      <c r="C4082">
        <f t="shared" si="627"/>
        <v>410</v>
      </c>
      <c r="D4082">
        <f t="shared" si="629"/>
        <v>250</v>
      </c>
      <c r="E4082">
        <f t="shared" ref="E4082:E4145" si="630">C4082-D4082</f>
        <v>160</v>
      </c>
      <c r="F4082">
        <v>15</v>
      </c>
      <c r="H4082">
        <f t="shared" si="625"/>
        <v>55</v>
      </c>
      <c r="I4082">
        <f t="shared" si="626"/>
        <v>90</v>
      </c>
      <c r="K4082">
        <f>90</f>
        <v>90</v>
      </c>
    </row>
    <row r="4083" spans="2:11" x14ac:dyDescent="0.25">
      <c r="B4083" s="16">
        <f t="shared" si="628"/>
        <v>42883</v>
      </c>
      <c r="C4083">
        <f t="shared" si="627"/>
        <v>410</v>
      </c>
      <c r="D4083">
        <f t="shared" si="629"/>
        <v>250</v>
      </c>
      <c r="E4083">
        <f t="shared" si="630"/>
        <v>160</v>
      </c>
      <c r="F4083">
        <v>15</v>
      </c>
      <c r="H4083">
        <f t="shared" si="625"/>
        <v>55</v>
      </c>
      <c r="I4083">
        <f t="shared" si="626"/>
        <v>90</v>
      </c>
      <c r="K4083">
        <f>90</f>
        <v>90</v>
      </c>
    </row>
    <row r="4084" spans="2:11" x14ac:dyDescent="0.25">
      <c r="B4084" s="16">
        <f t="shared" si="628"/>
        <v>42884</v>
      </c>
      <c r="C4084">
        <f t="shared" si="627"/>
        <v>410</v>
      </c>
      <c r="D4084">
        <f t="shared" si="629"/>
        <v>250</v>
      </c>
      <c r="E4084">
        <f t="shared" si="630"/>
        <v>160</v>
      </c>
      <c r="F4084">
        <v>15</v>
      </c>
      <c r="H4084">
        <f t="shared" si="625"/>
        <v>55</v>
      </c>
      <c r="I4084">
        <f t="shared" si="626"/>
        <v>90</v>
      </c>
      <c r="K4084">
        <f>90</f>
        <v>90</v>
      </c>
    </row>
    <row r="4085" spans="2:11" x14ac:dyDescent="0.25">
      <c r="B4085" s="16">
        <f t="shared" si="628"/>
        <v>42885</v>
      </c>
      <c r="C4085">
        <f t="shared" si="627"/>
        <v>410</v>
      </c>
      <c r="D4085">
        <f t="shared" si="629"/>
        <v>250</v>
      </c>
      <c r="E4085">
        <f t="shared" si="630"/>
        <v>160</v>
      </c>
      <c r="F4085">
        <v>15</v>
      </c>
      <c r="H4085">
        <f t="shared" si="625"/>
        <v>55</v>
      </c>
      <c r="I4085">
        <f t="shared" si="626"/>
        <v>90</v>
      </c>
      <c r="K4085">
        <f>90</f>
        <v>90</v>
      </c>
    </row>
    <row r="4086" spans="2:11" x14ac:dyDescent="0.25">
      <c r="B4086" s="16">
        <f t="shared" si="628"/>
        <v>42886</v>
      </c>
      <c r="C4086">
        <f t="shared" si="627"/>
        <v>410</v>
      </c>
      <c r="D4086">
        <f t="shared" si="629"/>
        <v>250</v>
      </c>
      <c r="E4086">
        <f t="shared" si="630"/>
        <v>160</v>
      </c>
      <c r="F4086">
        <v>15</v>
      </c>
      <c r="H4086">
        <f t="shared" si="625"/>
        <v>55</v>
      </c>
      <c r="I4086">
        <f t="shared" si="626"/>
        <v>90</v>
      </c>
      <c r="K4086">
        <f>90</f>
        <v>90</v>
      </c>
    </row>
    <row r="4087" spans="2:11" x14ac:dyDescent="0.25">
      <c r="B4087" s="16">
        <f t="shared" si="628"/>
        <v>42887</v>
      </c>
      <c r="C4087">
        <f t="shared" si="627"/>
        <v>410</v>
      </c>
      <c r="D4087">
        <f t="shared" si="629"/>
        <v>250</v>
      </c>
      <c r="E4087">
        <f t="shared" si="630"/>
        <v>160</v>
      </c>
      <c r="F4087">
        <v>15</v>
      </c>
      <c r="H4087">
        <f t="shared" si="625"/>
        <v>55</v>
      </c>
      <c r="I4087">
        <f t="shared" si="626"/>
        <v>90</v>
      </c>
      <c r="K4087">
        <f>90</f>
        <v>90</v>
      </c>
    </row>
    <row r="4088" spans="2:11" x14ac:dyDescent="0.25">
      <c r="B4088" s="16">
        <f t="shared" si="628"/>
        <v>42888</v>
      </c>
      <c r="C4088">
        <f t="shared" si="627"/>
        <v>410</v>
      </c>
      <c r="D4088">
        <f t="shared" si="629"/>
        <v>250</v>
      </c>
      <c r="E4088">
        <f t="shared" si="630"/>
        <v>160</v>
      </c>
      <c r="F4088">
        <v>15</v>
      </c>
      <c r="H4088">
        <f t="shared" si="625"/>
        <v>55</v>
      </c>
      <c r="I4088">
        <f t="shared" si="626"/>
        <v>90</v>
      </c>
      <c r="K4088">
        <f>90</f>
        <v>90</v>
      </c>
    </row>
    <row r="4089" spans="2:11" x14ac:dyDescent="0.25">
      <c r="B4089" s="16">
        <f t="shared" si="628"/>
        <v>42889</v>
      </c>
      <c r="C4089">
        <f t="shared" si="627"/>
        <v>410</v>
      </c>
      <c r="D4089">
        <f t="shared" si="629"/>
        <v>250</v>
      </c>
      <c r="E4089">
        <f t="shared" si="630"/>
        <v>160</v>
      </c>
      <c r="F4089">
        <v>15</v>
      </c>
      <c r="H4089">
        <f t="shared" si="625"/>
        <v>55</v>
      </c>
      <c r="I4089">
        <f t="shared" si="626"/>
        <v>90</v>
      </c>
      <c r="K4089">
        <f>90</f>
        <v>90</v>
      </c>
    </row>
    <row r="4090" spans="2:11" x14ac:dyDescent="0.25">
      <c r="B4090" s="16">
        <f t="shared" si="628"/>
        <v>42890</v>
      </c>
      <c r="C4090">
        <f t="shared" si="627"/>
        <v>410</v>
      </c>
      <c r="D4090">
        <f t="shared" si="629"/>
        <v>250</v>
      </c>
      <c r="E4090">
        <f t="shared" si="630"/>
        <v>160</v>
      </c>
      <c r="F4090">
        <v>15</v>
      </c>
      <c r="H4090">
        <f t="shared" si="625"/>
        <v>55</v>
      </c>
      <c r="I4090">
        <f t="shared" si="626"/>
        <v>90</v>
      </c>
      <c r="K4090">
        <f>90</f>
        <v>90</v>
      </c>
    </row>
    <row r="4091" spans="2:11" x14ac:dyDescent="0.25">
      <c r="B4091" s="16">
        <f t="shared" si="628"/>
        <v>42891</v>
      </c>
      <c r="C4091">
        <f t="shared" si="627"/>
        <v>410</v>
      </c>
      <c r="D4091">
        <f t="shared" si="629"/>
        <v>250</v>
      </c>
      <c r="E4091">
        <f t="shared" si="630"/>
        <v>160</v>
      </c>
      <c r="F4091">
        <v>15</v>
      </c>
      <c r="H4091">
        <f t="shared" ref="H4091:H4154" si="631">40+15</f>
        <v>55</v>
      </c>
      <c r="I4091">
        <f t="shared" ref="I4091:I4154" si="632">45+45</f>
        <v>90</v>
      </c>
      <c r="K4091">
        <f>90</f>
        <v>90</v>
      </c>
    </row>
    <row r="4092" spans="2:11" x14ac:dyDescent="0.25">
      <c r="B4092" s="16">
        <f t="shared" si="628"/>
        <v>42892</v>
      </c>
      <c r="C4092">
        <f t="shared" si="627"/>
        <v>410</v>
      </c>
      <c r="D4092">
        <f t="shared" si="629"/>
        <v>250</v>
      </c>
      <c r="E4092">
        <f t="shared" si="630"/>
        <v>160</v>
      </c>
      <c r="F4092">
        <v>15</v>
      </c>
      <c r="H4092">
        <f t="shared" si="631"/>
        <v>55</v>
      </c>
      <c r="I4092">
        <f t="shared" si="632"/>
        <v>90</v>
      </c>
      <c r="K4092">
        <f>90</f>
        <v>90</v>
      </c>
    </row>
    <row r="4093" spans="2:11" x14ac:dyDescent="0.25">
      <c r="B4093" s="16">
        <f t="shared" si="628"/>
        <v>42893</v>
      </c>
      <c r="C4093">
        <f t="shared" si="627"/>
        <v>410</v>
      </c>
      <c r="D4093">
        <f t="shared" si="629"/>
        <v>250</v>
      </c>
      <c r="E4093">
        <f t="shared" si="630"/>
        <v>160</v>
      </c>
      <c r="F4093">
        <v>15</v>
      </c>
      <c r="H4093">
        <f t="shared" si="631"/>
        <v>55</v>
      </c>
      <c r="I4093">
        <f t="shared" si="632"/>
        <v>90</v>
      </c>
      <c r="K4093">
        <f>90</f>
        <v>90</v>
      </c>
    </row>
    <row r="4094" spans="2:11" x14ac:dyDescent="0.25">
      <c r="B4094" s="16">
        <f t="shared" si="628"/>
        <v>42894</v>
      </c>
      <c r="C4094">
        <f t="shared" si="627"/>
        <v>410</v>
      </c>
      <c r="D4094">
        <f t="shared" si="629"/>
        <v>250</v>
      </c>
      <c r="E4094">
        <f t="shared" si="630"/>
        <v>160</v>
      </c>
      <c r="F4094">
        <v>15</v>
      </c>
      <c r="H4094">
        <f t="shared" si="631"/>
        <v>55</v>
      </c>
      <c r="I4094">
        <f t="shared" si="632"/>
        <v>90</v>
      </c>
      <c r="K4094">
        <f>90</f>
        <v>90</v>
      </c>
    </row>
    <row r="4095" spans="2:11" x14ac:dyDescent="0.25">
      <c r="B4095" s="16">
        <f t="shared" si="628"/>
        <v>42895</v>
      </c>
      <c r="C4095">
        <f t="shared" si="627"/>
        <v>410</v>
      </c>
      <c r="D4095">
        <f t="shared" si="629"/>
        <v>250</v>
      </c>
      <c r="E4095">
        <f t="shared" si="630"/>
        <v>160</v>
      </c>
      <c r="F4095">
        <v>15</v>
      </c>
      <c r="H4095">
        <f t="shared" si="631"/>
        <v>55</v>
      </c>
      <c r="I4095">
        <f t="shared" si="632"/>
        <v>90</v>
      </c>
      <c r="K4095">
        <f>90</f>
        <v>90</v>
      </c>
    </row>
    <row r="4096" spans="2:11" x14ac:dyDescent="0.25">
      <c r="B4096" s="16">
        <f t="shared" si="628"/>
        <v>42896</v>
      </c>
      <c r="C4096">
        <f t="shared" si="627"/>
        <v>410</v>
      </c>
      <c r="D4096">
        <f t="shared" si="629"/>
        <v>250</v>
      </c>
      <c r="E4096">
        <f t="shared" si="630"/>
        <v>160</v>
      </c>
      <c r="F4096">
        <v>15</v>
      </c>
      <c r="H4096">
        <f t="shared" si="631"/>
        <v>55</v>
      </c>
      <c r="I4096">
        <f t="shared" si="632"/>
        <v>90</v>
      </c>
      <c r="K4096">
        <f>90</f>
        <v>90</v>
      </c>
    </row>
    <row r="4097" spans="2:11" x14ac:dyDescent="0.25">
      <c r="B4097" s="16">
        <f t="shared" si="628"/>
        <v>42897</v>
      </c>
      <c r="C4097">
        <f t="shared" si="627"/>
        <v>410</v>
      </c>
      <c r="D4097">
        <f t="shared" si="629"/>
        <v>250</v>
      </c>
      <c r="E4097">
        <f t="shared" si="630"/>
        <v>160</v>
      </c>
      <c r="F4097">
        <v>15</v>
      </c>
      <c r="H4097">
        <f t="shared" si="631"/>
        <v>55</v>
      </c>
      <c r="I4097">
        <f t="shared" si="632"/>
        <v>90</v>
      </c>
      <c r="K4097">
        <f>90</f>
        <v>90</v>
      </c>
    </row>
    <row r="4098" spans="2:11" x14ac:dyDescent="0.25">
      <c r="B4098" s="16">
        <f t="shared" si="628"/>
        <v>42898</v>
      </c>
      <c r="C4098">
        <f t="shared" si="627"/>
        <v>410</v>
      </c>
      <c r="D4098">
        <f t="shared" si="629"/>
        <v>250</v>
      </c>
      <c r="E4098">
        <f t="shared" si="630"/>
        <v>160</v>
      </c>
      <c r="F4098">
        <v>15</v>
      </c>
      <c r="H4098">
        <f t="shared" si="631"/>
        <v>55</v>
      </c>
      <c r="I4098">
        <f t="shared" si="632"/>
        <v>90</v>
      </c>
      <c r="K4098">
        <f>90</f>
        <v>90</v>
      </c>
    </row>
    <row r="4099" spans="2:11" x14ac:dyDescent="0.25">
      <c r="B4099" s="16">
        <f t="shared" si="628"/>
        <v>42899</v>
      </c>
      <c r="C4099">
        <f t="shared" si="627"/>
        <v>410</v>
      </c>
      <c r="D4099">
        <f t="shared" si="629"/>
        <v>250</v>
      </c>
      <c r="E4099">
        <f t="shared" si="630"/>
        <v>160</v>
      </c>
      <c r="F4099">
        <v>15</v>
      </c>
      <c r="H4099">
        <f t="shared" si="631"/>
        <v>55</v>
      </c>
      <c r="I4099">
        <f t="shared" si="632"/>
        <v>90</v>
      </c>
      <c r="K4099">
        <f>90</f>
        <v>90</v>
      </c>
    </row>
    <row r="4100" spans="2:11" x14ac:dyDescent="0.25">
      <c r="B4100" s="16">
        <f t="shared" si="628"/>
        <v>42900</v>
      </c>
      <c r="C4100">
        <f t="shared" si="627"/>
        <v>410</v>
      </c>
      <c r="D4100">
        <f t="shared" si="629"/>
        <v>250</v>
      </c>
      <c r="E4100">
        <f t="shared" si="630"/>
        <v>160</v>
      </c>
      <c r="F4100">
        <v>15</v>
      </c>
      <c r="H4100">
        <f t="shared" si="631"/>
        <v>55</v>
      </c>
      <c r="I4100">
        <f t="shared" si="632"/>
        <v>90</v>
      </c>
      <c r="K4100">
        <f>90</f>
        <v>90</v>
      </c>
    </row>
    <row r="4101" spans="2:11" x14ac:dyDescent="0.25">
      <c r="B4101" s="16">
        <f t="shared" si="628"/>
        <v>42901</v>
      </c>
      <c r="C4101">
        <f t="shared" ref="C4101:C4164" si="633">C4100</f>
        <v>410</v>
      </c>
      <c r="D4101">
        <f t="shared" si="629"/>
        <v>250</v>
      </c>
      <c r="E4101">
        <f t="shared" si="630"/>
        <v>160</v>
      </c>
      <c r="F4101">
        <v>15</v>
      </c>
      <c r="H4101">
        <f t="shared" si="631"/>
        <v>55</v>
      </c>
      <c r="I4101">
        <f t="shared" si="632"/>
        <v>90</v>
      </c>
      <c r="K4101">
        <f>90</f>
        <v>90</v>
      </c>
    </row>
    <row r="4102" spans="2:11" x14ac:dyDescent="0.25">
      <c r="B4102" s="16">
        <f t="shared" si="628"/>
        <v>42902</v>
      </c>
      <c r="C4102">
        <f t="shared" si="633"/>
        <v>410</v>
      </c>
      <c r="D4102">
        <f t="shared" si="629"/>
        <v>250</v>
      </c>
      <c r="E4102">
        <f t="shared" si="630"/>
        <v>160</v>
      </c>
      <c r="F4102">
        <v>15</v>
      </c>
      <c r="H4102">
        <f t="shared" si="631"/>
        <v>55</v>
      </c>
      <c r="I4102">
        <f t="shared" si="632"/>
        <v>90</v>
      </c>
      <c r="K4102">
        <f>90</f>
        <v>90</v>
      </c>
    </row>
    <row r="4103" spans="2:11" x14ac:dyDescent="0.25">
      <c r="B4103" s="16">
        <f t="shared" si="628"/>
        <v>42903</v>
      </c>
      <c r="C4103">
        <f t="shared" si="633"/>
        <v>410</v>
      </c>
      <c r="D4103">
        <f t="shared" si="629"/>
        <v>250</v>
      </c>
      <c r="E4103">
        <f t="shared" si="630"/>
        <v>160</v>
      </c>
      <c r="F4103">
        <v>15</v>
      </c>
      <c r="H4103">
        <f t="shared" si="631"/>
        <v>55</v>
      </c>
      <c r="I4103">
        <f t="shared" si="632"/>
        <v>90</v>
      </c>
      <c r="K4103">
        <f>90</f>
        <v>90</v>
      </c>
    </row>
    <row r="4104" spans="2:11" x14ac:dyDescent="0.25">
      <c r="B4104" s="16">
        <f t="shared" si="628"/>
        <v>42904</v>
      </c>
      <c r="C4104">
        <f t="shared" si="633"/>
        <v>410</v>
      </c>
      <c r="D4104">
        <f t="shared" si="629"/>
        <v>250</v>
      </c>
      <c r="E4104">
        <f t="shared" si="630"/>
        <v>160</v>
      </c>
      <c r="F4104">
        <v>15</v>
      </c>
      <c r="H4104">
        <f t="shared" si="631"/>
        <v>55</v>
      </c>
      <c r="I4104">
        <f t="shared" si="632"/>
        <v>90</v>
      </c>
      <c r="K4104">
        <f>90</f>
        <v>90</v>
      </c>
    </row>
    <row r="4105" spans="2:11" x14ac:dyDescent="0.25">
      <c r="B4105" s="16">
        <f t="shared" si="628"/>
        <v>42905</v>
      </c>
      <c r="C4105">
        <f t="shared" si="633"/>
        <v>410</v>
      </c>
      <c r="D4105">
        <f t="shared" si="629"/>
        <v>250</v>
      </c>
      <c r="E4105">
        <f t="shared" si="630"/>
        <v>160</v>
      </c>
      <c r="F4105">
        <v>15</v>
      </c>
      <c r="H4105">
        <f t="shared" si="631"/>
        <v>55</v>
      </c>
      <c r="I4105">
        <f t="shared" si="632"/>
        <v>90</v>
      </c>
      <c r="K4105">
        <f>90</f>
        <v>90</v>
      </c>
    </row>
    <row r="4106" spans="2:11" x14ac:dyDescent="0.25">
      <c r="B4106" s="16">
        <f t="shared" si="628"/>
        <v>42906</v>
      </c>
      <c r="C4106">
        <f t="shared" si="633"/>
        <v>410</v>
      </c>
      <c r="D4106">
        <f t="shared" si="629"/>
        <v>250</v>
      </c>
      <c r="E4106">
        <f t="shared" si="630"/>
        <v>160</v>
      </c>
      <c r="F4106">
        <v>15</v>
      </c>
      <c r="H4106">
        <f t="shared" si="631"/>
        <v>55</v>
      </c>
      <c r="I4106">
        <f t="shared" si="632"/>
        <v>90</v>
      </c>
      <c r="K4106">
        <f>90</f>
        <v>90</v>
      </c>
    </row>
    <row r="4107" spans="2:11" x14ac:dyDescent="0.25">
      <c r="B4107" s="16">
        <f t="shared" si="628"/>
        <v>42907</v>
      </c>
      <c r="C4107">
        <f t="shared" si="633"/>
        <v>410</v>
      </c>
      <c r="D4107">
        <f t="shared" si="629"/>
        <v>250</v>
      </c>
      <c r="E4107">
        <f t="shared" si="630"/>
        <v>160</v>
      </c>
      <c r="F4107">
        <v>15</v>
      </c>
      <c r="H4107">
        <f t="shared" si="631"/>
        <v>55</v>
      </c>
      <c r="I4107">
        <f t="shared" si="632"/>
        <v>90</v>
      </c>
      <c r="K4107">
        <f>90</f>
        <v>90</v>
      </c>
    </row>
    <row r="4108" spans="2:11" x14ac:dyDescent="0.25">
      <c r="B4108" s="16">
        <f t="shared" si="628"/>
        <v>42908</v>
      </c>
      <c r="C4108">
        <f t="shared" si="633"/>
        <v>410</v>
      </c>
      <c r="D4108">
        <f t="shared" si="629"/>
        <v>250</v>
      </c>
      <c r="E4108">
        <f t="shared" si="630"/>
        <v>160</v>
      </c>
      <c r="F4108">
        <v>15</v>
      </c>
      <c r="H4108">
        <f t="shared" si="631"/>
        <v>55</v>
      </c>
      <c r="I4108">
        <f t="shared" si="632"/>
        <v>90</v>
      </c>
      <c r="K4108">
        <f>90</f>
        <v>90</v>
      </c>
    </row>
    <row r="4109" spans="2:11" x14ac:dyDescent="0.25">
      <c r="B4109" s="16">
        <f t="shared" si="628"/>
        <v>42909</v>
      </c>
      <c r="C4109">
        <f t="shared" si="633"/>
        <v>410</v>
      </c>
      <c r="D4109">
        <f t="shared" si="629"/>
        <v>250</v>
      </c>
      <c r="E4109">
        <f t="shared" si="630"/>
        <v>160</v>
      </c>
      <c r="F4109">
        <v>15</v>
      </c>
      <c r="H4109">
        <f t="shared" si="631"/>
        <v>55</v>
      </c>
      <c r="I4109">
        <f t="shared" si="632"/>
        <v>90</v>
      </c>
      <c r="K4109">
        <f>90</f>
        <v>90</v>
      </c>
    </row>
    <row r="4110" spans="2:11" x14ac:dyDescent="0.25">
      <c r="B4110" s="16">
        <f t="shared" si="628"/>
        <v>42910</v>
      </c>
      <c r="C4110">
        <f t="shared" si="633"/>
        <v>410</v>
      </c>
      <c r="D4110">
        <f t="shared" si="629"/>
        <v>250</v>
      </c>
      <c r="E4110">
        <f t="shared" si="630"/>
        <v>160</v>
      </c>
      <c r="F4110">
        <v>15</v>
      </c>
      <c r="H4110">
        <f t="shared" si="631"/>
        <v>55</v>
      </c>
      <c r="I4110">
        <f t="shared" si="632"/>
        <v>90</v>
      </c>
      <c r="K4110">
        <f>90</f>
        <v>90</v>
      </c>
    </row>
    <row r="4111" spans="2:11" x14ac:dyDescent="0.25">
      <c r="B4111" s="16">
        <f t="shared" si="628"/>
        <v>42911</v>
      </c>
      <c r="C4111">
        <f t="shared" si="633"/>
        <v>410</v>
      </c>
      <c r="D4111">
        <f t="shared" si="629"/>
        <v>250</v>
      </c>
      <c r="E4111">
        <f t="shared" si="630"/>
        <v>160</v>
      </c>
      <c r="F4111">
        <v>15</v>
      </c>
      <c r="H4111">
        <f t="shared" si="631"/>
        <v>55</v>
      </c>
      <c r="I4111">
        <f t="shared" si="632"/>
        <v>90</v>
      </c>
      <c r="K4111">
        <f>90</f>
        <v>90</v>
      </c>
    </row>
    <row r="4112" spans="2:11" x14ac:dyDescent="0.25">
      <c r="B4112" s="16">
        <f t="shared" si="628"/>
        <v>42912</v>
      </c>
      <c r="C4112">
        <f t="shared" si="633"/>
        <v>410</v>
      </c>
      <c r="D4112">
        <f t="shared" si="629"/>
        <v>250</v>
      </c>
      <c r="E4112">
        <f t="shared" si="630"/>
        <v>160</v>
      </c>
      <c r="F4112">
        <v>15</v>
      </c>
      <c r="H4112">
        <f t="shared" si="631"/>
        <v>55</v>
      </c>
      <c r="I4112">
        <f t="shared" si="632"/>
        <v>90</v>
      </c>
      <c r="K4112">
        <f>90</f>
        <v>90</v>
      </c>
    </row>
    <row r="4113" spans="2:11" x14ac:dyDescent="0.25">
      <c r="B4113" s="16">
        <f t="shared" si="628"/>
        <v>42913</v>
      </c>
      <c r="C4113">
        <f t="shared" si="633"/>
        <v>410</v>
      </c>
      <c r="D4113">
        <f t="shared" si="629"/>
        <v>250</v>
      </c>
      <c r="E4113">
        <f t="shared" si="630"/>
        <v>160</v>
      </c>
      <c r="F4113">
        <v>15</v>
      </c>
      <c r="H4113">
        <f t="shared" si="631"/>
        <v>55</v>
      </c>
      <c r="I4113">
        <f t="shared" si="632"/>
        <v>90</v>
      </c>
      <c r="K4113">
        <f>90</f>
        <v>90</v>
      </c>
    </row>
    <row r="4114" spans="2:11" x14ac:dyDescent="0.25">
      <c r="B4114" s="16">
        <f t="shared" si="628"/>
        <v>42914</v>
      </c>
      <c r="C4114">
        <f t="shared" si="633"/>
        <v>410</v>
      </c>
      <c r="D4114">
        <f t="shared" si="629"/>
        <v>250</v>
      </c>
      <c r="E4114">
        <f t="shared" si="630"/>
        <v>160</v>
      </c>
      <c r="F4114">
        <v>15</v>
      </c>
      <c r="H4114">
        <f t="shared" si="631"/>
        <v>55</v>
      </c>
      <c r="I4114">
        <f t="shared" si="632"/>
        <v>90</v>
      </c>
      <c r="K4114">
        <f>90</f>
        <v>90</v>
      </c>
    </row>
    <row r="4115" spans="2:11" x14ac:dyDescent="0.25">
      <c r="B4115" s="16">
        <f t="shared" si="628"/>
        <v>42915</v>
      </c>
      <c r="C4115">
        <f t="shared" si="633"/>
        <v>410</v>
      </c>
      <c r="D4115">
        <f t="shared" si="629"/>
        <v>250</v>
      </c>
      <c r="E4115">
        <f t="shared" si="630"/>
        <v>160</v>
      </c>
      <c r="F4115">
        <v>15</v>
      </c>
      <c r="H4115">
        <f t="shared" si="631"/>
        <v>55</v>
      </c>
      <c r="I4115">
        <f t="shared" si="632"/>
        <v>90</v>
      </c>
      <c r="K4115">
        <f>90</f>
        <v>90</v>
      </c>
    </row>
    <row r="4116" spans="2:11" x14ac:dyDescent="0.25">
      <c r="B4116" s="16">
        <f t="shared" si="628"/>
        <v>42916</v>
      </c>
      <c r="C4116">
        <f t="shared" si="633"/>
        <v>410</v>
      </c>
      <c r="D4116">
        <f t="shared" si="629"/>
        <v>250</v>
      </c>
      <c r="E4116">
        <f t="shared" si="630"/>
        <v>160</v>
      </c>
      <c r="F4116">
        <v>15</v>
      </c>
      <c r="H4116">
        <f t="shared" si="631"/>
        <v>55</v>
      </c>
      <c r="I4116">
        <f t="shared" si="632"/>
        <v>90</v>
      </c>
      <c r="K4116">
        <f>90</f>
        <v>90</v>
      </c>
    </row>
    <row r="4117" spans="2:11" x14ac:dyDescent="0.25">
      <c r="B4117" s="16">
        <f t="shared" si="628"/>
        <v>42917</v>
      </c>
      <c r="C4117">
        <f t="shared" si="633"/>
        <v>410</v>
      </c>
      <c r="D4117">
        <f t="shared" si="629"/>
        <v>250</v>
      </c>
      <c r="E4117">
        <f t="shared" si="630"/>
        <v>160</v>
      </c>
      <c r="F4117">
        <v>15</v>
      </c>
      <c r="H4117">
        <f t="shared" si="631"/>
        <v>55</v>
      </c>
      <c r="I4117">
        <f t="shared" si="632"/>
        <v>90</v>
      </c>
      <c r="K4117">
        <f>90</f>
        <v>90</v>
      </c>
    </row>
    <row r="4118" spans="2:11" x14ac:dyDescent="0.25">
      <c r="B4118" s="16">
        <f t="shared" si="628"/>
        <v>42918</v>
      </c>
      <c r="C4118">
        <f t="shared" si="633"/>
        <v>410</v>
      </c>
      <c r="D4118">
        <f t="shared" si="629"/>
        <v>250</v>
      </c>
      <c r="E4118">
        <f t="shared" si="630"/>
        <v>160</v>
      </c>
      <c r="F4118">
        <v>15</v>
      </c>
      <c r="H4118">
        <f t="shared" si="631"/>
        <v>55</v>
      </c>
      <c r="I4118">
        <f t="shared" si="632"/>
        <v>90</v>
      </c>
      <c r="K4118">
        <f>90</f>
        <v>90</v>
      </c>
    </row>
    <row r="4119" spans="2:11" x14ac:dyDescent="0.25">
      <c r="B4119" s="16">
        <f t="shared" si="628"/>
        <v>42919</v>
      </c>
      <c r="C4119">
        <f t="shared" si="633"/>
        <v>410</v>
      </c>
      <c r="D4119">
        <f t="shared" si="629"/>
        <v>250</v>
      </c>
      <c r="E4119">
        <f t="shared" si="630"/>
        <v>160</v>
      </c>
      <c r="F4119">
        <v>15</v>
      </c>
      <c r="H4119">
        <f t="shared" si="631"/>
        <v>55</v>
      </c>
      <c r="I4119">
        <f t="shared" si="632"/>
        <v>90</v>
      </c>
      <c r="K4119">
        <f>90</f>
        <v>90</v>
      </c>
    </row>
    <row r="4120" spans="2:11" x14ac:dyDescent="0.25">
      <c r="B4120" s="16">
        <f t="shared" si="628"/>
        <v>42920</v>
      </c>
      <c r="C4120">
        <f t="shared" si="633"/>
        <v>410</v>
      </c>
      <c r="D4120">
        <f t="shared" si="629"/>
        <v>250</v>
      </c>
      <c r="E4120">
        <f t="shared" si="630"/>
        <v>160</v>
      </c>
      <c r="F4120">
        <v>15</v>
      </c>
      <c r="H4120">
        <f t="shared" si="631"/>
        <v>55</v>
      </c>
      <c r="I4120">
        <f t="shared" si="632"/>
        <v>90</v>
      </c>
      <c r="K4120">
        <f>90</f>
        <v>90</v>
      </c>
    </row>
    <row r="4121" spans="2:11" x14ac:dyDescent="0.25">
      <c r="B4121" s="16">
        <f t="shared" si="628"/>
        <v>42921</v>
      </c>
      <c r="C4121">
        <f t="shared" si="633"/>
        <v>410</v>
      </c>
      <c r="D4121">
        <f t="shared" si="629"/>
        <v>250</v>
      </c>
      <c r="E4121">
        <f t="shared" si="630"/>
        <v>160</v>
      </c>
      <c r="F4121">
        <v>15</v>
      </c>
      <c r="H4121">
        <f t="shared" si="631"/>
        <v>55</v>
      </c>
      <c r="I4121">
        <f t="shared" si="632"/>
        <v>90</v>
      </c>
      <c r="K4121">
        <f>90</f>
        <v>90</v>
      </c>
    </row>
    <row r="4122" spans="2:11" x14ac:dyDescent="0.25">
      <c r="B4122" s="16">
        <f t="shared" ref="B4122:B4185" si="634">B4121+1</f>
        <v>42922</v>
      </c>
      <c r="C4122">
        <f t="shared" si="633"/>
        <v>410</v>
      </c>
      <c r="D4122">
        <f t="shared" si="629"/>
        <v>250</v>
      </c>
      <c r="E4122">
        <f t="shared" si="630"/>
        <v>160</v>
      </c>
      <c r="F4122">
        <v>15</v>
      </c>
      <c r="H4122">
        <f t="shared" si="631"/>
        <v>55</v>
      </c>
      <c r="I4122">
        <f t="shared" si="632"/>
        <v>90</v>
      </c>
      <c r="K4122">
        <f>90</f>
        <v>90</v>
      </c>
    </row>
    <row r="4123" spans="2:11" x14ac:dyDescent="0.25">
      <c r="B4123" s="16">
        <f t="shared" si="634"/>
        <v>42923</v>
      </c>
      <c r="C4123">
        <f t="shared" si="633"/>
        <v>410</v>
      </c>
      <c r="D4123">
        <f t="shared" si="629"/>
        <v>250</v>
      </c>
      <c r="E4123">
        <f t="shared" si="630"/>
        <v>160</v>
      </c>
      <c r="F4123">
        <v>15</v>
      </c>
      <c r="H4123">
        <f t="shared" si="631"/>
        <v>55</v>
      </c>
      <c r="I4123">
        <f t="shared" si="632"/>
        <v>90</v>
      </c>
      <c r="K4123">
        <f>90</f>
        <v>90</v>
      </c>
    </row>
    <row r="4124" spans="2:11" x14ac:dyDescent="0.25">
      <c r="B4124" s="16">
        <f t="shared" si="634"/>
        <v>42924</v>
      </c>
      <c r="C4124">
        <f t="shared" si="633"/>
        <v>410</v>
      </c>
      <c r="D4124">
        <f t="shared" ref="D4124:D4187" si="635">SUM(F4124:U4124)</f>
        <v>250</v>
      </c>
      <c r="E4124">
        <f t="shared" si="630"/>
        <v>160</v>
      </c>
      <c r="F4124">
        <v>15</v>
      </c>
      <c r="H4124">
        <f t="shared" si="631"/>
        <v>55</v>
      </c>
      <c r="I4124">
        <f t="shared" si="632"/>
        <v>90</v>
      </c>
      <c r="K4124">
        <f>90</f>
        <v>90</v>
      </c>
    </row>
    <row r="4125" spans="2:11" x14ac:dyDescent="0.25">
      <c r="B4125" s="16">
        <f t="shared" si="634"/>
        <v>42925</v>
      </c>
      <c r="C4125">
        <f t="shared" si="633"/>
        <v>410</v>
      </c>
      <c r="D4125">
        <f t="shared" si="635"/>
        <v>250</v>
      </c>
      <c r="E4125">
        <f t="shared" si="630"/>
        <v>160</v>
      </c>
      <c r="F4125">
        <v>15</v>
      </c>
      <c r="H4125">
        <f t="shared" si="631"/>
        <v>55</v>
      </c>
      <c r="I4125">
        <f t="shared" si="632"/>
        <v>90</v>
      </c>
      <c r="K4125">
        <f>90</f>
        <v>90</v>
      </c>
    </row>
    <row r="4126" spans="2:11" x14ac:dyDescent="0.25">
      <c r="B4126" s="16">
        <f t="shared" si="634"/>
        <v>42926</v>
      </c>
      <c r="C4126">
        <f t="shared" si="633"/>
        <v>410</v>
      </c>
      <c r="D4126">
        <f t="shared" si="635"/>
        <v>250</v>
      </c>
      <c r="E4126">
        <f t="shared" si="630"/>
        <v>160</v>
      </c>
      <c r="F4126">
        <v>15</v>
      </c>
      <c r="H4126">
        <f t="shared" si="631"/>
        <v>55</v>
      </c>
      <c r="I4126">
        <f t="shared" si="632"/>
        <v>90</v>
      </c>
      <c r="K4126">
        <f>90</f>
        <v>90</v>
      </c>
    </row>
    <row r="4127" spans="2:11" x14ac:dyDescent="0.25">
      <c r="B4127" s="16">
        <f t="shared" si="634"/>
        <v>42927</v>
      </c>
      <c r="C4127">
        <f t="shared" si="633"/>
        <v>410</v>
      </c>
      <c r="D4127">
        <f t="shared" si="635"/>
        <v>250</v>
      </c>
      <c r="E4127">
        <f t="shared" si="630"/>
        <v>160</v>
      </c>
      <c r="F4127">
        <v>15</v>
      </c>
      <c r="H4127">
        <f t="shared" si="631"/>
        <v>55</v>
      </c>
      <c r="I4127">
        <f t="shared" si="632"/>
        <v>90</v>
      </c>
      <c r="K4127">
        <f>90</f>
        <v>90</v>
      </c>
    </row>
    <row r="4128" spans="2:11" x14ac:dyDescent="0.25">
      <c r="B4128" s="16">
        <f t="shared" si="634"/>
        <v>42928</v>
      </c>
      <c r="C4128">
        <f t="shared" si="633"/>
        <v>410</v>
      </c>
      <c r="D4128">
        <f t="shared" si="635"/>
        <v>250</v>
      </c>
      <c r="E4128">
        <f t="shared" si="630"/>
        <v>160</v>
      </c>
      <c r="F4128">
        <v>15</v>
      </c>
      <c r="H4128">
        <f t="shared" si="631"/>
        <v>55</v>
      </c>
      <c r="I4128">
        <f t="shared" si="632"/>
        <v>90</v>
      </c>
      <c r="K4128">
        <f>90</f>
        <v>90</v>
      </c>
    </row>
    <row r="4129" spans="2:11" x14ac:dyDescent="0.25">
      <c r="B4129" s="16">
        <f t="shared" si="634"/>
        <v>42929</v>
      </c>
      <c r="C4129">
        <f t="shared" si="633"/>
        <v>410</v>
      </c>
      <c r="D4129">
        <f t="shared" si="635"/>
        <v>250</v>
      </c>
      <c r="E4129">
        <f t="shared" si="630"/>
        <v>160</v>
      </c>
      <c r="F4129">
        <v>15</v>
      </c>
      <c r="H4129">
        <f t="shared" si="631"/>
        <v>55</v>
      </c>
      <c r="I4129">
        <f t="shared" si="632"/>
        <v>90</v>
      </c>
      <c r="K4129">
        <f>90</f>
        <v>90</v>
      </c>
    </row>
    <row r="4130" spans="2:11" x14ac:dyDescent="0.25">
      <c r="B4130" s="16">
        <f t="shared" si="634"/>
        <v>42930</v>
      </c>
      <c r="C4130">
        <f t="shared" si="633"/>
        <v>410</v>
      </c>
      <c r="D4130">
        <f t="shared" si="635"/>
        <v>250</v>
      </c>
      <c r="E4130">
        <f t="shared" si="630"/>
        <v>160</v>
      </c>
      <c r="F4130">
        <v>15</v>
      </c>
      <c r="H4130">
        <f t="shared" si="631"/>
        <v>55</v>
      </c>
      <c r="I4130">
        <f t="shared" si="632"/>
        <v>90</v>
      </c>
      <c r="K4130">
        <f>90</f>
        <v>90</v>
      </c>
    </row>
    <row r="4131" spans="2:11" x14ac:dyDescent="0.25">
      <c r="B4131" s="16">
        <f t="shared" si="634"/>
        <v>42931</v>
      </c>
      <c r="C4131">
        <f t="shared" si="633"/>
        <v>410</v>
      </c>
      <c r="D4131">
        <f t="shared" si="635"/>
        <v>250</v>
      </c>
      <c r="E4131">
        <f t="shared" si="630"/>
        <v>160</v>
      </c>
      <c r="F4131">
        <v>15</v>
      </c>
      <c r="H4131">
        <f t="shared" si="631"/>
        <v>55</v>
      </c>
      <c r="I4131">
        <f t="shared" si="632"/>
        <v>90</v>
      </c>
      <c r="K4131">
        <f>90</f>
        <v>90</v>
      </c>
    </row>
    <row r="4132" spans="2:11" x14ac:dyDescent="0.25">
      <c r="B4132" s="16">
        <f t="shared" si="634"/>
        <v>42932</v>
      </c>
      <c r="C4132">
        <f t="shared" si="633"/>
        <v>410</v>
      </c>
      <c r="D4132">
        <f t="shared" si="635"/>
        <v>250</v>
      </c>
      <c r="E4132">
        <f t="shared" si="630"/>
        <v>160</v>
      </c>
      <c r="F4132">
        <v>15</v>
      </c>
      <c r="H4132">
        <f t="shared" si="631"/>
        <v>55</v>
      </c>
      <c r="I4132">
        <f t="shared" si="632"/>
        <v>90</v>
      </c>
      <c r="K4132">
        <f>90</f>
        <v>90</v>
      </c>
    </row>
    <row r="4133" spans="2:11" x14ac:dyDescent="0.25">
      <c r="B4133" s="16">
        <f t="shared" si="634"/>
        <v>42933</v>
      </c>
      <c r="C4133">
        <f t="shared" si="633"/>
        <v>410</v>
      </c>
      <c r="D4133">
        <f t="shared" si="635"/>
        <v>250</v>
      </c>
      <c r="E4133">
        <f t="shared" si="630"/>
        <v>160</v>
      </c>
      <c r="F4133">
        <v>15</v>
      </c>
      <c r="H4133">
        <f t="shared" si="631"/>
        <v>55</v>
      </c>
      <c r="I4133">
        <f t="shared" si="632"/>
        <v>90</v>
      </c>
      <c r="K4133">
        <f>90</f>
        <v>90</v>
      </c>
    </row>
    <row r="4134" spans="2:11" x14ac:dyDescent="0.25">
      <c r="B4134" s="16">
        <f t="shared" si="634"/>
        <v>42934</v>
      </c>
      <c r="C4134">
        <f t="shared" si="633"/>
        <v>410</v>
      </c>
      <c r="D4134">
        <f t="shared" si="635"/>
        <v>250</v>
      </c>
      <c r="E4134">
        <f t="shared" si="630"/>
        <v>160</v>
      </c>
      <c r="F4134">
        <v>15</v>
      </c>
      <c r="H4134">
        <f t="shared" si="631"/>
        <v>55</v>
      </c>
      <c r="I4134">
        <f t="shared" si="632"/>
        <v>90</v>
      </c>
      <c r="K4134">
        <f>90</f>
        <v>90</v>
      </c>
    </row>
    <row r="4135" spans="2:11" x14ac:dyDescent="0.25">
      <c r="B4135" s="16">
        <f t="shared" si="634"/>
        <v>42935</v>
      </c>
      <c r="C4135">
        <f t="shared" si="633"/>
        <v>410</v>
      </c>
      <c r="D4135">
        <f t="shared" si="635"/>
        <v>250</v>
      </c>
      <c r="E4135">
        <f t="shared" si="630"/>
        <v>160</v>
      </c>
      <c r="F4135">
        <v>15</v>
      </c>
      <c r="H4135">
        <f t="shared" si="631"/>
        <v>55</v>
      </c>
      <c r="I4135">
        <f t="shared" si="632"/>
        <v>90</v>
      </c>
      <c r="K4135">
        <f>90</f>
        <v>90</v>
      </c>
    </row>
    <row r="4136" spans="2:11" x14ac:dyDescent="0.25">
      <c r="B4136" s="16">
        <f t="shared" si="634"/>
        <v>42936</v>
      </c>
      <c r="C4136">
        <f t="shared" si="633"/>
        <v>410</v>
      </c>
      <c r="D4136">
        <f t="shared" si="635"/>
        <v>250</v>
      </c>
      <c r="E4136">
        <f t="shared" si="630"/>
        <v>160</v>
      </c>
      <c r="F4136">
        <v>15</v>
      </c>
      <c r="H4136">
        <f t="shared" si="631"/>
        <v>55</v>
      </c>
      <c r="I4136">
        <f t="shared" si="632"/>
        <v>90</v>
      </c>
      <c r="K4136">
        <f>90</f>
        <v>90</v>
      </c>
    </row>
    <row r="4137" spans="2:11" x14ac:dyDescent="0.25">
      <c r="B4137" s="16">
        <f t="shared" si="634"/>
        <v>42937</v>
      </c>
      <c r="C4137">
        <f t="shared" si="633"/>
        <v>410</v>
      </c>
      <c r="D4137">
        <f t="shared" si="635"/>
        <v>250</v>
      </c>
      <c r="E4137">
        <f t="shared" si="630"/>
        <v>160</v>
      </c>
      <c r="F4137">
        <v>15</v>
      </c>
      <c r="H4137">
        <f t="shared" si="631"/>
        <v>55</v>
      </c>
      <c r="I4137">
        <f t="shared" si="632"/>
        <v>90</v>
      </c>
      <c r="K4137">
        <f>90</f>
        <v>90</v>
      </c>
    </row>
    <row r="4138" spans="2:11" x14ac:dyDescent="0.25">
      <c r="B4138" s="16">
        <f t="shared" si="634"/>
        <v>42938</v>
      </c>
      <c r="C4138">
        <f t="shared" si="633"/>
        <v>410</v>
      </c>
      <c r="D4138">
        <f t="shared" si="635"/>
        <v>250</v>
      </c>
      <c r="E4138">
        <f t="shared" si="630"/>
        <v>160</v>
      </c>
      <c r="F4138">
        <v>15</v>
      </c>
      <c r="H4138">
        <f t="shared" si="631"/>
        <v>55</v>
      </c>
      <c r="I4138">
        <f t="shared" si="632"/>
        <v>90</v>
      </c>
      <c r="K4138">
        <f>90</f>
        <v>90</v>
      </c>
    </row>
    <row r="4139" spans="2:11" x14ac:dyDescent="0.25">
      <c r="B4139" s="16">
        <f t="shared" si="634"/>
        <v>42939</v>
      </c>
      <c r="C4139">
        <f t="shared" si="633"/>
        <v>410</v>
      </c>
      <c r="D4139">
        <f t="shared" si="635"/>
        <v>250</v>
      </c>
      <c r="E4139">
        <f t="shared" si="630"/>
        <v>160</v>
      </c>
      <c r="F4139">
        <v>15</v>
      </c>
      <c r="H4139">
        <f t="shared" si="631"/>
        <v>55</v>
      </c>
      <c r="I4139">
        <f t="shared" si="632"/>
        <v>90</v>
      </c>
      <c r="K4139">
        <f>90</f>
        <v>90</v>
      </c>
    </row>
    <row r="4140" spans="2:11" x14ac:dyDescent="0.25">
      <c r="B4140" s="16">
        <f t="shared" si="634"/>
        <v>42940</v>
      </c>
      <c r="C4140">
        <f t="shared" si="633"/>
        <v>410</v>
      </c>
      <c r="D4140">
        <f t="shared" si="635"/>
        <v>250</v>
      </c>
      <c r="E4140">
        <f t="shared" si="630"/>
        <v>160</v>
      </c>
      <c r="F4140">
        <v>15</v>
      </c>
      <c r="H4140">
        <f t="shared" si="631"/>
        <v>55</v>
      </c>
      <c r="I4140">
        <f t="shared" si="632"/>
        <v>90</v>
      </c>
      <c r="K4140">
        <f>90</f>
        <v>90</v>
      </c>
    </row>
    <row r="4141" spans="2:11" x14ac:dyDescent="0.25">
      <c r="B4141" s="16">
        <f t="shared" si="634"/>
        <v>42941</v>
      </c>
      <c r="C4141">
        <f t="shared" si="633"/>
        <v>410</v>
      </c>
      <c r="D4141">
        <f t="shared" si="635"/>
        <v>250</v>
      </c>
      <c r="E4141">
        <f t="shared" si="630"/>
        <v>160</v>
      </c>
      <c r="F4141">
        <v>15</v>
      </c>
      <c r="H4141">
        <f t="shared" si="631"/>
        <v>55</v>
      </c>
      <c r="I4141">
        <f t="shared" si="632"/>
        <v>90</v>
      </c>
      <c r="K4141">
        <f>90</f>
        <v>90</v>
      </c>
    </row>
    <row r="4142" spans="2:11" x14ac:dyDescent="0.25">
      <c r="B4142" s="16">
        <f t="shared" si="634"/>
        <v>42942</v>
      </c>
      <c r="C4142">
        <f t="shared" si="633"/>
        <v>410</v>
      </c>
      <c r="D4142">
        <f t="shared" si="635"/>
        <v>250</v>
      </c>
      <c r="E4142">
        <f t="shared" si="630"/>
        <v>160</v>
      </c>
      <c r="F4142">
        <v>15</v>
      </c>
      <c r="H4142">
        <f t="shared" si="631"/>
        <v>55</v>
      </c>
      <c r="I4142">
        <f t="shared" si="632"/>
        <v>90</v>
      </c>
      <c r="K4142">
        <f>90</f>
        <v>90</v>
      </c>
    </row>
    <row r="4143" spans="2:11" x14ac:dyDescent="0.25">
      <c r="B4143" s="16">
        <f t="shared" si="634"/>
        <v>42943</v>
      </c>
      <c r="C4143">
        <f t="shared" si="633"/>
        <v>410</v>
      </c>
      <c r="D4143">
        <f t="shared" si="635"/>
        <v>250</v>
      </c>
      <c r="E4143">
        <f t="shared" si="630"/>
        <v>160</v>
      </c>
      <c r="F4143">
        <v>15</v>
      </c>
      <c r="H4143">
        <f t="shared" si="631"/>
        <v>55</v>
      </c>
      <c r="I4143">
        <f t="shared" si="632"/>
        <v>90</v>
      </c>
      <c r="K4143">
        <f>90</f>
        <v>90</v>
      </c>
    </row>
    <row r="4144" spans="2:11" x14ac:dyDescent="0.25">
      <c r="B4144" s="16">
        <f t="shared" si="634"/>
        <v>42944</v>
      </c>
      <c r="C4144">
        <f t="shared" si="633"/>
        <v>410</v>
      </c>
      <c r="D4144">
        <f t="shared" si="635"/>
        <v>250</v>
      </c>
      <c r="E4144">
        <f t="shared" si="630"/>
        <v>160</v>
      </c>
      <c r="F4144">
        <v>15</v>
      </c>
      <c r="H4144">
        <f t="shared" si="631"/>
        <v>55</v>
      </c>
      <c r="I4144">
        <f t="shared" si="632"/>
        <v>90</v>
      </c>
      <c r="K4144">
        <f>90</f>
        <v>90</v>
      </c>
    </row>
    <row r="4145" spans="2:11" x14ac:dyDescent="0.25">
      <c r="B4145" s="16">
        <f t="shared" si="634"/>
        <v>42945</v>
      </c>
      <c r="C4145">
        <f t="shared" si="633"/>
        <v>410</v>
      </c>
      <c r="D4145">
        <f t="shared" si="635"/>
        <v>250</v>
      </c>
      <c r="E4145">
        <f t="shared" si="630"/>
        <v>160</v>
      </c>
      <c r="F4145">
        <v>15</v>
      </c>
      <c r="H4145">
        <f t="shared" si="631"/>
        <v>55</v>
      </c>
      <c r="I4145">
        <f t="shared" si="632"/>
        <v>90</v>
      </c>
      <c r="K4145">
        <f>90</f>
        <v>90</v>
      </c>
    </row>
    <row r="4146" spans="2:11" x14ac:dyDescent="0.25">
      <c r="B4146" s="16">
        <f t="shared" si="634"/>
        <v>42946</v>
      </c>
      <c r="C4146">
        <f t="shared" si="633"/>
        <v>410</v>
      </c>
      <c r="D4146">
        <f t="shared" si="635"/>
        <v>250</v>
      </c>
      <c r="E4146">
        <f t="shared" ref="E4146:E4208" si="636">C4146-D4146</f>
        <v>160</v>
      </c>
      <c r="F4146">
        <v>15</v>
      </c>
      <c r="H4146">
        <f t="shared" si="631"/>
        <v>55</v>
      </c>
      <c r="I4146">
        <f t="shared" si="632"/>
        <v>90</v>
      </c>
      <c r="K4146">
        <f>90</f>
        <v>90</v>
      </c>
    </row>
    <row r="4147" spans="2:11" x14ac:dyDescent="0.25">
      <c r="B4147" s="16">
        <f t="shared" si="634"/>
        <v>42947</v>
      </c>
      <c r="C4147">
        <f t="shared" si="633"/>
        <v>410</v>
      </c>
      <c r="D4147">
        <f t="shared" si="635"/>
        <v>250</v>
      </c>
      <c r="E4147">
        <f t="shared" si="636"/>
        <v>160</v>
      </c>
      <c r="F4147">
        <v>15</v>
      </c>
      <c r="H4147">
        <f t="shared" si="631"/>
        <v>55</v>
      </c>
      <c r="I4147">
        <f t="shared" si="632"/>
        <v>90</v>
      </c>
      <c r="K4147">
        <f>90</f>
        <v>90</v>
      </c>
    </row>
    <row r="4148" spans="2:11" x14ac:dyDescent="0.25">
      <c r="B4148" s="16">
        <f t="shared" si="634"/>
        <v>42948</v>
      </c>
      <c r="C4148">
        <f t="shared" si="633"/>
        <v>410</v>
      </c>
      <c r="D4148">
        <f t="shared" si="635"/>
        <v>250</v>
      </c>
      <c r="E4148">
        <f t="shared" si="636"/>
        <v>160</v>
      </c>
      <c r="F4148">
        <v>15</v>
      </c>
      <c r="H4148">
        <f t="shared" si="631"/>
        <v>55</v>
      </c>
      <c r="I4148">
        <f t="shared" si="632"/>
        <v>90</v>
      </c>
      <c r="K4148">
        <f>90</f>
        <v>90</v>
      </c>
    </row>
    <row r="4149" spans="2:11" x14ac:dyDescent="0.25">
      <c r="B4149" s="16">
        <f t="shared" si="634"/>
        <v>42949</v>
      </c>
      <c r="C4149">
        <f t="shared" si="633"/>
        <v>410</v>
      </c>
      <c r="D4149">
        <f t="shared" si="635"/>
        <v>250</v>
      </c>
      <c r="E4149">
        <f t="shared" si="636"/>
        <v>160</v>
      </c>
      <c r="F4149">
        <v>15</v>
      </c>
      <c r="H4149">
        <f t="shared" si="631"/>
        <v>55</v>
      </c>
      <c r="I4149">
        <f t="shared" si="632"/>
        <v>90</v>
      </c>
      <c r="K4149">
        <f>90</f>
        <v>90</v>
      </c>
    </row>
    <row r="4150" spans="2:11" x14ac:dyDescent="0.25">
      <c r="B4150" s="16">
        <f t="shared" si="634"/>
        <v>42950</v>
      </c>
      <c r="C4150">
        <f t="shared" si="633"/>
        <v>410</v>
      </c>
      <c r="D4150">
        <f t="shared" si="635"/>
        <v>250</v>
      </c>
      <c r="E4150">
        <f t="shared" si="636"/>
        <v>160</v>
      </c>
      <c r="F4150">
        <v>15</v>
      </c>
      <c r="H4150">
        <f t="shared" si="631"/>
        <v>55</v>
      </c>
      <c r="I4150">
        <f t="shared" si="632"/>
        <v>90</v>
      </c>
      <c r="K4150">
        <f>90</f>
        <v>90</v>
      </c>
    </row>
    <row r="4151" spans="2:11" x14ac:dyDescent="0.25">
      <c r="B4151" s="16">
        <f t="shared" si="634"/>
        <v>42951</v>
      </c>
      <c r="C4151">
        <f t="shared" si="633"/>
        <v>410</v>
      </c>
      <c r="D4151">
        <f t="shared" si="635"/>
        <v>250</v>
      </c>
      <c r="E4151">
        <f t="shared" si="636"/>
        <v>160</v>
      </c>
      <c r="F4151">
        <v>15</v>
      </c>
      <c r="H4151">
        <f t="shared" si="631"/>
        <v>55</v>
      </c>
      <c r="I4151">
        <f t="shared" si="632"/>
        <v>90</v>
      </c>
      <c r="K4151">
        <f>90</f>
        <v>90</v>
      </c>
    </row>
    <row r="4152" spans="2:11" x14ac:dyDescent="0.25">
      <c r="B4152" s="16">
        <f t="shared" si="634"/>
        <v>42952</v>
      </c>
      <c r="C4152">
        <f t="shared" si="633"/>
        <v>410</v>
      </c>
      <c r="D4152">
        <f t="shared" si="635"/>
        <v>250</v>
      </c>
      <c r="E4152">
        <f t="shared" si="636"/>
        <v>160</v>
      </c>
      <c r="F4152">
        <v>15</v>
      </c>
      <c r="H4152">
        <f t="shared" si="631"/>
        <v>55</v>
      </c>
      <c r="I4152">
        <f t="shared" si="632"/>
        <v>90</v>
      </c>
      <c r="K4152">
        <f>90</f>
        <v>90</v>
      </c>
    </row>
    <row r="4153" spans="2:11" x14ac:dyDescent="0.25">
      <c r="B4153" s="16">
        <f t="shared" si="634"/>
        <v>42953</v>
      </c>
      <c r="C4153">
        <f t="shared" si="633"/>
        <v>410</v>
      </c>
      <c r="D4153">
        <f t="shared" si="635"/>
        <v>250</v>
      </c>
      <c r="E4153">
        <f t="shared" si="636"/>
        <v>160</v>
      </c>
      <c r="F4153">
        <v>15</v>
      </c>
      <c r="H4153">
        <f t="shared" si="631"/>
        <v>55</v>
      </c>
      <c r="I4153">
        <f t="shared" si="632"/>
        <v>90</v>
      </c>
      <c r="K4153">
        <f>90</f>
        <v>90</v>
      </c>
    </row>
    <row r="4154" spans="2:11" x14ac:dyDescent="0.25">
      <c r="B4154" s="16">
        <f t="shared" si="634"/>
        <v>42954</v>
      </c>
      <c r="C4154">
        <f t="shared" si="633"/>
        <v>410</v>
      </c>
      <c r="D4154">
        <f t="shared" si="635"/>
        <v>250</v>
      </c>
      <c r="E4154">
        <f t="shared" si="636"/>
        <v>160</v>
      </c>
      <c r="F4154">
        <v>15</v>
      </c>
      <c r="H4154">
        <f t="shared" si="631"/>
        <v>55</v>
      </c>
      <c r="I4154">
        <f t="shared" si="632"/>
        <v>90</v>
      </c>
      <c r="K4154">
        <f>90</f>
        <v>90</v>
      </c>
    </row>
    <row r="4155" spans="2:11" x14ac:dyDescent="0.25">
      <c r="B4155" s="16">
        <f t="shared" si="634"/>
        <v>42955</v>
      </c>
      <c r="C4155">
        <f t="shared" si="633"/>
        <v>410</v>
      </c>
      <c r="D4155">
        <f t="shared" si="635"/>
        <v>250</v>
      </c>
      <c r="E4155">
        <f t="shared" si="636"/>
        <v>160</v>
      </c>
      <c r="F4155">
        <v>15</v>
      </c>
      <c r="H4155">
        <f t="shared" ref="H4155:H4208" si="637">40+15</f>
        <v>55</v>
      </c>
      <c r="I4155">
        <f t="shared" ref="I4155:I4178" si="638">45+45</f>
        <v>90</v>
      </c>
      <c r="K4155">
        <f>90</f>
        <v>90</v>
      </c>
    </row>
    <row r="4156" spans="2:11" x14ac:dyDescent="0.25">
      <c r="B4156" s="16">
        <f t="shared" si="634"/>
        <v>42956</v>
      </c>
      <c r="C4156">
        <f t="shared" si="633"/>
        <v>410</v>
      </c>
      <c r="D4156">
        <f t="shared" si="635"/>
        <v>250</v>
      </c>
      <c r="E4156">
        <f t="shared" si="636"/>
        <v>160</v>
      </c>
      <c r="F4156">
        <v>15</v>
      </c>
      <c r="H4156">
        <f t="shared" si="637"/>
        <v>55</v>
      </c>
      <c r="I4156">
        <f t="shared" si="638"/>
        <v>90</v>
      </c>
      <c r="K4156">
        <f>90</f>
        <v>90</v>
      </c>
    </row>
    <row r="4157" spans="2:11" x14ac:dyDescent="0.25">
      <c r="B4157" s="16">
        <f t="shared" si="634"/>
        <v>42957</v>
      </c>
      <c r="C4157">
        <f t="shared" si="633"/>
        <v>410</v>
      </c>
      <c r="D4157">
        <f t="shared" si="635"/>
        <v>250</v>
      </c>
      <c r="E4157">
        <f t="shared" si="636"/>
        <v>160</v>
      </c>
      <c r="F4157">
        <v>15</v>
      </c>
      <c r="H4157">
        <f t="shared" si="637"/>
        <v>55</v>
      </c>
      <c r="I4157">
        <f t="shared" si="638"/>
        <v>90</v>
      </c>
      <c r="K4157">
        <f>90</f>
        <v>90</v>
      </c>
    </row>
    <row r="4158" spans="2:11" x14ac:dyDescent="0.25">
      <c r="B4158" s="16">
        <f t="shared" si="634"/>
        <v>42958</v>
      </c>
      <c r="C4158">
        <f t="shared" si="633"/>
        <v>410</v>
      </c>
      <c r="D4158">
        <f t="shared" si="635"/>
        <v>250</v>
      </c>
      <c r="E4158">
        <f t="shared" si="636"/>
        <v>160</v>
      </c>
      <c r="F4158">
        <v>15</v>
      </c>
      <c r="H4158">
        <f t="shared" si="637"/>
        <v>55</v>
      </c>
      <c r="I4158">
        <f t="shared" si="638"/>
        <v>90</v>
      </c>
      <c r="K4158">
        <f>90</f>
        <v>90</v>
      </c>
    </row>
    <row r="4159" spans="2:11" x14ac:dyDescent="0.25">
      <c r="B4159" s="16">
        <f t="shared" si="634"/>
        <v>42959</v>
      </c>
      <c r="C4159">
        <f t="shared" si="633"/>
        <v>410</v>
      </c>
      <c r="D4159">
        <f t="shared" si="635"/>
        <v>250</v>
      </c>
      <c r="E4159">
        <f t="shared" si="636"/>
        <v>160</v>
      </c>
      <c r="F4159">
        <v>15</v>
      </c>
      <c r="H4159">
        <f t="shared" si="637"/>
        <v>55</v>
      </c>
      <c r="I4159">
        <f t="shared" si="638"/>
        <v>90</v>
      </c>
      <c r="K4159">
        <f>90</f>
        <v>90</v>
      </c>
    </row>
    <row r="4160" spans="2:11" x14ac:dyDescent="0.25">
      <c r="B4160" s="16">
        <f t="shared" si="634"/>
        <v>42960</v>
      </c>
      <c r="C4160">
        <f t="shared" si="633"/>
        <v>410</v>
      </c>
      <c r="D4160">
        <f t="shared" si="635"/>
        <v>250</v>
      </c>
      <c r="E4160">
        <f t="shared" si="636"/>
        <v>160</v>
      </c>
      <c r="F4160">
        <v>15</v>
      </c>
      <c r="H4160">
        <f t="shared" si="637"/>
        <v>55</v>
      </c>
      <c r="I4160">
        <f t="shared" si="638"/>
        <v>90</v>
      </c>
      <c r="K4160">
        <f>90</f>
        <v>90</v>
      </c>
    </row>
    <row r="4161" spans="2:11" x14ac:dyDescent="0.25">
      <c r="B4161" s="16">
        <f t="shared" si="634"/>
        <v>42961</v>
      </c>
      <c r="C4161">
        <f t="shared" si="633"/>
        <v>410</v>
      </c>
      <c r="D4161">
        <f t="shared" si="635"/>
        <v>250</v>
      </c>
      <c r="E4161">
        <f t="shared" si="636"/>
        <v>160</v>
      </c>
      <c r="F4161">
        <v>15</v>
      </c>
      <c r="H4161">
        <f t="shared" si="637"/>
        <v>55</v>
      </c>
      <c r="I4161">
        <f t="shared" si="638"/>
        <v>90</v>
      </c>
      <c r="K4161">
        <f>90</f>
        <v>90</v>
      </c>
    </row>
    <row r="4162" spans="2:11" x14ac:dyDescent="0.25">
      <c r="B4162" s="16">
        <f t="shared" si="634"/>
        <v>42962</v>
      </c>
      <c r="C4162">
        <f t="shared" si="633"/>
        <v>410</v>
      </c>
      <c r="D4162">
        <f t="shared" si="635"/>
        <v>250</v>
      </c>
      <c r="E4162">
        <f t="shared" si="636"/>
        <v>160</v>
      </c>
      <c r="F4162">
        <v>15</v>
      </c>
      <c r="H4162">
        <f t="shared" si="637"/>
        <v>55</v>
      </c>
      <c r="I4162">
        <f t="shared" si="638"/>
        <v>90</v>
      </c>
      <c r="K4162">
        <f>90</f>
        <v>90</v>
      </c>
    </row>
    <row r="4163" spans="2:11" x14ac:dyDescent="0.25">
      <c r="B4163" s="16">
        <f t="shared" si="634"/>
        <v>42963</v>
      </c>
      <c r="C4163">
        <f t="shared" si="633"/>
        <v>410</v>
      </c>
      <c r="D4163">
        <f t="shared" si="635"/>
        <v>250</v>
      </c>
      <c r="E4163">
        <f t="shared" si="636"/>
        <v>160</v>
      </c>
      <c r="F4163">
        <v>15</v>
      </c>
      <c r="H4163">
        <f t="shared" si="637"/>
        <v>55</v>
      </c>
      <c r="I4163">
        <f t="shared" si="638"/>
        <v>90</v>
      </c>
      <c r="K4163">
        <f>90</f>
        <v>90</v>
      </c>
    </row>
    <row r="4164" spans="2:11" x14ac:dyDescent="0.25">
      <c r="B4164" s="16">
        <f t="shared" si="634"/>
        <v>42964</v>
      </c>
      <c r="C4164">
        <f t="shared" si="633"/>
        <v>410</v>
      </c>
      <c r="D4164">
        <f t="shared" si="635"/>
        <v>250</v>
      </c>
      <c r="E4164">
        <f t="shared" si="636"/>
        <v>160</v>
      </c>
      <c r="F4164">
        <v>15</v>
      </c>
      <c r="H4164">
        <f t="shared" si="637"/>
        <v>55</v>
      </c>
      <c r="I4164">
        <f t="shared" si="638"/>
        <v>90</v>
      </c>
      <c r="K4164">
        <f>90</f>
        <v>90</v>
      </c>
    </row>
    <row r="4165" spans="2:11" x14ac:dyDescent="0.25">
      <c r="B4165" s="16">
        <f t="shared" si="634"/>
        <v>42965</v>
      </c>
      <c r="C4165">
        <f t="shared" ref="C4165:C4228" si="639">C4164</f>
        <v>410</v>
      </c>
      <c r="D4165">
        <f t="shared" si="635"/>
        <v>250</v>
      </c>
      <c r="E4165">
        <f t="shared" si="636"/>
        <v>160</v>
      </c>
      <c r="F4165">
        <v>15</v>
      </c>
      <c r="H4165">
        <f t="shared" si="637"/>
        <v>55</v>
      </c>
      <c r="I4165">
        <f t="shared" si="638"/>
        <v>90</v>
      </c>
      <c r="K4165">
        <f>90</f>
        <v>90</v>
      </c>
    </row>
    <row r="4166" spans="2:11" x14ac:dyDescent="0.25">
      <c r="B4166" s="16">
        <f t="shared" si="634"/>
        <v>42966</v>
      </c>
      <c r="C4166">
        <f t="shared" si="639"/>
        <v>410</v>
      </c>
      <c r="D4166">
        <f t="shared" si="635"/>
        <v>250</v>
      </c>
      <c r="E4166">
        <f t="shared" si="636"/>
        <v>160</v>
      </c>
      <c r="F4166">
        <v>15</v>
      </c>
      <c r="H4166">
        <f t="shared" si="637"/>
        <v>55</v>
      </c>
      <c r="I4166">
        <f t="shared" si="638"/>
        <v>90</v>
      </c>
      <c r="K4166">
        <f>90</f>
        <v>90</v>
      </c>
    </row>
    <row r="4167" spans="2:11" x14ac:dyDescent="0.25">
      <c r="B4167" s="16">
        <f t="shared" si="634"/>
        <v>42967</v>
      </c>
      <c r="C4167">
        <f t="shared" si="639"/>
        <v>410</v>
      </c>
      <c r="D4167">
        <f t="shared" si="635"/>
        <v>250</v>
      </c>
      <c r="E4167">
        <f t="shared" si="636"/>
        <v>160</v>
      </c>
      <c r="F4167">
        <v>15</v>
      </c>
      <c r="H4167">
        <f t="shared" si="637"/>
        <v>55</v>
      </c>
      <c r="I4167">
        <f t="shared" si="638"/>
        <v>90</v>
      </c>
      <c r="K4167">
        <f>90</f>
        <v>90</v>
      </c>
    </row>
    <row r="4168" spans="2:11" x14ac:dyDescent="0.25">
      <c r="B4168" s="16">
        <f t="shared" si="634"/>
        <v>42968</v>
      </c>
      <c r="C4168">
        <f t="shared" si="639"/>
        <v>410</v>
      </c>
      <c r="D4168">
        <f t="shared" si="635"/>
        <v>250</v>
      </c>
      <c r="E4168">
        <f t="shared" si="636"/>
        <v>160</v>
      </c>
      <c r="F4168">
        <v>15</v>
      </c>
      <c r="H4168">
        <f t="shared" si="637"/>
        <v>55</v>
      </c>
      <c r="I4168">
        <f t="shared" si="638"/>
        <v>90</v>
      </c>
      <c r="K4168">
        <f>90</f>
        <v>90</v>
      </c>
    </row>
    <row r="4169" spans="2:11" x14ac:dyDescent="0.25">
      <c r="B4169" s="16">
        <f t="shared" si="634"/>
        <v>42969</v>
      </c>
      <c r="C4169">
        <f t="shared" si="639"/>
        <v>410</v>
      </c>
      <c r="D4169">
        <f t="shared" si="635"/>
        <v>250</v>
      </c>
      <c r="E4169">
        <f t="shared" si="636"/>
        <v>160</v>
      </c>
      <c r="F4169">
        <v>15</v>
      </c>
      <c r="H4169">
        <f t="shared" si="637"/>
        <v>55</v>
      </c>
      <c r="I4169">
        <f t="shared" si="638"/>
        <v>90</v>
      </c>
      <c r="K4169">
        <f>90</f>
        <v>90</v>
      </c>
    </row>
    <row r="4170" spans="2:11" x14ac:dyDescent="0.25">
      <c r="B4170" s="16">
        <f t="shared" si="634"/>
        <v>42970</v>
      </c>
      <c r="C4170">
        <f t="shared" si="639"/>
        <v>410</v>
      </c>
      <c r="D4170">
        <f t="shared" si="635"/>
        <v>250</v>
      </c>
      <c r="E4170">
        <f t="shared" si="636"/>
        <v>160</v>
      </c>
      <c r="F4170">
        <v>15</v>
      </c>
      <c r="H4170">
        <f t="shared" si="637"/>
        <v>55</v>
      </c>
      <c r="I4170">
        <f t="shared" si="638"/>
        <v>90</v>
      </c>
      <c r="K4170">
        <f>90</f>
        <v>90</v>
      </c>
    </row>
    <row r="4171" spans="2:11" x14ac:dyDescent="0.25">
      <c r="B4171" s="16">
        <f t="shared" si="634"/>
        <v>42971</v>
      </c>
      <c r="C4171">
        <f t="shared" si="639"/>
        <v>410</v>
      </c>
      <c r="D4171">
        <f t="shared" si="635"/>
        <v>250</v>
      </c>
      <c r="E4171">
        <f t="shared" si="636"/>
        <v>160</v>
      </c>
      <c r="F4171">
        <v>15</v>
      </c>
      <c r="H4171">
        <f t="shared" si="637"/>
        <v>55</v>
      </c>
      <c r="I4171">
        <f t="shared" si="638"/>
        <v>90</v>
      </c>
      <c r="K4171">
        <f>90</f>
        <v>90</v>
      </c>
    </row>
    <row r="4172" spans="2:11" x14ac:dyDescent="0.25">
      <c r="B4172" s="16">
        <f t="shared" si="634"/>
        <v>42972</v>
      </c>
      <c r="C4172">
        <f t="shared" si="639"/>
        <v>410</v>
      </c>
      <c r="D4172">
        <f t="shared" si="635"/>
        <v>250</v>
      </c>
      <c r="E4172">
        <f t="shared" si="636"/>
        <v>160</v>
      </c>
      <c r="F4172">
        <v>15</v>
      </c>
      <c r="H4172">
        <f t="shared" si="637"/>
        <v>55</v>
      </c>
      <c r="I4172">
        <f t="shared" si="638"/>
        <v>90</v>
      </c>
      <c r="K4172">
        <f>90</f>
        <v>90</v>
      </c>
    </row>
    <row r="4173" spans="2:11" x14ac:dyDescent="0.25">
      <c r="B4173" s="16">
        <f t="shared" si="634"/>
        <v>42973</v>
      </c>
      <c r="C4173">
        <f t="shared" si="639"/>
        <v>410</v>
      </c>
      <c r="D4173">
        <f t="shared" si="635"/>
        <v>250</v>
      </c>
      <c r="E4173">
        <f t="shared" si="636"/>
        <v>160</v>
      </c>
      <c r="F4173">
        <v>15</v>
      </c>
      <c r="H4173">
        <f t="shared" si="637"/>
        <v>55</v>
      </c>
      <c r="I4173">
        <f t="shared" si="638"/>
        <v>90</v>
      </c>
      <c r="K4173">
        <f>90</f>
        <v>90</v>
      </c>
    </row>
    <row r="4174" spans="2:11" x14ac:dyDescent="0.25">
      <c r="B4174" s="16">
        <f t="shared" si="634"/>
        <v>42974</v>
      </c>
      <c r="C4174">
        <f t="shared" si="639"/>
        <v>410</v>
      </c>
      <c r="D4174">
        <f t="shared" si="635"/>
        <v>250</v>
      </c>
      <c r="E4174">
        <f t="shared" si="636"/>
        <v>160</v>
      </c>
      <c r="F4174">
        <v>15</v>
      </c>
      <c r="H4174">
        <f t="shared" si="637"/>
        <v>55</v>
      </c>
      <c r="I4174">
        <f t="shared" si="638"/>
        <v>90</v>
      </c>
      <c r="K4174">
        <f>90</f>
        <v>90</v>
      </c>
    </row>
    <row r="4175" spans="2:11" x14ac:dyDescent="0.25">
      <c r="B4175" s="16">
        <f t="shared" si="634"/>
        <v>42975</v>
      </c>
      <c r="C4175">
        <f t="shared" si="639"/>
        <v>410</v>
      </c>
      <c r="D4175">
        <f t="shared" si="635"/>
        <v>250</v>
      </c>
      <c r="E4175">
        <f t="shared" si="636"/>
        <v>160</v>
      </c>
      <c r="F4175">
        <v>15</v>
      </c>
      <c r="H4175">
        <f t="shared" si="637"/>
        <v>55</v>
      </c>
      <c r="I4175">
        <f t="shared" si="638"/>
        <v>90</v>
      </c>
      <c r="K4175">
        <f>90</f>
        <v>90</v>
      </c>
    </row>
    <row r="4176" spans="2:11" x14ac:dyDescent="0.25">
      <c r="B4176" s="16">
        <f t="shared" si="634"/>
        <v>42976</v>
      </c>
      <c r="C4176">
        <f t="shared" si="639"/>
        <v>410</v>
      </c>
      <c r="D4176">
        <f t="shared" si="635"/>
        <v>250</v>
      </c>
      <c r="E4176">
        <f t="shared" si="636"/>
        <v>160</v>
      </c>
      <c r="F4176">
        <v>15</v>
      </c>
      <c r="H4176">
        <f t="shared" si="637"/>
        <v>55</v>
      </c>
      <c r="I4176">
        <f t="shared" si="638"/>
        <v>90</v>
      </c>
      <c r="K4176">
        <f>90</f>
        <v>90</v>
      </c>
    </row>
    <row r="4177" spans="2:11" x14ac:dyDescent="0.25">
      <c r="B4177" s="16">
        <f t="shared" si="634"/>
        <v>42977</v>
      </c>
      <c r="C4177">
        <f t="shared" si="639"/>
        <v>410</v>
      </c>
      <c r="D4177">
        <f t="shared" si="635"/>
        <v>250</v>
      </c>
      <c r="E4177">
        <f t="shared" si="636"/>
        <v>160</v>
      </c>
      <c r="F4177">
        <v>15</v>
      </c>
      <c r="H4177">
        <f t="shared" si="637"/>
        <v>55</v>
      </c>
      <c r="I4177">
        <f t="shared" si="638"/>
        <v>90</v>
      </c>
      <c r="K4177">
        <f>90</f>
        <v>90</v>
      </c>
    </row>
    <row r="4178" spans="2:11" x14ac:dyDescent="0.25">
      <c r="B4178" s="16">
        <f t="shared" si="634"/>
        <v>42978</v>
      </c>
      <c r="C4178">
        <f t="shared" si="639"/>
        <v>410</v>
      </c>
      <c r="D4178">
        <f t="shared" si="635"/>
        <v>250</v>
      </c>
      <c r="E4178">
        <f t="shared" si="636"/>
        <v>160</v>
      </c>
      <c r="F4178">
        <v>15</v>
      </c>
      <c r="H4178">
        <f t="shared" si="637"/>
        <v>55</v>
      </c>
      <c r="I4178">
        <f t="shared" si="638"/>
        <v>90</v>
      </c>
      <c r="K4178">
        <f>90</f>
        <v>90</v>
      </c>
    </row>
    <row r="4179" spans="2:11" x14ac:dyDescent="0.25">
      <c r="B4179" s="16">
        <f t="shared" si="634"/>
        <v>42979</v>
      </c>
      <c r="C4179">
        <f t="shared" si="639"/>
        <v>410</v>
      </c>
      <c r="D4179">
        <f t="shared" si="635"/>
        <v>260</v>
      </c>
      <c r="E4179">
        <f t="shared" si="636"/>
        <v>150</v>
      </c>
      <c r="F4179">
        <v>15</v>
      </c>
      <c r="H4179">
        <f t="shared" si="637"/>
        <v>55</v>
      </c>
      <c r="I4179">
        <f>45+45+10</f>
        <v>100</v>
      </c>
      <c r="K4179">
        <f>90</f>
        <v>90</v>
      </c>
    </row>
    <row r="4180" spans="2:11" x14ac:dyDescent="0.25">
      <c r="B4180" s="16">
        <f t="shared" si="634"/>
        <v>42980</v>
      </c>
      <c r="C4180">
        <f t="shared" si="639"/>
        <v>410</v>
      </c>
      <c r="D4180">
        <f t="shared" si="635"/>
        <v>260</v>
      </c>
      <c r="E4180">
        <f t="shared" si="636"/>
        <v>150</v>
      </c>
      <c r="F4180">
        <v>15</v>
      </c>
      <c r="H4180">
        <f t="shared" si="637"/>
        <v>55</v>
      </c>
      <c r="I4180">
        <f t="shared" ref="I4180:I4208" si="640">45+45+10</f>
        <v>100</v>
      </c>
      <c r="K4180">
        <f>90</f>
        <v>90</v>
      </c>
    </row>
    <row r="4181" spans="2:11" x14ac:dyDescent="0.25">
      <c r="B4181" s="16">
        <f t="shared" si="634"/>
        <v>42981</v>
      </c>
      <c r="C4181">
        <f t="shared" si="639"/>
        <v>410</v>
      </c>
      <c r="D4181">
        <f t="shared" si="635"/>
        <v>260</v>
      </c>
      <c r="E4181">
        <f t="shared" si="636"/>
        <v>150</v>
      </c>
      <c r="F4181">
        <v>15</v>
      </c>
      <c r="H4181">
        <f t="shared" si="637"/>
        <v>55</v>
      </c>
      <c r="I4181">
        <f t="shared" si="640"/>
        <v>100</v>
      </c>
      <c r="K4181">
        <f>90</f>
        <v>90</v>
      </c>
    </row>
    <row r="4182" spans="2:11" x14ac:dyDescent="0.25">
      <c r="B4182" s="16">
        <f t="shared" si="634"/>
        <v>42982</v>
      </c>
      <c r="C4182">
        <f t="shared" si="639"/>
        <v>410</v>
      </c>
      <c r="D4182">
        <f t="shared" si="635"/>
        <v>260</v>
      </c>
      <c r="E4182">
        <f t="shared" si="636"/>
        <v>150</v>
      </c>
      <c r="F4182">
        <v>15</v>
      </c>
      <c r="H4182">
        <f t="shared" si="637"/>
        <v>55</v>
      </c>
      <c r="I4182">
        <f t="shared" si="640"/>
        <v>100</v>
      </c>
      <c r="K4182">
        <f>90</f>
        <v>90</v>
      </c>
    </row>
    <row r="4183" spans="2:11" x14ac:dyDescent="0.25">
      <c r="B4183" s="16">
        <f t="shared" si="634"/>
        <v>42983</v>
      </c>
      <c r="C4183">
        <f t="shared" si="639"/>
        <v>410</v>
      </c>
      <c r="D4183">
        <f t="shared" si="635"/>
        <v>260</v>
      </c>
      <c r="E4183">
        <f t="shared" si="636"/>
        <v>150</v>
      </c>
      <c r="F4183">
        <v>15</v>
      </c>
      <c r="H4183">
        <f t="shared" si="637"/>
        <v>55</v>
      </c>
      <c r="I4183">
        <f t="shared" si="640"/>
        <v>100</v>
      </c>
      <c r="K4183">
        <f>90</f>
        <v>90</v>
      </c>
    </row>
    <row r="4184" spans="2:11" x14ac:dyDescent="0.25">
      <c r="B4184" s="16">
        <f t="shared" si="634"/>
        <v>42984</v>
      </c>
      <c r="C4184">
        <f t="shared" si="639"/>
        <v>410</v>
      </c>
      <c r="D4184">
        <f t="shared" si="635"/>
        <v>260</v>
      </c>
      <c r="E4184">
        <f t="shared" si="636"/>
        <v>150</v>
      </c>
      <c r="F4184">
        <v>15</v>
      </c>
      <c r="H4184">
        <f t="shared" si="637"/>
        <v>55</v>
      </c>
      <c r="I4184">
        <f t="shared" si="640"/>
        <v>100</v>
      </c>
      <c r="K4184">
        <f>90</f>
        <v>90</v>
      </c>
    </row>
    <row r="4185" spans="2:11" x14ac:dyDescent="0.25">
      <c r="B4185" s="16">
        <f t="shared" si="634"/>
        <v>42985</v>
      </c>
      <c r="C4185">
        <f t="shared" si="639"/>
        <v>410</v>
      </c>
      <c r="D4185">
        <f t="shared" si="635"/>
        <v>260</v>
      </c>
      <c r="E4185">
        <f t="shared" si="636"/>
        <v>150</v>
      </c>
      <c r="F4185">
        <v>15</v>
      </c>
      <c r="H4185">
        <f t="shared" si="637"/>
        <v>55</v>
      </c>
      <c r="I4185">
        <f t="shared" si="640"/>
        <v>100</v>
      </c>
      <c r="K4185">
        <f>90</f>
        <v>90</v>
      </c>
    </row>
    <row r="4186" spans="2:11" x14ac:dyDescent="0.25">
      <c r="B4186" s="16">
        <f t="shared" ref="B4186:B4249" si="641">B4185+1</f>
        <v>42986</v>
      </c>
      <c r="C4186">
        <f t="shared" si="639"/>
        <v>410</v>
      </c>
      <c r="D4186">
        <f t="shared" si="635"/>
        <v>260</v>
      </c>
      <c r="E4186">
        <f t="shared" si="636"/>
        <v>150</v>
      </c>
      <c r="F4186">
        <v>15</v>
      </c>
      <c r="H4186">
        <f t="shared" si="637"/>
        <v>55</v>
      </c>
      <c r="I4186">
        <f t="shared" si="640"/>
        <v>100</v>
      </c>
      <c r="K4186">
        <f>90</f>
        <v>90</v>
      </c>
    </row>
    <row r="4187" spans="2:11" x14ac:dyDescent="0.25">
      <c r="B4187" s="16">
        <f t="shared" si="641"/>
        <v>42987</v>
      </c>
      <c r="C4187">
        <f t="shared" si="639"/>
        <v>410</v>
      </c>
      <c r="D4187">
        <f t="shared" si="635"/>
        <v>260</v>
      </c>
      <c r="E4187">
        <f t="shared" si="636"/>
        <v>150</v>
      </c>
      <c r="F4187">
        <v>15</v>
      </c>
      <c r="H4187">
        <f t="shared" si="637"/>
        <v>55</v>
      </c>
      <c r="I4187">
        <f t="shared" si="640"/>
        <v>100</v>
      </c>
      <c r="K4187">
        <f>90</f>
        <v>90</v>
      </c>
    </row>
    <row r="4188" spans="2:11" x14ac:dyDescent="0.25">
      <c r="B4188" s="16">
        <f t="shared" si="641"/>
        <v>42988</v>
      </c>
      <c r="C4188">
        <f t="shared" si="639"/>
        <v>410</v>
      </c>
      <c r="D4188">
        <f t="shared" ref="D4188:D4208" si="642">SUM(F4188:U4188)</f>
        <v>260</v>
      </c>
      <c r="E4188">
        <f t="shared" si="636"/>
        <v>150</v>
      </c>
      <c r="F4188">
        <v>15</v>
      </c>
      <c r="H4188">
        <f t="shared" si="637"/>
        <v>55</v>
      </c>
      <c r="I4188">
        <f t="shared" si="640"/>
        <v>100</v>
      </c>
      <c r="K4188">
        <f>90</f>
        <v>90</v>
      </c>
    </row>
    <row r="4189" spans="2:11" x14ac:dyDescent="0.25">
      <c r="B4189" s="16">
        <f t="shared" si="641"/>
        <v>42989</v>
      </c>
      <c r="C4189">
        <f t="shared" si="639"/>
        <v>410</v>
      </c>
      <c r="D4189">
        <f t="shared" si="642"/>
        <v>260</v>
      </c>
      <c r="E4189">
        <f t="shared" si="636"/>
        <v>150</v>
      </c>
      <c r="F4189">
        <v>15</v>
      </c>
      <c r="H4189">
        <f t="shared" si="637"/>
        <v>55</v>
      </c>
      <c r="I4189">
        <f t="shared" si="640"/>
        <v>100</v>
      </c>
      <c r="K4189">
        <f>90</f>
        <v>90</v>
      </c>
    </row>
    <row r="4190" spans="2:11" x14ac:dyDescent="0.25">
      <c r="B4190" s="16">
        <f t="shared" si="641"/>
        <v>42990</v>
      </c>
      <c r="C4190">
        <f t="shared" si="639"/>
        <v>410</v>
      </c>
      <c r="D4190">
        <f t="shared" si="642"/>
        <v>260</v>
      </c>
      <c r="E4190">
        <f t="shared" si="636"/>
        <v>150</v>
      </c>
      <c r="F4190">
        <v>15</v>
      </c>
      <c r="H4190">
        <f t="shared" si="637"/>
        <v>55</v>
      </c>
      <c r="I4190">
        <f t="shared" si="640"/>
        <v>100</v>
      </c>
      <c r="K4190">
        <f>90</f>
        <v>90</v>
      </c>
    </row>
    <row r="4191" spans="2:11" x14ac:dyDescent="0.25">
      <c r="B4191" s="16">
        <f t="shared" si="641"/>
        <v>42991</v>
      </c>
      <c r="C4191">
        <f t="shared" si="639"/>
        <v>410</v>
      </c>
      <c r="D4191">
        <f t="shared" si="642"/>
        <v>260</v>
      </c>
      <c r="E4191">
        <f t="shared" si="636"/>
        <v>150</v>
      </c>
      <c r="F4191">
        <v>15</v>
      </c>
      <c r="H4191">
        <f t="shared" si="637"/>
        <v>55</v>
      </c>
      <c r="I4191">
        <f t="shared" si="640"/>
        <v>100</v>
      </c>
      <c r="K4191">
        <f>90</f>
        <v>90</v>
      </c>
    </row>
    <row r="4192" spans="2:11" x14ac:dyDescent="0.25">
      <c r="B4192" s="16">
        <f t="shared" si="641"/>
        <v>42992</v>
      </c>
      <c r="C4192">
        <f t="shared" si="639"/>
        <v>410</v>
      </c>
      <c r="D4192">
        <f t="shared" si="642"/>
        <v>260</v>
      </c>
      <c r="E4192">
        <f t="shared" si="636"/>
        <v>150</v>
      </c>
      <c r="F4192">
        <v>15</v>
      </c>
      <c r="H4192">
        <f t="shared" si="637"/>
        <v>55</v>
      </c>
      <c r="I4192">
        <f t="shared" si="640"/>
        <v>100</v>
      </c>
      <c r="K4192">
        <f>90</f>
        <v>90</v>
      </c>
    </row>
    <row r="4193" spans="2:11" x14ac:dyDescent="0.25">
      <c r="B4193" s="16">
        <f t="shared" si="641"/>
        <v>42993</v>
      </c>
      <c r="C4193">
        <f t="shared" si="639"/>
        <v>410</v>
      </c>
      <c r="D4193">
        <f t="shared" si="642"/>
        <v>260</v>
      </c>
      <c r="E4193">
        <f t="shared" si="636"/>
        <v>150</v>
      </c>
      <c r="F4193">
        <v>15</v>
      </c>
      <c r="H4193">
        <f t="shared" si="637"/>
        <v>55</v>
      </c>
      <c r="I4193">
        <f t="shared" si="640"/>
        <v>100</v>
      </c>
      <c r="K4193">
        <f>90</f>
        <v>90</v>
      </c>
    </row>
    <row r="4194" spans="2:11" x14ac:dyDescent="0.25">
      <c r="B4194" s="16">
        <f t="shared" si="641"/>
        <v>42994</v>
      </c>
      <c r="C4194">
        <f t="shared" si="639"/>
        <v>410</v>
      </c>
      <c r="D4194">
        <f t="shared" si="642"/>
        <v>260</v>
      </c>
      <c r="E4194">
        <f t="shared" si="636"/>
        <v>150</v>
      </c>
      <c r="F4194">
        <v>15</v>
      </c>
      <c r="H4194">
        <f t="shared" si="637"/>
        <v>55</v>
      </c>
      <c r="I4194">
        <f t="shared" si="640"/>
        <v>100</v>
      </c>
      <c r="K4194">
        <f>90</f>
        <v>90</v>
      </c>
    </row>
    <row r="4195" spans="2:11" x14ac:dyDescent="0.25">
      <c r="B4195" s="16">
        <f t="shared" si="641"/>
        <v>42995</v>
      </c>
      <c r="C4195">
        <f t="shared" si="639"/>
        <v>410</v>
      </c>
      <c r="D4195">
        <f t="shared" si="642"/>
        <v>260</v>
      </c>
      <c r="E4195">
        <f t="shared" si="636"/>
        <v>150</v>
      </c>
      <c r="F4195">
        <v>15</v>
      </c>
      <c r="H4195">
        <f t="shared" si="637"/>
        <v>55</v>
      </c>
      <c r="I4195">
        <f t="shared" si="640"/>
        <v>100</v>
      </c>
      <c r="K4195">
        <f>90</f>
        <v>90</v>
      </c>
    </row>
    <row r="4196" spans="2:11" x14ac:dyDescent="0.25">
      <c r="B4196" s="16">
        <f t="shared" si="641"/>
        <v>42996</v>
      </c>
      <c r="C4196">
        <f t="shared" si="639"/>
        <v>410</v>
      </c>
      <c r="D4196">
        <f t="shared" si="642"/>
        <v>260</v>
      </c>
      <c r="E4196">
        <f t="shared" si="636"/>
        <v>150</v>
      </c>
      <c r="F4196">
        <v>15</v>
      </c>
      <c r="H4196">
        <f t="shared" si="637"/>
        <v>55</v>
      </c>
      <c r="I4196">
        <f t="shared" si="640"/>
        <v>100</v>
      </c>
      <c r="K4196">
        <f>90</f>
        <v>90</v>
      </c>
    </row>
    <row r="4197" spans="2:11" x14ac:dyDescent="0.25">
      <c r="B4197" s="16">
        <f t="shared" si="641"/>
        <v>42997</v>
      </c>
      <c r="C4197">
        <f t="shared" si="639"/>
        <v>410</v>
      </c>
      <c r="D4197">
        <f t="shared" si="642"/>
        <v>260</v>
      </c>
      <c r="E4197">
        <f t="shared" si="636"/>
        <v>150</v>
      </c>
      <c r="F4197">
        <v>15</v>
      </c>
      <c r="H4197">
        <f t="shared" si="637"/>
        <v>55</v>
      </c>
      <c r="I4197">
        <f t="shared" si="640"/>
        <v>100</v>
      </c>
      <c r="K4197">
        <f>90</f>
        <v>90</v>
      </c>
    </row>
    <row r="4198" spans="2:11" x14ac:dyDescent="0.25">
      <c r="B4198" s="16">
        <f t="shared" si="641"/>
        <v>42998</v>
      </c>
      <c r="C4198">
        <f t="shared" si="639"/>
        <v>410</v>
      </c>
      <c r="D4198">
        <f t="shared" si="642"/>
        <v>260</v>
      </c>
      <c r="E4198">
        <f t="shared" si="636"/>
        <v>150</v>
      </c>
      <c r="F4198">
        <v>15</v>
      </c>
      <c r="H4198">
        <f t="shared" si="637"/>
        <v>55</v>
      </c>
      <c r="I4198">
        <f t="shared" si="640"/>
        <v>100</v>
      </c>
      <c r="K4198">
        <f>90</f>
        <v>90</v>
      </c>
    </row>
    <row r="4199" spans="2:11" x14ac:dyDescent="0.25">
      <c r="B4199" s="16">
        <f t="shared" si="641"/>
        <v>42999</v>
      </c>
      <c r="C4199">
        <f t="shared" si="639"/>
        <v>410</v>
      </c>
      <c r="D4199">
        <f t="shared" si="642"/>
        <v>260</v>
      </c>
      <c r="E4199">
        <f t="shared" si="636"/>
        <v>150</v>
      </c>
      <c r="F4199">
        <v>15</v>
      </c>
      <c r="H4199">
        <f t="shared" si="637"/>
        <v>55</v>
      </c>
      <c r="I4199">
        <f t="shared" si="640"/>
        <v>100</v>
      </c>
      <c r="K4199">
        <f>90</f>
        <v>90</v>
      </c>
    </row>
    <row r="4200" spans="2:11" x14ac:dyDescent="0.25">
      <c r="B4200" s="16">
        <f t="shared" si="641"/>
        <v>43000</v>
      </c>
      <c r="C4200">
        <f t="shared" si="639"/>
        <v>410</v>
      </c>
      <c r="D4200">
        <f t="shared" si="642"/>
        <v>260</v>
      </c>
      <c r="E4200">
        <f t="shared" si="636"/>
        <v>150</v>
      </c>
      <c r="F4200">
        <v>15</v>
      </c>
      <c r="H4200">
        <f t="shared" si="637"/>
        <v>55</v>
      </c>
      <c r="I4200">
        <f t="shared" si="640"/>
        <v>100</v>
      </c>
      <c r="K4200">
        <f>90</f>
        <v>90</v>
      </c>
    </row>
    <row r="4201" spans="2:11" x14ac:dyDescent="0.25">
      <c r="B4201" s="16">
        <f t="shared" si="641"/>
        <v>43001</v>
      </c>
      <c r="C4201">
        <f t="shared" si="639"/>
        <v>410</v>
      </c>
      <c r="D4201">
        <f t="shared" si="642"/>
        <v>260</v>
      </c>
      <c r="E4201">
        <f t="shared" si="636"/>
        <v>150</v>
      </c>
      <c r="F4201">
        <v>15</v>
      </c>
      <c r="H4201">
        <f t="shared" si="637"/>
        <v>55</v>
      </c>
      <c r="I4201">
        <f t="shared" si="640"/>
        <v>100</v>
      </c>
      <c r="K4201">
        <f>90</f>
        <v>90</v>
      </c>
    </row>
    <row r="4202" spans="2:11" x14ac:dyDescent="0.25">
      <c r="B4202" s="16">
        <f t="shared" si="641"/>
        <v>43002</v>
      </c>
      <c r="C4202">
        <f t="shared" si="639"/>
        <v>410</v>
      </c>
      <c r="D4202">
        <f t="shared" si="642"/>
        <v>260</v>
      </c>
      <c r="E4202">
        <f t="shared" si="636"/>
        <v>150</v>
      </c>
      <c r="F4202">
        <v>15</v>
      </c>
      <c r="H4202">
        <f t="shared" si="637"/>
        <v>55</v>
      </c>
      <c r="I4202">
        <f t="shared" si="640"/>
        <v>100</v>
      </c>
      <c r="K4202">
        <f>90</f>
        <v>90</v>
      </c>
    </row>
    <row r="4203" spans="2:11" x14ac:dyDescent="0.25">
      <c r="B4203" s="16">
        <f t="shared" si="641"/>
        <v>43003</v>
      </c>
      <c r="C4203">
        <f t="shared" si="639"/>
        <v>410</v>
      </c>
      <c r="D4203">
        <f t="shared" si="642"/>
        <v>260</v>
      </c>
      <c r="E4203">
        <f t="shared" si="636"/>
        <v>150</v>
      </c>
      <c r="F4203">
        <v>15</v>
      </c>
      <c r="H4203">
        <f t="shared" si="637"/>
        <v>55</v>
      </c>
      <c r="I4203">
        <f t="shared" si="640"/>
        <v>100</v>
      </c>
      <c r="K4203">
        <f>90</f>
        <v>90</v>
      </c>
    </row>
    <row r="4204" spans="2:11" x14ac:dyDescent="0.25">
      <c r="B4204" s="16">
        <f t="shared" si="641"/>
        <v>43004</v>
      </c>
      <c r="C4204">
        <f t="shared" si="639"/>
        <v>410</v>
      </c>
      <c r="D4204">
        <f t="shared" si="642"/>
        <v>260</v>
      </c>
      <c r="E4204">
        <f t="shared" si="636"/>
        <v>150</v>
      </c>
      <c r="F4204">
        <v>15</v>
      </c>
      <c r="H4204">
        <f t="shared" si="637"/>
        <v>55</v>
      </c>
      <c r="I4204">
        <f t="shared" si="640"/>
        <v>100</v>
      </c>
      <c r="K4204">
        <f>90</f>
        <v>90</v>
      </c>
    </row>
    <row r="4205" spans="2:11" x14ac:dyDescent="0.25">
      <c r="B4205" s="16">
        <f t="shared" si="641"/>
        <v>43005</v>
      </c>
      <c r="C4205">
        <f t="shared" si="639"/>
        <v>410</v>
      </c>
      <c r="D4205">
        <f t="shared" si="642"/>
        <v>260</v>
      </c>
      <c r="E4205">
        <f t="shared" si="636"/>
        <v>150</v>
      </c>
      <c r="F4205">
        <v>15</v>
      </c>
      <c r="H4205">
        <f t="shared" si="637"/>
        <v>55</v>
      </c>
      <c r="I4205">
        <f t="shared" si="640"/>
        <v>100</v>
      </c>
      <c r="K4205">
        <f>90</f>
        <v>90</v>
      </c>
    </row>
    <row r="4206" spans="2:11" x14ac:dyDescent="0.25">
      <c r="B4206" s="16">
        <f t="shared" si="641"/>
        <v>43006</v>
      </c>
      <c r="C4206">
        <f t="shared" si="639"/>
        <v>410</v>
      </c>
      <c r="D4206">
        <f t="shared" si="642"/>
        <v>260</v>
      </c>
      <c r="E4206">
        <f t="shared" si="636"/>
        <v>150</v>
      </c>
      <c r="F4206">
        <v>15</v>
      </c>
      <c r="H4206">
        <f t="shared" si="637"/>
        <v>55</v>
      </c>
      <c r="I4206">
        <f t="shared" si="640"/>
        <v>100</v>
      </c>
      <c r="K4206">
        <f>90</f>
        <v>90</v>
      </c>
    </row>
    <row r="4207" spans="2:11" x14ac:dyDescent="0.25">
      <c r="B4207" s="16">
        <f t="shared" si="641"/>
        <v>43007</v>
      </c>
      <c r="C4207">
        <f t="shared" si="639"/>
        <v>410</v>
      </c>
      <c r="D4207">
        <f t="shared" si="642"/>
        <v>260</v>
      </c>
      <c r="E4207">
        <f t="shared" si="636"/>
        <v>150</v>
      </c>
      <c r="F4207">
        <v>15</v>
      </c>
      <c r="H4207">
        <f t="shared" si="637"/>
        <v>55</v>
      </c>
      <c r="I4207">
        <f t="shared" si="640"/>
        <v>100</v>
      </c>
      <c r="K4207">
        <f>90</f>
        <v>90</v>
      </c>
    </row>
    <row r="4208" spans="2:11" x14ac:dyDescent="0.25">
      <c r="B4208" s="16">
        <f t="shared" si="641"/>
        <v>43008</v>
      </c>
      <c r="C4208">
        <f t="shared" si="639"/>
        <v>410</v>
      </c>
      <c r="D4208">
        <f t="shared" si="642"/>
        <v>260</v>
      </c>
      <c r="E4208">
        <f t="shared" si="636"/>
        <v>150</v>
      </c>
      <c r="F4208">
        <v>15</v>
      </c>
      <c r="H4208">
        <f t="shared" si="637"/>
        <v>55</v>
      </c>
      <c r="I4208">
        <f t="shared" si="640"/>
        <v>100</v>
      </c>
      <c r="K4208">
        <f>90</f>
        <v>90</v>
      </c>
    </row>
    <row r="4209" spans="2:20" x14ac:dyDescent="0.25">
      <c r="B4209" s="16">
        <f t="shared" si="641"/>
        <v>43009</v>
      </c>
      <c r="C4209">
        <f t="shared" si="639"/>
        <v>410</v>
      </c>
      <c r="D4209">
        <f t="shared" ref="D4209:D4272" si="643">SUM(F4209:U4209)</f>
        <v>335</v>
      </c>
      <c r="E4209">
        <f t="shared" ref="E4209:E4272" si="644">C4209-D4209</f>
        <v>75</v>
      </c>
      <c r="F4209">
        <f>25+30+15-70</f>
        <v>0</v>
      </c>
      <c r="H4209">
        <f>25+35+5+10-60+60</f>
        <v>75</v>
      </c>
      <c r="I4209">
        <f>15+5+79+35</f>
        <v>134</v>
      </c>
      <c r="K4209">
        <f>30+11+35+21</f>
        <v>97</v>
      </c>
      <c r="O4209">
        <v>4</v>
      </c>
      <c r="S4209">
        <v>5</v>
      </c>
      <c r="T4209">
        <v>20</v>
      </c>
    </row>
    <row r="4210" spans="2:20" x14ac:dyDescent="0.25">
      <c r="B4210" s="16">
        <f t="shared" si="641"/>
        <v>43010</v>
      </c>
      <c r="C4210">
        <f t="shared" si="639"/>
        <v>410</v>
      </c>
      <c r="D4210">
        <f t="shared" si="643"/>
        <v>335</v>
      </c>
      <c r="E4210">
        <f t="shared" si="644"/>
        <v>75</v>
      </c>
      <c r="F4210">
        <f t="shared" ref="F4210:F4239" si="645">25+30+15-70</f>
        <v>0</v>
      </c>
      <c r="H4210">
        <f t="shared" ref="H4210:H4239" si="646">25+35+5+10-60+60</f>
        <v>75</v>
      </c>
      <c r="I4210">
        <f t="shared" ref="I4210:I4239" si="647">15+5+79+35</f>
        <v>134</v>
      </c>
      <c r="K4210">
        <f t="shared" ref="K4210:K4239" si="648">30+11+35+21</f>
        <v>97</v>
      </c>
      <c r="O4210">
        <v>4</v>
      </c>
      <c r="S4210">
        <v>5</v>
      </c>
      <c r="T4210">
        <v>20</v>
      </c>
    </row>
    <row r="4211" spans="2:20" x14ac:dyDescent="0.25">
      <c r="B4211" s="16">
        <f t="shared" si="641"/>
        <v>43011</v>
      </c>
      <c r="C4211">
        <f t="shared" si="639"/>
        <v>410</v>
      </c>
      <c r="D4211">
        <f t="shared" si="643"/>
        <v>335</v>
      </c>
      <c r="E4211">
        <f t="shared" si="644"/>
        <v>75</v>
      </c>
      <c r="F4211">
        <f t="shared" si="645"/>
        <v>0</v>
      </c>
      <c r="H4211">
        <f t="shared" si="646"/>
        <v>75</v>
      </c>
      <c r="I4211">
        <f t="shared" si="647"/>
        <v>134</v>
      </c>
      <c r="K4211">
        <f t="shared" si="648"/>
        <v>97</v>
      </c>
      <c r="O4211">
        <v>4</v>
      </c>
      <c r="S4211">
        <v>5</v>
      </c>
      <c r="T4211">
        <v>20</v>
      </c>
    </row>
    <row r="4212" spans="2:20" x14ac:dyDescent="0.25">
      <c r="B4212" s="16">
        <f t="shared" si="641"/>
        <v>43012</v>
      </c>
      <c r="C4212">
        <f t="shared" si="639"/>
        <v>410</v>
      </c>
      <c r="D4212">
        <f t="shared" si="643"/>
        <v>335</v>
      </c>
      <c r="E4212">
        <f t="shared" si="644"/>
        <v>75</v>
      </c>
      <c r="F4212">
        <f t="shared" si="645"/>
        <v>0</v>
      </c>
      <c r="H4212">
        <f t="shared" si="646"/>
        <v>75</v>
      </c>
      <c r="I4212">
        <f t="shared" si="647"/>
        <v>134</v>
      </c>
      <c r="K4212">
        <f t="shared" si="648"/>
        <v>97</v>
      </c>
      <c r="O4212">
        <v>4</v>
      </c>
      <c r="S4212">
        <v>5</v>
      </c>
      <c r="T4212">
        <v>20</v>
      </c>
    </row>
    <row r="4213" spans="2:20" x14ac:dyDescent="0.25">
      <c r="B4213" s="16">
        <f t="shared" si="641"/>
        <v>43013</v>
      </c>
      <c r="C4213">
        <f t="shared" si="639"/>
        <v>410</v>
      </c>
      <c r="D4213">
        <f t="shared" si="643"/>
        <v>335</v>
      </c>
      <c r="E4213">
        <f t="shared" si="644"/>
        <v>75</v>
      </c>
      <c r="F4213">
        <f t="shared" si="645"/>
        <v>0</v>
      </c>
      <c r="H4213">
        <f t="shared" si="646"/>
        <v>75</v>
      </c>
      <c r="I4213">
        <f t="shared" si="647"/>
        <v>134</v>
      </c>
      <c r="K4213">
        <f t="shared" si="648"/>
        <v>97</v>
      </c>
      <c r="O4213">
        <v>4</v>
      </c>
      <c r="S4213">
        <v>5</v>
      </c>
      <c r="T4213">
        <v>20</v>
      </c>
    </row>
    <row r="4214" spans="2:20" x14ac:dyDescent="0.25">
      <c r="B4214" s="16">
        <f t="shared" si="641"/>
        <v>43014</v>
      </c>
      <c r="C4214">
        <f t="shared" si="639"/>
        <v>410</v>
      </c>
      <c r="D4214">
        <f t="shared" si="643"/>
        <v>335</v>
      </c>
      <c r="E4214">
        <f t="shared" si="644"/>
        <v>75</v>
      </c>
      <c r="F4214">
        <f t="shared" si="645"/>
        <v>0</v>
      </c>
      <c r="H4214">
        <f t="shared" si="646"/>
        <v>75</v>
      </c>
      <c r="I4214">
        <f t="shared" si="647"/>
        <v>134</v>
      </c>
      <c r="K4214">
        <f t="shared" si="648"/>
        <v>97</v>
      </c>
      <c r="O4214">
        <v>4</v>
      </c>
      <c r="S4214">
        <v>5</v>
      </c>
      <c r="T4214">
        <v>20</v>
      </c>
    </row>
    <row r="4215" spans="2:20" x14ac:dyDescent="0.25">
      <c r="B4215" s="16">
        <f t="shared" si="641"/>
        <v>43015</v>
      </c>
      <c r="C4215">
        <f t="shared" si="639"/>
        <v>410</v>
      </c>
      <c r="D4215">
        <f t="shared" si="643"/>
        <v>335</v>
      </c>
      <c r="E4215">
        <f t="shared" si="644"/>
        <v>75</v>
      </c>
      <c r="F4215">
        <f t="shared" si="645"/>
        <v>0</v>
      </c>
      <c r="H4215">
        <f t="shared" si="646"/>
        <v>75</v>
      </c>
      <c r="I4215">
        <f t="shared" si="647"/>
        <v>134</v>
      </c>
      <c r="K4215">
        <f t="shared" si="648"/>
        <v>97</v>
      </c>
      <c r="O4215">
        <v>4</v>
      </c>
      <c r="S4215">
        <v>5</v>
      </c>
      <c r="T4215">
        <v>20</v>
      </c>
    </row>
    <row r="4216" spans="2:20" x14ac:dyDescent="0.25">
      <c r="B4216" s="16">
        <f t="shared" si="641"/>
        <v>43016</v>
      </c>
      <c r="C4216">
        <f t="shared" si="639"/>
        <v>410</v>
      </c>
      <c r="D4216">
        <f t="shared" si="643"/>
        <v>335</v>
      </c>
      <c r="E4216">
        <f t="shared" si="644"/>
        <v>75</v>
      </c>
      <c r="F4216">
        <f t="shared" si="645"/>
        <v>0</v>
      </c>
      <c r="H4216">
        <f t="shared" si="646"/>
        <v>75</v>
      </c>
      <c r="I4216">
        <f t="shared" si="647"/>
        <v>134</v>
      </c>
      <c r="K4216">
        <f t="shared" si="648"/>
        <v>97</v>
      </c>
      <c r="O4216">
        <v>4</v>
      </c>
      <c r="S4216">
        <v>5</v>
      </c>
      <c r="T4216">
        <v>20</v>
      </c>
    </row>
    <row r="4217" spans="2:20" x14ac:dyDescent="0.25">
      <c r="B4217" s="16">
        <f t="shared" si="641"/>
        <v>43017</v>
      </c>
      <c r="C4217">
        <f t="shared" si="639"/>
        <v>410</v>
      </c>
      <c r="D4217">
        <f t="shared" si="643"/>
        <v>335</v>
      </c>
      <c r="E4217">
        <f t="shared" si="644"/>
        <v>75</v>
      </c>
      <c r="F4217">
        <f t="shared" si="645"/>
        <v>0</v>
      </c>
      <c r="H4217">
        <f t="shared" si="646"/>
        <v>75</v>
      </c>
      <c r="I4217">
        <f t="shared" si="647"/>
        <v>134</v>
      </c>
      <c r="K4217">
        <f t="shared" si="648"/>
        <v>97</v>
      </c>
      <c r="O4217">
        <v>4</v>
      </c>
      <c r="S4217">
        <v>5</v>
      </c>
      <c r="T4217">
        <v>20</v>
      </c>
    </row>
    <row r="4218" spans="2:20" x14ac:dyDescent="0.25">
      <c r="B4218" s="16">
        <f t="shared" si="641"/>
        <v>43018</v>
      </c>
      <c r="C4218">
        <f t="shared" si="639"/>
        <v>410</v>
      </c>
      <c r="D4218">
        <f t="shared" si="643"/>
        <v>335</v>
      </c>
      <c r="E4218">
        <f t="shared" si="644"/>
        <v>75</v>
      </c>
      <c r="F4218">
        <f t="shared" si="645"/>
        <v>0</v>
      </c>
      <c r="H4218">
        <f t="shared" si="646"/>
        <v>75</v>
      </c>
      <c r="I4218">
        <f t="shared" si="647"/>
        <v>134</v>
      </c>
      <c r="K4218">
        <f t="shared" si="648"/>
        <v>97</v>
      </c>
      <c r="O4218">
        <v>4</v>
      </c>
      <c r="S4218">
        <v>5</v>
      </c>
      <c r="T4218">
        <v>20</v>
      </c>
    </row>
    <row r="4219" spans="2:20" x14ac:dyDescent="0.25">
      <c r="B4219" s="16">
        <f t="shared" si="641"/>
        <v>43019</v>
      </c>
      <c r="C4219">
        <f t="shared" si="639"/>
        <v>410</v>
      </c>
      <c r="D4219">
        <f t="shared" si="643"/>
        <v>335</v>
      </c>
      <c r="E4219">
        <f t="shared" si="644"/>
        <v>75</v>
      </c>
      <c r="F4219">
        <f t="shared" si="645"/>
        <v>0</v>
      </c>
      <c r="H4219">
        <f t="shared" si="646"/>
        <v>75</v>
      </c>
      <c r="I4219">
        <f t="shared" si="647"/>
        <v>134</v>
      </c>
      <c r="K4219">
        <f t="shared" si="648"/>
        <v>97</v>
      </c>
      <c r="O4219">
        <v>4</v>
      </c>
      <c r="S4219">
        <v>5</v>
      </c>
      <c r="T4219">
        <v>20</v>
      </c>
    </row>
    <row r="4220" spans="2:20" x14ac:dyDescent="0.25">
      <c r="B4220" s="16">
        <f t="shared" si="641"/>
        <v>43020</v>
      </c>
      <c r="C4220">
        <f t="shared" si="639"/>
        <v>410</v>
      </c>
      <c r="D4220">
        <f t="shared" si="643"/>
        <v>335</v>
      </c>
      <c r="E4220">
        <f t="shared" si="644"/>
        <v>75</v>
      </c>
      <c r="F4220">
        <f t="shared" si="645"/>
        <v>0</v>
      </c>
      <c r="H4220">
        <f t="shared" si="646"/>
        <v>75</v>
      </c>
      <c r="I4220">
        <f t="shared" si="647"/>
        <v>134</v>
      </c>
      <c r="K4220">
        <f t="shared" si="648"/>
        <v>97</v>
      </c>
      <c r="O4220">
        <v>4</v>
      </c>
      <c r="S4220">
        <v>5</v>
      </c>
      <c r="T4220">
        <v>20</v>
      </c>
    </row>
    <row r="4221" spans="2:20" x14ac:dyDescent="0.25">
      <c r="B4221" s="16">
        <f t="shared" si="641"/>
        <v>43021</v>
      </c>
      <c r="C4221">
        <f t="shared" si="639"/>
        <v>410</v>
      </c>
      <c r="D4221">
        <f t="shared" si="643"/>
        <v>335</v>
      </c>
      <c r="E4221">
        <f t="shared" si="644"/>
        <v>75</v>
      </c>
      <c r="F4221">
        <f t="shared" si="645"/>
        <v>0</v>
      </c>
      <c r="H4221">
        <f t="shared" si="646"/>
        <v>75</v>
      </c>
      <c r="I4221">
        <f t="shared" si="647"/>
        <v>134</v>
      </c>
      <c r="K4221">
        <f t="shared" si="648"/>
        <v>97</v>
      </c>
      <c r="O4221">
        <v>4</v>
      </c>
      <c r="S4221">
        <v>5</v>
      </c>
      <c r="T4221">
        <v>20</v>
      </c>
    </row>
    <row r="4222" spans="2:20" x14ac:dyDescent="0.25">
      <c r="B4222" s="16">
        <f t="shared" si="641"/>
        <v>43022</v>
      </c>
      <c r="C4222">
        <f t="shared" si="639"/>
        <v>410</v>
      </c>
      <c r="D4222">
        <f t="shared" si="643"/>
        <v>335</v>
      </c>
      <c r="E4222">
        <f t="shared" si="644"/>
        <v>75</v>
      </c>
      <c r="F4222">
        <f t="shared" si="645"/>
        <v>0</v>
      </c>
      <c r="H4222">
        <f t="shared" si="646"/>
        <v>75</v>
      </c>
      <c r="I4222">
        <f t="shared" si="647"/>
        <v>134</v>
      </c>
      <c r="K4222">
        <f t="shared" si="648"/>
        <v>97</v>
      </c>
      <c r="O4222">
        <v>4</v>
      </c>
      <c r="S4222">
        <v>5</v>
      </c>
      <c r="T4222">
        <v>20</v>
      </c>
    </row>
    <row r="4223" spans="2:20" x14ac:dyDescent="0.25">
      <c r="B4223" s="16">
        <f t="shared" si="641"/>
        <v>43023</v>
      </c>
      <c r="C4223">
        <f t="shared" si="639"/>
        <v>410</v>
      </c>
      <c r="D4223">
        <f t="shared" si="643"/>
        <v>335</v>
      </c>
      <c r="E4223">
        <f t="shared" si="644"/>
        <v>75</v>
      </c>
      <c r="F4223">
        <f t="shared" si="645"/>
        <v>0</v>
      </c>
      <c r="H4223">
        <f t="shared" si="646"/>
        <v>75</v>
      </c>
      <c r="I4223">
        <f t="shared" si="647"/>
        <v>134</v>
      </c>
      <c r="K4223">
        <f t="shared" si="648"/>
        <v>97</v>
      </c>
      <c r="O4223">
        <v>4</v>
      </c>
      <c r="S4223">
        <v>5</v>
      </c>
      <c r="T4223">
        <v>20</v>
      </c>
    </row>
    <row r="4224" spans="2:20" x14ac:dyDescent="0.25">
      <c r="B4224" s="16">
        <f t="shared" si="641"/>
        <v>43024</v>
      </c>
      <c r="C4224">
        <f t="shared" si="639"/>
        <v>410</v>
      </c>
      <c r="D4224">
        <f t="shared" si="643"/>
        <v>335</v>
      </c>
      <c r="E4224">
        <f t="shared" si="644"/>
        <v>75</v>
      </c>
      <c r="F4224">
        <f t="shared" si="645"/>
        <v>0</v>
      </c>
      <c r="H4224">
        <f t="shared" si="646"/>
        <v>75</v>
      </c>
      <c r="I4224">
        <f t="shared" si="647"/>
        <v>134</v>
      </c>
      <c r="K4224">
        <f t="shared" si="648"/>
        <v>97</v>
      </c>
      <c r="O4224">
        <v>4</v>
      </c>
      <c r="S4224">
        <v>5</v>
      </c>
      <c r="T4224">
        <v>20</v>
      </c>
    </row>
    <row r="4225" spans="2:20" x14ac:dyDescent="0.25">
      <c r="B4225" s="16">
        <f t="shared" si="641"/>
        <v>43025</v>
      </c>
      <c r="C4225">
        <f t="shared" si="639"/>
        <v>410</v>
      </c>
      <c r="D4225">
        <f t="shared" si="643"/>
        <v>335</v>
      </c>
      <c r="E4225">
        <f t="shared" si="644"/>
        <v>75</v>
      </c>
      <c r="F4225">
        <f t="shared" si="645"/>
        <v>0</v>
      </c>
      <c r="H4225">
        <f t="shared" si="646"/>
        <v>75</v>
      </c>
      <c r="I4225">
        <f t="shared" si="647"/>
        <v>134</v>
      </c>
      <c r="K4225">
        <f t="shared" si="648"/>
        <v>97</v>
      </c>
      <c r="O4225">
        <v>4</v>
      </c>
      <c r="S4225">
        <v>5</v>
      </c>
      <c r="T4225">
        <v>20</v>
      </c>
    </row>
    <row r="4226" spans="2:20" x14ac:dyDescent="0.25">
      <c r="B4226" s="16">
        <f t="shared" si="641"/>
        <v>43026</v>
      </c>
      <c r="C4226">
        <f t="shared" si="639"/>
        <v>410</v>
      </c>
      <c r="D4226">
        <f t="shared" si="643"/>
        <v>335</v>
      </c>
      <c r="E4226">
        <f t="shared" si="644"/>
        <v>75</v>
      </c>
      <c r="F4226">
        <f t="shared" si="645"/>
        <v>0</v>
      </c>
      <c r="H4226">
        <f t="shared" si="646"/>
        <v>75</v>
      </c>
      <c r="I4226">
        <f t="shared" si="647"/>
        <v>134</v>
      </c>
      <c r="K4226">
        <f t="shared" si="648"/>
        <v>97</v>
      </c>
      <c r="O4226">
        <v>4</v>
      </c>
      <c r="S4226">
        <v>5</v>
      </c>
      <c r="T4226">
        <v>20</v>
      </c>
    </row>
    <row r="4227" spans="2:20" x14ac:dyDescent="0.25">
      <c r="B4227" s="16">
        <f t="shared" si="641"/>
        <v>43027</v>
      </c>
      <c r="C4227">
        <f t="shared" si="639"/>
        <v>410</v>
      </c>
      <c r="D4227">
        <f t="shared" si="643"/>
        <v>335</v>
      </c>
      <c r="E4227">
        <f t="shared" si="644"/>
        <v>75</v>
      </c>
      <c r="F4227">
        <f t="shared" si="645"/>
        <v>0</v>
      </c>
      <c r="H4227">
        <f t="shared" si="646"/>
        <v>75</v>
      </c>
      <c r="I4227">
        <f t="shared" si="647"/>
        <v>134</v>
      </c>
      <c r="K4227">
        <f t="shared" si="648"/>
        <v>97</v>
      </c>
      <c r="O4227">
        <v>4</v>
      </c>
      <c r="S4227">
        <v>5</v>
      </c>
      <c r="T4227">
        <v>20</v>
      </c>
    </row>
    <row r="4228" spans="2:20" x14ac:dyDescent="0.25">
      <c r="B4228" s="16">
        <f t="shared" si="641"/>
        <v>43028</v>
      </c>
      <c r="C4228">
        <f t="shared" si="639"/>
        <v>410</v>
      </c>
      <c r="D4228">
        <f t="shared" si="643"/>
        <v>335</v>
      </c>
      <c r="E4228">
        <f t="shared" si="644"/>
        <v>75</v>
      </c>
      <c r="F4228">
        <f t="shared" si="645"/>
        <v>0</v>
      </c>
      <c r="H4228">
        <f t="shared" si="646"/>
        <v>75</v>
      </c>
      <c r="I4228">
        <f t="shared" si="647"/>
        <v>134</v>
      </c>
      <c r="K4228">
        <f t="shared" si="648"/>
        <v>97</v>
      </c>
      <c r="O4228">
        <v>4</v>
      </c>
      <c r="S4228">
        <v>5</v>
      </c>
      <c r="T4228">
        <v>20</v>
      </c>
    </row>
    <row r="4229" spans="2:20" x14ac:dyDescent="0.25">
      <c r="B4229" s="16">
        <f t="shared" si="641"/>
        <v>43029</v>
      </c>
      <c r="C4229">
        <f t="shared" ref="C4229:C4292" si="649">C4228</f>
        <v>410</v>
      </c>
      <c r="D4229">
        <f t="shared" si="643"/>
        <v>335</v>
      </c>
      <c r="E4229">
        <f t="shared" si="644"/>
        <v>75</v>
      </c>
      <c r="F4229">
        <f t="shared" si="645"/>
        <v>0</v>
      </c>
      <c r="H4229">
        <f t="shared" si="646"/>
        <v>75</v>
      </c>
      <c r="I4229">
        <f t="shared" si="647"/>
        <v>134</v>
      </c>
      <c r="K4229">
        <f t="shared" si="648"/>
        <v>97</v>
      </c>
      <c r="O4229">
        <v>4</v>
      </c>
      <c r="S4229">
        <v>5</v>
      </c>
      <c r="T4229">
        <v>20</v>
      </c>
    </row>
    <row r="4230" spans="2:20" x14ac:dyDescent="0.25">
      <c r="B4230" s="16">
        <f t="shared" si="641"/>
        <v>43030</v>
      </c>
      <c r="C4230">
        <f t="shared" si="649"/>
        <v>410</v>
      </c>
      <c r="D4230">
        <f t="shared" si="643"/>
        <v>335</v>
      </c>
      <c r="E4230">
        <f t="shared" si="644"/>
        <v>75</v>
      </c>
      <c r="F4230">
        <f t="shared" si="645"/>
        <v>0</v>
      </c>
      <c r="H4230">
        <f t="shared" si="646"/>
        <v>75</v>
      </c>
      <c r="I4230">
        <f t="shared" si="647"/>
        <v>134</v>
      </c>
      <c r="K4230">
        <f t="shared" si="648"/>
        <v>97</v>
      </c>
      <c r="O4230">
        <v>4</v>
      </c>
      <c r="S4230">
        <v>5</v>
      </c>
      <c r="T4230">
        <v>20</v>
      </c>
    </row>
    <row r="4231" spans="2:20" x14ac:dyDescent="0.25">
      <c r="B4231" s="16">
        <f t="shared" si="641"/>
        <v>43031</v>
      </c>
      <c r="C4231">
        <f t="shared" si="649"/>
        <v>410</v>
      </c>
      <c r="D4231">
        <f t="shared" si="643"/>
        <v>335</v>
      </c>
      <c r="E4231">
        <f t="shared" si="644"/>
        <v>75</v>
      </c>
      <c r="F4231">
        <f t="shared" si="645"/>
        <v>0</v>
      </c>
      <c r="H4231">
        <f t="shared" si="646"/>
        <v>75</v>
      </c>
      <c r="I4231">
        <f t="shared" si="647"/>
        <v>134</v>
      </c>
      <c r="K4231">
        <f t="shared" si="648"/>
        <v>97</v>
      </c>
      <c r="O4231">
        <v>4</v>
      </c>
      <c r="S4231">
        <v>5</v>
      </c>
      <c r="T4231">
        <v>20</v>
      </c>
    </row>
    <row r="4232" spans="2:20" x14ac:dyDescent="0.25">
      <c r="B4232" s="16">
        <f t="shared" si="641"/>
        <v>43032</v>
      </c>
      <c r="C4232">
        <f t="shared" si="649"/>
        <v>410</v>
      </c>
      <c r="D4232">
        <f t="shared" si="643"/>
        <v>335</v>
      </c>
      <c r="E4232">
        <f t="shared" si="644"/>
        <v>75</v>
      </c>
      <c r="F4232">
        <f t="shared" si="645"/>
        <v>0</v>
      </c>
      <c r="H4232">
        <f t="shared" si="646"/>
        <v>75</v>
      </c>
      <c r="I4232">
        <f t="shared" si="647"/>
        <v>134</v>
      </c>
      <c r="K4232">
        <f t="shared" si="648"/>
        <v>97</v>
      </c>
      <c r="O4232">
        <v>4</v>
      </c>
      <c r="S4232">
        <v>5</v>
      </c>
      <c r="T4232">
        <v>20</v>
      </c>
    </row>
    <row r="4233" spans="2:20" x14ac:dyDescent="0.25">
      <c r="B4233" s="16">
        <f t="shared" si="641"/>
        <v>43033</v>
      </c>
      <c r="C4233">
        <f t="shared" si="649"/>
        <v>410</v>
      </c>
      <c r="D4233">
        <f t="shared" si="643"/>
        <v>335</v>
      </c>
      <c r="E4233">
        <f t="shared" si="644"/>
        <v>75</v>
      </c>
      <c r="F4233">
        <f t="shared" si="645"/>
        <v>0</v>
      </c>
      <c r="H4233">
        <f t="shared" si="646"/>
        <v>75</v>
      </c>
      <c r="I4233">
        <f t="shared" si="647"/>
        <v>134</v>
      </c>
      <c r="K4233">
        <f t="shared" si="648"/>
        <v>97</v>
      </c>
      <c r="O4233">
        <v>4</v>
      </c>
      <c r="S4233">
        <v>5</v>
      </c>
      <c r="T4233">
        <v>20</v>
      </c>
    </row>
    <row r="4234" spans="2:20" x14ac:dyDescent="0.25">
      <c r="B4234" s="16">
        <f t="shared" si="641"/>
        <v>43034</v>
      </c>
      <c r="C4234">
        <f t="shared" si="649"/>
        <v>410</v>
      </c>
      <c r="D4234">
        <f t="shared" si="643"/>
        <v>335</v>
      </c>
      <c r="E4234">
        <f t="shared" si="644"/>
        <v>75</v>
      </c>
      <c r="F4234">
        <f t="shared" si="645"/>
        <v>0</v>
      </c>
      <c r="H4234">
        <f t="shared" si="646"/>
        <v>75</v>
      </c>
      <c r="I4234">
        <f t="shared" si="647"/>
        <v>134</v>
      </c>
      <c r="K4234">
        <f t="shared" si="648"/>
        <v>97</v>
      </c>
      <c r="O4234">
        <v>4</v>
      </c>
      <c r="S4234">
        <v>5</v>
      </c>
      <c r="T4234">
        <v>20</v>
      </c>
    </row>
    <row r="4235" spans="2:20" x14ac:dyDescent="0.25">
      <c r="B4235" s="16">
        <f t="shared" si="641"/>
        <v>43035</v>
      </c>
      <c r="C4235">
        <f t="shared" si="649"/>
        <v>410</v>
      </c>
      <c r="D4235">
        <f t="shared" si="643"/>
        <v>335</v>
      </c>
      <c r="E4235">
        <f t="shared" si="644"/>
        <v>75</v>
      </c>
      <c r="F4235">
        <f t="shared" si="645"/>
        <v>0</v>
      </c>
      <c r="H4235">
        <f t="shared" si="646"/>
        <v>75</v>
      </c>
      <c r="I4235">
        <f t="shared" si="647"/>
        <v>134</v>
      </c>
      <c r="K4235">
        <f t="shared" si="648"/>
        <v>97</v>
      </c>
      <c r="O4235">
        <v>4</v>
      </c>
      <c r="S4235">
        <v>5</v>
      </c>
      <c r="T4235">
        <v>20</v>
      </c>
    </row>
    <row r="4236" spans="2:20" x14ac:dyDescent="0.25">
      <c r="B4236" s="16">
        <f t="shared" si="641"/>
        <v>43036</v>
      </c>
      <c r="C4236">
        <f t="shared" si="649"/>
        <v>410</v>
      </c>
      <c r="D4236">
        <f t="shared" si="643"/>
        <v>335</v>
      </c>
      <c r="E4236">
        <f t="shared" si="644"/>
        <v>75</v>
      </c>
      <c r="F4236">
        <f t="shared" si="645"/>
        <v>0</v>
      </c>
      <c r="H4236">
        <f t="shared" si="646"/>
        <v>75</v>
      </c>
      <c r="I4236">
        <f t="shared" si="647"/>
        <v>134</v>
      </c>
      <c r="K4236">
        <f t="shared" si="648"/>
        <v>97</v>
      </c>
      <c r="O4236">
        <v>4</v>
      </c>
      <c r="S4236">
        <v>5</v>
      </c>
      <c r="T4236">
        <v>20</v>
      </c>
    </row>
    <row r="4237" spans="2:20" s="40" customFormat="1" x14ac:dyDescent="0.25">
      <c r="B4237" s="39">
        <f t="shared" si="641"/>
        <v>43037</v>
      </c>
      <c r="C4237" s="40">
        <f t="shared" si="649"/>
        <v>410</v>
      </c>
      <c r="D4237" s="40">
        <f t="shared" si="643"/>
        <v>335</v>
      </c>
      <c r="E4237" s="40">
        <f t="shared" si="644"/>
        <v>75</v>
      </c>
      <c r="F4237" s="40">
        <f t="shared" si="645"/>
        <v>0</v>
      </c>
      <c r="H4237" s="40">
        <f t="shared" si="646"/>
        <v>75</v>
      </c>
      <c r="I4237">
        <f t="shared" si="647"/>
        <v>134</v>
      </c>
      <c r="K4237" s="40">
        <f t="shared" si="648"/>
        <v>97</v>
      </c>
      <c r="O4237" s="40">
        <v>4</v>
      </c>
      <c r="S4237" s="40">
        <v>5</v>
      </c>
      <c r="T4237" s="40">
        <v>20</v>
      </c>
    </row>
    <row r="4238" spans="2:20" s="40" customFormat="1" x14ac:dyDescent="0.25">
      <c r="B4238" s="39">
        <f t="shared" si="641"/>
        <v>43038</v>
      </c>
      <c r="C4238" s="40">
        <f t="shared" si="649"/>
        <v>410</v>
      </c>
      <c r="D4238" s="40">
        <f t="shared" si="643"/>
        <v>335</v>
      </c>
      <c r="E4238" s="40">
        <f t="shared" si="644"/>
        <v>75</v>
      </c>
      <c r="F4238" s="40">
        <f t="shared" si="645"/>
        <v>0</v>
      </c>
      <c r="H4238" s="40">
        <f t="shared" si="646"/>
        <v>75</v>
      </c>
      <c r="I4238">
        <f t="shared" si="647"/>
        <v>134</v>
      </c>
      <c r="K4238" s="40">
        <f t="shared" si="648"/>
        <v>97</v>
      </c>
      <c r="O4238" s="40">
        <v>4</v>
      </c>
      <c r="S4238" s="40">
        <v>5</v>
      </c>
      <c r="T4238" s="40">
        <v>20</v>
      </c>
    </row>
    <row r="4239" spans="2:20" s="40" customFormat="1" x14ac:dyDescent="0.25">
      <c r="B4239" s="39">
        <f t="shared" si="641"/>
        <v>43039</v>
      </c>
      <c r="C4239" s="40">
        <f t="shared" si="649"/>
        <v>410</v>
      </c>
      <c r="D4239" s="40">
        <f t="shared" si="643"/>
        <v>335</v>
      </c>
      <c r="E4239" s="40">
        <f t="shared" si="644"/>
        <v>75</v>
      </c>
      <c r="F4239" s="40">
        <f t="shared" si="645"/>
        <v>0</v>
      </c>
      <c r="H4239" s="40">
        <f t="shared" si="646"/>
        <v>75</v>
      </c>
      <c r="I4239">
        <f t="shared" si="647"/>
        <v>134</v>
      </c>
      <c r="K4239" s="40">
        <f t="shared" si="648"/>
        <v>97</v>
      </c>
      <c r="O4239" s="40">
        <v>4</v>
      </c>
      <c r="S4239" s="40">
        <v>5</v>
      </c>
      <c r="T4239" s="40">
        <v>20</v>
      </c>
    </row>
    <row r="4240" spans="2:20" s="40" customFormat="1" x14ac:dyDescent="0.25">
      <c r="B4240" s="39">
        <f t="shared" si="641"/>
        <v>43040</v>
      </c>
      <c r="C4240" s="40">
        <v>450</v>
      </c>
      <c r="D4240" s="40">
        <f t="shared" si="643"/>
        <v>390</v>
      </c>
      <c r="E4240" s="40">
        <f t="shared" si="644"/>
        <v>60</v>
      </c>
      <c r="F4240" s="40">
        <f>25+30+15-70+30</f>
        <v>30</v>
      </c>
      <c r="H4240" s="40">
        <f>25+35+5+10+20-50</f>
        <v>45</v>
      </c>
      <c r="I4240" s="40">
        <f>15+5+79</f>
        <v>99</v>
      </c>
      <c r="K4240" s="40">
        <f t="shared" ref="K4240:K4300" si="650">30+11+35+21</f>
        <v>97</v>
      </c>
      <c r="O4240" s="41">
        <f>4+21</f>
        <v>25</v>
      </c>
      <c r="Q4240" s="40">
        <v>50</v>
      </c>
      <c r="R4240" s="40">
        <f>34</f>
        <v>34</v>
      </c>
      <c r="S4240" s="40">
        <f>10</f>
        <v>10</v>
      </c>
    </row>
    <row r="4241" spans="2:19" s="40" customFormat="1" x14ac:dyDescent="0.25">
      <c r="B4241" s="39">
        <f t="shared" si="641"/>
        <v>43041</v>
      </c>
      <c r="C4241" s="40">
        <f t="shared" si="649"/>
        <v>450</v>
      </c>
      <c r="D4241" s="40">
        <f t="shared" si="643"/>
        <v>390</v>
      </c>
      <c r="E4241" s="40">
        <f t="shared" si="644"/>
        <v>60</v>
      </c>
      <c r="F4241" s="40">
        <f t="shared" ref="F4241:F4269" si="651">25+30+15-70+30</f>
        <v>30</v>
      </c>
      <c r="H4241" s="40">
        <f t="shared" ref="H4241:H4269" si="652">25+35+5+10+20-50</f>
        <v>45</v>
      </c>
      <c r="I4241" s="40">
        <f t="shared" ref="I4241:I4300" si="653">15+5+79</f>
        <v>99</v>
      </c>
      <c r="K4241" s="40">
        <f t="shared" si="650"/>
        <v>97</v>
      </c>
      <c r="O4241" s="41">
        <f t="shared" ref="O4241:O4269" si="654">4+21</f>
        <v>25</v>
      </c>
      <c r="Q4241" s="40">
        <v>50</v>
      </c>
      <c r="R4241" s="40">
        <f>34</f>
        <v>34</v>
      </c>
      <c r="S4241" s="40">
        <f>10</f>
        <v>10</v>
      </c>
    </row>
    <row r="4242" spans="2:19" s="40" customFormat="1" x14ac:dyDescent="0.25">
      <c r="B4242" s="39">
        <f t="shared" si="641"/>
        <v>43042</v>
      </c>
      <c r="C4242" s="40">
        <f t="shared" si="649"/>
        <v>450</v>
      </c>
      <c r="D4242" s="40">
        <f t="shared" si="643"/>
        <v>390</v>
      </c>
      <c r="E4242" s="40">
        <f t="shared" si="644"/>
        <v>60</v>
      </c>
      <c r="F4242" s="40">
        <f t="shared" si="651"/>
        <v>30</v>
      </c>
      <c r="H4242" s="40">
        <f t="shared" si="652"/>
        <v>45</v>
      </c>
      <c r="I4242" s="40">
        <f t="shared" si="653"/>
        <v>99</v>
      </c>
      <c r="K4242" s="40">
        <f t="shared" si="650"/>
        <v>97</v>
      </c>
      <c r="O4242" s="41">
        <f t="shared" si="654"/>
        <v>25</v>
      </c>
      <c r="Q4242" s="40">
        <v>50</v>
      </c>
      <c r="R4242" s="40">
        <f>34</f>
        <v>34</v>
      </c>
      <c r="S4242" s="40">
        <f>10</f>
        <v>10</v>
      </c>
    </row>
    <row r="4243" spans="2:19" s="40" customFormat="1" x14ac:dyDescent="0.25">
      <c r="B4243" s="39">
        <f t="shared" si="641"/>
        <v>43043</v>
      </c>
      <c r="C4243" s="40">
        <f t="shared" si="649"/>
        <v>450</v>
      </c>
      <c r="D4243" s="40">
        <f t="shared" si="643"/>
        <v>390</v>
      </c>
      <c r="E4243" s="40">
        <f t="shared" si="644"/>
        <v>60</v>
      </c>
      <c r="F4243" s="40">
        <f t="shared" si="651"/>
        <v>30</v>
      </c>
      <c r="H4243" s="40">
        <f t="shared" si="652"/>
        <v>45</v>
      </c>
      <c r="I4243" s="40">
        <f t="shared" si="653"/>
        <v>99</v>
      </c>
      <c r="K4243" s="40">
        <f t="shared" si="650"/>
        <v>97</v>
      </c>
      <c r="O4243" s="41">
        <f t="shared" si="654"/>
        <v>25</v>
      </c>
      <c r="Q4243" s="40">
        <v>50</v>
      </c>
      <c r="R4243" s="40">
        <f>34</f>
        <v>34</v>
      </c>
      <c r="S4243" s="40">
        <f>10</f>
        <v>10</v>
      </c>
    </row>
    <row r="4244" spans="2:19" s="40" customFormat="1" x14ac:dyDescent="0.25">
      <c r="B4244" s="39">
        <f t="shared" si="641"/>
        <v>43044</v>
      </c>
      <c r="C4244" s="40">
        <f t="shared" si="649"/>
        <v>450</v>
      </c>
      <c r="D4244" s="40">
        <f t="shared" si="643"/>
        <v>390</v>
      </c>
      <c r="E4244" s="40">
        <f t="shared" si="644"/>
        <v>60</v>
      </c>
      <c r="F4244" s="40">
        <f t="shared" si="651"/>
        <v>30</v>
      </c>
      <c r="H4244" s="40">
        <f t="shared" si="652"/>
        <v>45</v>
      </c>
      <c r="I4244" s="40">
        <f t="shared" si="653"/>
        <v>99</v>
      </c>
      <c r="K4244" s="40">
        <f t="shared" si="650"/>
        <v>97</v>
      </c>
      <c r="O4244" s="41">
        <f t="shared" si="654"/>
        <v>25</v>
      </c>
      <c r="Q4244" s="40">
        <v>50</v>
      </c>
      <c r="R4244" s="40">
        <f>34</f>
        <v>34</v>
      </c>
      <c r="S4244" s="40">
        <f>10</f>
        <v>10</v>
      </c>
    </row>
    <row r="4245" spans="2:19" s="40" customFormat="1" x14ac:dyDescent="0.25">
      <c r="B4245" s="39">
        <f t="shared" si="641"/>
        <v>43045</v>
      </c>
      <c r="C4245" s="40">
        <f t="shared" si="649"/>
        <v>450</v>
      </c>
      <c r="D4245" s="40">
        <f t="shared" si="643"/>
        <v>390</v>
      </c>
      <c r="E4245" s="40">
        <f t="shared" si="644"/>
        <v>60</v>
      </c>
      <c r="F4245" s="40">
        <f t="shared" si="651"/>
        <v>30</v>
      </c>
      <c r="H4245" s="40">
        <f t="shared" si="652"/>
        <v>45</v>
      </c>
      <c r="I4245" s="40">
        <f t="shared" si="653"/>
        <v>99</v>
      </c>
      <c r="K4245" s="40">
        <f t="shared" si="650"/>
        <v>97</v>
      </c>
      <c r="O4245" s="41">
        <f t="shared" si="654"/>
        <v>25</v>
      </c>
      <c r="Q4245" s="40">
        <v>50</v>
      </c>
      <c r="R4245" s="40">
        <f>34</f>
        <v>34</v>
      </c>
      <c r="S4245" s="40">
        <f>10</f>
        <v>10</v>
      </c>
    </row>
    <row r="4246" spans="2:19" s="40" customFormat="1" x14ac:dyDescent="0.25">
      <c r="B4246" s="39">
        <f t="shared" si="641"/>
        <v>43046</v>
      </c>
      <c r="C4246" s="40">
        <f t="shared" si="649"/>
        <v>450</v>
      </c>
      <c r="D4246" s="40">
        <f t="shared" si="643"/>
        <v>390</v>
      </c>
      <c r="E4246" s="40">
        <f t="shared" si="644"/>
        <v>60</v>
      </c>
      <c r="F4246" s="40">
        <f t="shared" si="651"/>
        <v>30</v>
      </c>
      <c r="H4246" s="40">
        <f t="shared" si="652"/>
        <v>45</v>
      </c>
      <c r="I4246" s="40">
        <f t="shared" si="653"/>
        <v>99</v>
      </c>
      <c r="K4246" s="40">
        <f t="shared" si="650"/>
        <v>97</v>
      </c>
      <c r="O4246" s="41">
        <f t="shared" si="654"/>
        <v>25</v>
      </c>
      <c r="Q4246" s="40">
        <v>50</v>
      </c>
      <c r="R4246" s="40">
        <f>34</f>
        <v>34</v>
      </c>
      <c r="S4246" s="40">
        <f>10</f>
        <v>10</v>
      </c>
    </row>
    <row r="4247" spans="2:19" s="40" customFormat="1" x14ac:dyDescent="0.25">
      <c r="B4247" s="39">
        <f t="shared" si="641"/>
        <v>43047</v>
      </c>
      <c r="C4247" s="40">
        <f t="shared" si="649"/>
        <v>450</v>
      </c>
      <c r="D4247" s="40">
        <f t="shared" si="643"/>
        <v>390</v>
      </c>
      <c r="E4247" s="40">
        <f t="shared" si="644"/>
        <v>60</v>
      </c>
      <c r="F4247" s="40">
        <f t="shared" si="651"/>
        <v>30</v>
      </c>
      <c r="H4247" s="40">
        <f t="shared" si="652"/>
        <v>45</v>
      </c>
      <c r="I4247" s="40">
        <f t="shared" si="653"/>
        <v>99</v>
      </c>
      <c r="K4247" s="40">
        <f t="shared" si="650"/>
        <v>97</v>
      </c>
      <c r="O4247" s="41">
        <f t="shared" si="654"/>
        <v>25</v>
      </c>
      <c r="Q4247" s="40">
        <v>50</v>
      </c>
      <c r="R4247" s="40">
        <f>34</f>
        <v>34</v>
      </c>
      <c r="S4247" s="40">
        <f>10</f>
        <v>10</v>
      </c>
    </row>
    <row r="4248" spans="2:19" s="40" customFormat="1" x14ac:dyDescent="0.25">
      <c r="B4248" s="39">
        <f t="shared" si="641"/>
        <v>43048</v>
      </c>
      <c r="C4248" s="40">
        <f t="shared" si="649"/>
        <v>450</v>
      </c>
      <c r="D4248" s="40">
        <f t="shared" si="643"/>
        <v>390</v>
      </c>
      <c r="E4248" s="40">
        <f t="shared" si="644"/>
        <v>60</v>
      </c>
      <c r="F4248" s="40">
        <f t="shared" si="651"/>
        <v>30</v>
      </c>
      <c r="H4248" s="40">
        <f t="shared" si="652"/>
        <v>45</v>
      </c>
      <c r="I4248" s="40">
        <f t="shared" si="653"/>
        <v>99</v>
      </c>
      <c r="K4248" s="40">
        <f t="shared" si="650"/>
        <v>97</v>
      </c>
      <c r="O4248" s="41">
        <f t="shared" si="654"/>
        <v>25</v>
      </c>
      <c r="Q4248" s="40">
        <v>50</v>
      </c>
      <c r="R4248" s="40">
        <f>34</f>
        <v>34</v>
      </c>
      <c r="S4248" s="40">
        <f>10</f>
        <v>10</v>
      </c>
    </row>
    <row r="4249" spans="2:19" s="40" customFormat="1" x14ac:dyDescent="0.25">
      <c r="B4249" s="39">
        <f t="shared" si="641"/>
        <v>43049</v>
      </c>
      <c r="C4249" s="40">
        <f t="shared" si="649"/>
        <v>450</v>
      </c>
      <c r="D4249" s="40">
        <f t="shared" si="643"/>
        <v>390</v>
      </c>
      <c r="E4249" s="40">
        <f t="shared" si="644"/>
        <v>60</v>
      </c>
      <c r="F4249" s="40">
        <f t="shared" si="651"/>
        <v>30</v>
      </c>
      <c r="H4249" s="40">
        <f t="shared" si="652"/>
        <v>45</v>
      </c>
      <c r="I4249" s="40">
        <f t="shared" si="653"/>
        <v>99</v>
      </c>
      <c r="K4249" s="40">
        <f t="shared" si="650"/>
        <v>97</v>
      </c>
      <c r="O4249" s="41">
        <f t="shared" si="654"/>
        <v>25</v>
      </c>
      <c r="Q4249" s="40">
        <v>50</v>
      </c>
      <c r="R4249" s="40">
        <f>34</f>
        <v>34</v>
      </c>
      <c r="S4249" s="40">
        <f>10</f>
        <v>10</v>
      </c>
    </row>
    <row r="4250" spans="2:19" s="40" customFormat="1" x14ac:dyDescent="0.25">
      <c r="B4250" s="39">
        <f t="shared" ref="B4250:B4313" si="655">B4249+1</f>
        <v>43050</v>
      </c>
      <c r="C4250" s="40">
        <f t="shared" si="649"/>
        <v>450</v>
      </c>
      <c r="D4250" s="40">
        <f t="shared" si="643"/>
        <v>390</v>
      </c>
      <c r="E4250" s="40">
        <f t="shared" si="644"/>
        <v>60</v>
      </c>
      <c r="F4250" s="40">
        <f t="shared" si="651"/>
        <v>30</v>
      </c>
      <c r="H4250" s="40">
        <f t="shared" si="652"/>
        <v>45</v>
      </c>
      <c r="I4250" s="40">
        <f t="shared" si="653"/>
        <v>99</v>
      </c>
      <c r="K4250" s="40">
        <f t="shared" si="650"/>
        <v>97</v>
      </c>
      <c r="O4250" s="41">
        <f t="shared" si="654"/>
        <v>25</v>
      </c>
      <c r="Q4250" s="40">
        <v>50</v>
      </c>
      <c r="R4250" s="40">
        <f>34</f>
        <v>34</v>
      </c>
      <c r="S4250" s="40">
        <f>10</f>
        <v>10</v>
      </c>
    </row>
    <row r="4251" spans="2:19" s="40" customFormat="1" x14ac:dyDescent="0.25">
      <c r="B4251" s="39">
        <f t="shared" si="655"/>
        <v>43051</v>
      </c>
      <c r="C4251" s="40">
        <f t="shared" si="649"/>
        <v>450</v>
      </c>
      <c r="D4251" s="40">
        <f t="shared" si="643"/>
        <v>390</v>
      </c>
      <c r="E4251" s="40">
        <f t="shared" si="644"/>
        <v>60</v>
      </c>
      <c r="F4251" s="40">
        <f t="shared" si="651"/>
        <v>30</v>
      </c>
      <c r="H4251" s="40">
        <f t="shared" si="652"/>
        <v>45</v>
      </c>
      <c r="I4251" s="40">
        <f t="shared" si="653"/>
        <v>99</v>
      </c>
      <c r="K4251" s="40">
        <f t="shared" si="650"/>
        <v>97</v>
      </c>
      <c r="O4251" s="41">
        <f t="shared" si="654"/>
        <v>25</v>
      </c>
      <c r="Q4251" s="40">
        <v>50</v>
      </c>
      <c r="R4251" s="40">
        <f>34</f>
        <v>34</v>
      </c>
      <c r="S4251" s="40">
        <f>10</f>
        <v>10</v>
      </c>
    </row>
    <row r="4252" spans="2:19" s="40" customFormat="1" x14ac:dyDescent="0.25">
      <c r="B4252" s="39">
        <f t="shared" si="655"/>
        <v>43052</v>
      </c>
      <c r="C4252" s="40">
        <f t="shared" si="649"/>
        <v>450</v>
      </c>
      <c r="D4252" s="40">
        <f t="shared" si="643"/>
        <v>390</v>
      </c>
      <c r="E4252" s="40">
        <f t="shared" si="644"/>
        <v>60</v>
      </c>
      <c r="F4252" s="40">
        <f t="shared" si="651"/>
        <v>30</v>
      </c>
      <c r="H4252" s="40">
        <f t="shared" si="652"/>
        <v>45</v>
      </c>
      <c r="I4252" s="40">
        <f t="shared" si="653"/>
        <v>99</v>
      </c>
      <c r="K4252" s="40">
        <f t="shared" si="650"/>
        <v>97</v>
      </c>
      <c r="O4252" s="41">
        <f t="shared" si="654"/>
        <v>25</v>
      </c>
      <c r="Q4252" s="40">
        <v>50</v>
      </c>
      <c r="R4252" s="40">
        <f>34</f>
        <v>34</v>
      </c>
      <c r="S4252" s="40">
        <f>10</f>
        <v>10</v>
      </c>
    </row>
    <row r="4253" spans="2:19" s="40" customFormat="1" x14ac:dyDescent="0.25">
      <c r="B4253" s="39">
        <f t="shared" si="655"/>
        <v>43053</v>
      </c>
      <c r="C4253" s="40">
        <f t="shared" si="649"/>
        <v>450</v>
      </c>
      <c r="D4253" s="40">
        <f t="shared" si="643"/>
        <v>390</v>
      </c>
      <c r="E4253" s="40">
        <f t="shared" si="644"/>
        <v>60</v>
      </c>
      <c r="F4253" s="40">
        <f t="shared" si="651"/>
        <v>30</v>
      </c>
      <c r="H4253" s="40">
        <f t="shared" si="652"/>
        <v>45</v>
      </c>
      <c r="I4253" s="40">
        <f t="shared" si="653"/>
        <v>99</v>
      </c>
      <c r="K4253" s="40">
        <f t="shared" si="650"/>
        <v>97</v>
      </c>
      <c r="O4253" s="41">
        <f t="shared" si="654"/>
        <v>25</v>
      </c>
      <c r="Q4253" s="40">
        <v>50</v>
      </c>
      <c r="R4253" s="40">
        <f>34</f>
        <v>34</v>
      </c>
      <c r="S4253" s="40">
        <f>10</f>
        <v>10</v>
      </c>
    </row>
    <row r="4254" spans="2:19" s="40" customFormat="1" x14ac:dyDescent="0.25">
      <c r="B4254" s="39">
        <f t="shared" si="655"/>
        <v>43054</v>
      </c>
      <c r="C4254" s="40">
        <f t="shared" si="649"/>
        <v>450</v>
      </c>
      <c r="D4254" s="40">
        <f t="shared" si="643"/>
        <v>390</v>
      </c>
      <c r="E4254" s="40">
        <f t="shared" si="644"/>
        <v>60</v>
      </c>
      <c r="F4254" s="40">
        <f t="shared" si="651"/>
        <v>30</v>
      </c>
      <c r="H4254" s="40">
        <f t="shared" si="652"/>
        <v>45</v>
      </c>
      <c r="I4254" s="40">
        <f t="shared" si="653"/>
        <v>99</v>
      </c>
      <c r="K4254" s="40">
        <f t="shared" si="650"/>
        <v>97</v>
      </c>
      <c r="O4254" s="41">
        <f t="shared" si="654"/>
        <v>25</v>
      </c>
      <c r="Q4254" s="40">
        <v>50</v>
      </c>
      <c r="R4254" s="40">
        <f>34</f>
        <v>34</v>
      </c>
      <c r="S4254" s="40">
        <f>10</f>
        <v>10</v>
      </c>
    </row>
    <row r="4255" spans="2:19" s="40" customFormat="1" x14ac:dyDescent="0.25">
      <c r="B4255" s="39">
        <f t="shared" si="655"/>
        <v>43055</v>
      </c>
      <c r="C4255" s="40">
        <f t="shared" si="649"/>
        <v>450</v>
      </c>
      <c r="D4255" s="40">
        <f t="shared" si="643"/>
        <v>390</v>
      </c>
      <c r="E4255" s="40">
        <f t="shared" si="644"/>
        <v>60</v>
      </c>
      <c r="F4255" s="40">
        <f t="shared" si="651"/>
        <v>30</v>
      </c>
      <c r="H4255" s="40">
        <f t="shared" si="652"/>
        <v>45</v>
      </c>
      <c r="I4255" s="40">
        <f t="shared" si="653"/>
        <v>99</v>
      </c>
      <c r="K4255" s="40">
        <f t="shared" si="650"/>
        <v>97</v>
      </c>
      <c r="O4255" s="41">
        <f t="shared" si="654"/>
        <v>25</v>
      </c>
      <c r="Q4255" s="40">
        <v>50</v>
      </c>
      <c r="R4255" s="40">
        <f>34</f>
        <v>34</v>
      </c>
      <c r="S4255" s="40">
        <f>10</f>
        <v>10</v>
      </c>
    </row>
    <row r="4256" spans="2:19" s="40" customFormat="1" x14ac:dyDescent="0.25">
      <c r="B4256" s="39">
        <f t="shared" si="655"/>
        <v>43056</v>
      </c>
      <c r="C4256" s="40">
        <f t="shared" si="649"/>
        <v>450</v>
      </c>
      <c r="D4256" s="40">
        <f t="shared" si="643"/>
        <v>390</v>
      </c>
      <c r="E4256" s="40">
        <f t="shared" si="644"/>
        <v>60</v>
      </c>
      <c r="F4256" s="40">
        <f t="shared" si="651"/>
        <v>30</v>
      </c>
      <c r="H4256" s="40">
        <f t="shared" si="652"/>
        <v>45</v>
      </c>
      <c r="I4256" s="40">
        <f t="shared" si="653"/>
        <v>99</v>
      </c>
      <c r="K4256" s="40">
        <f t="shared" si="650"/>
        <v>97</v>
      </c>
      <c r="O4256" s="41">
        <f t="shared" si="654"/>
        <v>25</v>
      </c>
      <c r="Q4256" s="40">
        <v>50</v>
      </c>
      <c r="R4256" s="40">
        <f>34</f>
        <v>34</v>
      </c>
      <c r="S4256" s="40">
        <f>10</f>
        <v>10</v>
      </c>
    </row>
    <row r="4257" spans="2:19" s="40" customFormat="1" x14ac:dyDescent="0.25">
      <c r="B4257" s="39">
        <f t="shared" si="655"/>
        <v>43057</v>
      </c>
      <c r="C4257" s="40">
        <f t="shared" si="649"/>
        <v>450</v>
      </c>
      <c r="D4257" s="40">
        <f t="shared" si="643"/>
        <v>390</v>
      </c>
      <c r="E4257" s="40">
        <f t="shared" si="644"/>
        <v>60</v>
      </c>
      <c r="F4257" s="40">
        <f t="shared" si="651"/>
        <v>30</v>
      </c>
      <c r="H4257" s="40">
        <f t="shared" si="652"/>
        <v>45</v>
      </c>
      <c r="I4257" s="40">
        <f t="shared" si="653"/>
        <v>99</v>
      </c>
      <c r="K4257" s="40">
        <f t="shared" si="650"/>
        <v>97</v>
      </c>
      <c r="O4257" s="41">
        <f t="shared" si="654"/>
        <v>25</v>
      </c>
      <c r="Q4257" s="40">
        <v>50</v>
      </c>
      <c r="R4257" s="40">
        <f>34</f>
        <v>34</v>
      </c>
      <c r="S4257" s="40">
        <f>10</f>
        <v>10</v>
      </c>
    </row>
    <row r="4258" spans="2:19" s="40" customFormat="1" x14ac:dyDescent="0.25">
      <c r="B4258" s="39">
        <f t="shared" si="655"/>
        <v>43058</v>
      </c>
      <c r="C4258" s="40">
        <f t="shared" si="649"/>
        <v>450</v>
      </c>
      <c r="D4258" s="40">
        <f t="shared" si="643"/>
        <v>390</v>
      </c>
      <c r="E4258" s="40">
        <f t="shared" si="644"/>
        <v>60</v>
      </c>
      <c r="F4258" s="40">
        <f t="shared" si="651"/>
        <v>30</v>
      </c>
      <c r="H4258" s="40">
        <f t="shared" si="652"/>
        <v>45</v>
      </c>
      <c r="I4258" s="40">
        <f t="shared" si="653"/>
        <v>99</v>
      </c>
      <c r="K4258" s="40">
        <f t="shared" si="650"/>
        <v>97</v>
      </c>
      <c r="O4258" s="41">
        <f t="shared" si="654"/>
        <v>25</v>
      </c>
      <c r="Q4258" s="40">
        <v>50</v>
      </c>
      <c r="R4258" s="40">
        <f>34</f>
        <v>34</v>
      </c>
      <c r="S4258" s="40">
        <f>10</f>
        <v>10</v>
      </c>
    </row>
    <row r="4259" spans="2:19" s="40" customFormat="1" x14ac:dyDescent="0.25">
      <c r="B4259" s="39">
        <f t="shared" si="655"/>
        <v>43059</v>
      </c>
      <c r="C4259" s="40">
        <f t="shared" si="649"/>
        <v>450</v>
      </c>
      <c r="D4259" s="40">
        <f t="shared" si="643"/>
        <v>390</v>
      </c>
      <c r="E4259" s="40">
        <f t="shared" si="644"/>
        <v>60</v>
      </c>
      <c r="F4259" s="40">
        <f t="shared" si="651"/>
        <v>30</v>
      </c>
      <c r="H4259" s="40">
        <f t="shared" si="652"/>
        <v>45</v>
      </c>
      <c r="I4259" s="40">
        <f t="shared" si="653"/>
        <v>99</v>
      </c>
      <c r="K4259" s="40">
        <f t="shared" si="650"/>
        <v>97</v>
      </c>
      <c r="O4259" s="41">
        <f t="shared" si="654"/>
        <v>25</v>
      </c>
      <c r="Q4259" s="40">
        <v>50</v>
      </c>
      <c r="R4259" s="40">
        <f>34</f>
        <v>34</v>
      </c>
      <c r="S4259" s="40">
        <f>10</f>
        <v>10</v>
      </c>
    </row>
    <row r="4260" spans="2:19" s="40" customFormat="1" x14ac:dyDescent="0.25">
      <c r="B4260" s="39">
        <f t="shared" si="655"/>
        <v>43060</v>
      </c>
      <c r="C4260" s="40">
        <f t="shared" si="649"/>
        <v>450</v>
      </c>
      <c r="D4260" s="40">
        <f t="shared" si="643"/>
        <v>390</v>
      </c>
      <c r="E4260" s="40">
        <f t="shared" si="644"/>
        <v>60</v>
      </c>
      <c r="F4260" s="40">
        <f t="shared" si="651"/>
        <v>30</v>
      </c>
      <c r="H4260" s="40">
        <f t="shared" si="652"/>
        <v>45</v>
      </c>
      <c r="I4260" s="40">
        <f t="shared" si="653"/>
        <v>99</v>
      </c>
      <c r="K4260" s="40">
        <f t="shared" si="650"/>
        <v>97</v>
      </c>
      <c r="O4260" s="41">
        <f t="shared" si="654"/>
        <v>25</v>
      </c>
      <c r="Q4260" s="40">
        <v>50</v>
      </c>
      <c r="R4260" s="40">
        <f>34</f>
        <v>34</v>
      </c>
      <c r="S4260" s="40">
        <f>10</f>
        <v>10</v>
      </c>
    </row>
    <row r="4261" spans="2:19" s="40" customFormat="1" x14ac:dyDescent="0.25">
      <c r="B4261" s="39">
        <f t="shared" si="655"/>
        <v>43061</v>
      </c>
      <c r="C4261" s="40">
        <f t="shared" si="649"/>
        <v>450</v>
      </c>
      <c r="D4261" s="40">
        <f t="shared" si="643"/>
        <v>390</v>
      </c>
      <c r="E4261" s="40">
        <f t="shared" si="644"/>
        <v>60</v>
      </c>
      <c r="F4261" s="40">
        <f t="shared" si="651"/>
        <v>30</v>
      </c>
      <c r="H4261" s="40">
        <f t="shared" si="652"/>
        <v>45</v>
      </c>
      <c r="I4261" s="40">
        <f t="shared" si="653"/>
        <v>99</v>
      </c>
      <c r="K4261" s="40">
        <f t="shared" si="650"/>
        <v>97</v>
      </c>
      <c r="O4261" s="41">
        <f t="shared" si="654"/>
        <v>25</v>
      </c>
      <c r="Q4261" s="40">
        <v>50</v>
      </c>
      <c r="R4261" s="40">
        <f>34</f>
        <v>34</v>
      </c>
      <c r="S4261" s="40">
        <f>10</f>
        <v>10</v>
      </c>
    </row>
    <row r="4262" spans="2:19" s="40" customFormat="1" x14ac:dyDescent="0.25">
      <c r="B4262" s="39">
        <f t="shared" si="655"/>
        <v>43062</v>
      </c>
      <c r="C4262" s="40">
        <f t="shared" si="649"/>
        <v>450</v>
      </c>
      <c r="D4262" s="40">
        <f t="shared" si="643"/>
        <v>390</v>
      </c>
      <c r="E4262" s="40">
        <f t="shared" si="644"/>
        <v>60</v>
      </c>
      <c r="F4262" s="40">
        <f t="shared" si="651"/>
        <v>30</v>
      </c>
      <c r="H4262" s="40">
        <f t="shared" si="652"/>
        <v>45</v>
      </c>
      <c r="I4262" s="40">
        <f t="shared" si="653"/>
        <v>99</v>
      </c>
      <c r="K4262" s="40">
        <f t="shared" si="650"/>
        <v>97</v>
      </c>
      <c r="O4262" s="41">
        <f t="shared" si="654"/>
        <v>25</v>
      </c>
      <c r="Q4262" s="40">
        <v>50</v>
      </c>
      <c r="R4262" s="40">
        <f>34</f>
        <v>34</v>
      </c>
      <c r="S4262" s="40">
        <f>10</f>
        <v>10</v>
      </c>
    </row>
    <row r="4263" spans="2:19" s="40" customFormat="1" x14ac:dyDescent="0.25">
      <c r="B4263" s="39">
        <f t="shared" si="655"/>
        <v>43063</v>
      </c>
      <c r="C4263" s="40">
        <f t="shared" si="649"/>
        <v>450</v>
      </c>
      <c r="D4263" s="40">
        <f t="shared" si="643"/>
        <v>390</v>
      </c>
      <c r="E4263" s="40">
        <f t="shared" si="644"/>
        <v>60</v>
      </c>
      <c r="F4263" s="40">
        <f t="shared" si="651"/>
        <v>30</v>
      </c>
      <c r="H4263" s="40">
        <f t="shared" si="652"/>
        <v>45</v>
      </c>
      <c r="I4263" s="40">
        <f t="shared" si="653"/>
        <v>99</v>
      </c>
      <c r="K4263" s="40">
        <f t="shared" si="650"/>
        <v>97</v>
      </c>
      <c r="O4263" s="41">
        <f t="shared" si="654"/>
        <v>25</v>
      </c>
      <c r="Q4263" s="40">
        <v>50</v>
      </c>
      <c r="R4263" s="40">
        <f>34</f>
        <v>34</v>
      </c>
      <c r="S4263" s="40">
        <f>10</f>
        <v>10</v>
      </c>
    </row>
    <row r="4264" spans="2:19" s="40" customFormat="1" x14ac:dyDescent="0.25">
      <c r="B4264" s="39">
        <f t="shared" si="655"/>
        <v>43064</v>
      </c>
      <c r="C4264" s="40">
        <f t="shared" si="649"/>
        <v>450</v>
      </c>
      <c r="D4264" s="40">
        <f t="shared" si="643"/>
        <v>390</v>
      </c>
      <c r="E4264" s="40">
        <f t="shared" si="644"/>
        <v>60</v>
      </c>
      <c r="F4264" s="40">
        <f t="shared" si="651"/>
        <v>30</v>
      </c>
      <c r="H4264" s="40">
        <f t="shared" si="652"/>
        <v>45</v>
      </c>
      <c r="I4264" s="40">
        <f t="shared" si="653"/>
        <v>99</v>
      </c>
      <c r="K4264" s="40">
        <f t="shared" si="650"/>
        <v>97</v>
      </c>
      <c r="O4264" s="41">
        <f t="shared" si="654"/>
        <v>25</v>
      </c>
      <c r="Q4264" s="40">
        <v>50</v>
      </c>
      <c r="R4264" s="40">
        <f>34</f>
        <v>34</v>
      </c>
      <c r="S4264" s="40">
        <f>10</f>
        <v>10</v>
      </c>
    </row>
    <row r="4265" spans="2:19" s="40" customFormat="1" x14ac:dyDescent="0.25">
      <c r="B4265" s="39">
        <f t="shared" si="655"/>
        <v>43065</v>
      </c>
      <c r="C4265" s="40">
        <f t="shared" si="649"/>
        <v>450</v>
      </c>
      <c r="D4265" s="40">
        <f t="shared" si="643"/>
        <v>390</v>
      </c>
      <c r="E4265" s="40">
        <f t="shared" si="644"/>
        <v>60</v>
      </c>
      <c r="F4265" s="40">
        <f t="shared" si="651"/>
        <v>30</v>
      </c>
      <c r="H4265" s="40">
        <f t="shared" si="652"/>
        <v>45</v>
      </c>
      <c r="I4265" s="40">
        <f t="shared" si="653"/>
        <v>99</v>
      </c>
      <c r="K4265" s="40">
        <f t="shared" si="650"/>
        <v>97</v>
      </c>
      <c r="O4265" s="41">
        <f t="shared" si="654"/>
        <v>25</v>
      </c>
      <c r="Q4265" s="40">
        <v>50</v>
      </c>
      <c r="R4265" s="40">
        <f>34</f>
        <v>34</v>
      </c>
      <c r="S4265" s="40">
        <f>10</f>
        <v>10</v>
      </c>
    </row>
    <row r="4266" spans="2:19" s="40" customFormat="1" x14ac:dyDescent="0.25">
      <c r="B4266" s="39">
        <f t="shared" si="655"/>
        <v>43066</v>
      </c>
      <c r="C4266" s="40">
        <f t="shared" si="649"/>
        <v>450</v>
      </c>
      <c r="D4266" s="40">
        <f t="shared" si="643"/>
        <v>390</v>
      </c>
      <c r="E4266" s="40">
        <f t="shared" si="644"/>
        <v>60</v>
      </c>
      <c r="F4266" s="40">
        <f t="shared" si="651"/>
        <v>30</v>
      </c>
      <c r="H4266" s="40">
        <f t="shared" si="652"/>
        <v>45</v>
      </c>
      <c r="I4266" s="40">
        <f t="shared" si="653"/>
        <v>99</v>
      </c>
      <c r="K4266" s="40">
        <f t="shared" si="650"/>
        <v>97</v>
      </c>
      <c r="O4266" s="41">
        <f t="shared" si="654"/>
        <v>25</v>
      </c>
      <c r="Q4266" s="40">
        <v>50</v>
      </c>
      <c r="R4266" s="40">
        <f>34</f>
        <v>34</v>
      </c>
      <c r="S4266" s="40">
        <f>10</f>
        <v>10</v>
      </c>
    </row>
    <row r="4267" spans="2:19" s="40" customFormat="1" x14ac:dyDescent="0.25">
      <c r="B4267" s="39">
        <f t="shared" si="655"/>
        <v>43067</v>
      </c>
      <c r="C4267" s="40">
        <f t="shared" si="649"/>
        <v>450</v>
      </c>
      <c r="D4267" s="40">
        <f t="shared" si="643"/>
        <v>390</v>
      </c>
      <c r="E4267" s="40">
        <f t="shared" si="644"/>
        <v>60</v>
      </c>
      <c r="F4267" s="40">
        <f t="shared" si="651"/>
        <v>30</v>
      </c>
      <c r="H4267" s="40">
        <f t="shared" si="652"/>
        <v>45</v>
      </c>
      <c r="I4267" s="40">
        <f t="shared" si="653"/>
        <v>99</v>
      </c>
      <c r="K4267" s="40">
        <f t="shared" si="650"/>
        <v>97</v>
      </c>
      <c r="O4267" s="41">
        <f t="shared" si="654"/>
        <v>25</v>
      </c>
      <c r="Q4267" s="40">
        <v>50</v>
      </c>
      <c r="R4267" s="40">
        <f>34</f>
        <v>34</v>
      </c>
      <c r="S4267" s="40">
        <f>10</f>
        <v>10</v>
      </c>
    </row>
    <row r="4268" spans="2:19" s="40" customFormat="1" x14ac:dyDescent="0.25">
      <c r="B4268" s="39">
        <f t="shared" si="655"/>
        <v>43068</v>
      </c>
      <c r="C4268" s="40">
        <f t="shared" si="649"/>
        <v>450</v>
      </c>
      <c r="D4268" s="40">
        <f t="shared" si="643"/>
        <v>390</v>
      </c>
      <c r="E4268" s="40">
        <f t="shared" si="644"/>
        <v>60</v>
      </c>
      <c r="F4268" s="40">
        <f t="shared" si="651"/>
        <v>30</v>
      </c>
      <c r="H4268" s="40">
        <f t="shared" si="652"/>
        <v>45</v>
      </c>
      <c r="I4268" s="40">
        <f t="shared" si="653"/>
        <v>99</v>
      </c>
      <c r="K4268" s="40">
        <f t="shared" si="650"/>
        <v>97</v>
      </c>
      <c r="O4268" s="41">
        <f t="shared" si="654"/>
        <v>25</v>
      </c>
      <c r="Q4268" s="40">
        <v>50</v>
      </c>
      <c r="R4268" s="40">
        <f>34</f>
        <v>34</v>
      </c>
      <c r="S4268" s="40">
        <f>10</f>
        <v>10</v>
      </c>
    </row>
    <row r="4269" spans="2:19" s="40" customFormat="1" x14ac:dyDescent="0.25">
      <c r="B4269" s="39">
        <f t="shared" si="655"/>
        <v>43069</v>
      </c>
      <c r="C4269" s="40">
        <f t="shared" si="649"/>
        <v>450</v>
      </c>
      <c r="D4269" s="40">
        <f t="shared" si="643"/>
        <v>390</v>
      </c>
      <c r="E4269" s="40">
        <f t="shared" si="644"/>
        <v>60</v>
      </c>
      <c r="F4269" s="40">
        <f t="shared" si="651"/>
        <v>30</v>
      </c>
      <c r="H4269" s="40">
        <f t="shared" si="652"/>
        <v>45</v>
      </c>
      <c r="I4269" s="40">
        <f t="shared" si="653"/>
        <v>99</v>
      </c>
      <c r="K4269" s="40">
        <f t="shared" si="650"/>
        <v>97</v>
      </c>
      <c r="O4269" s="41">
        <f t="shared" si="654"/>
        <v>25</v>
      </c>
      <c r="Q4269" s="40">
        <v>50</v>
      </c>
      <c r="R4269" s="40">
        <f>34</f>
        <v>34</v>
      </c>
      <c r="S4269" s="40">
        <f>10</f>
        <v>10</v>
      </c>
    </row>
    <row r="4270" spans="2:19" s="40" customFormat="1" x14ac:dyDescent="0.25">
      <c r="B4270" s="39">
        <f t="shared" si="655"/>
        <v>43070</v>
      </c>
      <c r="C4270" s="40">
        <f t="shared" si="649"/>
        <v>450</v>
      </c>
      <c r="D4270" s="40">
        <f t="shared" si="643"/>
        <v>375</v>
      </c>
      <c r="E4270" s="40">
        <f t="shared" si="644"/>
        <v>75</v>
      </c>
      <c r="F4270" s="40">
        <f t="shared" ref="F4270:F4300" si="656">25+30+15-70</f>
        <v>0</v>
      </c>
      <c r="H4270" s="40">
        <f>25+35+5+10+30</f>
        <v>105</v>
      </c>
      <c r="I4270" s="40">
        <f t="shared" si="653"/>
        <v>99</v>
      </c>
      <c r="K4270" s="40">
        <f t="shared" si="650"/>
        <v>97</v>
      </c>
      <c r="O4270" s="40">
        <f>4+5</f>
        <v>9</v>
      </c>
      <c r="Q4270" s="40">
        <f>5</f>
        <v>5</v>
      </c>
      <c r="R4270" s="40">
        <f>45</f>
        <v>45</v>
      </c>
      <c r="S4270" s="40">
        <f>15</f>
        <v>15</v>
      </c>
    </row>
    <row r="4271" spans="2:19" s="40" customFormat="1" x14ac:dyDescent="0.25">
      <c r="B4271" s="39">
        <f t="shared" si="655"/>
        <v>43071</v>
      </c>
      <c r="C4271" s="40">
        <f t="shared" si="649"/>
        <v>450</v>
      </c>
      <c r="D4271" s="40">
        <f t="shared" si="643"/>
        <v>375</v>
      </c>
      <c r="E4271" s="40">
        <f t="shared" si="644"/>
        <v>75</v>
      </c>
      <c r="F4271" s="40">
        <f t="shared" si="656"/>
        <v>0</v>
      </c>
      <c r="H4271" s="40">
        <f t="shared" ref="H4271:H4300" si="657">25+35+5+10+30</f>
        <v>105</v>
      </c>
      <c r="I4271" s="40">
        <f t="shared" si="653"/>
        <v>99</v>
      </c>
      <c r="K4271" s="40">
        <f t="shared" si="650"/>
        <v>97</v>
      </c>
      <c r="O4271" s="40">
        <f t="shared" ref="O4271:O4300" si="658">4+5</f>
        <v>9</v>
      </c>
      <c r="Q4271" s="40">
        <f>5</f>
        <v>5</v>
      </c>
      <c r="R4271" s="40">
        <f>45</f>
        <v>45</v>
      </c>
      <c r="S4271" s="40">
        <f>15</f>
        <v>15</v>
      </c>
    </row>
    <row r="4272" spans="2:19" s="40" customFormat="1" x14ac:dyDescent="0.25">
      <c r="B4272" s="39">
        <f t="shared" si="655"/>
        <v>43072</v>
      </c>
      <c r="C4272" s="40">
        <f t="shared" si="649"/>
        <v>450</v>
      </c>
      <c r="D4272" s="40">
        <f t="shared" si="643"/>
        <v>375</v>
      </c>
      <c r="E4272" s="40">
        <f t="shared" si="644"/>
        <v>75</v>
      </c>
      <c r="F4272" s="40">
        <f t="shared" si="656"/>
        <v>0</v>
      </c>
      <c r="H4272" s="40">
        <f t="shared" si="657"/>
        <v>105</v>
      </c>
      <c r="I4272" s="40">
        <f t="shared" si="653"/>
        <v>99</v>
      </c>
      <c r="K4272" s="40">
        <f t="shared" si="650"/>
        <v>97</v>
      </c>
      <c r="O4272" s="40">
        <f t="shared" si="658"/>
        <v>9</v>
      </c>
      <c r="Q4272" s="40">
        <f>5</f>
        <v>5</v>
      </c>
      <c r="R4272" s="40">
        <f>45</f>
        <v>45</v>
      </c>
      <c r="S4272" s="40">
        <f>15</f>
        <v>15</v>
      </c>
    </row>
    <row r="4273" spans="2:19" s="40" customFormat="1" x14ac:dyDescent="0.25">
      <c r="B4273" s="39">
        <f t="shared" si="655"/>
        <v>43073</v>
      </c>
      <c r="C4273" s="40">
        <f t="shared" si="649"/>
        <v>450</v>
      </c>
      <c r="D4273" s="40">
        <f t="shared" ref="D4273:D4336" si="659">SUM(F4273:U4273)</f>
        <v>375</v>
      </c>
      <c r="E4273" s="40">
        <f t="shared" ref="E4273:E4336" si="660">C4273-D4273</f>
        <v>75</v>
      </c>
      <c r="F4273" s="40">
        <f t="shared" si="656"/>
        <v>0</v>
      </c>
      <c r="H4273" s="40">
        <f t="shared" si="657"/>
        <v>105</v>
      </c>
      <c r="I4273" s="40">
        <f t="shared" si="653"/>
        <v>99</v>
      </c>
      <c r="K4273" s="40">
        <f t="shared" si="650"/>
        <v>97</v>
      </c>
      <c r="O4273" s="40">
        <f t="shared" si="658"/>
        <v>9</v>
      </c>
      <c r="Q4273" s="40">
        <f>5</f>
        <v>5</v>
      </c>
      <c r="R4273" s="40">
        <f>45</f>
        <v>45</v>
      </c>
      <c r="S4273" s="40">
        <f>15</f>
        <v>15</v>
      </c>
    </row>
    <row r="4274" spans="2:19" s="40" customFormat="1" x14ac:dyDescent="0.25">
      <c r="B4274" s="39">
        <f t="shared" si="655"/>
        <v>43074</v>
      </c>
      <c r="C4274" s="40">
        <f t="shared" si="649"/>
        <v>450</v>
      </c>
      <c r="D4274" s="40">
        <f t="shared" si="659"/>
        <v>375</v>
      </c>
      <c r="E4274" s="40">
        <f t="shared" si="660"/>
        <v>75</v>
      </c>
      <c r="F4274" s="40">
        <f t="shared" si="656"/>
        <v>0</v>
      </c>
      <c r="H4274" s="40">
        <f t="shared" si="657"/>
        <v>105</v>
      </c>
      <c r="I4274" s="40">
        <f t="shared" si="653"/>
        <v>99</v>
      </c>
      <c r="K4274" s="40">
        <f t="shared" si="650"/>
        <v>97</v>
      </c>
      <c r="O4274" s="40">
        <f t="shared" si="658"/>
        <v>9</v>
      </c>
      <c r="Q4274" s="40">
        <f>5</f>
        <v>5</v>
      </c>
      <c r="R4274" s="40">
        <f>45</f>
        <v>45</v>
      </c>
      <c r="S4274" s="40">
        <f>15</f>
        <v>15</v>
      </c>
    </row>
    <row r="4275" spans="2:19" s="40" customFormat="1" x14ac:dyDescent="0.25">
      <c r="B4275" s="39">
        <f t="shared" si="655"/>
        <v>43075</v>
      </c>
      <c r="C4275" s="40">
        <f t="shared" si="649"/>
        <v>450</v>
      </c>
      <c r="D4275" s="40">
        <f t="shared" si="659"/>
        <v>375</v>
      </c>
      <c r="E4275" s="40">
        <f t="shared" si="660"/>
        <v>75</v>
      </c>
      <c r="F4275" s="40">
        <f t="shared" si="656"/>
        <v>0</v>
      </c>
      <c r="H4275" s="40">
        <f t="shared" si="657"/>
        <v>105</v>
      </c>
      <c r="I4275" s="40">
        <f t="shared" si="653"/>
        <v>99</v>
      </c>
      <c r="K4275" s="40">
        <f t="shared" si="650"/>
        <v>97</v>
      </c>
      <c r="O4275" s="40">
        <f t="shared" si="658"/>
        <v>9</v>
      </c>
      <c r="Q4275" s="40">
        <f>5</f>
        <v>5</v>
      </c>
      <c r="R4275" s="40">
        <f>45</f>
        <v>45</v>
      </c>
      <c r="S4275" s="40">
        <f>15</f>
        <v>15</v>
      </c>
    </row>
    <row r="4276" spans="2:19" s="40" customFormat="1" x14ac:dyDescent="0.25">
      <c r="B4276" s="39">
        <f t="shared" si="655"/>
        <v>43076</v>
      </c>
      <c r="C4276" s="40">
        <f t="shared" si="649"/>
        <v>450</v>
      </c>
      <c r="D4276" s="40">
        <f t="shared" si="659"/>
        <v>375</v>
      </c>
      <c r="E4276" s="40">
        <f t="shared" si="660"/>
        <v>75</v>
      </c>
      <c r="F4276" s="40">
        <f t="shared" si="656"/>
        <v>0</v>
      </c>
      <c r="H4276" s="40">
        <f t="shared" si="657"/>
        <v>105</v>
      </c>
      <c r="I4276" s="40">
        <f t="shared" si="653"/>
        <v>99</v>
      </c>
      <c r="K4276" s="40">
        <f t="shared" si="650"/>
        <v>97</v>
      </c>
      <c r="O4276" s="40">
        <f t="shared" si="658"/>
        <v>9</v>
      </c>
      <c r="Q4276" s="40">
        <f>5</f>
        <v>5</v>
      </c>
      <c r="R4276" s="40">
        <f>45</f>
        <v>45</v>
      </c>
      <c r="S4276" s="40">
        <f>15</f>
        <v>15</v>
      </c>
    </row>
    <row r="4277" spans="2:19" s="40" customFormat="1" x14ac:dyDescent="0.25">
      <c r="B4277" s="39">
        <f t="shared" si="655"/>
        <v>43077</v>
      </c>
      <c r="C4277" s="40">
        <f t="shared" si="649"/>
        <v>450</v>
      </c>
      <c r="D4277" s="40">
        <f t="shared" si="659"/>
        <v>375</v>
      </c>
      <c r="E4277" s="40">
        <f t="shared" si="660"/>
        <v>75</v>
      </c>
      <c r="F4277" s="40">
        <f t="shared" si="656"/>
        <v>0</v>
      </c>
      <c r="H4277" s="40">
        <f t="shared" si="657"/>
        <v>105</v>
      </c>
      <c r="I4277" s="40">
        <f t="shared" si="653"/>
        <v>99</v>
      </c>
      <c r="K4277" s="40">
        <f t="shared" si="650"/>
        <v>97</v>
      </c>
      <c r="O4277" s="40">
        <f t="shared" si="658"/>
        <v>9</v>
      </c>
      <c r="Q4277" s="40">
        <f>5</f>
        <v>5</v>
      </c>
      <c r="R4277" s="40">
        <f>45</f>
        <v>45</v>
      </c>
      <c r="S4277" s="40">
        <f>15</f>
        <v>15</v>
      </c>
    </row>
    <row r="4278" spans="2:19" s="40" customFormat="1" x14ac:dyDescent="0.25">
      <c r="B4278" s="39">
        <f t="shared" si="655"/>
        <v>43078</v>
      </c>
      <c r="C4278" s="40">
        <f t="shared" si="649"/>
        <v>450</v>
      </c>
      <c r="D4278" s="40">
        <f t="shared" si="659"/>
        <v>375</v>
      </c>
      <c r="E4278" s="40">
        <f t="shared" si="660"/>
        <v>75</v>
      </c>
      <c r="F4278" s="40">
        <f t="shared" si="656"/>
        <v>0</v>
      </c>
      <c r="H4278" s="40">
        <f t="shared" si="657"/>
        <v>105</v>
      </c>
      <c r="I4278" s="40">
        <f t="shared" si="653"/>
        <v>99</v>
      </c>
      <c r="K4278" s="40">
        <f t="shared" si="650"/>
        <v>97</v>
      </c>
      <c r="O4278" s="40">
        <f t="shared" si="658"/>
        <v>9</v>
      </c>
      <c r="Q4278" s="40">
        <f>5</f>
        <v>5</v>
      </c>
      <c r="R4278" s="40">
        <f>45</f>
        <v>45</v>
      </c>
      <c r="S4278" s="40">
        <f>15</f>
        <v>15</v>
      </c>
    </row>
    <row r="4279" spans="2:19" s="40" customFormat="1" x14ac:dyDescent="0.25">
      <c r="B4279" s="39">
        <f t="shared" si="655"/>
        <v>43079</v>
      </c>
      <c r="C4279" s="40">
        <f t="shared" si="649"/>
        <v>450</v>
      </c>
      <c r="D4279" s="40">
        <f t="shared" si="659"/>
        <v>375</v>
      </c>
      <c r="E4279" s="40">
        <f t="shared" si="660"/>
        <v>75</v>
      </c>
      <c r="F4279" s="40">
        <f t="shared" si="656"/>
        <v>0</v>
      </c>
      <c r="H4279" s="40">
        <f t="shared" si="657"/>
        <v>105</v>
      </c>
      <c r="I4279" s="40">
        <f t="shared" si="653"/>
        <v>99</v>
      </c>
      <c r="K4279" s="40">
        <f t="shared" si="650"/>
        <v>97</v>
      </c>
      <c r="O4279" s="40">
        <f t="shared" si="658"/>
        <v>9</v>
      </c>
      <c r="Q4279" s="40">
        <f>5</f>
        <v>5</v>
      </c>
      <c r="R4279" s="40">
        <f>45</f>
        <v>45</v>
      </c>
      <c r="S4279" s="40">
        <f>15</f>
        <v>15</v>
      </c>
    </row>
    <row r="4280" spans="2:19" s="40" customFormat="1" x14ac:dyDescent="0.25">
      <c r="B4280" s="39">
        <f t="shared" si="655"/>
        <v>43080</v>
      </c>
      <c r="C4280" s="40">
        <f t="shared" si="649"/>
        <v>450</v>
      </c>
      <c r="D4280" s="40">
        <f t="shared" si="659"/>
        <v>375</v>
      </c>
      <c r="E4280" s="40">
        <f t="shared" si="660"/>
        <v>75</v>
      </c>
      <c r="F4280" s="40">
        <f t="shared" si="656"/>
        <v>0</v>
      </c>
      <c r="H4280" s="40">
        <f t="shared" si="657"/>
        <v>105</v>
      </c>
      <c r="I4280" s="40">
        <f t="shared" si="653"/>
        <v>99</v>
      </c>
      <c r="K4280" s="40">
        <f t="shared" si="650"/>
        <v>97</v>
      </c>
      <c r="O4280" s="40">
        <f t="shared" si="658"/>
        <v>9</v>
      </c>
      <c r="Q4280" s="40">
        <f>5</f>
        <v>5</v>
      </c>
      <c r="R4280" s="40">
        <f>45</f>
        <v>45</v>
      </c>
      <c r="S4280" s="40">
        <f>15</f>
        <v>15</v>
      </c>
    </row>
    <row r="4281" spans="2:19" s="40" customFormat="1" x14ac:dyDescent="0.25">
      <c r="B4281" s="39">
        <f t="shared" si="655"/>
        <v>43081</v>
      </c>
      <c r="C4281" s="40">
        <f t="shared" si="649"/>
        <v>450</v>
      </c>
      <c r="D4281" s="40">
        <f t="shared" si="659"/>
        <v>375</v>
      </c>
      <c r="E4281" s="40">
        <f t="shared" si="660"/>
        <v>75</v>
      </c>
      <c r="F4281" s="40">
        <f t="shared" si="656"/>
        <v>0</v>
      </c>
      <c r="H4281" s="40">
        <f t="shared" si="657"/>
        <v>105</v>
      </c>
      <c r="I4281" s="40">
        <f t="shared" si="653"/>
        <v>99</v>
      </c>
      <c r="K4281" s="40">
        <f t="shared" si="650"/>
        <v>97</v>
      </c>
      <c r="O4281" s="40">
        <f t="shared" si="658"/>
        <v>9</v>
      </c>
      <c r="Q4281" s="40">
        <f>5</f>
        <v>5</v>
      </c>
      <c r="R4281" s="40">
        <f>45</f>
        <v>45</v>
      </c>
      <c r="S4281" s="40">
        <f>15</f>
        <v>15</v>
      </c>
    </row>
    <row r="4282" spans="2:19" s="40" customFormat="1" x14ac:dyDescent="0.25">
      <c r="B4282" s="39">
        <f t="shared" si="655"/>
        <v>43082</v>
      </c>
      <c r="C4282" s="40">
        <f t="shared" si="649"/>
        <v>450</v>
      </c>
      <c r="D4282" s="40">
        <f t="shared" si="659"/>
        <v>375</v>
      </c>
      <c r="E4282" s="40">
        <f t="shared" si="660"/>
        <v>75</v>
      </c>
      <c r="F4282" s="40">
        <f t="shared" si="656"/>
        <v>0</v>
      </c>
      <c r="H4282" s="40">
        <f t="shared" si="657"/>
        <v>105</v>
      </c>
      <c r="I4282" s="40">
        <f t="shared" si="653"/>
        <v>99</v>
      </c>
      <c r="K4282" s="40">
        <f t="shared" si="650"/>
        <v>97</v>
      </c>
      <c r="O4282" s="40">
        <f t="shared" si="658"/>
        <v>9</v>
      </c>
      <c r="Q4282" s="40">
        <f>5</f>
        <v>5</v>
      </c>
      <c r="R4282" s="40">
        <f>45</f>
        <v>45</v>
      </c>
      <c r="S4282" s="40">
        <f>15</f>
        <v>15</v>
      </c>
    </row>
    <row r="4283" spans="2:19" s="40" customFormat="1" x14ac:dyDescent="0.25">
      <c r="B4283" s="39">
        <f t="shared" si="655"/>
        <v>43083</v>
      </c>
      <c r="C4283" s="40">
        <f t="shared" si="649"/>
        <v>450</v>
      </c>
      <c r="D4283" s="40">
        <f t="shared" si="659"/>
        <v>375</v>
      </c>
      <c r="E4283" s="40">
        <f t="shared" si="660"/>
        <v>75</v>
      </c>
      <c r="F4283" s="40">
        <f t="shared" si="656"/>
        <v>0</v>
      </c>
      <c r="H4283" s="40">
        <f t="shared" si="657"/>
        <v>105</v>
      </c>
      <c r="I4283" s="40">
        <f t="shared" si="653"/>
        <v>99</v>
      </c>
      <c r="K4283" s="40">
        <f t="shared" si="650"/>
        <v>97</v>
      </c>
      <c r="O4283" s="40">
        <f t="shared" si="658"/>
        <v>9</v>
      </c>
      <c r="Q4283" s="40">
        <f>5</f>
        <v>5</v>
      </c>
      <c r="R4283" s="40">
        <f>45</f>
        <v>45</v>
      </c>
      <c r="S4283" s="40">
        <f>15</f>
        <v>15</v>
      </c>
    </row>
    <row r="4284" spans="2:19" s="40" customFormat="1" x14ac:dyDescent="0.25">
      <c r="B4284" s="39">
        <f t="shared" si="655"/>
        <v>43084</v>
      </c>
      <c r="C4284" s="40">
        <f t="shared" si="649"/>
        <v>450</v>
      </c>
      <c r="D4284" s="40">
        <f t="shared" si="659"/>
        <v>375</v>
      </c>
      <c r="E4284" s="40">
        <f t="shared" si="660"/>
        <v>75</v>
      </c>
      <c r="F4284" s="40">
        <f t="shared" si="656"/>
        <v>0</v>
      </c>
      <c r="H4284" s="40">
        <f t="shared" si="657"/>
        <v>105</v>
      </c>
      <c r="I4284" s="40">
        <f t="shared" si="653"/>
        <v>99</v>
      </c>
      <c r="K4284" s="40">
        <f t="shared" si="650"/>
        <v>97</v>
      </c>
      <c r="O4284" s="40">
        <f t="shared" si="658"/>
        <v>9</v>
      </c>
      <c r="Q4284" s="40">
        <f>5</f>
        <v>5</v>
      </c>
      <c r="R4284" s="40">
        <f>45</f>
        <v>45</v>
      </c>
      <c r="S4284" s="40">
        <f>15</f>
        <v>15</v>
      </c>
    </row>
    <row r="4285" spans="2:19" s="40" customFormat="1" x14ac:dyDescent="0.25">
      <c r="B4285" s="39">
        <f t="shared" si="655"/>
        <v>43085</v>
      </c>
      <c r="C4285" s="40">
        <f t="shared" si="649"/>
        <v>450</v>
      </c>
      <c r="D4285" s="40">
        <f t="shared" si="659"/>
        <v>375</v>
      </c>
      <c r="E4285" s="40">
        <f t="shared" si="660"/>
        <v>75</v>
      </c>
      <c r="F4285" s="40">
        <f t="shared" si="656"/>
        <v>0</v>
      </c>
      <c r="H4285" s="40">
        <f t="shared" si="657"/>
        <v>105</v>
      </c>
      <c r="I4285" s="40">
        <f t="shared" si="653"/>
        <v>99</v>
      </c>
      <c r="K4285" s="40">
        <f t="shared" si="650"/>
        <v>97</v>
      </c>
      <c r="O4285" s="40">
        <f t="shared" si="658"/>
        <v>9</v>
      </c>
      <c r="Q4285" s="40">
        <f>5</f>
        <v>5</v>
      </c>
      <c r="R4285" s="40">
        <f>45</f>
        <v>45</v>
      </c>
      <c r="S4285" s="40">
        <f>15</f>
        <v>15</v>
      </c>
    </row>
    <row r="4286" spans="2:19" s="40" customFormat="1" x14ac:dyDescent="0.25">
      <c r="B4286" s="39">
        <f t="shared" si="655"/>
        <v>43086</v>
      </c>
      <c r="C4286" s="40">
        <f t="shared" si="649"/>
        <v>450</v>
      </c>
      <c r="D4286" s="40">
        <f t="shared" si="659"/>
        <v>375</v>
      </c>
      <c r="E4286" s="40">
        <f t="shared" si="660"/>
        <v>75</v>
      </c>
      <c r="F4286" s="40">
        <f t="shared" si="656"/>
        <v>0</v>
      </c>
      <c r="H4286" s="40">
        <f t="shared" si="657"/>
        <v>105</v>
      </c>
      <c r="I4286" s="40">
        <f t="shared" si="653"/>
        <v>99</v>
      </c>
      <c r="K4286" s="40">
        <f t="shared" si="650"/>
        <v>97</v>
      </c>
      <c r="O4286" s="40">
        <f t="shared" si="658"/>
        <v>9</v>
      </c>
      <c r="Q4286" s="40">
        <f>5</f>
        <v>5</v>
      </c>
      <c r="R4286" s="40">
        <f>45</f>
        <v>45</v>
      </c>
      <c r="S4286" s="40">
        <f>15</f>
        <v>15</v>
      </c>
    </row>
    <row r="4287" spans="2:19" s="40" customFormat="1" x14ac:dyDescent="0.25">
      <c r="B4287" s="39">
        <f t="shared" si="655"/>
        <v>43087</v>
      </c>
      <c r="C4287" s="40">
        <f t="shared" si="649"/>
        <v>450</v>
      </c>
      <c r="D4287" s="40">
        <f t="shared" si="659"/>
        <v>375</v>
      </c>
      <c r="E4287" s="40">
        <f t="shared" si="660"/>
        <v>75</v>
      </c>
      <c r="F4287" s="40">
        <f t="shared" si="656"/>
        <v>0</v>
      </c>
      <c r="H4287" s="40">
        <f t="shared" si="657"/>
        <v>105</v>
      </c>
      <c r="I4287" s="40">
        <f t="shared" si="653"/>
        <v>99</v>
      </c>
      <c r="K4287" s="40">
        <f t="shared" si="650"/>
        <v>97</v>
      </c>
      <c r="O4287" s="40">
        <f t="shared" si="658"/>
        <v>9</v>
      </c>
      <c r="Q4287" s="40">
        <f>5</f>
        <v>5</v>
      </c>
      <c r="R4287" s="40">
        <f>45</f>
        <v>45</v>
      </c>
      <c r="S4287" s="40">
        <f>15</f>
        <v>15</v>
      </c>
    </row>
    <row r="4288" spans="2:19" s="40" customFormat="1" x14ac:dyDescent="0.25">
      <c r="B4288" s="39">
        <f t="shared" si="655"/>
        <v>43088</v>
      </c>
      <c r="C4288" s="40">
        <f t="shared" si="649"/>
        <v>450</v>
      </c>
      <c r="D4288" s="40">
        <f t="shared" si="659"/>
        <v>375</v>
      </c>
      <c r="E4288" s="40">
        <f t="shared" si="660"/>
        <v>75</v>
      </c>
      <c r="F4288" s="40">
        <f t="shared" si="656"/>
        <v>0</v>
      </c>
      <c r="H4288" s="40">
        <f t="shared" si="657"/>
        <v>105</v>
      </c>
      <c r="I4288" s="40">
        <f t="shared" si="653"/>
        <v>99</v>
      </c>
      <c r="K4288" s="40">
        <f t="shared" si="650"/>
        <v>97</v>
      </c>
      <c r="O4288" s="40">
        <f t="shared" si="658"/>
        <v>9</v>
      </c>
      <c r="Q4288" s="40">
        <f>5</f>
        <v>5</v>
      </c>
      <c r="R4288" s="40">
        <f>45</f>
        <v>45</v>
      </c>
      <c r="S4288" s="40">
        <f>15</f>
        <v>15</v>
      </c>
    </row>
    <row r="4289" spans="2:21" s="40" customFormat="1" x14ac:dyDescent="0.25">
      <c r="B4289" s="39">
        <f t="shared" si="655"/>
        <v>43089</v>
      </c>
      <c r="C4289" s="40">
        <f t="shared" si="649"/>
        <v>450</v>
      </c>
      <c r="D4289" s="40">
        <f t="shared" si="659"/>
        <v>375</v>
      </c>
      <c r="E4289" s="40">
        <f t="shared" si="660"/>
        <v>75</v>
      </c>
      <c r="F4289" s="40">
        <f t="shared" si="656"/>
        <v>0</v>
      </c>
      <c r="H4289" s="40">
        <f t="shared" si="657"/>
        <v>105</v>
      </c>
      <c r="I4289" s="40">
        <f t="shared" si="653"/>
        <v>99</v>
      </c>
      <c r="K4289" s="40">
        <f t="shared" si="650"/>
        <v>97</v>
      </c>
      <c r="O4289" s="40">
        <f t="shared" si="658"/>
        <v>9</v>
      </c>
      <c r="Q4289" s="40">
        <f>5</f>
        <v>5</v>
      </c>
      <c r="R4289" s="40">
        <f>45</f>
        <v>45</v>
      </c>
      <c r="S4289" s="40">
        <f>15</f>
        <v>15</v>
      </c>
    </row>
    <row r="4290" spans="2:21" s="40" customFormat="1" x14ac:dyDescent="0.25">
      <c r="B4290" s="39">
        <f t="shared" si="655"/>
        <v>43090</v>
      </c>
      <c r="C4290" s="40">
        <f t="shared" si="649"/>
        <v>450</v>
      </c>
      <c r="D4290" s="40">
        <f t="shared" si="659"/>
        <v>375</v>
      </c>
      <c r="E4290" s="40">
        <f t="shared" si="660"/>
        <v>75</v>
      </c>
      <c r="F4290" s="40">
        <f t="shared" si="656"/>
        <v>0</v>
      </c>
      <c r="H4290" s="40">
        <f t="shared" si="657"/>
        <v>105</v>
      </c>
      <c r="I4290" s="40">
        <f t="shared" si="653"/>
        <v>99</v>
      </c>
      <c r="K4290" s="40">
        <f t="shared" si="650"/>
        <v>97</v>
      </c>
      <c r="O4290" s="40">
        <f t="shared" si="658"/>
        <v>9</v>
      </c>
      <c r="Q4290" s="40">
        <f>5</f>
        <v>5</v>
      </c>
      <c r="R4290" s="40">
        <f>45</f>
        <v>45</v>
      </c>
      <c r="S4290" s="40">
        <f>15</f>
        <v>15</v>
      </c>
    </row>
    <row r="4291" spans="2:21" s="40" customFormat="1" x14ac:dyDescent="0.25">
      <c r="B4291" s="39">
        <f t="shared" si="655"/>
        <v>43091</v>
      </c>
      <c r="C4291" s="40">
        <f t="shared" si="649"/>
        <v>450</v>
      </c>
      <c r="D4291" s="40">
        <f t="shared" si="659"/>
        <v>375</v>
      </c>
      <c r="E4291" s="40">
        <f t="shared" si="660"/>
        <v>75</v>
      </c>
      <c r="F4291" s="40">
        <f t="shared" si="656"/>
        <v>0</v>
      </c>
      <c r="H4291" s="40">
        <f t="shared" si="657"/>
        <v>105</v>
      </c>
      <c r="I4291" s="40">
        <f t="shared" si="653"/>
        <v>99</v>
      </c>
      <c r="K4291" s="40">
        <f t="shared" si="650"/>
        <v>97</v>
      </c>
      <c r="O4291" s="40">
        <f t="shared" si="658"/>
        <v>9</v>
      </c>
      <c r="Q4291" s="40">
        <f>5</f>
        <v>5</v>
      </c>
      <c r="R4291" s="40">
        <f>45</f>
        <v>45</v>
      </c>
      <c r="S4291" s="40">
        <f>15</f>
        <v>15</v>
      </c>
    </row>
    <row r="4292" spans="2:21" s="40" customFormat="1" x14ac:dyDescent="0.25">
      <c r="B4292" s="39">
        <f t="shared" si="655"/>
        <v>43092</v>
      </c>
      <c r="C4292" s="40">
        <f t="shared" si="649"/>
        <v>450</v>
      </c>
      <c r="D4292" s="40">
        <f t="shared" si="659"/>
        <v>375</v>
      </c>
      <c r="E4292" s="40">
        <f t="shared" si="660"/>
        <v>75</v>
      </c>
      <c r="F4292" s="40">
        <f t="shared" si="656"/>
        <v>0</v>
      </c>
      <c r="H4292" s="40">
        <f t="shared" si="657"/>
        <v>105</v>
      </c>
      <c r="I4292" s="40">
        <f t="shared" si="653"/>
        <v>99</v>
      </c>
      <c r="K4292" s="40">
        <f t="shared" si="650"/>
        <v>97</v>
      </c>
      <c r="O4292" s="40">
        <f t="shared" si="658"/>
        <v>9</v>
      </c>
      <c r="Q4292" s="40">
        <f>5</f>
        <v>5</v>
      </c>
      <c r="R4292" s="40">
        <f>45</f>
        <v>45</v>
      </c>
      <c r="S4292" s="40">
        <f>15</f>
        <v>15</v>
      </c>
    </row>
    <row r="4293" spans="2:21" s="40" customFormat="1" x14ac:dyDescent="0.25">
      <c r="B4293" s="39">
        <f t="shared" si="655"/>
        <v>43093</v>
      </c>
      <c r="C4293" s="40">
        <f t="shared" ref="C4293:C4356" si="661">C4292</f>
        <v>450</v>
      </c>
      <c r="D4293" s="40">
        <f t="shared" si="659"/>
        <v>375</v>
      </c>
      <c r="E4293" s="40">
        <f t="shared" si="660"/>
        <v>75</v>
      </c>
      <c r="F4293" s="40">
        <f t="shared" si="656"/>
        <v>0</v>
      </c>
      <c r="H4293" s="40">
        <f t="shared" si="657"/>
        <v>105</v>
      </c>
      <c r="I4293" s="40">
        <f t="shared" si="653"/>
        <v>99</v>
      </c>
      <c r="K4293" s="40">
        <f t="shared" si="650"/>
        <v>97</v>
      </c>
      <c r="O4293" s="40">
        <f t="shared" si="658"/>
        <v>9</v>
      </c>
      <c r="Q4293" s="40">
        <f>5</f>
        <v>5</v>
      </c>
      <c r="R4293" s="40">
        <f>45</f>
        <v>45</v>
      </c>
      <c r="S4293" s="40">
        <f>15</f>
        <v>15</v>
      </c>
    </row>
    <row r="4294" spans="2:21" s="40" customFormat="1" x14ac:dyDescent="0.25">
      <c r="B4294" s="39">
        <f t="shared" si="655"/>
        <v>43094</v>
      </c>
      <c r="C4294" s="40">
        <f t="shared" si="661"/>
        <v>450</v>
      </c>
      <c r="D4294" s="40">
        <f t="shared" si="659"/>
        <v>375</v>
      </c>
      <c r="E4294" s="40">
        <f t="shared" si="660"/>
        <v>75</v>
      </c>
      <c r="F4294" s="40">
        <f t="shared" si="656"/>
        <v>0</v>
      </c>
      <c r="H4294" s="40">
        <f t="shared" si="657"/>
        <v>105</v>
      </c>
      <c r="I4294" s="40">
        <f t="shared" si="653"/>
        <v>99</v>
      </c>
      <c r="K4294" s="40">
        <f t="shared" si="650"/>
        <v>97</v>
      </c>
      <c r="O4294" s="40">
        <f t="shared" si="658"/>
        <v>9</v>
      </c>
      <c r="Q4294" s="40">
        <f>5</f>
        <v>5</v>
      </c>
      <c r="R4294" s="40">
        <f>45</f>
        <v>45</v>
      </c>
      <c r="S4294" s="40">
        <f>15</f>
        <v>15</v>
      </c>
    </row>
    <row r="4295" spans="2:21" s="40" customFormat="1" x14ac:dyDescent="0.25">
      <c r="B4295" s="39">
        <f t="shared" si="655"/>
        <v>43095</v>
      </c>
      <c r="C4295" s="40">
        <f t="shared" si="661"/>
        <v>450</v>
      </c>
      <c r="D4295" s="40">
        <f t="shared" si="659"/>
        <v>375</v>
      </c>
      <c r="E4295" s="40">
        <f t="shared" si="660"/>
        <v>75</v>
      </c>
      <c r="F4295" s="40">
        <f t="shared" si="656"/>
        <v>0</v>
      </c>
      <c r="H4295" s="40">
        <f t="shared" si="657"/>
        <v>105</v>
      </c>
      <c r="I4295" s="40">
        <f t="shared" si="653"/>
        <v>99</v>
      </c>
      <c r="K4295" s="40">
        <f t="shared" si="650"/>
        <v>97</v>
      </c>
      <c r="O4295" s="40">
        <f t="shared" si="658"/>
        <v>9</v>
      </c>
      <c r="Q4295" s="40">
        <f>5</f>
        <v>5</v>
      </c>
      <c r="R4295" s="40">
        <f>45</f>
        <v>45</v>
      </c>
      <c r="S4295" s="40">
        <f>15</f>
        <v>15</v>
      </c>
    </row>
    <row r="4296" spans="2:21" s="40" customFormat="1" x14ac:dyDescent="0.25">
      <c r="B4296" s="39">
        <f t="shared" si="655"/>
        <v>43096</v>
      </c>
      <c r="C4296" s="40">
        <f t="shared" si="661"/>
        <v>450</v>
      </c>
      <c r="D4296" s="40">
        <f t="shared" si="659"/>
        <v>375</v>
      </c>
      <c r="E4296" s="40">
        <f t="shared" si="660"/>
        <v>75</v>
      </c>
      <c r="F4296" s="40">
        <f t="shared" si="656"/>
        <v>0</v>
      </c>
      <c r="H4296" s="40">
        <f t="shared" si="657"/>
        <v>105</v>
      </c>
      <c r="I4296" s="40">
        <f t="shared" si="653"/>
        <v>99</v>
      </c>
      <c r="K4296" s="40">
        <f t="shared" si="650"/>
        <v>97</v>
      </c>
      <c r="O4296" s="40">
        <f t="shared" si="658"/>
        <v>9</v>
      </c>
      <c r="Q4296" s="40">
        <f>5</f>
        <v>5</v>
      </c>
      <c r="R4296" s="40">
        <f>45</f>
        <v>45</v>
      </c>
      <c r="S4296" s="40">
        <f>15</f>
        <v>15</v>
      </c>
    </row>
    <row r="4297" spans="2:21" s="40" customFormat="1" x14ac:dyDescent="0.25">
      <c r="B4297" s="39">
        <f t="shared" si="655"/>
        <v>43097</v>
      </c>
      <c r="C4297" s="40">
        <f t="shared" si="661"/>
        <v>450</v>
      </c>
      <c r="D4297" s="40">
        <f t="shared" si="659"/>
        <v>375</v>
      </c>
      <c r="E4297" s="40">
        <f t="shared" si="660"/>
        <v>75</v>
      </c>
      <c r="F4297" s="40">
        <f t="shared" si="656"/>
        <v>0</v>
      </c>
      <c r="H4297" s="40">
        <f t="shared" si="657"/>
        <v>105</v>
      </c>
      <c r="I4297" s="40">
        <f t="shared" si="653"/>
        <v>99</v>
      </c>
      <c r="K4297" s="40">
        <f t="shared" si="650"/>
        <v>97</v>
      </c>
      <c r="O4297" s="40">
        <f t="shared" si="658"/>
        <v>9</v>
      </c>
      <c r="Q4297" s="40">
        <f>5</f>
        <v>5</v>
      </c>
      <c r="R4297" s="40">
        <f>45</f>
        <v>45</v>
      </c>
      <c r="S4297" s="40">
        <f>15</f>
        <v>15</v>
      </c>
    </row>
    <row r="4298" spans="2:21" s="40" customFormat="1" x14ac:dyDescent="0.25">
      <c r="B4298" s="39">
        <f t="shared" si="655"/>
        <v>43098</v>
      </c>
      <c r="C4298" s="40">
        <f t="shared" si="661"/>
        <v>450</v>
      </c>
      <c r="D4298" s="40">
        <f t="shared" si="659"/>
        <v>375</v>
      </c>
      <c r="E4298" s="40">
        <f t="shared" si="660"/>
        <v>75</v>
      </c>
      <c r="F4298" s="40">
        <f t="shared" si="656"/>
        <v>0</v>
      </c>
      <c r="H4298" s="40">
        <f t="shared" si="657"/>
        <v>105</v>
      </c>
      <c r="I4298" s="40">
        <f t="shared" si="653"/>
        <v>99</v>
      </c>
      <c r="K4298" s="40">
        <f t="shared" si="650"/>
        <v>97</v>
      </c>
      <c r="O4298" s="40">
        <f t="shared" si="658"/>
        <v>9</v>
      </c>
      <c r="Q4298" s="40">
        <f>5</f>
        <v>5</v>
      </c>
      <c r="R4298" s="40">
        <f>45</f>
        <v>45</v>
      </c>
      <c r="S4298" s="40">
        <f>15</f>
        <v>15</v>
      </c>
    </row>
    <row r="4299" spans="2:21" s="40" customFormat="1" x14ac:dyDescent="0.25">
      <c r="B4299" s="39">
        <f t="shared" si="655"/>
        <v>43099</v>
      </c>
      <c r="C4299" s="40">
        <f t="shared" si="661"/>
        <v>450</v>
      </c>
      <c r="D4299" s="40">
        <f t="shared" si="659"/>
        <v>375</v>
      </c>
      <c r="E4299" s="40">
        <f t="shared" si="660"/>
        <v>75</v>
      </c>
      <c r="F4299" s="40">
        <f t="shared" si="656"/>
        <v>0</v>
      </c>
      <c r="H4299" s="40">
        <f t="shared" si="657"/>
        <v>105</v>
      </c>
      <c r="I4299" s="40">
        <f t="shared" si="653"/>
        <v>99</v>
      </c>
      <c r="K4299" s="40">
        <f t="shared" si="650"/>
        <v>97</v>
      </c>
      <c r="O4299" s="40">
        <f t="shared" si="658"/>
        <v>9</v>
      </c>
      <c r="Q4299" s="40">
        <f>5</f>
        <v>5</v>
      </c>
      <c r="R4299" s="40">
        <f>45</f>
        <v>45</v>
      </c>
      <c r="S4299" s="40">
        <f>15</f>
        <v>15</v>
      </c>
    </row>
    <row r="4300" spans="2:21" s="40" customFormat="1" x14ac:dyDescent="0.25">
      <c r="B4300" s="39">
        <f t="shared" si="655"/>
        <v>43100</v>
      </c>
      <c r="C4300" s="40">
        <f t="shared" si="661"/>
        <v>450</v>
      </c>
      <c r="D4300" s="40">
        <f t="shared" si="659"/>
        <v>375</v>
      </c>
      <c r="E4300" s="40">
        <f t="shared" si="660"/>
        <v>75</v>
      </c>
      <c r="F4300" s="40">
        <f t="shared" si="656"/>
        <v>0</v>
      </c>
      <c r="H4300" s="40">
        <f t="shared" si="657"/>
        <v>105</v>
      </c>
      <c r="I4300" s="40">
        <f t="shared" si="653"/>
        <v>99</v>
      </c>
      <c r="K4300" s="40">
        <f t="shared" si="650"/>
        <v>97</v>
      </c>
      <c r="O4300" s="40">
        <f t="shared" si="658"/>
        <v>9</v>
      </c>
      <c r="Q4300" s="40">
        <f>5</f>
        <v>5</v>
      </c>
      <c r="R4300" s="40">
        <f>45</f>
        <v>45</v>
      </c>
      <c r="S4300" s="40">
        <f>15</f>
        <v>15</v>
      </c>
    </row>
    <row r="4301" spans="2:21" x14ac:dyDescent="0.25">
      <c r="B4301" s="39">
        <f t="shared" si="655"/>
        <v>43101</v>
      </c>
      <c r="C4301" s="40">
        <f t="shared" si="661"/>
        <v>450</v>
      </c>
      <c r="D4301" s="40">
        <f t="shared" si="659"/>
        <v>405</v>
      </c>
      <c r="E4301" s="40">
        <f t="shared" si="660"/>
        <v>45</v>
      </c>
      <c r="F4301" s="40">
        <f>25+30-30-25+15-15</f>
        <v>0</v>
      </c>
      <c r="G4301" s="40"/>
      <c r="H4301" s="40">
        <f>25+35+5-5-35-25+10-10+70-15+50</f>
        <v>105</v>
      </c>
      <c r="I4301" s="40">
        <f>15+5+115</f>
        <v>135</v>
      </c>
      <c r="J4301" s="40"/>
      <c r="K4301" s="40">
        <f>30+11+35</f>
        <v>76</v>
      </c>
      <c r="L4301" s="40"/>
      <c r="M4301" s="40"/>
      <c r="N4301" s="40"/>
      <c r="O4301" s="41">
        <f>4+15</f>
        <v>19</v>
      </c>
      <c r="P4301" s="40"/>
      <c r="Q4301" s="40">
        <f>25</f>
        <v>25</v>
      </c>
      <c r="R4301" s="40">
        <f>10+20</f>
        <v>30</v>
      </c>
      <c r="S4301" s="40">
        <f>5+10</f>
        <v>15</v>
      </c>
      <c r="T4301" s="40"/>
      <c r="U4301" s="40"/>
    </row>
    <row r="4302" spans="2:21" x14ac:dyDescent="0.25">
      <c r="B4302" s="39">
        <f t="shared" si="655"/>
        <v>43102</v>
      </c>
      <c r="C4302" s="40">
        <f t="shared" si="661"/>
        <v>450</v>
      </c>
      <c r="D4302" s="40">
        <f t="shared" si="659"/>
        <v>405</v>
      </c>
      <c r="E4302" s="40">
        <f t="shared" si="660"/>
        <v>45</v>
      </c>
      <c r="F4302" s="40">
        <f t="shared" ref="F4302:F4331" si="662">25+30-30-25+15-15</f>
        <v>0</v>
      </c>
      <c r="G4302" s="40"/>
      <c r="H4302" s="40">
        <f t="shared" ref="H4302:H4331" si="663">25+35+5-5-35-25+10-10+70-15+50</f>
        <v>105</v>
      </c>
      <c r="I4302" s="40">
        <f t="shared" ref="I4302:I4331" si="664">15+5+115</f>
        <v>135</v>
      </c>
      <c r="J4302" s="40"/>
      <c r="K4302" s="40">
        <f t="shared" ref="K4302:K4337" si="665">30+11+35</f>
        <v>76</v>
      </c>
      <c r="L4302" s="40"/>
      <c r="M4302" s="40"/>
      <c r="N4302" s="40"/>
      <c r="O4302" s="41">
        <f t="shared" ref="O4302:O4365" si="666">4+15</f>
        <v>19</v>
      </c>
      <c r="P4302" s="40"/>
      <c r="Q4302" s="40">
        <f>25</f>
        <v>25</v>
      </c>
      <c r="R4302" s="40">
        <f t="shared" ref="R4302:R4331" si="667">10+20</f>
        <v>30</v>
      </c>
      <c r="S4302" s="40">
        <f t="shared" ref="S4302:S4331" si="668">5+10</f>
        <v>15</v>
      </c>
    </row>
    <row r="4303" spans="2:21" x14ac:dyDescent="0.25">
      <c r="B4303" s="39">
        <f t="shared" si="655"/>
        <v>43103</v>
      </c>
      <c r="C4303" s="40">
        <f t="shared" si="661"/>
        <v>450</v>
      </c>
      <c r="D4303" s="40">
        <f t="shared" si="659"/>
        <v>405</v>
      </c>
      <c r="E4303" s="40">
        <f t="shared" si="660"/>
        <v>45</v>
      </c>
      <c r="F4303" s="40">
        <f t="shared" si="662"/>
        <v>0</v>
      </c>
      <c r="G4303" s="40"/>
      <c r="H4303" s="40">
        <f t="shared" si="663"/>
        <v>105</v>
      </c>
      <c r="I4303" s="40">
        <f t="shared" si="664"/>
        <v>135</v>
      </c>
      <c r="J4303" s="40"/>
      <c r="K4303" s="40">
        <f t="shared" si="665"/>
        <v>76</v>
      </c>
      <c r="L4303" s="40"/>
      <c r="M4303" s="40"/>
      <c r="N4303" s="40"/>
      <c r="O4303" s="41">
        <f t="shared" si="666"/>
        <v>19</v>
      </c>
      <c r="P4303" s="40"/>
      <c r="Q4303" s="40">
        <f>25</f>
        <v>25</v>
      </c>
      <c r="R4303" s="40">
        <f t="shared" si="667"/>
        <v>30</v>
      </c>
      <c r="S4303" s="40">
        <f t="shared" si="668"/>
        <v>15</v>
      </c>
    </row>
    <row r="4304" spans="2:21" x14ac:dyDescent="0.25">
      <c r="B4304" s="39">
        <f t="shared" si="655"/>
        <v>43104</v>
      </c>
      <c r="C4304" s="40">
        <f t="shared" si="661"/>
        <v>450</v>
      </c>
      <c r="D4304" s="40">
        <f t="shared" si="659"/>
        <v>405</v>
      </c>
      <c r="E4304" s="40">
        <f t="shared" si="660"/>
        <v>45</v>
      </c>
      <c r="F4304" s="40">
        <f t="shared" si="662"/>
        <v>0</v>
      </c>
      <c r="G4304" s="40"/>
      <c r="H4304" s="40">
        <f t="shared" si="663"/>
        <v>105</v>
      </c>
      <c r="I4304" s="40">
        <f t="shared" si="664"/>
        <v>135</v>
      </c>
      <c r="J4304" s="40"/>
      <c r="K4304" s="40">
        <f t="shared" si="665"/>
        <v>76</v>
      </c>
      <c r="L4304" s="40"/>
      <c r="M4304" s="40"/>
      <c r="N4304" s="40"/>
      <c r="O4304" s="41">
        <f t="shared" si="666"/>
        <v>19</v>
      </c>
      <c r="P4304" s="40"/>
      <c r="Q4304" s="40">
        <f>25</f>
        <v>25</v>
      </c>
      <c r="R4304" s="40">
        <f t="shared" si="667"/>
        <v>30</v>
      </c>
      <c r="S4304" s="40">
        <f t="shared" si="668"/>
        <v>15</v>
      </c>
    </row>
    <row r="4305" spans="2:19" x14ac:dyDescent="0.25">
      <c r="B4305" s="39">
        <f t="shared" si="655"/>
        <v>43105</v>
      </c>
      <c r="C4305" s="40">
        <f t="shared" si="661"/>
        <v>450</v>
      </c>
      <c r="D4305" s="40">
        <f t="shared" si="659"/>
        <v>405</v>
      </c>
      <c r="E4305" s="40">
        <f t="shared" si="660"/>
        <v>45</v>
      </c>
      <c r="F4305" s="40">
        <f t="shared" si="662"/>
        <v>0</v>
      </c>
      <c r="G4305" s="40"/>
      <c r="H4305" s="40">
        <f t="shared" si="663"/>
        <v>105</v>
      </c>
      <c r="I4305" s="40">
        <f t="shared" si="664"/>
        <v>135</v>
      </c>
      <c r="J4305" s="40"/>
      <c r="K4305" s="40">
        <f t="shared" si="665"/>
        <v>76</v>
      </c>
      <c r="L4305" s="40"/>
      <c r="M4305" s="40"/>
      <c r="N4305" s="40"/>
      <c r="O4305" s="41">
        <f t="shared" si="666"/>
        <v>19</v>
      </c>
      <c r="P4305" s="40"/>
      <c r="Q4305" s="40">
        <f>25</f>
        <v>25</v>
      </c>
      <c r="R4305" s="40">
        <f t="shared" si="667"/>
        <v>30</v>
      </c>
      <c r="S4305" s="40">
        <f t="shared" si="668"/>
        <v>15</v>
      </c>
    </row>
    <row r="4306" spans="2:19" x14ac:dyDescent="0.25">
      <c r="B4306" s="39">
        <f t="shared" si="655"/>
        <v>43106</v>
      </c>
      <c r="C4306" s="40">
        <f t="shared" si="661"/>
        <v>450</v>
      </c>
      <c r="D4306" s="40">
        <f t="shared" si="659"/>
        <v>405</v>
      </c>
      <c r="E4306" s="40">
        <f t="shared" si="660"/>
        <v>45</v>
      </c>
      <c r="F4306" s="40">
        <f t="shared" si="662"/>
        <v>0</v>
      </c>
      <c r="G4306" s="40"/>
      <c r="H4306" s="40">
        <f t="shared" si="663"/>
        <v>105</v>
      </c>
      <c r="I4306" s="40">
        <f t="shared" si="664"/>
        <v>135</v>
      </c>
      <c r="J4306" s="40"/>
      <c r="K4306" s="40">
        <f t="shared" si="665"/>
        <v>76</v>
      </c>
      <c r="L4306" s="40"/>
      <c r="M4306" s="40"/>
      <c r="N4306" s="40"/>
      <c r="O4306" s="41">
        <f t="shared" si="666"/>
        <v>19</v>
      </c>
      <c r="P4306" s="40"/>
      <c r="Q4306" s="40">
        <f>25</f>
        <v>25</v>
      </c>
      <c r="R4306" s="40">
        <f t="shared" si="667"/>
        <v>30</v>
      </c>
      <c r="S4306" s="40">
        <f t="shared" si="668"/>
        <v>15</v>
      </c>
    </row>
    <row r="4307" spans="2:19" x14ac:dyDescent="0.25">
      <c r="B4307" s="39">
        <f t="shared" si="655"/>
        <v>43107</v>
      </c>
      <c r="C4307" s="40">
        <f t="shared" si="661"/>
        <v>450</v>
      </c>
      <c r="D4307" s="40">
        <f t="shared" si="659"/>
        <v>405</v>
      </c>
      <c r="E4307" s="40">
        <f t="shared" si="660"/>
        <v>45</v>
      </c>
      <c r="F4307" s="40">
        <f t="shared" si="662"/>
        <v>0</v>
      </c>
      <c r="G4307" s="40"/>
      <c r="H4307" s="40">
        <f t="shared" si="663"/>
        <v>105</v>
      </c>
      <c r="I4307" s="40">
        <f t="shared" si="664"/>
        <v>135</v>
      </c>
      <c r="J4307" s="40"/>
      <c r="K4307" s="40">
        <f t="shared" si="665"/>
        <v>76</v>
      </c>
      <c r="L4307" s="40"/>
      <c r="M4307" s="40"/>
      <c r="N4307" s="40"/>
      <c r="O4307" s="41">
        <f t="shared" si="666"/>
        <v>19</v>
      </c>
      <c r="P4307" s="40"/>
      <c r="Q4307" s="40">
        <f>25</f>
        <v>25</v>
      </c>
      <c r="R4307" s="40">
        <f t="shared" si="667"/>
        <v>30</v>
      </c>
      <c r="S4307" s="40">
        <f t="shared" si="668"/>
        <v>15</v>
      </c>
    </row>
    <row r="4308" spans="2:19" x14ac:dyDescent="0.25">
      <c r="B4308" s="39">
        <f t="shared" si="655"/>
        <v>43108</v>
      </c>
      <c r="C4308" s="40">
        <f t="shared" si="661"/>
        <v>450</v>
      </c>
      <c r="D4308" s="40">
        <f t="shared" si="659"/>
        <v>405</v>
      </c>
      <c r="E4308" s="40">
        <f t="shared" si="660"/>
        <v>45</v>
      </c>
      <c r="F4308" s="40">
        <f t="shared" si="662"/>
        <v>0</v>
      </c>
      <c r="G4308" s="40"/>
      <c r="H4308" s="40">
        <f t="shared" si="663"/>
        <v>105</v>
      </c>
      <c r="I4308" s="40">
        <f t="shared" si="664"/>
        <v>135</v>
      </c>
      <c r="J4308" s="40"/>
      <c r="K4308" s="40">
        <f t="shared" si="665"/>
        <v>76</v>
      </c>
      <c r="L4308" s="40"/>
      <c r="M4308" s="40"/>
      <c r="N4308" s="40"/>
      <c r="O4308" s="41">
        <f t="shared" si="666"/>
        <v>19</v>
      </c>
      <c r="P4308" s="40"/>
      <c r="Q4308" s="40">
        <f>25</f>
        <v>25</v>
      </c>
      <c r="R4308" s="40">
        <f t="shared" si="667"/>
        <v>30</v>
      </c>
      <c r="S4308" s="40">
        <f t="shared" si="668"/>
        <v>15</v>
      </c>
    </row>
    <row r="4309" spans="2:19" x14ac:dyDescent="0.25">
      <c r="B4309" s="39">
        <f t="shared" si="655"/>
        <v>43109</v>
      </c>
      <c r="C4309" s="40">
        <f t="shared" si="661"/>
        <v>450</v>
      </c>
      <c r="D4309" s="40">
        <f t="shared" si="659"/>
        <v>405</v>
      </c>
      <c r="E4309" s="40">
        <f t="shared" si="660"/>
        <v>45</v>
      </c>
      <c r="F4309" s="40">
        <f t="shared" si="662"/>
        <v>0</v>
      </c>
      <c r="G4309" s="40"/>
      <c r="H4309" s="40">
        <f t="shared" si="663"/>
        <v>105</v>
      </c>
      <c r="I4309" s="40">
        <f t="shared" si="664"/>
        <v>135</v>
      </c>
      <c r="J4309" s="40"/>
      <c r="K4309" s="40">
        <f t="shared" si="665"/>
        <v>76</v>
      </c>
      <c r="L4309" s="40"/>
      <c r="M4309" s="40"/>
      <c r="N4309" s="40"/>
      <c r="O4309" s="41">
        <f t="shared" si="666"/>
        <v>19</v>
      </c>
      <c r="P4309" s="40"/>
      <c r="Q4309" s="40">
        <f>25</f>
        <v>25</v>
      </c>
      <c r="R4309" s="40">
        <f t="shared" si="667"/>
        <v>30</v>
      </c>
      <c r="S4309" s="40">
        <f t="shared" si="668"/>
        <v>15</v>
      </c>
    </row>
    <row r="4310" spans="2:19" x14ac:dyDescent="0.25">
      <c r="B4310" s="39">
        <f t="shared" si="655"/>
        <v>43110</v>
      </c>
      <c r="C4310" s="40">
        <f t="shared" si="661"/>
        <v>450</v>
      </c>
      <c r="D4310" s="40">
        <f t="shared" si="659"/>
        <v>405</v>
      </c>
      <c r="E4310" s="40">
        <f t="shared" si="660"/>
        <v>45</v>
      </c>
      <c r="F4310" s="40">
        <f t="shared" si="662"/>
        <v>0</v>
      </c>
      <c r="G4310" s="40"/>
      <c r="H4310" s="40">
        <f t="shared" si="663"/>
        <v>105</v>
      </c>
      <c r="I4310" s="40">
        <f t="shared" si="664"/>
        <v>135</v>
      </c>
      <c r="J4310" s="40"/>
      <c r="K4310" s="40">
        <f t="shared" si="665"/>
        <v>76</v>
      </c>
      <c r="L4310" s="40"/>
      <c r="M4310" s="40"/>
      <c r="N4310" s="40"/>
      <c r="O4310" s="41">
        <f t="shared" si="666"/>
        <v>19</v>
      </c>
      <c r="P4310" s="40"/>
      <c r="Q4310" s="40">
        <f>25</f>
        <v>25</v>
      </c>
      <c r="R4310" s="40">
        <f t="shared" si="667"/>
        <v>30</v>
      </c>
      <c r="S4310" s="40">
        <f t="shared" si="668"/>
        <v>15</v>
      </c>
    </row>
    <row r="4311" spans="2:19" x14ac:dyDescent="0.25">
      <c r="B4311" s="39">
        <f t="shared" si="655"/>
        <v>43111</v>
      </c>
      <c r="C4311" s="40">
        <f t="shared" si="661"/>
        <v>450</v>
      </c>
      <c r="D4311" s="40">
        <f t="shared" si="659"/>
        <v>405</v>
      </c>
      <c r="E4311" s="40">
        <f t="shared" si="660"/>
        <v>45</v>
      </c>
      <c r="F4311" s="40">
        <f t="shared" si="662"/>
        <v>0</v>
      </c>
      <c r="G4311" s="40"/>
      <c r="H4311" s="40">
        <f t="shared" si="663"/>
        <v>105</v>
      </c>
      <c r="I4311" s="40">
        <f t="shared" si="664"/>
        <v>135</v>
      </c>
      <c r="J4311" s="40"/>
      <c r="K4311" s="40">
        <f t="shared" si="665"/>
        <v>76</v>
      </c>
      <c r="L4311" s="40"/>
      <c r="M4311" s="40"/>
      <c r="N4311" s="40"/>
      <c r="O4311" s="41">
        <f t="shared" si="666"/>
        <v>19</v>
      </c>
      <c r="P4311" s="40"/>
      <c r="Q4311" s="40">
        <f>25</f>
        <v>25</v>
      </c>
      <c r="R4311" s="40">
        <f t="shared" si="667"/>
        <v>30</v>
      </c>
      <c r="S4311" s="40">
        <f t="shared" si="668"/>
        <v>15</v>
      </c>
    </row>
    <row r="4312" spans="2:19" x14ac:dyDescent="0.25">
      <c r="B4312" s="39">
        <f t="shared" si="655"/>
        <v>43112</v>
      </c>
      <c r="C4312" s="40">
        <f t="shared" si="661"/>
        <v>450</v>
      </c>
      <c r="D4312" s="40">
        <f t="shared" si="659"/>
        <v>405</v>
      </c>
      <c r="E4312" s="40">
        <f t="shared" si="660"/>
        <v>45</v>
      </c>
      <c r="F4312" s="40">
        <f t="shared" si="662"/>
        <v>0</v>
      </c>
      <c r="G4312" s="40"/>
      <c r="H4312" s="40">
        <f t="shared" si="663"/>
        <v>105</v>
      </c>
      <c r="I4312" s="40">
        <f t="shared" si="664"/>
        <v>135</v>
      </c>
      <c r="J4312" s="40"/>
      <c r="K4312" s="40">
        <f t="shared" si="665"/>
        <v>76</v>
      </c>
      <c r="L4312" s="40"/>
      <c r="M4312" s="40"/>
      <c r="N4312" s="40"/>
      <c r="O4312" s="41">
        <f t="shared" si="666"/>
        <v>19</v>
      </c>
      <c r="P4312" s="40"/>
      <c r="Q4312" s="40">
        <f>25</f>
        <v>25</v>
      </c>
      <c r="R4312" s="40">
        <f t="shared" si="667"/>
        <v>30</v>
      </c>
      <c r="S4312" s="40">
        <f t="shared" si="668"/>
        <v>15</v>
      </c>
    </row>
    <row r="4313" spans="2:19" x14ac:dyDescent="0.25">
      <c r="B4313" s="39">
        <f t="shared" si="655"/>
        <v>43113</v>
      </c>
      <c r="C4313" s="40">
        <f t="shared" si="661"/>
        <v>450</v>
      </c>
      <c r="D4313" s="40">
        <f t="shared" si="659"/>
        <v>405</v>
      </c>
      <c r="E4313" s="40">
        <f t="shared" si="660"/>
        <v>45</v>
      </c>
      <c r="F4313" s="40">
        <f t="shared" si="662"/>
        <v>0</v>
      </c>
      <c r="G4313" s="40"/>
      <c r="H4313" s="40">
        <f t="shared" si="663"/>
        <v>105</v>
      </c>
      <c r="I4313" s="40">
        <f t="shared" si="664"/>
        <v>135</v>
      </c>
      <c r="J4313" s="40"/>
      <c r="K4313" s="40">
        <f t="shared" si="665"/>
        <v>76</v>
      </c>
      <c r="L4313" s="40"/>
      <c r="M4313" s="40"/>
      <c r="N4313" s="40"/>
      <c r="O4313" s="41">
        <f t="shared" si="666"/>
        <v>19</v>
      </c>
      <c r="P4313" s="40"/>
      <c r="Q4313" s="40">
        <f>25</f>
        <v>25</v>
      </c>
      <c r="R4313" s="40">
        <f t="shared" si="667"/>
        <v>30</v>
      </c>
      <c r="S4313" s="40">
        <f t="shared" si="668"/>
        <v>15</v>
      </c>
    </row>
    <row r="4314" spans="2:19" x14ac:dyDescent="0.25">
      <c r="B4314" s="39">
        <f t="shared" ref="B4314:B4377" si="669">B4313+1</f>
        <v>43114</v>
      </c>
      <c r="C4314" s="40">
        <f t="shared" si="661"/>
        <v>450</v>
      </c>
      <c r="D4314" s="40">
        <f t="shared" si="659"/>
        <v>405</v>
      </c>
      <c r="E4314" s="40">
        <f t="shared" si="660"/>
        <v>45</v>
      </c>
      <c r="F4314" s="40">
        <f t="shared" si="662"/>
        <v>0</v>
      </c>
      <c r="G4314" s="40"/>
      <c r="H4314" s="40">
        <f t="shared" si="663"/>
        <v>105</v>
      </c>
      <c r="I4314" s="40">
        <f t="shared" si="664"/>
        <v>135</v>
      </c>
      <c r="J4314" s="40"/>
      <c r="K4314" s="40">
        <f t="shared" si="665"/>
        <v>76</v>
      </c>
      <c r="L4314" s="40"/>
      <c r="M4314" s="40"/>
      <c r="N4314" s="40"/>
      <c r="O4314" s="41">
        <f t="shared" si="666"/>
        <v>19</v>
      </c>
      <c r="P4314" s="40"/>
      <c r="Q4314" s="40">
        <f>25</f>
        <v>25</v>
      </c>
      <c r="R4314" s="40">
        <f t="shared" si="667"/>
        <v>30</v>
      </c>
      <c r="S4314" s="40">
        <f t="shared" si="668"/>
        <v>15</v>
      </c>
    </row>
    <row r="4315" spans="2:19" x14ac:dyDescent="0.25">
      <c r="B4315" s="39">
        <f t="shared" si="669"/>
        <v>43115</v>
      </c>
      <c r="C4315" s="40">
        <f t="shared" si="661"/>
        <v>450</v>
      </c>
      <c r="D4315" s="40">
        <f t="shared" si="659"/>
        <v>405</v>
      </c>
      <c r="E4315" s="40">
        <f t="shared" si="660"/>
        <v>45</v>
      </c>
      <c r="F4315" s="40">
        <f t="shared" si="662"/>
        <v>0</v>
      </c>
      <c r="G4315" s="40"/>
      <c r="H4315" s="40">
        <f t="shared" si="663"/>
        <v>105</v>
      </c>
      <c r="I4315" s="40">
        <f t="shared" si="664"/>
        <v>135</v>
      </c>
      <c r="J4315" s="40"/>
      <c r="K4315" s="40">
        <f t="shared" si="665"/>
        <v>76</v>
      </c>
      <c r="L4315" s="40"/>
      <c r="M4315" s="40"/>
      <c r="N4315" s="40"/>
      <c r="O4315" s="41">
        <f t="shared" si="666"/>
        <v>19</v>
      </c>
      <c r="P4315" s="40"/>
      <c r="Q4315" s="40">
        <f>25</f>
        <v>25</v>
      </c>
      <c r="R4315" s="40">
        <f t="shared" si="667"/>
        <v>30</v>
      </c>
      <c r="S4315" s="40">
        <f t="shared" si="668"/>
        <v>15</v>
      </c>
    </row>
    <row r="4316" spans="2:19" x14ac:dyDescent="0.25">
      <c r="B4316" s="39">
        <f t="shared" si="669"/>
        <v>43116</v>
      </c>
      <c r="C4316" s="40">
        <f t="shared" si="661"/>
        <v>450</v>
      </c>
      <c r="D4316" s="40">
        <f t="shared" si="659"/>
        <v>405</v>
      </c>
      <c r="E4316" s="40">
        <f t="shared" si="660"/>
        <v>45</v>
      </c>
      <c r="F4316" s="40">
        <f t="shared" si="662"/>
        <v>0</v>
      </c>
      <c r="G4316" s="40"/>
      <c r="H4316" s="40">
        <f t="shared" si="663"/>
        <v>105</v>
      </c>
      <c r="I4316" s="40">
        <f t="shared" si="664"/>
        <v>135</v>
      </c>
      <c r="J4316" s="40"/>
      <c r="K4316" s="40">
        <f t="shared" si="665"/>
        <v>76</v>
      </c>
      <c r="L4316" s="40"/>
      <c r="M4316" s="40"/>
      <c r="N4316" s="40"/>
      <c r="O4316" s="41">
        <f t="shared" si="666"/>
        <v>19</v>
      </c>
      <c r="P4316" s="40"/>
      <c r="Q4316" s="40">
        <f>25</f>
        <v>25</v>
      </c>
      <c r="R4316" s="40">
        <f t="shared" si="667"/>
        <v>30</v>
      </c>
      <c r="S4316" s="40">
        <f t="shared" si="668"/>
        <v>15</v>
      </c>
    </row>
    <row r="4317" spans="2:19" x14ac:dyDescent="0.25">
      <c r="B4317" s="39">
        <f t="shared" si="669"/>
        <v>43117</v>
      </c>
      <c r="C4317" s="40">
        <f t="shared" si="661"/>
        <v>450</v>
      </c>
      <c r="D4317" s="40">
        <f t="shared" si="659"/>
        <v>405</v>
      </c>
      <c r="E4317" s="40">
        <f t="shared" si="660"/>
        <v>45</v>
      </c>
      <c r="F4317" s="40">
        <f t="shared" si="662"/>
        <v>0</v>
      </c>
      <c r="G4317" s="40"/>
      <c r="H4317" s="40">
        <f t="shared" si="663"/>
        <v>105</v>
      </c>
      <c r="I4317" s="40">
        <f t="shared" si="664"/>
        <v>135</v>
      </c>
      <c r="J4317" s="40"/>
      <c r="K4317" s="40">
        <f t="shared" si="665"/>
        <v>76</v>
      </c>
      <c r="L4317" s="40"/>
      <c r="M4317" s="40"/>
      <c r="N4317" s="40"/>
      <c r="O4317" s="41">
        <f t="shared" si="666"/>
        <v>19</v>
      </c>
      <c r="P4317" s="40"/>
      <c r="Q4317" s="40">
        <f>25</f>
        <v>25</v>
      </c>
      <c r="R4317" s="40">
        <f t="shared" si="667"/>
        <v>30</v>
      </c>
      <c r="S4317" s="40">
        <f t="shared" si="668"/>
        <v>15</v>
      </c>
    </row>
    <row r="4318" spans="2:19" x14ac:dyDescent="0.25">
      <c r="B4318" s="39">
        <f t="shared" si="669"/>
        <v>43118</v>
      </c>
      <c r="C4318" s="40">
        <f t="shared" si="661"/>
        <v>450</v>
      </c>
      <c r="D4318" s="40">
        <f t="shared" si="659"/>
        <v>405</v>
      </c>
      <c r="E4318" s="40">
        <f t="shared" si="660"/>
        <v>45</v>
      </c>
      <c r="F4318" s="40">
        <f t="shared" si="662"/>
        <v>0</v>
      </c>
      <c r="G4318" s="40"/>
      <c r="H4318" s="40">
        <f t="shared" si="663"/>
        <v>105</v>
      </c>
      <c r="I4318" s="40">
        <f t="shared" si="664"/>
        <v>135</v>
      </c>
      <c r="J4318" s="40"/>
      <c r="K4318" s="40">
        <f t="shared" si="665"/>
        <v>76</v>
      </c>
      <c r="L4318" s="40"/>
      <c r="M4318" s="40"/>
      <c r="N4318" s="40"/>
      <c r="O4318" s="41">
        <f t="shared" si="666"/>
        <v>19</v>
      </c>
      <c r="P4318" s="40"/>
      <c r="Q4318" s="40">
        <f>25</f>
        <v>25</v>
      </c>
      <c r="R4318" s="40">
        <f t="shared" si="667"/>
        <v>30</v>
      </c>
      <c r="S4318" s="40">
        <f t="shared" si="668"/>
        <v>15</v>
      </c>
    </row>
    <row r="4319" spans="2:19" x14ac:dyDescent="0.25">
      <c r="B4319" s="39">
        <f t="shared" si="669"/>
        <v>43119</v>
      </c>
      <c r="C4319" s="40">
        <f t="shared" si="661"/>
        <v>450</v>
      </c>
      <c r="D4319" s="40">
        <f t="shared" si="659"/>
        <v>405</v>
      </c>
      <c r="E4319" s="40">
        <f t="shared" si="660"/>
        <v>45</v>
      </c>
      <c r="F4319" s="40">
        <f t="shared" si="662"/>
        <v>0</v>
      </c>
      <c r="G4319" s="40"/>
      <c r="H4319" s="40">
        <f t="shared" si="663"/>
        <v>105</v>
      </c>
      <c r="I4319" s="40">
        <f t="shared" si="664"/>
        <v>135</v>
      </c>
      <c r="J4319" s="40"/>
      <c r="K4319" s="40">
        <f t="shared" si="665"/>
        <v>76</v>
      </c>
      <c r="L4319" s="40"/>
      <c r="M4319" s="40"/>
      <c r="N4319" s="40"/>
      <c r="O4319" s="41">
        <f t="shared" si="666"/>
        <v>19</v>
      </c>
      <c r="P4319" s="40"/>
      <c r="Q4319" s="40">
        <f>25</f>
        <v>25</v>
      </c>
      <c r="R4319" s="40">
        <f t="shared" si="667"/>
        <v>30</v>
      </c>
      <c r="S4319" s="40">
        <f t="shared" si="668"/>
        <v>15</v>
      </c>
    </row>
    <row r="4320" spans="2:19" x14ac:dyDescent="0.25">
      <c r="B4320" s="39">
        <f t="shared" si="669"/>
        <v>43120</v>
      </c>
      <c r="C4320" s="40">
        <f t="shared" si="661"/>
        <v>450</v>
      </c>
      <c r="D4320" s="40">
        <f t="shared" si="659"/>
        <v>405</v>
      </c>
      <c r="E4320" s="40">
        <f t="shared" si="660"/>
        <v>45</v>
      </c>
      <c r="F4320" s="40">
        <f t="shared" si="662"/>
        <v>0</v>
      </c>
      <c r="G4320" s="40"/>
      <c r="H4320" s="40">
        <f t="shared" si="663"/>
        <v>105</v>
      </c>
      <c r="I4320" s="40">
        <f t="shared" si="664"/>
        <v>135</v>
      </c>
      <c r="J4320" s="40"/>
      <c r="K4320" s="40">
        <f t="shared" si="665"/>
        <v>76</v>
      </c>
      <c r="L4320" s="40"/>
      <c r="M4320" s="40"/>
      <c r="N4320" s="40"/>
      <c r="O4320" s="41">
        <f t="shared" si="666"/>
        <v>19</v>
      </c>
      <c r="P4320" s="40"/>
      <c r="Q4320" s="40">
        <f>25</f>
        <v>25</v>
      </c>
      <c r="R4320" s="40">
        <f t="shared" si="667"/>
        <v>30</v>
      </c>
      <c r="S4320" s="40">
        <f t="shared" si="668"/>
        <v>15</v>
      </c>
    </row>
    <row r="4321" spans="2:19" x14ac:dyDescent="0.25">
      <c r="B4321" s="39">
        <f t="shared" si="669"/>
        <v>43121</v>
      </c>
      <c r="C4321" s="40">
        <f t="shared" si="661"/>
        <v>450</v>
      </c>
      <c r="D4321" s="40">
        <f t="shared" si="659"/>
        <v>405</v>
      </c>
      <c r="E4321" s="40">
        <f t="shared" si="660"/>
        <v>45</v>
      </c>
      <c r="F4321" s="40">
        <f t="shared" si="662"/>
        <v>0</v>
      </c>
      <c r="G4321" s="40"/>
      <c r="H4321" s="40">
        <f t="shared" si="663"/>
        <v>105</v>
      </c>
      <c r="I4321" s="40">
        <f t="shared" si="664"/>
        <v>135</v>
      </c>
      <c r="J4321" s="40"/>
      <c r="K4321" s="40">
        <f t="shared" si="665"/>
        <v>76</v>
      </c>
      <c r="L4321" s="40"/>
      <c r="M4321" s="40"/>
      <c r="N4321" s="40"/>
      <c r="O4321" s="41">
        <f t="shared" si="666"/>
        <v>19</v>
      </c>
      <c r="P4321" s="40"/>
      <c r="Q4321" s="40">
        <f>25</f>
        <v>25</v>
      </c>
      <c r="R4321" s="40">
        <f t="shared" si="667"/>
        <v>30</v>
      </c>
      <c r="S4321" s="40">
        <f t="shared" si="668"/>
        <v>15</v>
      </c>
    </row>
    <row r="4322" spans="2:19" x14ac:dyDescent="0.25">
      <c r="B4322" s="39">
        <f t="shared" si="669"/>
        <v>43122</v>
      </c>
      <c r="C4322" s="40">
        <f t="shared" si="661"/>
        <v>450</v>
      </c>
      <c r="D4322" s="40">
        <f t="shared" si="659"/>
        <v>405</v>
      </c>
      <c r="E4322" s="40">
        <f t="shared" si="660"/>
        <v>45</v>
      </c>
      <c r="F4322" s="40">
        <f t="shared" si="662"/>
        <v>0</v>
      </c>
      <c r="G4322" s="40"/>
      <c r="H4322" s="40">
        <f t="shared" si="663"/>
        <v>105</v>
      </c>
      <c r="I4322" s="40">
        <f t="shared" si="664"/>
        <v>135</v>
      </c>
      <c r="J4322" s="40"/>
      <c r="K4322" s="40">
        <f t="shared" si="665"/>
        <v>76</v>
      </c>
      <c r="L4322" s="40"/>
      <c r="M4322" s="40"/>
      <c r="N4322" s="40"/>
      <c r="O4322" s="41">
        <f t="shared" si="666"/>
        <v>19</v>
      </c>
      <c r="P4322" s="40"/>
      <c r="Q4322" s="40">
        <f>25</f>
        <v>25</v>
      </c>
      <c r="R4322" s="40">
        <f t="shared" si="667"/>
        <v>30</v>
      </c>
      <c r="S4322" s="40">
        <f t="shared" si="668"/>
        <v>15</v>
      </c>
    </row>
    <row r="4323" spans="2:19" x14ac:dyDescent="0.25">
      <c r="B4323" s="39">
        <f t="shared" si="669"/>
        <v>43123</v>
      </c>
      <c r="C4323" s="40">
        <f t="shared" si="661"/>
        <v>450</v>
      </c>
      <c r="D4323" s="40">
        <f t="shared" si="659"/>
        <v>405</v>
      </c>
      <c r="E4323" s="40">
        <f t="shared" si="660"/>
        <v>45</v>
      </c>
      <c r="F4323" s="40">
        <f t="shared" si="662"/>
        <v>0</v>
      </c>
      <c r="G4323" s="40"/>
      <c r="H4323" s="40">
        <f t="shared" si="663"/>
        <v>105</v>
      </c>
      <c r="I4323" s="40">
        <f t="shared" si="664"/>
        <v>135</v>
      </c>
      <c r="J4323" s="40"/>
      <c r="K4323" s="40">
        <f t="shared" si="665"/>
        <v>76</v>
      </c>
      <c r="L4323" s="40"/>
      <c r="M4323" s="40"/>
      <c r="N4323" s="40"/>
      <c r="O4323" s="41">
        <f t="shared" si="666"/>
        <v>19</v>
      </c>
      <c r="P4323" s="40"/>
      <c r="Q4323" s="40">
        <f>25</f>
        <v>25</v>
      </c>
      <c r="R4323" s="40">
        <f t="shared" si="667"/>
        <v>30</v>
      </c>
      <c r="S4323" s="40">
        <f t="shared" si="668"/>
        <v>15</v>
      </c>
    </row>
    <row r="4324" spans="2:19" x14ac:dyDescent="0.25">
      <c r="B4324" s="39">
        <f t="shared" si="669"/>
        <v>43124</v>
      </c>
      <c r="C4324" s="40">
        <f t="shared" si="661"/>
        <v>450</v>
      </c>
      <c r="D4324" s="40">
        <f t="shared" si="659"/>
        <v>405</v>
      </c>
      <c r="E4324" s="40">
        <f t="shared" si="660"/>
        <v>45</v>
      </c>
      <c r="F4324" s="40">
        <f t="shared" si="662"/>
        <v>0</v>
      </c>
      <c r="G4324" s="40"/>
      <c r="H4324" s="40">
        <f t="shared" si="663"/>
        <v>105</v>
      </c>
      <c r="I4324" s="40">
        <f t="shared" si="664"/>
        <v>135</v>
      </c>
      <c r="J4324" s="40"/>
      <c r="K4324" s="40">
        <f t="shared" si="665"/>
        <v>76</v>
      </c>
      <c r="L4324" s="40"/>
      <c r="M4324" s="40"/>
      <c r="N4324" s="40"/>
      <c r="O4324" s="41">
        <f t="shared" si="666"/>
        <v>19</v>
      </c>
      <c r="P4324" s="40"/>
      <c r="Q4324" s="40">
        <f>25</f>
        <v>25</v>
      </c>
      <c r="R4324" s="40">
        <f t="shared" si="667"/>
        <v>30</v>
      </c>
      <c r="S4324" s="40">
        <f t="shared" si="668"/>
        <v>15</v>
      </c>
    </row>
    <row r="4325" spans="2:19" x14ac:dyDescent="0.25">
      <c r="B4325" s="39">
        <f t="shared" si="669"/>
        <v>43125</v>
      </c>
      <c r="C4325" s="40">
        <f t="shared" si="661"/>
        <v>450</v>
      </c>
      <c r="D4325" s="40">
        <f t="shared" si="659"/>
        <v>405</v>
      </c>
      <c r="E4325" s="40">
        <f t="shared" si="660"/>
        <v>45</v>
      </c>
      <c r="F4325" s="40">
        <f t="shared" si="662"/>
        <v>0</v>
      </c>
      <c r="G4325" s="40"/>
      <c r="H4325" s="40">
        <f t="shared" si="663"/>
        <v>105</v>
      </c>
      <c r="I4325" s="40">
        <f t="shared" si="664"/>
        <v>135</v>
      </c>
      <c r="J4325" s="40"/>
      <c r="K4325" s="40">
        <f t="shared" si="665"/>
        <v>76</v>
      </c>
      <c r="L4325" s="40"/>
      <c r="M4325" s="40"/>
      <c r="N4325" s="40"/>
      <c r="O4325" s="41">
        <f t="shared" si="666"/>
        <v>19</v>
      </c>
      <c r="P4325" s="40"/>
      <c r="Q4325" s="40">
        <f>25</f>
        <v>25</v>
      </c>
      <c r="R4325" s="40">
        <f t="shared" si="667"/>
        <v>30</v>
      </c>
      <c r="S4325" s="40">
        <f t="shared" si="668"/>
        <v>15</v>
      </c>
    </row>
    <row r="4326" spans="2:19" x14ac:dyDescent="0.25">
      <c r="B4326" s="39">
        <f t="shared" si="669"/>
        <v>43126</v>
      </c>
      <c r="C4326" s="40">
        <f t="shared" si="661"/>
        <v>450</v>
      </c>
      <c r="D4326" s="40">
        <f t="shared" si="659"/>
        <v>405</v>
      </c>
      <c r="E4326" s="40">
        <f t="shared" si="660"/>
        <v>45</v>
      </c>
      <c r="F4326" s="40">
        <f t="shared" si="662"/>
        <v>0</v>
      </c>
      <c r="G4326" s="40"/>
      <c r="H4326" s="40">
        <f t="shared" si="663"/>
        <v>105</v>
      </c>
      <c r="I4326" s="40">
        <f t="shared" si="664"/>
        <v>135</v>
      </c>
      <c r="J4326" s="40"/>
      <c r="K4326" s="40">
        <f t="shared" si="665"/>
        <v>76</v>
      </c>
      <c r="L4326" s="40"/>
      <c r="M4326" s="40"/>
      <c r="N4326" s="40"/>
      <c r="O4326" s="41">
        <f t="shared" si="666"/>
        <v>19</v>
      </c>
      <c r="P4326" s="40"/>
      <c r="Q4326" s="40">
        <f>25</f>
        <v>25</v>
      </c>
      <c r="R4326" s="40">
        <f t="shared" si="667"/>
        <v>30</v>
      </c>
      <c r="S4326" s="40">
        <f t="shared" si="668"/>
        <v>15</v>
      </c>
    </row>
    <row r="4327" spans="2:19" x14ac:dyDescent="0.25">
      <c r="B4327" s="39">
        <f t="shared" si="669"/>
        <v>43127</v>
      </c>
      <c r="C4327" s="40">
        <f t="shared" si="661"/>
        <v>450</v>
      </c>
      <c r="D4327" s="40">
        <f t="shared" si="659"/>
        <v>405</v>
      </c>
      <c r="E4327" s="40">
        <f t="shared" si="660"/>
        <v>45</v>
      </c>
      <c r="F4327" s="40">
        <f t="shared" si="662"/>
        <v>0</v>
      </c>
      <c r="G4327" s="40"/>
      <c r="H4327" s="40">
        <f t="shared" si="663"/>
        <v>105</v>
      </c>
      <c r="I4327" s="40">
        <f t="shared" si="664"/>
        <v>135</v>
      </c>
      <c r="J4327" s="40"/>
      <c r="K4327" s="40">
        <f t="shared" si="665"/>
        <v>76</v>
      </c>
      <c r="L4327" s="40"/>
      <c r="M4327" s="40"/>
      <c r="N4327" s="40"/>
      <c r="O4327" s="41">
        <f t="shared" si="666"/>
        <v>19</v>
      </c>
      <c r="P4327" s="40"/>
      <c r="Q4327" s="40">
        <f>25</f>
        <v>25</v>
      </c>
      <c r="R4327" s="40">
        <f t="shared" si="667"/>
        <v>30</v>
      </c>
      <c r="S4327" s="40">
        <f t="shared" si="668"/>
        <v>15</v>
      </c>
    </row>
    <row r="4328" spans="2:19" x14ac:dyDescent="0.25">
      <c r="B4328" s="39">
        <f t="shared" si="669"/>
        <v>43128</v>
      </c>
      <c r="C4328" s="40">
        <f t="shared" si="661"/>
        <v>450</v>
      </c>
      <c r="D4328" s="40">
        <f t="shared" si="659"/>
        <v>405</v>
      </c>
      <c r="E4328" s="40">
        <f t="shared" si="660"/>
        <v>45</v>
      </c>
      <c r="F4328" s="40">
        <f t="shared" si="662"/>
        <v>0</v>
      </c>
      <c r="G4328" s="40"/>
      <c r="H4328" s="40">
        <f t="shared" si="663"/>
        <v>105</v>
      </c>
      <c r="I4328" s="40">
        <f t="shared" si="664"/>
        <v>135</v>
      </c>
      <c r="J4328" s="40"/>
      <c r="K4328" s="40">
        <f t="shared" si="665"/>
        <v>76</v>
      </c>
      <c r="L4328" s="40"/>
      <c r="M4328" s="40"/>
      <c r="N4328" s="40"/>
      <c r="O4328" s="41">
        <f t="shared" si="666"/>
        <v>19</v>
      </c>
      <c r="P4328" s="40"/>
      <c r="Q4328" s="40">
        <f>25</f>
        <v>25</v>
      </c>
      <c r="R4328" s="40">
        <f t="shared" si="667"/>
        <v>30</v>
      </c>
      <c r="S4328" s="40">
        <f t="shared" si="668"/>
        <v>15</v>
      </c>
    </row>
    <row r="4329" spans="2:19" x14ac:dyDescent="0.25">
      <c r="B4329" s="39">
        <f t="shared" si="669"/>
        <v>43129</v>
      </c>
      <c r="C4329" s="40">
        <f t="shared" si="661"/>
        <v>450</v>
      </c>
      <c r="D4329" s="40">
        <f t="shared" si="659"/>
        <v>405</v>
      </c>
      <c r="E4329" s="40">
        <f t="shared" si="660"/>
        <v>45</v>
      </c>
      <c r="F4329" s="40">
        <f t="shared" si="662"/>
        <v>0</v>
      </c>
      <c r="G4329" s="40"/>
      <c r="H4329" s="40">
        <f t="shared" si="663"/>
        <v>105</v>
      </c>
      <c r="I4329" s="40">
        <f t="shared" si="664"/>
        <v>135</v>
      </c>
      <c r="J4329" s="40"/>
      <c r="K4329" s="40">
        <f t="shared" si="665"/>
        <v>76</v>
      </c>
      <c r="L4329" s="40"/>
      <c r="M4329" s="40"/>
      <c r="N4329" s="40"/>
      <c r="O4329" s="41">
        <f t="shared" si="666"/>
        <v>19</v>
      </c>
      <c r="P4329" s="40"/>
      <c r="Q4329" s="40">
        <f>25</f>
        <v>25</v>
      </c>
      <c r="R4329" s="40">
        <f t="shared" si="667"/>
        <v>30</v>
      </c>
      <c r="S4329" s="40">
        <f t="shared" si="668"/>
        <v>15</v>
      </c>
    </row>
    <row r="4330" spans="2:19" x14ac:dyDescent="0.25">
      <c r="B4330" s="39">
        <f t="shared" si="669"/>
        <v>43130</v>
      </c>
      <c r="C4330" s="40">
        <f t="shared" si="661"/>
        <v>450</v>
      </c>
      <c r="D4330" s="40">
        <f t="shared" si="659"/>
        <v>405</v>
      </c>
      <c r="E4330" s="40">
        <f t="shared" si="660"/>
        <v>45</v>
      </c>
      <c r="F4330" s="40">
        <f t="shared" si="662"/>
        <v>0</v>
      </c>
      <c r="G4330" s="40"/>
      <c r="H4330" s="40">
        <f t="shared" si="663"/>
        <v>105</v>
      </c>
      <c r="I4330" s="40">
        <f t="shared" si="664"/>
        <v>135</v>
      </c>
      <c r="J4330" s="40"/>
      <c r="K4330" s="40">
        <f t="shared" si="665"/>
        <v>76</v>
      </c>
      <c r="L4330" s="40"/>
      <c r="M4330" s="40"/>
      <c r="N4330" s="40"/>
      <c r="O4330" s="41">
        <f t="shared" si="666"/>
        <v>19</v>
      </c>
      <c r="P4330" s="40"/>
      <c r="Q4330" s="40">
        <f>25</f>
        <v>25</v>
      </c>
      <c r="R4330" s="40">
        <f t="shared" si="667"/>
        <v>30</v>
      </c>
      <c r="S4330" s="40">
        <f t="shared" si="668"/>
        <v>15</v>
      </c>
    </row>
    <row r="4331" spans="2:19" x14ac:dyDescent="0.25">
      <c r="B4331" s="39">
        <f t="shared" si="669"/>
        <v>43131</v>
      </c>
      <c r="C4331" s="40">
        <f t="shared" si="661"/>
        <v>450</v>
      </c>
      <c r="D4331" s="40">
        <f t="shared" si="659"/>
        <v>405</v>
      </c>
      <c r="E4331" s="40">
        <f t="shared" si="660"/>
        <v>45</v>
      </c>
      <c r="F4331" s="40">
        <f t="shared" si="662"/>
        <v>0</v>
      </c>
      <c r="G4331" s="40"/>
      <c r="H4331" s="40">
        <f t="shared" si="663"/>
        <v>105</v>
      </c>
      <c r="I4331" s="40">
        <f t="shared" si="664"/>
        <v>135</v>
      </c>
      <c r="J4331" s="40"/>
      <c r="K4331" s="40">
        <f t="shared" si="665"/>
        <v>76</v>
      </c>
      <c r="L4331" s="40"/>
      <c r="M4331" s="40"/>
      <c r="N4331" s="40"/>
      <c r="O4331" s="41">
        <f t="shared" si="666"/>
        <v>19</v>
      </c>
      <c r="P4331" s="40"/>
      <c r="Q4331" s="40">
        <f>25</f>
        <v>25</v>
      </c>
      <c r="R4331" s="40">
        <f t="shared" si="667"/>
        <v>30</v>
      </c>
      <c r="S4331" s="40">
        <f t="shared" si="668"/>
        <v>15</v>
      </c>
    </row>
    <row r="4332" spans="2:19" x14ac:dyDescent="0.25">
      <c r="B4332" s="39">
        <f t="shared" si="669"/>
        <v>43132</v>
      </c>
      <c r="C4332" s="40">
        <f t="shared" si="661"/>
        <v>450</v>
      </c>
      <c r="D4332" s="40">
        <f t="shared" si="659"/>
        <v>405</v>
      </c>
      <c r="E4332" s="40">
        <f t="shared" si="660"/>
        <v>45</v>
      </c>
      <c r="F4332" s="40">
        <f>25+30+15+20</f>
        <v>90</v>
      </c>
      <c r="G4332" s="40"/>
      <c r="H4332" s="40">
        <f>25+10+40+50</f>
        <v>125</v>
      </c>
      <c r="I4332" s="40">
        <f>15+5+60</f>
        <v>80</v>
      </c>
      <c r="J4332" s="40"/>
      <c r="K4332" s="40">
        <f t="shared" si="665"/>
        <v>76</v>
      </c>
      <c r="L4332" s="40"/>
      <c r="M4332" s="40"/>
      <c r="N4332" s="40"/>
      <c r="O4332" s="41">
        <f t="shared" si="666"/>
        <v>19</v>
      </c>
      <c r="P4332" s="40"/>
      <c r="Q4332" s="40"/>
      <c r="R4332" s="40">
        <f>10</f>
        <v>10</v>
      </c>
      <c r="S4332" s="40">
        <f>5</f>
        <v>5</v>
      </c>
    </row>
    <row r="4333" spans="2:19" x14ac:dyDescent="0.25">
      <c r="B4333" s="39">
        <f t="shared" si="669"/>
        <v>43133</v>
      </c>
      <c r="C4333" s="40">
        <f t="shared" si="661"/>
        <v>450</v>
      </c>
      <c r="D4333" s="40">
        <f t="shared" si="659"/>
        <v>405</v>
      </c>
      <c r="E4333" s="40">
        <f t="shared" si="660"/>
        <v>45</v>
      </c>
      <c r="F4333" s="40">
        <f t="shared" ref="F4333:F4359" si="670">25+30+15+20</f>
        <v>90</v>
      </c>
      <c r="G4333" s="40"/>
      <c r="H4333" s="40">
        <f t="shared" ref="H4333:H4359" si="671">25+10+40+50</f>
        <v>125</v>
      </c>
      <c r="I4333" s="40">
        <f t="shared" ref="I4333:I4359" si="672">15+5+60</f>
        <v>80</v>
      </c>
      <c r="J4333" s="40"/>
      <c r="K4333" s="40">
        <f t="shared" si="665"/>
        <v>76</v>
      </c>
      <c r="L4333" s="40"/>
      <c r="M4333" s="40"/>
      <c r="N4333" s="40"/>
      <c r="O4333" s="41">
        <f t="shared" si="666"/>
        <v>19</v>
      </c>
      <c r="P4333" s="40"/>
      <c r="Q4333" s="40"/>
      <c r="R4333" s="40">
        <f>10</f>
        <v>10</v>
      </c>
      <c r="S4333" s="40">
        <f>5</f>
        <v>5</v>
      </c>
    </row>
    <row r="4334" spans="2:19" x14ac:dyDescent="0.25">
      <c r="B4334" s="39">
        <f t="shared" si="669"/>
        <v>43134</v>
      </c>
      <c r="C4334" s="40">
        <f t="shared" si="661"/>
        <v>450</v>
      </c>
      <c r="D4334" s="40">
        <f t="shared" si="659"/>
        <v>405</v>
      </c>
      <c r="E4334" s="40">
        <f t="shared" si="660"/>
        <v>45</v>
      </c>
      <c r="F4334" s="40">
        <f t="shared" si="670"/>
        <v>90</v>
      </c>
      <c r="G4334" s="40"/>
      <c r="H4334" s="40">
        <f t="shared" si="671"/>
        <v>125</v>
      </c>
      <c r="I4334" s="40">
        <f t="shared" si="672"/>
        <v>80</v>
      </c>
      <c r="J4334" s="40"/>
      <c r="K4334" s="40">
        <f t="shared" si="665"/>
        <v>76</v>
      </c>
      <c r="L4334" s="40"/>
      <c r="M4334" s="40"/>
      <c r="N4334" s="40"/>
      <c r="O4334" s="41">
        <f t="shared" si="666"/>
        <v>19</v>
      </c>
      <c r="P4334" s="40"/>
      <c r="Q4334" s="40"/>
      <c r="R4334" s="40">
        <f>10</f>
        <v>10</v>
      </c>
      <c r="S4334" s="40">
        <f>5</f>
        <v>5</v>
      </c>
    </row>
    <row r="4335" spans="2:19" x14ac:dyDescent="0.25">
      <c r="B4335" s="39">
        <f t="shared" si="669"/>
        <v>43135</v>
      </c>
      <c r="C4335" s="40">
        <f t="shared" si="661"/>
        <v>450</v>
      </c>
      <c r="D4335" s="40">
        <f t="shared" si="659"/>
        <v>405</v>
      </c>
      <c r="E4335" s="40">
        <f t="shared" si="660"/>
        <v>45</v>
      </c>
      <c r="F4335" s="40">
        <f t="shared" si="670"/>
        <v>90</v>
      </c>
      <c r="G4335" s="40"/>
      <c r="H4335" s="40">
        <f t="shared" si="671"/>
        <v>125</v>
      </c>
      <c r="I4335" s="40">
        <f t="shared" si="672"/>
        <v>80</v>
      </c>
      <c r="J4335" s="40"/>
      <c r="K4335" s="40">
        <f t="shared" si="665"/>
        <v>76</v>
      </c>
      <c r="L4335" s="40"/>
      <c r="M4335" s="40"/>
      <c r="N4335" s="40"/>
      <c r="O4335" s="41">
        <f t="shared" si="666"/>
        <v>19</v>
      </c>
      <c r="P4335" s="40"/>
      <c r="Q4335" s="40"/>
      <c r="R4335" s="40">
        <f>10</f>
        <v>10</v>
      </c>
      <c r="S4335" s="40">
        <f>5</f>
        <v>5</v>
      </c>
    </row>
    <row r="4336" spans="2:19" x14ac:dyDescent="0.25">
      <c r="B4336" s="39">
        <f t="shared" si="669"/>
        <v>43136</v>
      </c>
      <c r="C4336" s="40">
        <f t="shared" si="661"/>
        <v>450</v>
      </c>
      <c r="D4336" s="40">
        <f t="shared" si="659"/>
        <v>405</v>
      </c>
      <c r="E4336" s="40">
        <f t="shared" si="660"/>
        <v>45</v>
      </c>
      <c r="F4336" s="40">
        <f t="shared" si="670"/>
        <v>90</v>
      </c>
      <c r="G4336" s="40"/>
      <c r="H4336" s="40">
        <f t="shared" si="671"/>
        <v>125</v>
      </c>
      <c r="I4336" s="40">
        <f t="shared" si="672"/>
        <v>80</v>
      </c>
      <c r="J4336" s="40"/>
      <c r="K4336" s="40">
        <f t="shared" si="665"/>
        <v>76</v>
      </c>
      <c r="L4336" s="40"/>
      <c r="M4336" s="40"/>
      <c r="N4336" s="40"/>
      <c r="O4336" s="41">
        <f t="shared" si="666"/>
        <v>19</v>
      </c>
      <c r="P4336" s="40"/>
      <c r="Q4336" s="40"/>
      <c r="R4336" s="40">
        <f>10</f>
        <v>10</v>
      </c>
      <c r="S4336" s="40">
        <f>5</f>
        <v>5</v>
      </c>
    </row>
    <row r="4337" spans="2:19" x14ac:dyDescent="0.25">
      <c r="B4337" s="39">
        <f t="shared" si="669"/>
        <v>43137</v>
      </c>
      <c r="C4337" s="40">
        <f t="shared" si="661"/>
        <v>450</v>
      </c>
      <c r="D4337" s="40">
        <f t="shared" ref="D4337:D4400" si="673">SUM(F4337:U4337)</f>
        <v>405</v>
      </c>
      <c r="E4337" s="40">
        <f t="shared" ref="E4337:E4400" si="674">C4337-D4337</f>
        <v>45</v>
      </c>
      <c r="F4337" s="40">
        <f t="shared" si="670"/>
        <v>90</v>
      </c>
      <c r="G4337" s="40"/>
      <c r="H4337" s="40">
        <f t="shared" si="671"/>
        <v>125</v>
      </c>
      <c r="I4337" s="40">
        <f t="shared" si="672"/>
        <v>80</v>
      </c>
      <c r="J4337" s="40"/>
      <c r="K4337" s="40">
        <f t="shared" si="665"/>
        <v>76</v>
      </c>
      <c r="L4337" s="40"/>
      <c r="M4337" s="40"/>
      <c r="N4337" s="40"/>
      <c r="O4337" s="41">
        <f t="shared" si="666"/>
        <v>19</v>
      </c>
      <c r="P4337" s="40"/>
      <c r="Q4337" s="40"/>
      <c r="R4337" s="40">
        <f>10</f>
        <v>10</v>
      </c>
      <c r="S4337" s="40">
        <f>5</f>
        <v>5</v>
      </c>
    </row>
    <row r="4338" spans="2:19" x14ac:dyDescent="0.25">
      <c r="B4338" s="39">
        <f t="shared" si="669"/>
        <v>43138</v>
      </c>
      <c r="C4338" s="40">
        <f t="shared" si="661"/>
        <v>450</v>
      </c>
      <c r="D4338" s="40">
        <f t="shared" si="673"/>
        <v>405</v>
      </c>
      <c r="E4338" s="40">
        <f t="shared" si="674"/>
        <v>45</v>
      </c>
      <c r="F4338" s="40">
        <f t="shared" si="670"/>
        <v>90</v>
      </c>
      <c r="G4338" s="40"/>
      <c r="H4338" s="40">
        <f t="shared" si="671"/>
        <v>125</v>
      </c>
      <c r="I4338" s="40">
        <f t="shared" si="672"/>
        <v>80</v>
      </c>
      <c r="J4338" s="40"/>
      <c r="K4338" s="40">
        <f t="shared" ref="K4338:K4359" si="675">30+11+35</f>
        <v>76</v>
      </c>
      <c r="L4338" s="40"/>
      <c r="M4338" s="40"/>
      <c r="N4338" s="40"/>
      <c r="O4338" s="41">
        <f t="shared" si="666"/>
        <v>19</v>
      </c>
      <c r="P4338" s="40"/>
      <c r="Q4338" s="40"/>
      <c r="R4338" s="40">
        <f>10</f>
        <v>10</v>
      </c>
      <c r="S4338" s="40">
        <f>5</f>
        <v>5</v>
      </c>
    </row>
    <row r="4339" spans="2:19" x14ac:dyDescent="0.25">
      <c r="B4339" s="39">
        <f t="shared" si="669"/>
        <v>43139</v>
      </c>
      <c r="C4339" s="40">
        <f t="shared" si="661"/>
        <v>450</v>
      </c>
      <c r="D4339" s="40">
        <f t="shared" si="673"/>
        <v>405</v>
      </c>
      <c r="E4339" s="40">
        <f t="shared" si="674"/>
        <v>45</v>
      </c>
      <c r="F4339" s="40">
        <f t="shared" si="670"/>
        <v>90</v>
      </c>
      <c r="G4339" s="40"/>
      <c r="H4339" s="40">
        <f t="shared" si="671"/>
        <v>125</v>
      </c>
      <c r="I4339" s="40">
        <f t="shared" si="672"/>
        <v>80</v>
      </c>
      <c r="J4339" s="40"/>
      <c r="K4339" s="40">
        <f t="shared" si="675"/>
        <v>76</v>
      </c>
      <c r="L4339" s="40"/>
      <c r="M4339" s="40"/>
      <c r="N4339" s="40"/>
      <c r="O4339" s="41">
        <f t="shared" si="666"/>
        <v>19</v>
      </c>
      <c r="P4339" s="40"/>
      <c r="Q4339" s="40"/>
      <c r="R4339" s="40">
        <f>10</f>
        <v>10</v>
      </c>
      <c r="S4339" s="40">
        <f>5</f>
        <v>5</v>
      </c>
    </row>
    <row r="4340" spans="2:19" x14ac:dyDescent="0.25">
      <c r="B4340" s="39">
        <f t="shared" si="669"/>
        <v>43140</v>
      </c>
      <c r="C4340" s="40">
        <f t="shared" si="661"/>
        <v>450</v>
      </c>
      <c r="D4340" s="40">
        <f t="shared" si="673"/>
        <v>405</v>
      </c>
      <c r="E4340" s="40">
        <f t="shared" si="674"/>
        <v>45</v>
      </c>
      <c r="F4340" s="40">
        <f t="shared" si="670"/>
        <v>90</v>
      </c>
      <c r="G4340" s="40"/>
      <c r="H4340" s="40">
        <f t="shared" si="671"/>
        <v>125</v>
      </c>
      <c r="I4340" s="40">
        <f t="shared" si="672"/>
        <v>80</v>
      </c>
      <c r="J4340" s="40"/>
      <c r="K4340" s="40">
        <f t="shared" si="675"/>
        <v>76</v>
      </c>
      <c r="L4340" s="40"/>
      <c r="M4340" s="40"/>
      <c r="N4340" s="40"/>
      <c r="O4340" s="41">
        <f t="shared" si="666"/>
        <v>19</v>
      </c>
      <c r="P4340" s="40"/>
      <c r="Q4340" s="40"/>
      <c r="R4340" s="40">
        <f>10</f>
        <v>10</v>
      </c>
      <c r="S4340" s="40">
        <f>5</f>
        <v>5</v>
      </c>
    </row>
    <row r="4341" spans="2:19" x14ac:dyDescent="0.25">
      <c r="B4341" s="39">
        <f t="shared" si="669"/>
        <v>43141</v>
      </c>
      <c r="C4341" s="40">
        <f t="shared" si="661"/>
        <v>450</v>
      </c>
      <c r="D4341" s="40">
        <f t="shared" si="673"/>
        <v>405</v>
      </c>
      <c r="E4341" s="40">
        <f t="shared" si="674"/>
        <v>45</v>
      </c>
      <c r="F4341" s="40">
        <f t="shared" si="670"/>
        <v>90</v>
      </c>
      <c r="G4341" s="40"/>
      <c r="H4341" s="40">
        <f t="shared" si="671"/>
        <v>125</v>
      </c>
      <c r="I4341" s="40">
        <f t="shared" si="672"/>
        <v>80</v>
      </c>
      <c r="J4341" s="40"/>
      <c r="K4341" s="40">
        <f t="shared" si="675"/>
        <v>76</v>
      </c>
      <c r="L4341" s="40"/>
      <c r="M4341" s="40"/>
      <c r="N4341" s="40"/>
      <c r="O4341" s="41">
        <f t="shared" si="666"/>
        <v>19</v>
      </c>
      <c r="P4341" s="40"/>
      <c r="Q4341" s="40"/>
      <c r="R4341" s="40">
        <f>10</f>
        <v>10</v>
      </c>
      <c r="S4341" s="40">
        <f>5</f>
        <v>5</v>
      </c>
    </row>
    <row r="4342" spans="2:19" x14ac:dyDescent="0.25">
      <c r="B4342" s="39">
        <f t="shared" si="669"/>
        <v>43142</v>
      </c>
      <c r="C4342" s="40">
        <f t="shared" si="661"/>
        <v>450</v>
      </c>
      <c r="D4342" s="40">
        <f t="shared" si="673"/>
        <v>405</v>
      </c>
      <c r="E4342" s="40">
        <f t="shared" si="674"/>
        <v>45</v>
      </c>
      <c r="F4342" s="40">
        <f t="shared" si="670"/>
        <v>90</v>
      </c>
      <c r="G4342" s="40"/>
      <c r="H4342" s="40">
        <f t="shared" si="671"/>
        <v>125</v>
      </c>
      <c r="I4342" s="40">
        <f t="shared" si="672"/>
        <v>80</v>
      </c>
      <c r="J4342" s="40"/>
      <c r="K4342" s="40">
        <f t="shared" si="675"/>
        <v>76</v>
      </c>
      <c r="L4342" s="40"/>
      <c r="M4342" s="40"/>
      <c r="N4342" s="40"/>
      <c r="O4342" s="41">
        <f t="shared" si="666"/>
        <v>19</v>
      </c>
      <c r="P4342" s="40"/>
      <c r="Q4342" s="40"/>
      <c r="R4342" s="40">
        <f>10</f>
        <v>10</v>
      </c>
      <c r="S4342" s="40">
        <f>5</f>
        <v>5</v>
      </c>
    </row>
    <row r="4343" spans="2:19" x14ac:dyDescent="0.25">
      <c r="B4343" s="39">
        <f t="shared" si="669"/>
        <v>43143</v>
      </c>
      <c r="C4343" s="40">
        <f t="shared" si="661"/>
        <v>450</v>
      </c>
      <c r="D4343" s="40">
        <f t="shared" si="673"/>
        <v>405</v>
      </c>
      <c r="E4343" s="40">
        <f t="shared" si="674"/>
        <v>45</v>
      </c>
      <c r="F4343" s="40">
        <f t="shared" si="670"/>
        <v>90</v>
      </c>
      <c r="G4343" s="40"/>
      <c r="H4343" s="40">
        <f t="shared" si="671"/>
        <v>125</v>
      </c>
      <c r="I4343" s="40">
        <f t="shared" si="672"/>
        <v>80</v>
      </c>
      <c r="J4343" s="40"/>
      <c r="K4343" s="40">
        <f t="shared" si="675"/>
        <v>76</v>
      </c>
      <c r="L4343" s="40"/>
      <c r="M4343" s="40"/>
      <c r="N4343" s="40"/>
      <c r="O4343" s="41">
        <f t="shared" si="666"/>
        <v>19</v>
      </c>
      <c r="P4343" s="40"/>
      <c r="Q4343" s="40"/>
      <c r="R4343" s="40">
        <f>10</f>
        <v>10</v>
      </c>
      <c r="S4343" s="40">
        <f>5</f>
        <v>5</v>
      </c>
    </row>
    <row r="4344" spans="2:19" x14ac:dyDescent="0.25">
      <c r="B4344" s="39">
        <f t="shared" si="669"/>
        <v>43144</v>
      </c>
      <c r="C4344" s="40">
        <f t="shared" si="661"/>
        <v>450</v>
      </c>
      <c r="D4344" s="40">
        <f t="shared" si="673"/>
        <v>405</v>
      </c>
      <c r="E4344" s="40">
        <f t="shared" si="674"/>
        <v>45</v>
      </c>
      <c r="F4344" s="40">
        <f t="shared" si="670"/>
        <v>90</v>
      </c>
      <c r="G4344" s="40"/>
      <c r="H4344" s="40">
        <f t="shared" si="671"/>
        <v>125</v>
      </c>
      <c r="I4344" s="40">
        <f t="shared" si="672"/>
        <v>80</v>
      </c>
      <c r="J4344" s="40"/>
      <c r="K4344" s="40">
        <f t="shared" si="675"/>
        <v>76</v>
      </c>
      <c r="L4344" s="40"/>
      <c r="M4344" s="40"/>
      <c r="N4344" s="40"/>
      <c r="O4344" s="41">
        <f t="shared" si="666"/>
        <v>19</v>
      </c>
      <c r="P4344" s="40"/>
      <c r="Q4344" s="40"/>
      <c r="R4344" s="40">
        <f>10</f>
        <v>10</v>
      </c>
      <c r="S4344" s="40">
        <f>5</f>
        <v>5</v>
      </c>
    </row>
    <row r="4345" spans="2:19" x14ac:dyDescent="0.25">
      <c r="B4345" s="39">
        <f t="shared" si="669"/>
        <v>43145</v>
      </c>
      <c r="C4345" s="40">
        <f t="shared" si="661"/>
        <v>450</v>
      </c>
      <c r="D4345" s="40">
        <f t="shared" si="673"/>
        <v>405</v>
      </c>
      <c r="E4345" s="40">
        <f t="shared" si="674"/>
        <v>45</v>
      </c>
      <c r="F4345" s="40">
        <f t="shared" si="670"/>
        <v>90</v>
      </c>
      <c r="G4345" s="40"/>
      <c r="H4345" s="40">
        <f t="shared" si="671"/>
        <v>125</v>
      </c>
      <c r="I4345" s="40">
        <f t="shared" si="672"/>
        <v>80</v>
      </c>
      <c r="J4345" s="40"/>
      <c r="K4345" s="40">
        <f t="shared" si="675"/>
        <v>76</v>
      </c>
      <c r="L4345" s="40"/>
      <c r="M4345" s="40"/>
      <c r="N4345" s="40"/>
      <c r="O4345" s="41">
        <f t="shared" si="666"/>
        <v>19</v>
      </c>
      <c r="P4345" s="40"/>
      <c r="Q4345" s="40"/>
      <c r="R4345" s="40">
        <f>10</f>
        <v>10</v>
      </c>
      <c r="S4345" s="40">
        <f>5</f>
        <v>5</v>
      </c>
    </row>
    <row r="4346" spans="2:19" x14ac:dyDescent="0.25">
      <c r="B4346" s="39">
        <f t="shared" si="669"/>
        <v>43146</v>
      </c>
      <c r="C4346" s="40">
        <f t="shared" si="661"/>
        <v>450</v>
      </c>
      <c r="D4346" s="40">
        <f t="shared" si="673"/>
        <v>405</v>
      </c>
      <c r="E4346" s="40">
        <f t="shared" si="674"/>
        <v>45</v>
      </c>
      <c r="F4346" s="40">
        <f t="shared" si="670"/>
        <v>90</v>
      </c>
      <c r="G4346" s="40"/>
      <c r="H4346" s="40">
        <f t="shared" si="671"/>
        <v>125</v>
      </c>
      <c r="I4346" s="40">
        <f t="shared" si="672"/>
        <v>80</v>
      </c>
      <c r="J4346" s="40"/>
      <c r="K4346" s="40">
        <f t="shared" si="675"/>
        <v>76</v>
      </c>
      <c r="L4346" s="40"/>
      <c r="M4346" s="40"/>
      <c r="N4346" s="40"/>
      <c r="O4346" s="41">
        <f t="shared" si="666"/>
        <v>19</v>
      </c>
      <c r="P4346" s="40"/>
      <c r="Q4346" s="40"/>
      <c r="R4346" s="40">
        <f>10</f>
        <v>10</v>
      </c>
      <c r="S4346" s="40">
        <f>5</f>
        <v>5</v>
      </c>
    </row>
    <row r="4347" spans="2:19" x14ac:dyDescent="0.25">
      <c r="B4347" s="39">
        <f t="shared" si="669"/>
        <v>43147</v>
      </c>
      <c r="C4347" s="40">
        <f t="shared" si="661"/>
        <v>450</v>
      </c>
      <c r="D4347" s="40">
        <f t="shared" si="673"/>
        <v>405</v>
      </c>
      <c r="E4347" s="40">
        <f t="shared" si="674"/>
        <v>45</v>
      </c>
      <c r="F4347" s="40">
        <f t="shared" si="670"/>
        <v>90</v>
      </c>
      <c r="G4347" s="40"/>
      <c r="H4347" s="40">
        <f t="shared" si="671"/>
        <v>125</v>
      </c>
      <c r="I4347" s="40">
        <f t="shared" si="672"/>
        <v>80</v>
      </c>
      <c r="J4347" s="40"/>
      <c r="K4347" s="40">
        <f t="shared" si="675"/>
        <v>76</v>
      </c>
      <c r="L4347" s="40"/>
      <c r="M4347" s="40"/>
      <c r="N4347" s="40"/>
      <c r="O4347" s="41">
        <f t="shared" si="666"/>
        <v>19</v>
      </c>
      <c r="P4347" s="40"/>
      <c r="Q4347" s="40"/>
      <c r="R4347" s="40">
        <f>10</f>
        <v>10</v>
      </c>
      <c r="S4347" s="40">
        <f>5</f>
        <v>5</v>
      </c>
    </row>
    <row r="4348" spans="2:19" x14ac:dyDescent="0.25">
      <c r="B4348" s="39">
        <f t="shared" si="669"/>
        <v>43148</v>
      </c>
      <c r="C4348" s="40">
        <f t="shared" si="661"/>
        <v>450</v>
      </c>
      <c r="D4348" s="40">
        <f t="shared" si="673"/>
        <v>405</v>
      </c>
      <c r="E4348" s="40">
        <f t="shared" si="674"/>
        <v>45</v>
      </c>
      <c r="F4348" s="40">
        <f t="shared" si="670"/>
        <v>90</v>
      </c>
      <c r="G4348" s="40"/>
      <c r="H4348" s="40">
        <f t="shared" si="671"/>
        <v>125</v>
      </c>
      <c r="I4348" s="40">
        <f t="shared" si="672"/>
        <v>80</v>
      </c>
      <c r="J4348" s="40"/>
      <c r="K4348" s="40">
        <f t="shared" si="675"/>
        <v>76</v>
      </c>
      <c r="L4348" s="40"/>
      <c r="M4348" s="40"/>
      <c r="N4348" s="40"/>
      <c r="O4348" s="41">
        <f t="shared" si="666"/>
        <v>19</v>
      </c>
      <c r="P4348" s="40"/>
      <c r="Q4348" s="40"/>
      <c r="R4348" s="40">
        <f>10</f>
        <v>10</v>
      </c>
      <c r="S4348" s="40">
        <f>5</f>
        <v>5</v>
      </c>
    </row>
    <row r="4349" spans="2:19" x14ac:dyDescent="0.25">
      <c r="B4349" s="39">
        <f t="shared" si="669"/>
        <v>43149</v>
      </c>
      <c r="C4349" s="40">
        <f t="shared" si="661"/>
        <v>450</v>
      </c>
      <c r="D4349" s="40">
        <f t="shared" si="673"/>
        <v>405</v>
      </c>
      <c r="E4349" s="40">
        <f t="shared" si="674"/>
        <v>45</v>
      </c>
      <c r="F4349" s="40">
        <f t="shared" si="670"/>
        <v>90</v>
      </c>
      <c r="G4349" s="40"/>
      <c r="H4349" s="40">
        <f t="shared" si="671"/>
        <v>125</v>
      </c>
      <c r="I4349" s="40">
        <f t="shared" si="672"/>
        <v>80</v>
      </c>
      <c r="J4349" s="40"/>
      <c r="K4349" s="40">
        <f t="shared" si="675"/>
        <v>76</v>
      </c>
      <c r="L4349" s="40"/>
      <c r="M4349" s="40"/>
      <c r="N4349" s="40"/>
      <c r="O4349" s="41">
        <f t="shared" si="666"/>
        <v>19</v>
      </c>
      <c r="P4349" s="40"/>
      <c r="Q4349" s="40"/>
      <c r="R4349" s="40">
        <f>10</f>
        <v>10</v>
      </c>
      <c r="S4349" s="40">
        <f>5</f>
        <v>5</v>
      </c>
    </row>
    <row r="4350" spans="2:19" x14ac:dyDescent="0.25">
      <c r="B4350" s="39">
        <f t="shared" si="669"/>
        <v>43150</v>
      </c>
      <c r="C4350" s="40">
        <f t="shared" si="661"/>
        <v>450</v>
      </c>
      <c r="D4350" s="40">
        <f t="shared" si="673"/>
        <v>405</v>
      </c>
      <c r="E4350" s="40">
        <f t="shared" si="674"/>
        <v>45</v>
      </c>
      <c r="F4350" s="40">
        <f t="shared" si="670"/>
        <v>90</v>
      </c>
      <c r="G4350" s="40"/>
      <c r="H4350" s="40">
        <f t="shared" si="671"/>
        <v>125</v>
      </c>
      <c r="I4350" s="40">
        <f t="shared" si="672"/>
        <v>80</v>
      </c>
      <c r="J4350" s="40"/>
      <c r="K4350" s="40">
        <f t="shared" si="675"/>
        <v>76</v>
      </c>
      <c r="L4350" s="40"/>
      <c r="M4350" s="40"/>
      <c r="N4350" s="40"/>
      <c r="O4350" s="41">
        <f t="shared" si="666"/>
        <v>19</v>
      </c>
      <c r="P4350" s="40"/>
      <c r="Q4350" s="40"/>
      <c r="R4350" s="40">
        <f>10</f>
        <v>10</v>
      </c>
      <c r="S4350" s="40">
        <f>5</f>
        <v>5</v>
      </c>
    </row>
    <row r="4351" spans="2:19" x14ac:dyDescent="0.25">
      <c r="B4351" s="39">
        <f t="shared" si="669"/>
        <v>43151</v>
      </c>
      <c r="C4351" s="40">
        <f t="shared" si="661"/>
        <v>450</v>
      </c>
      <c r="D4351" s="40">
        <f t="shared" si="673"/>
        <v>405</v>
      </c>
      <c r="E4351" s="40">
        <f t="shared" si="674"/>
        <v>45</v>
      </c>
      <c r="F4351" s="40">
        <f t="shared" si="670"/>
        <v>90</v>
      </c>
      <c r="G4351" s="40"/>
      <c r="H4351" s="40">
        <f t="shared" si="671"/>
        <v>125</v>
      </c>
      <c r="I4351" s="40">
        <f t="shared" si="672"/>
        <v>80</v>
      </c>
      <c r="J4351" s="40"/>
      <c r="K4351" s="40">
        <f t="shared" si="675"/>
        <v>76</v>
      </c>
      <c r="L4351" s="40"/>
      <c r="M4351" s="40"/>
      <c r="N4351" s="40"/>
      <c r="O4351" s="41">
        <f t="shared" si="666"/>
        <v>19</v>
      </c>
      <c r="P4351" s="40"/>
      <c r="Q4351" s="40"/>
      <c r="R4351" s="40">
        <f>10</f>
        <v>10</v>
      </c>
      <c r="S4351" s="40">
        <f>5</f>
        <v>5</v>
      </c>
    </row>
    <row r="4352" spans="2:19" x14ac:dyDescent="0.25">
      <c r="B4352" s="39">
        <f t="shared" si="669"/>
        <v>43152</v>
      </c>
      <c r="C4352" s="40">
        <f t="shared" si="661"/>
        <v>450</v>
      </c>
      <c r="D4352" s="40">
        <f t="shared" si="673"/>
        <v>405</v>
      </c>
      <c r="E4352" s="40">
        <f t="shared" si="674"/>
        <v>45</v>
      </c>
      <c r="F4352" s="40">
        <f t="shared" si="670"/>
        <v>90</v>
      </c>
      <c r="G4352" s="40"/>
      <c r="H4352" s="40">
        <f t="shared" si="671"/>
        <v>125</v>
      </c>
      <c r="I4352" s="40">
        <f t="shared" si="672"/>
        <v>80</v>
      </c>
      <c r="J4352" s="40"/>
      <c r="K4352" s="40">
        <f t="shared" si="675"/>
        <v>76</v>
      </c>
      <c r="L4352" s="40"/>
      <c r="M4352" s="40"/>
      <c r="N4352" s="40"/>
      <c r="O4352" s="41">
        <f t="shared" si="666"/>
        <v>19</v>
      </c>
      <c r="P4352" s="40"/>
      <c r="Q4352" s="40"/>
      <c r="R4352" s="40">
        <f>10</f>
        <v>10</v>
      </c>
      <c r="S4352" s="40">
        <f>5</f>
        <v>5</v>
      </c>
    </row>
    <row r="4353" spans="2:21" x14ac:dyDescent="0.25">
      <c r="B4353" s="39">
        <f t="shared" si="669"/>
        <v>43153</v>
      </c>
      <c r="C4353" s="40">
        <f t="shared" si="661"/>
        <v>450</v>
      </c>
      <c r="D4353" s="40">
        <f t="shared" si="673"/>
        <v>405</v>
      </c>
      <c r="E4353" s="40">
        <f t="shared" si="674"/>
        <v>45</v>
      </c>
      <c r="F4353" s="40">
        <f t="shared" si="670"/>
        <v>90</v>
      </c>
      <c r="G4353" s="40"/>
      <c r="H4353" s="40">
        <f t="shared" si="671"/>
        <v>125</v>
      </c>
      <c r="I4353" s="40">
        <f t="shared" si="672"/>
        <v>80</v>
      </c>
      <c r="J4353" s="40"/>
      <c r="K4353" s="40">
        <f t="shared" si="675"/>
        <v>76</v>
      </c>
      <c r="L4353" s="40"/>
      <c r="M4353" s="40"/>
      <c r="N4353" s="40"/>
      <c r="O4353" s="41">
        <f t="shared" si="666"/>
        <v>19</v>
      </c>
      <c r="P4353" s="40"/>
      <c r="Q4353" s="40"/>
      <c r="R4353" s="40">
        <f>10</f>
        <v>10</v>
      </c>
      <c r="S4353" s="40">
        <f>5</f>
        <v>5</v>
      </c>
    </row>
    <row r="4354" spans="2:21" x14ac:dyDescent="0.25">
      <c r="B4354" s="39">
        <f t="shared" si="669"/>
        <v>43154</v>
      </c>
      <c r="C4354" s="40">
        <f t="shared" si="661"/>
        <v>450</v>
      </c>
      <c r="D4354" s="40">
        <f t="shared" si="673"/>
        <v>405</v>
      </c>
      <c r="E4354" s="40">
        <f t="shared" si="674"/>
        <v>45</v>
      </c>
      <c r="F4354" s="40">
        <f t="shared" si="670"/>
        <v>90</v>
      </c>
      <c r="G4354" s="40"/>
      <c r="H4354" s="40">
        <f t="shared" si="671"/>
        <v>125</v>
      </c>
      <c r="I4354" s="40">
        <f t="shared" si="672"/>
        <v>80</v>
      </c>
      <c r="J4354" s="40"/>
      <c r="K4354" s="40">
        <f t="shared" si="675"/>
        <v>76</v>
      </c>
      <c r="L4354" s="40"/>
      <c r="M4354" s="40"/>
      <c r="N4354" s="40"/>
      <c r="O4354" s="41">
        <f t="shared" si="666"/>
        <v>19</v>
      </c>
      <c r="P4354" s="40"/>
      <c r="Q4354" s="40"/>
      <c r="R4354" s="40">
        <f>10</f>
        <v>10</v>
      </c>
      <c r="S4354" s="40">
        <f>5</f>
        <v>5</v>
      </c>
    </row>
    <row r="4355" spans="2:21" x14ac:dyDescent="0.25">
      <c r="B4355" s="39">
        <f t="shared" si="669"/>
        <v>43155</v>
      </c>
      <c r="C4355" s="40">
        <f t="shared" si="661"/>
        <v>450</v>
      </c>
      <c r="D4355" s="40">
        <f t="shared" si="673"/>
        <v>405</v>
      </c>
      <c r="E4355" s="40">
        <f t="shared" si="674"/>
        <v>45</v>
      </c>
      <c r="F4355" s="40">
        <f t="shared" si="670"/>
        <v>90</v>
      </c>
      <c r="G4355" s="40"/>
      <c r="H4355" s="40">
        <f t="shared" si="671"/>
        <v>125</v>
      </c>
      <c r="I4355" s="40">
        <f t="shared" si="672"/>
        <v>80</v>
      </c>
      <c r="J4355" s="40"/>
      <c r="K4355" s="40">
        <f t="shared" si="675"/>
        <v>76</v>
      </c>
      <c r="L4355" s="40"/>
      <c r="M4355" s="40"/>
      <c r="N4355" s="40"/>
      <c r="O4355" s="41">
        <f t="shared" si="666"/>
        <v>19</v>
      </c>
      <c r="P4355" s="40"/>
      <c r="Q4355" s="40"/>
      <c r="R4355" s="40">
        <f>10</f>
        <v>10</v>
      </c>
      <c r="S4355" s="40">
        <f>5</f>
        <v>5</v>
      </c>
    </row>
    <row r="4356" spans="2:21" x14ac:dyDescent="0.25">
      <c r="B4356" s="39">
        <f t="shared" si="669"/>
        <v>43156</v>
      </c>
      <c r="C4356" s="40">
        <f t="shared" si="661"/>
        <v>450</v>
      </c>
      <c r="D4356" s="40">
        <f t="shared" si="673"/>
        <v>405</v>
      </c>
      <c r="E4356" s="40">
        <f t="shared" si="674"/>
        <v>45</v>
      </c>
      <c r="F4356" s="40">
        <f t="shared" si="670"/>
        <v>90</v>
      </c>
      <c r="G4356" s="40"/>
      <c r="H4356" s="40">
        <f t="shared" si="671"/>
        <v>125</v>
      </c>
      <c r="I4356" s="40">
        <f t="shared" si="672"/>
        <v>80</v>
      </c>
      <c r="J4356" s="40"/>
      <c r="K4356" s="40">
        <f t="shared" si="675"/>
        <v>76</v>
      </c>
      <c r="L4356" s="40"/>
      <c r="M4356" s="40"/>
      <c r="N4356" s="40"/>
      <c r="O4356" s="41">
        <f t="shared" si="666"/>
        <v>19</v>
      </c>
      <c r="P4356" s="40"/>
      <c r="Q4356" s="40"/>
      <c r="R4356" s="40">
        <f>10</f>
        <v>10</v>
      </c>
      <c r="S4356" s="40">
        <f>5</f>
        <v>5</v>
      </c>
    </row>
    <row r="4357" spans="2:21" x14ac:dyDescent="0.25">
      <c r="B4357" s="39">
        <f t="shared" si="669"/>
        <v>43157</v>
      </c>
      <c r="C4357" s="40">
        <f t="shared" ref="C4357:C4420" si="676">C4356</f>
        <v>450</v>
      </c>
      <c r="D4357" s="40">
        <f t="shared" si="673"/>
        <v>405</v>
      </c>
      <c r="E4357" s="40">
        <f t="shared" si="674"/>
        <v>45</v>
      </c>
      <c r="F4357" s="40">
        <f t="shared" si="670"/>
        <v>90</v>
      </c>
      <c r="G4357" s="40"/>
      <c r="H4357" s="40">
        <f t="shared" si="671"/>
        <v>125</v>
      </c>
      <c r="I4357" s="40">
        <f t="shared" si="672"/>
        <v>80</v>
      </c>
      <c r="J4357" s="40"/>
      <c r="K4357" s="40">
        <f t="shared" si="675"/>
        <v>76</v>
      </c>
      <c r="L4357" s="40"/>
      <c r="M4357" s="40"/>
      <c r="N4357" s="40"/>
      <c r="O4357" s="41">
        <f t="shared" si="666"/>
        <v>19</v>
      </c>
      <c r="P4357" s="40"/>
      <c r="Q4357" s="40"/>
      <c r="R4357" s="40">
        <f>10</f>
        <v>10</v>
      </c>
      <c r="S4357" s="40">
        <f>5</f>
        <v>5</v>
      </c>
    </row>
    <row r="4358" spans="2:21" x14ac:dyDescent="0.25">
      <c r="B4358" s="39">
        <f t="shared" si="669"/>
        <v>43158</v>
      </c>
      <c r="C4358" s="40">
        <f t="shared" si="676"/>
        <v>450</v>
      </c>
      <c r="D4358" s="40">
        <f t="shared" si="673"/>
        <v>405</v>
      </c>
      <c r="E4358" s="40">
        <f t="shared" si="674"/>
        <v>45</v>
      </c>
      <c r="F4358" s="40">
        <f t="shared" si="670"/>
        <v>90</v>
      </c>
      <c r="G4358" s="40"/>
      <c r="H4358" s="40">
        <f t="shared" si="671"/>
        <v>125</v>
      </c>
      <c r="I4358" s="40">
        <f t="shared" si="672"/>
        <v>80</v>
      </c>
      <c r="J4358" s="40"/>
      <c r="K4358" s="40">
        <f t="shared" si="675"/>
        <v>76</v>
      </c>
      <c r="L4358" s="40"/>
      <c r="M4358" s="40"/>
      <c r="N4358" s="40"/>
      <c r="O4358" s="41">
        <f t="shared" si="666"/>
        <v>19</v>
      </c>
      <c r="P4358" s="40"/>
      <c r="Q4358" s="40"/>
      <c r="R4358" s="40">
        <f>10</f>
        <v>10</v>
      </c>
      <c r="S4358" s="40">
        <f>5</f>
        <v>5</v>
      </c>
    </row>
    <row r="4359" spans="2:21" x14ac:dyDescent="0.25">
      <c r="B4359" s="39">
        <f t="shared" si="669"/>
        <v>43159</v>
      </c>
      <c r="C4359" s="40">
        <f t="shared" si="676"/>
        <v>450</v>
      </c>
      <c r="D4359" s="40">
        <f t="shared" si="673"/>
        <v>405</v>
      </c>
      <c r="E4359" s="40">
        <f t="shared" si="674"/>
        <v>45</v>
      </c>
      <c r="F4359" s="40">
        <f t="shared" si="670"/>
        <v>90</v>
      </c>
      <c r="G4359" s="40"/>
      <c r="H4359" s="40">
        <f t="shared" si="671"/>
        <v>125</v>
      </c>
      <c r="I4359" s="40">
        <f t="shared" si="672"/>
        <v>80</v>
      </c>
      <c r="J4359" s="40"/>
      <c r="K4359" s="40">
        <f t="shared" si="675"/>
        <v>76</v>
      </c>
      <c r="L4359" s="40"/>
      <c r="M4359" s="40"/>
      <c r="N4359" s="40"/>
      <c r="O4359" s="41">
        <f t="shared" si="666"/>
        <v>19</v>
      </c>
      <c r="P4359" s="40"/>
      <c r="Q4359" s="40"/>
      <c r="R4359" s="40">
        <f>10</f>
        <v>10</v>
      </c>
      <c r="S4359" s="40">
        <f>5</f>
        <v>5</v>
      </c>
    </row>
    <row r="4360" spans="2:21" s="40" customFormat="1" x14ac:dyDescent="0.25">
      <c r="B4360" s="39">
        <f t="shared" si="669"/>
        <v>43160</v>
      </c>
      <c r="C4360" s="40">
        <f t="shared" si="676"/>
        <v>450</v>
      </c>
      <c r="D4360" s="40">
        <f t="shared" si="673"/>
        <v>405</v>
      </c>
      <c r="E4360" s="40">
        <f t="shared" si="674"/>
        <v>45</v>
      </c>
      <c r="F4360" s="40">
        <f>25+30+15+15</f>
        <v>85</v>
      </c>
      <c r="H4360" s="40">
        <f>25+10+70+20</f>
        <v>125</v>
      </c>
      <c r="I4360" s="40">
        <f>15+5+40</f>
        <v>60</v>
      </c>
      <c r="K4360" s="40">
        <f>30+11+35+25</f>
        <v>101</v>
      </c>
      <c r="O4360" s="41">
        <f t="shared" si="666"/>
        <v>19</v>
      </c>
      <c r="R4360" s="40">
        <f>10</f>
        <v>10</v>
      </c>
      <c r="S4360" s="40">
        <f>5</f>
        <v>5</v>
      </c>
    </row>
    <row r="4361" spans="2:21" x14ac:dyDescent="0.25">
      <c r="B4361" s="39">
        <f t="shared" si="669"/>
        <v>43161</v>
      </c>
      <c r="C4361" s="40">
        <f t="shared" si="676"/>
        <v>450</v>
      </c>
      <c r="D4361" s="40">
        <f t="shared" si="673"/>
        <v>405</v>
      </c>
      <c r="E4361" s="40">
        <f t="shared" si="674"/>
        <v>45</v>
      </c>
      <c r="F4361" s="40">
        <f t="shared" ref="F4361:F4390" si="677">25+30+15+15</f>
        <v>85</v>
      </c>
      <c r="G4361" s="40"/>
      <c r="H4361" s="40">
        <f t="shared" ref="H4361:H4390" si="678">25+10+70+20</f>
        <v>125</v>
      </c>
      <c r="I4361" s="40">
        <f t="shared" ref="I4361:I4390" si="679">15+5+40</f>
        <v>60</v>
      </c>
      <c r="J4361" s="40"/>
      <c r="K4361" s="40">
        <f t="shared" ref="K4361:K4390" si="680">30+11+35+25</f>
        <v>101</v>
      </c>
      <c r="L4361" s="40"/>
      <c r="M4361" s="40"/>
      <c r="N4361" s="40"/>
      <c r="O4361" s="41">
        <f t="shared" si="666"/>
        <v>19</v>
      </c>
      <c r="P4361" s="40"/>
      <c r="Q4361" s="40"/>
      <c r="R4361" s="40">
        <f>10</f>
        <v>10</v>
      </c>
      <c r="S4361" s="40">
        <f>5</f>
        <v>5</v>
      </c>
      <c r="T4361" s="40"/>
      <c r="U4361" s="40"/>
    </row>
    <row r="4362" spans="2:21" x14ac:dyDescent="0.25">
      <c r="B4362" s="39">
        <f t="shared" si="669"/>
        <v>43162</v>
      </c>
      <c r="C4362" s="40">
        <f t="shared" si="676"/>
        <v>450</v>
      </c>
      <c r="D4362" s="40">
        <f t="shared" si="673"/>
        <v>405</v>
      </c>
      <c r="E4362" s="40">
        <f t="shared" si="674"/>
        <v>45</v>
      </c>
      <c r="F4362" s="40">
        <f t="shared" si="677"/>
        <v>85</v>
      </c>
      <c r="G4362" s="40"/>
      <c r="H4362" s="40">
        <f t="shared" si="678"/>
        <v>125</v>
      </c>
      <c r="I4362" s="40">
        <f t="shared" si="679"/>
        <v>60</v>
      </c>
      <c r="J4362" s="40"/>
      <c r="K4362" s="40">
        <f t="shared" si="680"/>
        <v>101</v>
      </c>
      <c r="L4362" s="40"/>
      <c r="M4362" s="40"/>
      <c r="N4362" s="40"/>
      <c r="O4362" s="41">
        <f t="shared" si="666"/>
        <v>19</v>
      </c>
      <c r="P4362" s="40"/>
      <c r="Q4362" s="40"/>
      <c r="R4362" s="40">
        <f>10</f>
        <v>10</v>
      </c>
      <c r="S4362" s="40">
        <f>5</f>
        <v>5</v>
      </c>
      <c r="T4362" s="40"/>
      <c r="U4362" s="40"/>
    </row>
    <row r="4363" spans="2:21" x14ac:dyDescent="0.25">
      <c r="B4363" s="39">
        <f t="shared" si="669"/>
        <v>43163</v>
      </c>
      <c r="C4363" s="40">
        <f t="shared" si="676"/>
        <v>450</v>
      </c>
      <c r="D4363" s="40">
        <f t="shared" si="673"/>
        <v>405</v>
      </c>
      <c r="E4363" s="40">
        <f t="shared" si="674"/>
        <v>45</v>
      </c>
      <c r="F4363" s="40">
        <f t="shared" si="677"/>
        <v>85</v>
      </c>
      <c r="G4363" s="40"/>
      <c r="H4363" s="40">
        <f t="shared" si="678"/>
        <v>125</v>
      </c>
      <c r="I4363" s="40">
        <f t="shared" si="679"/>
        <v>60</v>
      </c>
      <c r="J4363" s="40"/>
      <c r="K4363" s="40">
        <f t="shared" si="680"/>
        <v>101</v>
      </c>
      <c r="L4363" s="40"/>
      <c r="M4363" s="40"/>
      <c r="N4363" s="40"/>
      <c r="O4363" s="41">
        <f t="shared" si="666"/>
        <v>19</v>
      </c>
      <c r="P4363" s="40"/>
      <c r="Q4363" s="40"/>
      <c r="R4363" s="40">
        <f>10</f>
        <v>10</v>
      </c>
      <c r="S4363" s="40">
        <f>5</f>
        <v>5</v>
      </c>
      <c r="T4363" s="40"/>
      <c r="U4363" s="40"/>
    </row>
    <row r="4364" spans="2:21" x14ac:dyDescent="0.25">
      <c r="B4364" s="39">
        <f t="shared" si="669"/>
        <v>43164</v>
      </c>
      <c r="C4364" s="40">
        <f t="shared" si="676"/>
        <v>450</v>
      </c>
      <c r="D4364" s="40">
        <f t="shared" si="673"/>
        <v>405</v>
      </c>
      <c r="E4364" s="40">
        <f t="shared" si="674"/>
        <v>45</v>
      </c>
      <c r="F4364" s="40">
        <f t="shared" si="677"/>
        <v>85</v>
      </c>
      <c r="G4364" s="40"/>
      <c r="H4364" s="40">
        <f t="shared" si="678"/>
        <v>125</v>
      </c>
      <c r="I4364" s="40">
        <f t="shared" si="679"/>
        <v>60</v>
      </c>
      <c r="J4364" s="40"/>
      <c r="K4364" s="40">
        <f t="shared" si="680"/>
        <v>101</v>
      </c>
      <c r="L4364" s="40"/>
      <c r="M4364" s="40"/>
      <c r="N4364" s="40"/>
      <c r="O4364" s="41">
        <f t="shared" si="666"/>
        <v>19</v>
      </c>
      <c r="P4364" s="40"/>
      <c r="Q4364" s="40"/>
      <c r="R4364" s="40">
        <f>10</f>
        <v>10</v>
      </c>
      <c r="S4364" s="40">
        <f>5</f>
        <v>5</v>
      </c>
      <c r="T4364" s="40"/>
      <c r="U4364" s="40"/>
    </row>
    <row r="4365" spans="2:21" x14ac:dyDescent="0.25">
      <c r="B4365" s="39">
        <f t="shared" si="669"/>
        <v>43165</v>
      </c>
      <c r="C4365" s="40">
        <f t="shared" si="676"/>
        <v>450</v>
      </c>
      <c r="D4365" s="40">
        <f t="shared" si="673"/>
        <v>405</v>
      </c>
      <c r="E4365" s="40">
        <f t="shared" si="674"/>
        <v>45</v>
      </c>
      <c r="F4365" s="40">
        <f t="shared" si="677"/>
        <v>85</v>
      </c>
      <c r="G4365" s="40"/>
      <c r="H4365" s="40">
        <f t="shared" si="678"/>
        <v>125</v>
      </c>
      <c r="I4365" s="40">
        <f t="shared" si="679"/>
        <v>60</v>
      </c>
      <c r="J4365" s="40"/>
      <c r="K4365" s="40">
        <f t="shared" si="680"/>
        <v>101</v>
      </c>
      <c r="L4365" s="40"/>
      <c r="M4365" s="40"/>
      <c r="N4365" s="40"/>
      <c r="O4365" s="41">
        <f t="shared" si="666"/>
        <v>19</v>
      </c>
      <c r="P4365" s="40"/>
      <c r="Q4365" s="40"/>
      <c r="R4365" s="40">
        <f>10</f>
        <v>10</v>
      </c>
      <c r="S4365" s="40">
        <f>5</f>
        <v>5</v>
      </c>
      <c r="T4365" s="40"/>
      <c r="U4365" s="40"/>
    </row>
    <row r="4366" spans="2:21" x14ac:dyDescent="0.25">
      <c r="B4366" s="39">
        <f t="shared" si="669"/>
        <v>43166</v>
      </c>
      <c r="C4366" s="40">
        <f t="shared" si="676"/>
        <v>450</v>
      </c>
      <c r="D4366" s="40">
        <f t="shared" si="673"/>
        <v>405</v>
      </c>
      <c r="E4366" s="40">
        <f t="shared" si="674"/>
        <v>45</v>
      </c>
      <c r="F4366" s="40">
        <f t="shared" si="677"/>
        <v>85</v>
      </c>
      <c r="G4366" s="40"/>
      <c r="H4366" s="40">
        <f t="shared" si="678"/>
        <v>125</v>
      </c>
      <c r="I4366" s="40">
        <f t="shared" si="679"/>
        <v>60</v>
      </c>
      <c r="J4366" s="40"/>
      <c r="K4366" s="40">
        <f t="shared" si="680"/>
        <v>101</v>
      </c>
      <c r="L4366" s="40"/>
      <c r="M4366" s="40"/>
      <c r="N4366" s="40"/>
      <c r="O4366" s="41">
        <f t="shared" ref="O4366:O4389" si="681">4+15</f>
        <v>19</v>
      </c>
      <c r="P4366" s="40"/>
      <c r="Q4366" s="40"/>
      <c r="R4366" s="40">
        <f>10</f>
        <v>10</v>
      </c>
      <c r="S4366" s="40">
        <f>5</f>
        <v>5</v>
      </c>
      <c r="T4366" s="40"/>
      <c r="U4366" s="40"/>
    </row>
    <row r="4367" spans="2:21" x14ac:dyDescent="0.25">
      <c r="B4367" s="39">
        <f t="shared" si="669"/>
        <v>43167</v>
      </c>
      <c r="C4367" s="40">
        <f t="shared" si="676"/>
        <v>450</v>
      </c>
      <c r="D4367" s="40">
        <f t="shared" si="673"/>
        <v>405</v>
      </c>
      <c r="E4367" s="40">
        <f t="shared" si="674"/>
        <v>45</v>
      </c>
      <c r="F4367" s="40">
        <f t="shared" si="677"/>
        <v>85</v>
      </c>
      <c r="G4367" s="40"/>
      <c r="H4367" s="40">
        <f t="shared" si="678"/>
        <v>125</v>
      </c>
      <c r="I4367" s="40">
        <f t="shared" si="679"/>
        <v>60</v>
      </c>
      <c r="J4367" s="40"/>
      <c r="K4367" s="40">
        <f t="shared" si="680"/>
        <v>101</v>
      </c>
      <c r="L4367" s="40"/>
      <c r="M4367" s="40"/>
      <c r="N4367" s="40"/>
      <c r="O4367" s="41">
        <f t="shared" si="681"/>
        <v>19</v>
      </c>
      <c r="P4367" s="40"/>
      <c r="Q4367" s="40"/>
      <c r="R4367" s="40">
        <f>10</f>
        <v>10</v>
      </c>
      <c r="S4367" s="40">
        <f>5</f>
        <v>5</v>
      </c>
      <c r="T4367" s="40"/>
      <c r="U4367" s="40"/>
    </row>
    <row r="4368" spans="2:21" x14ac:dyDescent="0.25">
      <c r="B4368" s="39">
        <f t="shared" si="669"/>
        <v>43168</v>
      </c>
      <c r="C4368" s="40">
        <f t="shared" si="676"/>
        <v>450</v>
      </c>
      <c r="D4368" s="40">
        <f t="shared" si="673"/>
        <v>405</v>
      </c>
      <c r="E4368" s="40">
        <f t="shared" si="674"/>
        <v>45</v>
      </c>
      <c r="F4368" s="40">
        <f t="shared" si="677"/>
        <v>85</v>
      </c>
      <c r="G4368" s="40"/>
      <c r="H4368" s="40">
        <f t="shared" si="678"/>
        <v>125</v>
      </c>
      <c r="I4368" s="40">
        <f t="shared" si="679"/>
        <v>60</v>
      </c>
      <c r="J4368" s="40"/>
      <c r="K4368" s="40">
        <f t="shared" si="680"/>
        <v>101</v>
      </c>
      <c r="L4368" s="40"/>
      <c r="M4368" s="40"/>
      <c r="N4368" s="40"/>
      <c r="O4368" s="41">
        <f t="shared" si="681"/>
        <v>19</v>
      </c>
      <c r="P4368" s="40"/>
      <c r="Q4368" s="40"/>
      <c r="R4368" s="40">
        <f>10</f>
        <v>10</v>
      </c>
      <c r="S4368" s="40">
        <f>5</f>
        <v>5</v>
      </c>
      <c r="T4368" s="40"/>
      <c r="U4368" s="40"/>
    </row>
    <row r="4369" spans="2:21" x14ac:dyDescent="0.25">
      <c r="B4369" s="39">
        <f t="shared" si="669"/>
        <v>43169</v>
      </c>
      <c r="C4369" s="40">
        <f t="shared" si="676"/>
        <v>450</v>
      </c>
      <c r="D4369" s="40">
        <f t="shared" si="673"/>
        <v>405</v>
      </c>
      <c r="E4369" s="40">
        <f t="shared" si="674"/>
        <v>45</v>
      </c>
      <c r="F4369" s="40">
        <f t="shared" si="677"/>
        <v>85</v>
      </c>
      <c r="G4369" s="40"/>
      <c r="H4369" s="40">
        <f t="shared" si="678"/>
        <v>125</v>
      </c>
      <c r="I4369" s="40">
        <f t="shared" si="679"/>
        <v>60</v>
      </c>
      <c r="J4369" s="40"/>
      <c r="K4369" s="40">
        <f t="shared" si="680"/>
        <v>101</v>
      </c>
      <c r="L4369" s="40"/>
      <c r="M4369" s="40"/>
      <c r="N4369" s="40"/>
      <c r="O4369" s="41">
        <f t="shared" si="681"/>
        <v>19</v>
      </c>
      <c r="P4369" s="40"/>
      <c r="Q4369" s="40"/>
      <c r="R4369" s="40">
        <f>10</f>
        <v>10</v>
      </c>
      <c r="S4369" s="40">
        <f>5</f>
        <v>5</v>
      </c>
      <c r="T4369" s="40"/>
      <c r="U4369" s="40"/>
    </row>
    <row r="4370" spans="2:21" x14ac:dyDescent="0.25">
      <c r="B4370" s="39">
        <f t="shared" si="669"/>
        <v>43170</v>
      </c>
      <c r="C4370" s="40">
        <f t="shared" si="676"/>
        <v>450</v>
      </c>
      <c r="D4370" s="40">
        <f t="shared" si="673"/>
        <v>405</v>
      </c>
      <c r="E4370" s="40">
        <f t="shared" si="674"/>
        <v>45</v>
      </c>
      <c r="F4370" s="40">
        <f t="shared" si="677"/>
        <v>85</v>
      </c>
      <c r="G4370" s="40"/>
      <c r="H4370" s="40">
        <f t="shared" si="678"/>
        <v>125</v>
      </c>
      <c r="I4370" s="40">
        <f t="shared" si="679"/>
        <v>60</v>
      </c>
      <c r="J4370" s="40"/>
      <c r="K4370" s="40">
        <f t="shared" si="680"/>
        <v>101</v>
      </c>
      <c r="L4370" s="40"/>
      <c r="M4370" s="40"/>
      <c r="N4370" s="40"/>
      <c r="O4370" s="41">
        <f t="shared" si="681"/>
        <v>19</v>
      </c>
      <c r="P4370" s="40"/>
      <c r="Q4370" s="40"/>
      <c r="R4370" s="40">
        <f>10</f>
        <v>10</v>
      </c>
      <c r="S4370" s="40">
        <f>5</f>
        <v>5</v>
      </c>
      <c r="T4370" s="40"/>
      <c r="U4370" s="40"/>
    </row>
    <row r="4371" spans="2:21" x14ac:dyDescent="0.25">
      <c r="B4371" s="39">
        <f t="shared" si="669"/>
        <v>43171</v>
      </c>
      <c r="C4371" s="40">
        <f t="shared" si="676"/>
        <v>450</v>
      </c>
      <c r="D4371" s="40">
        <f t="shared" si="673"/>
        <v>405</v>
      </c>
      <c r="E4371" s="40">
        <f t="shared" si="674"/>
        <v>45</v>
      </c>
      <c r="F4371" s="40">
        <f t="shared" si="677"/>
        <v>85</v>
      </c>
      <c r="G4371" s="40"/>
      <c r="H4371" s="40">
        <f t="shared" si="678"/>
        <v>125</v>
      </c>
      <c r="I4371" s="40">
        <f t="shared" si="679"/>
        <v>60</v>
      </c>
      <c r="J4371" s="40"/>
      <c r="K4371" s="40">
        <f t="shared" si="680"/>
        <v>101</v>
      </c>
      <c r="L4371" s="40"/>
      <c r="M4371" s="40"/>
      <c r="N4371" s="40"/>
      <c r="O4371" s="41">
        <f t="shared" si="681"/>
        <v>19</v>
      </c>
      <c r="P4371" s="40"/>
      <c r="Q4371" s="40"/>
      <c r="R4371" s="40">
        <f>10</f>
        <v>10</v>
      </c>
      <c r="S4371" s="40">
        <f>5</f>
        <v>5</v>
      </c>
      <c r="T4371" s="40"/>
      <c r="U4371" s="40"/>
    </row>
    <row r="4372" spans="2:21" x14ac:dyDescent="0.25">
      <c r="B4372" s="39">
        <f t="shared" si="669"/>
        <v>43172</v>
      </c>
      <c r="C4372" s="40">
        <f t="shared" si="676"/>
        <v>450</v>
      </c>
      <c r="D4372" s="40">
        <f t="shared" si="673"/>
        <v>405</v>
      </c>
      <c r="E4372" s="40">
        <f t="shared" si="674"/>
        <v>45</v>
      </c>
      <c r="F4372" s="40">
        <f t="shared" si="677"/>
        <v>85</v>
      </c>
      <c r="G4372" s="40"/>
      <c r="H4372" s="40">
        <f t="shared" si="678"/>
        <v>125</v>
      </c>
      <c r="I4372" s="40">
        <f t="shared" si="679"/>
        <v>60</v>
      </c>
      <c r="J4372" s="40"/>
      <c r="K4372" s="40">
        <f t="shared" si="680"/>
        <v>101</v>
      </c>
      <c r="L4372" s="40"/>
      <c r="M4372" s="40"/>
      <c r="N4372" s="40"/>
      <c r="O4372" s="41">
        <f t="shared" si="681"/>
        <v>19</v>
      </c>
      <c r="P4372" s="40"/>
      <c r="Q4372" s="40"/>
      <c r="R4372" s="40">
        <f>10</f>
        <v>10</v>
      </c>
      <c r="S4372" s="40">
        <f>5</f>
        <v>5</v>
      </c>
      <c r="T4372" s="40"/>
      <c r="U4372" s="40"/>
    </row>
    <row r="4373" spans="2:21" x14ac:dyDescent="0.25">
      <c r="B4373" s="39">
        <f t="shared" si="669"/>
        <v>43173</v>
      </c>
      <c r="C4373" s="40">
        <f t="shared" si="676"/>
        <v>450</v>
      </c>
      <c r="D4373" s="40">
        <f t="shared" si="673"/>
        <v>405</v>
      </c>
      <c r="E4373" s="40">
        <f t="shared" si="674"/>
        <v>45</v>
      </c>
      <c r="F4373" s="40">
        <f t="shared" si="677"/>
        <v>85</v>
      </c>
      <c r="G4373" s="40"/>
      <c r="H4373" s="40">
        <f t="shared" si="678"/>
        <v>125</v>
      </c>
      <c r="I4373" s="40">
        <f t="shared" si="679"/>
        <v>60</v>
      </c>
      <c r="J4373" s="40"/>
      <c r="K4373" s="40">
        <f t="shared" si="680"/>
        <v>101</v>
      </c>
      <c r="L4373" s="40"/>
      <c r="M4373" s="40"/>
      <c r="N4373" s="40"/>
      <c r="O4373" s="41">
        <f t="shared" si="681"/>
        <v>19</v>
      </c>
      <c r="P4373" s="40"/>
      <c r="Q4373" s="40"/>
      <c r="R4373" s="40">
        <f>10</f>
        <v>10</v>
      </c>
      <c r="S4373" s="40">
        <f>5</f>
        <v>5</v>
      </c>
      <c r="T4373" s="40"/>
      <c r="U4373" s="40"/>
    </row>
    <row r="4374" spans="2:21" x14ac:dyDescent="0.25">
      <c r="B4374" s="39">
        <f t="shared" si="669"/>
        <v>43174</v>
      </c>
      <c r="C4374" s="40">
        <f t="shared" si="676"/>
        <v>450</v>
      </c>
      <c r="D4374" s="40">
        <f t="shared" si="673"/>
        <v>405</v>
      </c>
      <c r="E4374" s="40">
        <f t="shared" si="674"/>
        <v>45</v>
      </c>
      <c r="F4374" s="40">
        <f t="shared" si="677"/>
        <v>85</v>
      </c>
      <c r="G4374" s="40"/>
      <c r="H4374" s="40">
        <f t="shared" si="678"/>
        <v>125</v>
      </c>
      <c r="I4374" s="40">
        <f t="shared" si="679"/>
        <v>60</v>
      </c>
      <c r="J4374" s="40"/>
      <c r="K4374" s="40">
        <f t="shared" si="680"/>
        <v>101</v>
      </c>
      <c r="L4374" s="40"/>
      <c r="M4374" s="40"/>
      <c r="N4374" s="40"/>
      <c r="O4374" s="41">
        <f t="shared" si="681"/>
        <v>19</v>
      </c>
      <c r="P4374" s="40"/>
      <c r="Q4374" s="40"/>
      <c r="R4374" s="40">
        <f>10</f>
        <v>10</v>
      </c>
      <c r="S4374" s="40">
        <f>5</f>
        <v>5</v>
      </c>
      <c r="T4374" s="40"/>
      <c r="U4374" s="40"/>
    </row>
    <row r="4375" spans="2:21" x14ac:dyDescent="0.25">
      <c r="B4375" s="39">
        <f t="shared" si="669"/>
        <v>43175</v>
      </c>
      <c r="C4375" s="40">
        <f t="shared" si="676"/>
        <v>450</v>
      </c>
      <c r="D4375" s="40">
        <f t="shared" si="673"/>
        <v>405</v>
      </c>
      <c r="E4375" s="40">
        <f t="shared" si="674"/>
        <v>45</v>
      </c>
      <c r="F4375" s="40">
        <f t="shared" si="677"/>
        <v>85</v>
      </c>
      <c r="G4375" s="40"/>
      <c r="H4375" s="40">
        <f t="shared" si="678"/>
        <v>125</v>
      </c>
      <c r="I4375" s="40">
        <f t="shared" si="679"/>
        <v>60</v>
      </c>
      <c r="J4375" s="40"/>
      <c r="K4375" s="40">
        <f t="shared" si="680"/>
        <v>101</v>
      </c>
      <c r="L4375" s="40"/>
      <c r="M4375" s="40"/>
      <c r="N4375" s="40"/>
      <c r="O4375" s="41">
        <f t="shared" si="681"/>
        <v>19</v>
      </c>
      <c r="P4375" s="40"/>
      <c r="Q4375" s="40"/>
      <c r="R4375" s="40">
        <f>10</f>
        <v>10</v>
      </c>
      <c r="S4375" s="40">
        <f>5</f>
        <v>5</v>
      </c>
      <c r="T4375" s="40"/>
      <c r="U4375" s="40"/>
    </row>
    <row r="4376" spans="2:21" x14ac:dyDescent="0.25">
      <c r="B4376" s="39">
        <f t="shared" si="669"/>
        <v>43176</v>
      </c>
      <c r="C4376" s="40">
        <f t="shared" si="676"/>
        <v>450</v>
      </c>
      <c r="D4376" s="40">
        <f t="shared" si="673"/>
        <v>405</v>
      </c>
      <c r="E4376" s="40">
        <f t="shared" si="674"/>
        <v>45</v>
      </c>
      <c r="F4376" s="40">
        <f t="shared" si="677"/>
        <v>85</v>
      </c>
      <c r="G4376" s="40"/>
      <c r="H4376" s="40">
        <f t="shared" si="678"/>
        <v>125</v>
      </c>
      <c r="I4376" s="40">
        <f t="shared" si="679"/>
        <v>60</v>
      </c>
      <c r="J4376" s="40"/>
      <c r="K4376" s="40">
        <f t="shared" si="680"/>
        <v>101</v>
      </c>
      <c r="L4376" s="40"/>
      <c r="M4376" s="40"/>
      <c r="N4376" s="40"/>
      <c r="O4376" s="41">
        <f t="shared" si="681"/>
        <v>19</v>
      </c>
      <c r="P4376" s="40"/>
      <c r="Q4376" s="40"/>
      <c r="R4376" s="40">
        <f>10</f>
        <v>10</v>
      </c>
      <c r="S4376" s="40">
        <f>5</f>
        <v>5</v>
      </c>
      <c r="T4376" s="40"/>
      <c r="U4376" s="40"/>
    </row>
    <row r="4377" spans="2:21" x14ac:dyDescent="0.25">
      <c r="B4377" s="39">
        <f t="shared" si="669"/>
        <v>43177</v>
      </c>
      <c r="C4377" s="40">
        <f t="shared" si="676"/>
        <v>450</v>
      </c>
      <c r="D4377" s="40">
        <f t="shared" si="673"/>
        <v>405</v>
      </c>
      <c r="E4377" s="40">
        <f t="shared" si="674"/>
        <v>45</v>
      </c>
      <c r="F4377" s="40">
        <f t="shared" si="677"/>
        <v>85</v>
      </c>
      <c r="G4377" s="40"/>
      <c r="H4377" s="40">
        <f t="shared" si="678"/>
        <v>125</v>
      </c>
      <c r="I4377" s="40">
        <f t="shared" si="679"/>
        <v>60</v>
      </c>
      <c r="J4377" s="40"/>
      <c r="K4377" s="40">
        <f t="shared" si="680"/>
        <v>101</v>
      </c>
      <c r="L4377" s="40"/>
      <c r="M4377" s="40"/>
      <c r="N4377" s="40"/>
      <c r="O4377" s="41">
        <f t="shared" si="681"/>
        <v>19</v>
      </c>
      <c r="P4377" s="40"/>
      <c r="Q4377" s="40"/>
      <c r="R4377" s="40">
        <f>10</f>
        <v>10</v>
      </c>
      <c r="S4377" s="40">
        <f>5</f>
        <v>5</v>
      </c>
      <c r="T4377" s="40"/>
      <c r="U4377" s="40"/>
    </row>
    <row r="4378" spans="2:21" x14ac:dyDescent="0.25">
      <c r="B4378" s="39">
        <f t="shared" ref="B4378:B4441" si="682">B4377+1</f>
        <v>43178</v>
      </c>
      <c r="C4378" s="40">
        <f t="shared" si="676"/>
        <v>450</v>
      </c>
      <c r="D4378" s="40">
        <f t="shared" si="673"/>
        <v>405</v>
      </c>
      <c r="E4378" s="40">
        <f t="shared" si="674"/>
        <v>45</v>
      </c>
      <c r="F4378" s="40">
        <f t="shared" si="677"/>
        <v>85</v>
      </c>
      <c r="G4378" s="40"/>
      <c r="H4378" s="40">
        <f t="shared" si="678"/>
        <v>125</v>
      </c>
      <c r="I4378" s="40">
        <f t="shared" si="679"/>
        <v>60</v>
      </c>
      <c r="J4378" s="40"/>
      <c r="K4378" s="40">
        <f t="shared" si="680"/>
        <v>101</v>
      </c>
      <c r="L4378" s="40"/>
      <c r="M4378" s="40"/>
      <c r="N4378" s="40"/>
      <c r="O4378" s="41">
        <f t="shared" si="681"/>
        <v>19</v>
      </c>
      <c r="P4378" s="40"/>
      <c r="Q4378" s="40"/>
      <c r="R4378" s="40">
        <f>10</f>
        <v>10</v>
      </c>
      <c r="S4378" s="40">
        <f>5</f>
        <v>5</v>
      </c>
      <c r="T4378" s="40"/>
      <c r="U4378" s="40"/>
    </row>
    <row r="4379" spans="2:21" x14ac:dyDescent="0.25">
      <c r="B4379" s="39">
        <f t="shared" si="682"/>
        <v>43179</v>
      </c>
      <c r="C4379" s="40">
        <f t="shared" si="676"/>
        <v>450</v>
      </c>
      <c r="D4379" s="40">
        <f t="shared" si="673"/>
        <v>405</v>
      </c>
      <c r="E4379" s="40">
        <f t="shared" si="674"/>
        <v>45</v>
      </c>
      <c r="F4379" s="40">
        <f t="shared" si="677"/>
        <v>85</v>
      </c>
      <c r="G4379" s="40"/>
      <c r="H4379" s="40">
        <f t="shared" si="678"/>
        <v>125</v>
      </c>
      <c r="I4379" s="40">
        <f t="shared" si="679"/>
        <v>60</v>
      </c>
      <c r="J4379" s="40"/>
      <c r="K4379" s="40">
        <f t="shared" si="680"/>
        <v>101</v>
      </c>
      <c r="L4379" s="40"/>
      <c r="M4379" s="40"/>
      <c r="N4379" s="40"/>
      <c r="O4379" s="41">
        <f t="shared" si="681"/>
        <v>19</v>
      </c>
      <c r="P4379" s="40"/>
      <c r="Q4379" s="40"/>
      <c r="R4379" s="40">
        <f>10</f>
        <v>10</v>
      </c>
      <c r="S4379" s="40">
        <f>5</f>
        <v>5</v>
      </c>
      <c r="T4379" s="40"/>
      <c r="U4379" s="40"/>
    </row>
    <row r="4380" spans="2:21" x14ac:dyDescent="0.25">
      <c r="B4380" s="39">
        <f t="shared" si="682"/>
        <v>43180</v>
      </c>
      <c r="C4380" s="40">
        <f t="shared" si="676"/>
        <v>450</v>
      </c>
      <c r="D4380" s="40">
        <f t="shared" si="673"/>
        <v>405</v>
      </c>
      <c r="E4380" s="40">
        <f t="shared" si="674"/>
        <v>45</v>
      </c>
      <c r="F4380" s="40">
        <f t="shared" si="677"/>
        <v>85</v>
      </c>
      <c r="G4380" s="40"/>
      <c r="H4380" s="40">
        <f t="shared" si="678"/>
        <v>125</v>
      </c>
      <c r="I4380" s="40">
        <f t="shared" si="679"/>
        <v>60</v>
      </c>
      <c r="J4380" s="40"/>
      <c r="K4380" s="40">
        <f t="shared" si="680"/>
        <v>101</v>
      </c>
      <c r="L4380" s="40"/>
      <c r="M4380" s="40"/>
      <c r="N4380" s="40"/>
      <c r="O4380" s="41">
        <f t="shared" si="681"/>
        <v>19</v>
      </c>
      <c r="P4380" s="40"/>
      <c r="Q4380" s="40"/>
      <c r="R4380" s="40">
        <f>10</f>
        <v>10</v>
      </c>
      <c r="S4380" s="40">
        <f>5</f>
        <v>5</v>
      </c>
      <c r="T4380" s="40"/>
      <c r="U4380" s="40"/>
    </row>
    <row r="4381" spans="2:21" x14ac:dyDescent="0.25">
      <c r="B4381" s="39">
        <f t="shared" si="682"/>
        <v>43181</v>
      </c>
      <c r="C4381" s="40">
        <f t="shared" si="676"/>
        <v>450</v>
      </c>
      <c r="D4381" s="40">
        <f t="shared" si="673"/>
        <v>405</v>
      </c>
      <c r="E4381" s="40">
        <f t="shared" si="674"/>
        <v>45</v>
      </c>
      <c r="F4381" s="40">
        <f t="shared" si="677"/>
        <v>85</v>
      </c>
      <c r="G4381" s="40"/>
      <c r="H4381" s="40">
        <f t="shared" si="678"/>
        <v>125</v>
      </c>
      <c r="I4381" s="40">
        <f t="shared" si="679"/>
        <v>60</v>
      </c>
      <c r="J4381" s="40"/>
      <c r="K4381" s="40">
        <f t="shared" si="680"/>
        <v>101</v>
      </c>
      <c r="L4381" s="40"/>
      <c r="M4381" s="40"/>
      <c r="N4381" s="40"/>
      <c r="O4381" s="41">
        <f t="shared" si="681"/>
        <v>19</v>
      </c>
      <c r="P4381" s="40"/>
      <c r="Q4381" s="40"/>
      <c r="R4381" s="40">
        <f>10</f>
        <v>10</v>
      </c>
      <c r="S4381" s="40">
        <f>5</f>
        <v>5</v>
      </c>
      <c r="T4381" s="40"/>
      <c r="U4381" s="40"/>
    </row>
    <row r="4382" spans="2:21" x14ac:dyDescent="0.25">
      <c r="B4382" s="39">
        <f t="shared" si="682"/>
        <v>43182</v>
      </c>
      <c r="C4382" s="40">
        <f t="shared" si="676"/>
        <v>450</v>
      </c>
      <c r="D4382" s="40">
        <f t="shared" si="673"/>
        <v>405</v>
      </c>
      <c r="E4382" s="40">
        <f t="shared" si="674"/>
        <v>45</v>
      </c>
      <c r="F4382" s="40">
        <f t="shared" si="677"/>
        <v>85</v>
      </c>
      <c r="G4382" s="40"/>
      <c r="H4382" s="40">
        <f t="shared" si="678"/>
        <v>125</v>
      </c>
      <c r="I4382" s="40">
        <f t="shared" si="679"/>
        <v>60</v>
      </c>
      <c r="J4382" s="40"/>
      <c r="K4382" s="40">
        <f t="shared" si="680"/>
        <v>101</v>
      </c>
      <c r="L4382" s="40"/>
      <c r="M4382" s="40"/>
      <c r="N4382" s="40"/>
      <c r="O4382" s="41">
        <f t="shared" si="681"/>
        <v>19</v>
      </c>
      <c r="P4382" s="40"/>
      <c r="Q4382" s="40"/>
      <c r="R4382" s="40">
        <f>10</f>
        <v>10</v>
      </c>
      <c r="S4382" s="40">
        <f>5</f>
        <v>5</v>
      </c>
      <c r="T4382" s="40"/>
      <c r="U4382" s="40"/>
    </row>
    <row r="4383" spans="2:21" x14ac:dyDescent="0.25">
      <c r="B4383" s="39">
        <f t="shared" si="682"/>
        <v>43183</v>
      </c>
      <c r="C4383" s="40">
        <f t="shared" si="676"/>
        <v>450</v>
      </c>
      <c r="D4383" s="40">
        <f t="shared" si="673"/>
        <v>405</v>
      </c>
      <c r="E4383" s="40">
        <f t="shared" si="674"/>
        <v>45</v>
      </c>
      <c r="F4383" s="40">
        <f t="shared" si="677"/>
        <v>85</v>
      </c>
      <c r="G4383" s="40"/>
      <c r="H4383" s="40">
        <f t="shared" si="678"/>
        <v>125</v>
      </c>
      <c r="I4383" s="40">
        <f t="shared" si="679"/>
        <v>60</v>
      </c>
      <c r="J4383" s="40"/>
      <c r="K4383" s="40">
        <f t="shared" si="680"/>
        <v>101</v>
      </c>
      <c r="L4383" s="40"/>
      <c r="M4383" s="40"/>
      <c r="N4383" s="40"/>
      <c r="O4383" s="41">
        <f t="shared" si="681"/>
        <v>19</v>
      </c>
      <c r="P4383" s="40"/>
      <c r="Q4383" s="40"/>
      <c r="R4383" s="40">
        <f>10</f>
        <v>10</v>
      </c>
      <c r="S4383" s="40">
        <f>5</f>
        <v>5</v>
      </c>
      <c r="T4383" s="40"/>
      <c r="U4383" s="40"/>
    </row>
    <row r="4384" spans="2:21" x14ac:dyDescent="0.25">
      <c r="B4384" s="39">
        <f t="shared" si="682"/>
        <v>43184</v>
      </c>
      <c r="C4384" s="40">
        <f t="shared" si="676"/>
        <v>450</v>
      </c>
      <c r="D4384" s="40">
        <f t="shared" si="673"/>
        <v>405</v>
      </c>
      <c r="E4384" s="40">
        <f t="shared" si="674"/>
        <v>45</v>
      </c>
      <c r="F4384" s="40">
        <f t="shared" si="677"/>
        <v>85</v>
      </c>
      <c r="G4384" s="40"/>
      <c r="H4384" s="40">
        <f t="shared" si="678"/>
        <v>125</v>
      </c>
      <c r="I4384" s="40">
        <f t="shared" si="679"/>
        <v>60</v>
      </c>
      <c r="J4384" s="40"/>
      <c r="K4384" s="40">
        <f t="shared" si="680"/>
        <v>101</v>
      </c>
      <c r="L4384" s="40"/>
      <c r="M4384" s="40"/>
      <c r="N4384" s="40"/>
      <c r="O4384" s="41">
        <f t="shared" si="681"/>
        <v>19</v>
      </c>
      <c r="P4384" s="40"/>
      <c r="Q4384" s="40"/>
      <c r="R4384" s="40">
        <f>10</f>
        <v>10</v>
      </c>
      <c r="S4384" s="40">
        <f>5</f>
        <v>5</v>
      </c>
      <c r="T4384" s="40"/>
      <c r="U4384" s="40"/>
    </row>
    <row r="4385" spans="2:21" x14ac:dyDescent="0.25">
      <c r="B4385" s="39">
        <f t="shared" si="682"/>
        <v>43185</v>
      </c>
      <c r="C4385" s="40">
        <f t="shared" si="676"/>
        <v>450</v>
      </c>
      <c r="D4385" s="40">
        <f t="shared" si="673"/>
        <v>405</v>
      </c>
      <c r="E4385" s="40">
        <f t="shared" si="674"/>
        <v>45</v>
      </c>
      <c r="F4385" s="40">
        <f t="shared" si="677"/>
        <v>85</v>
      </c>
      <c r="G4385" s="40"/>
      <c r="H4385" s="40">
        <f t="shared" si="678"/>
        <v>125</v>
      </c>
      <c r="I4385" s="40">
        <f t="shared" si="679"/>
        <v>60</v>
      </c>
      <c r="J4385" s="40"/>
      <c r="K4385" s="40">
        <f t="shared" si="680"/>
        <v>101</v>
      </c>
      <c r="L4385" s="40"/>
      <c r="M4385" s="40"/>
      <c r="N4385" s="40"/>
      <c r="O4385" s="41">
        <f t="shared" si="681"/>
        <v>19</v>
      </c>
      <c r="P4385" s="40"/>
      <c r="Q4385" s="40"/>
      <c r="R4385" s="40">
        <f>10</f>
        <v>10</v>
      </c>
      <c r="S4385" s="40">
        <f>5</f>
        <v>5</v>
      </c>
      <c r="T4385" s="40"/>
      <c r="U4385" s="40"/>
    </row>
    <row r="4386" spans="2:21" x14ac:dyDescent="0.25">
      <c r="B4386" s="39">
        <f t="shared" si="682"/>
        <v>43186</v>
      </c>
      <c r="C4386" s="40">
        <f t="shared" si="676"/>
        <v>450</v>
      </c>
      <c r="D4386" s="40">
        <f t="shared" si="673"/>
        <v>405</v>
      </c>
      <c r="E4386" s="40">
        <f t="shared" si="674"/>
        <v>45</v>
      </c>
      <c r="F4386" s="40">
        <f t="shared" si="677"/>
        <v>85</v>
      </c>
      <c r="G4386" s="40"/>
      <c r="H4386" s="40">
        <f t="shared" si="678"/>
        <v>125</v>
      </c>
      <c r="I4386" s="40">
        <f t="shared" si="679"/>
        <v>60</v>
      </c>
      <c r="J4386" s="40"/>
      <c r="K4386" s="40">
        <f t="shared" si="680"/>
        <v>101</v>
      </c>
      <c r="L4386" s="40"/>
      <c r="M4386" s="40"/>
      <c r="N4386" s="40"/>
      <c r="O4386" s="41">
        <f t="shared" si="681"/>
        <v>19</v>
      </c>
      <c r="P4386" s="40"/>
      <c r="Q4386" s="40"/>
      <c r="R4386" s="40">
        <f>10</f>
        <v>10</v>
      </c>
      <c r="S4386" s="40">
        <f>5</f>
        <v>5</v>
      </c>
      <c r="T4386" s="40"/>
      <c r="U4386" s="40"/>
    </row>
    <row r="4387" spans="2:21" x14ac:dyDescent="0.25">
      <c r="B4387" s="39">
        <f t="shared" si="682"/>
        <v>43187</v>
      </c>
      <c r="C4387" s="40">
        <f t="shared" si="676"/>
        <v>450</v>
      </c>
      <c r="D4387" s="40">
        <f t="shared" si="673"/>
        <v>405</v>
      </c>
      <c r="E4387" s="40">
        <f t="shared" si="674"/>
        <v>45</v>
      </c>
      <c r="F4387" s="40">
        <f t="shared" si="677"/>
        <v>85</v>
      </c>
      <c r="G4387" s="40"/>
      <c r="H4387" s="40">
        <f t="shared" si="678"/>
        <v>125</v>
      </c>
      <c r="I4387" s="40">
        <f t="shared" si="679"/>
        <v>60</v>
      </c>
      <c r="J4387" s="40"/>
      <c r="K4387" s="40">
        <f t="shared" si="680"/>
        <v>101</v>
      </c>
      <c r="L4387" s="40"/>
      <c r="M4387" s="40"/>
      <c r="N4387" s="40"/>
      <c r="O4387" s="41">
        <f t="shared" si="681"/>
        <v>19</v>
      </c>
      <c r="P4387" s="40"/>
      <c r="Q4387" s="40"/>
      <c r="R4387" s="40">
        <f>10</f>
        <v>10</v>
      </c>
      <c r="S4387" s="40">
        <f>5</f>
        <v>5</v>
      </c>
      <c r="T4387" s="40"/>
      <c r="U4387" s="40"/>
    </row>
    <row r="4388" spans="2:21" x14ac:dyDescent="0.25">
      <c r="B4388" s="39">
        <f t="shared" si="682"/>
        <v>43188</v>
      </c>
      <c r="C4388" s="40">
        <f t="shared" si="676"/>
        <v>450</v>
      </c>
      <c r="D4388" s="40">
        <f t="shared" si="673"/>
        <v>405</v>
      </c>
      <c r="E4388" s="40">
        <f t="shared" si="674"/>
        <v>45</v>
      </c>
      <c r="F4388" s="40">
        <f t="shared" si="677"/>
        <v>85</v>
      </c>
      <c r="G4388" s="40"/>
      <c r="H4388" s="40">
        <f t="shared" si="678"/>
        <v>125</v>
      </c>
      <c r="I4388" s="40">
        <f t="shared" si="679"/>
        <v>60</v>
      </c>
      <c r="J4388" s="40"/>
      <c r="K4388" s="40">
        <f t="shared" si="680"/>
        <v>101</v>
      </c>
      <c r="L4388" s="40"/>
      <c r="M4388" s="40"/>
      <c r="N4388" s="40"/>
      <c r="O4388" s="41">
        <f t="shared" si="681"/>
        <v>19</v>
      </c>
      <c r="P4388" s="40"/>
      <c r="Q4388" s="40"/>
      <c r="R4388" s="40">
        <f>10</f>
        <v>10</v>
      </c>
      <c r="S4388" s="40">
        <f>5</f>
        <v>5</v>
      </c>
      <c r="T4388" s="40"/>
      <c r="U4388" s="40"/>
    </row>
    <row r="4389" spans="2:21" x14ac:dyDescent="0.25">
      <c r="B4389" s="39">
        <f t="shared" si="682"/>
        <v>43189</v>
      </c>
      <c r="C4389" s="40">
        <f t="shared" si="676"/>
        <v>450</v>
      </c>
      <c r="D4389" s="40">
        <f t="shared" si="673"/>
        <v>405</v>
      </c>
      <c r="E4389" s="40">
        <f t="shared" si="674"/>
        <v>45</v>
      </c>
      <c r="F4389" s="40">
        <f t="shared" si="677"/>
        <v>85</v>
      </c>
      <c r="G4389" s="40"/>
      <c r="H4389" s="40">
        <f t="shared" si="678"/>
        <v>125</v>
      </c>
      <c r="I4389" s="40">
        <f t="shared" si="679"/>
        <v>60</v>
      </c>
      <c r="J4389" s="40"/>
      <c r="K4389" s="40">
        <f t="shared" si="680"/>
        <v>101</v>
      </c>
      <c r="L4389" s="40"/>
      <c r="M4389" s="40"/>
      <c r="N4389" s="40"/>
      <c r="O4389" s="41">
        <f t="shared" si="681"/>
        <v>19</v>
      </c>
      <c r="P4389" s="40"/>
      <c r="Q4389" s="40"/>
      <c r="R4389" s="40">
        <f>10</f>
        <v>10</v>
      </c>
      <c r="S4389" s="40">
        <f>5</f>
        <v>5</v>
      </c>
      <c r="T4389" s="40"/>
      <c r="U4389" s="40"/>
    </row>
    <row r="4390" spans="2:21" x14ac:dyDescent="0.25">
      <c r="B4390" s="39">
        <f t="shared" si="682"/>
        <v>43190</v>
      </c>
      <c r="C4390" s="40">
        <f t="shared" si="676"/>
        <v>450</v>
      </c>
      <c r="D4390" s="40">
        <f t="shared" si="673"/>
        <v>405</v>
      </c>
      <c r="E4390" s="40">
        <f t="shared" si="674"/>
        <v>45</v>
      </c>
      <c r="F4390" s="40">
        <f t="shared" si="677"/>
        <v>85</v>
      </c>
      <c r="G4390" s="40"/>
      <c r="H4390" s="40">
        <f t="shared" si="678"/>
        <v>125</v>
      </c>
      <c r="I4390" s="40">
        <f t="shared" si="679"/>
        <v>60</v>
      </c>
      <c r="J4390" s="40"/>
      <c r="K4390" s="40">
        <f t="shared" si="680"/>
        <v>101</v>
      </c>
      <c r="L4390" s="40"/>
      <c r="M4390" s="40"/>
      <c r="N4390" s="40"/>
      <c r="O4390" s="41">
        <f t="shared" ref="O4390" si="683">4+15</f>
        <v>19</v>
      </c>
      <c r="P4390" s="40"/>
      <c r="Q4390" s="40"/>
      <c r="R4390" s="40">
        <f>10</f>
        <v>10</v>
      </c>
      <c r="S4390" s="40">
        <f>5</f>
        <v>5</v>
      </c>
    </row>
    <row r="4391" spans="2:21" s="40" customFormat="1" x14ac:dyDescent="0.25">
      <c r="B4391" s="39">
        <f t="shared" si="682"/>
        <v>43191</v>
      </c>
      <c r="C4391" s="40">
        <v>410</v>
      </c>
      <c r="D4391" s="40">
        <f t="shared" si="673"/>
        <v>365</v>
      </c>
      <c r="E4391" s="40">
        <f t="shared" si="674"/>
        <v>45</v>
      </c>
      <c r="F4391" s="40">
        <f>25+30+25</f>
        <v>80</v>
      </c>
      <c r="H4391" s="40">
        <f>25+35+5+10+10</f>
        <v>85</v>
      </c>
      <c r="I4391" s="40">
        <f>15+20+10+55</f>
        <v>100</v>
      </c>
      <c r="K4391" s="40">
        <f>30+11+35+10</f>
        <v>86</v>
      </c>
      <c r="O4391" s="40">
        <v>4</v>
      </c>
      <c r="R4391" s="40">
        <v>10</v>
      </c>
    </row>
    <row r="4392" spans="2:21" x14ac:dyDescent="0.25">
      <c r="B4392" s="16">
        <f t="shared" si="682"/>
        <v>43192</v>
      </c>
      <c r="C4392">
        <f t="shared" si="676"/>
        <v>410</v>
      </c>
      <c r="D4392">
        <f t="shared" si="673"/>
        <v>365</v>
      </c>
      <c r="E4392">
        <f t="shared" si="674"/>
        <v>45</v>
      </c>
      <c r="F4392" s="40">
        <f t="shared" ref="F4392:F4420" si="684">25+30+25</f>
        <v>80</v>
      </c>
      <c r="G4392" s="40"/>
      <c r="H4392" s="40">
        <f t="shared" ref="H4392:H4420" si="685">25+35+5+10+10</f>
        <v>85</v>
      </c>
      <c r="I4392" s="40">
        <f t="shared" ref="I4392:I4420" si="686">15+20+10+55</f>
        <v>100</v>
      </c>
      <c r="J4392" s="40"/>
      <c r="K4392" s="40">
        <f t="shared" ref="K4392:K4420" si="687">30+11+35+10</f>
        <v>86</v>
      </c>
      <c r="L4392" s="40"/>
      <c r="M4392" s="40"/>
      <c r="N4392" s="40"/>
      <c r="O4392" s="40">
        <v>4</v>
      </c>
      <c r="P4392" s="40"/>
      <c r="Q4392" s="40"/>
      <c r="R4392" s="40">
        <v>10</v>
      </c>
      <c r="S4392" s="40"/>
    </row>
    <row r="4393" spans="2:21" x14ac:dyDescent="0.25">
      <c r="B4393" s="16">
        <f t="shared" si="682"/>
        <v>43193</v>
      </c>
      <c r="C4393">
        <f t="shared" si="676"/>
        <v>410</v>
      </c>
      <c r="D4393">
        <f t="shared" si="673"/>
        <v>365</v>
      </c>
      <c r="E4393">
        <f t="shared" si="674"/>
        <v>45</v>
      </c>
      <c r="F4393" s="40">
        <f t="shared" si="684"/>
        <v>80</v>
      </c>
      <c r="G4393" s="40"/>
      <c r="H4393" s="40">
        <f t="shared" si="685"/>
        <v>85</v>
      </c>
      <c r="I4393" s="40">
        <f t="shared" si="686"/>
        <v>100</v>
      </c>
      <c r="J4393" s="40"/>
      <c r="K4393" s="40">
        <f t="shared" si="687"/>
        <v>86</v>
      </c>
      <c r="L4393" s="40"/>
      <c r="M4393" s="40"/>
      <c r="N4393" s="40"/>
      <c r="O4393" s="40">
        <v>4</v>
      </c>
      <c r="P4393" s="40"/>
      <c r="Q4393" s="40"/>
      <c r="R4393" s="40">
        <v>10</v>
      </c>
      <c r="S4393" s="40"/>
    </row>
    <row r="4394" spans="2:21" x14ac:dyDescent="0.25">
      <c r="B4394" s="16">
        <f t="shared" si="682"/>
        <v>43194</v>
      </c>
      <c r="C4394">
        <f t="shared" si="676"/>
        <v>410</v>
      </c>
      <c r="D4394">
        <f t="shared" si="673"/>
        <v>365</v>
      </c>
      <c r="E4394">
        <f t="shared" si="674"/>
        <v>45</v>
      </c>
      <c r="F4394" s="40">
        <f t="shared" si="684"/>
        <v>80</v>
      </c>
      <c r="G4394" s="40"/>
      <c r="H4394" s="40">
        <f t="shared" si="685"/>
        <v>85</v>
      </c>
      <c r="I4394" s="40">
        <f t="shared" si="686"/>
        <v>100</v>
      </c>
      <c r="J4394" s="40"/>
      <c r="K4394" s="40">
        <f t="shared" si="687"/>
        <v>86</v>
      </c>
      <c r="L4394" s="40"/>
      <c r="M4394" s="40"/>
      <c r="N4394" s="40"/>
      <c r="O4394" s="40">
        <v>4</v>
      </c>
      <c r="P4394" s="40"/>
      <c r="Q4394" s="40"/>
      <c r="R4394" s="40">
        <v>10</v>
      </c>
      <c r="S4394" s="40"/>
    </row>
    <row r="4395" spans="2:21" x14ac:dyDescent="0.25">
      <c r="B4395" s="16">
        <f t="shared" si="682"/>
        <v>43195</v>
      </c>
      <c r="C4395">
        <f t="shared" si="676"/>
        <v>410</v>
      </c>
      <c r="D4395">
        <f t="shared" si="673"/>
        <v>365</v>
      </c>
      <c r="E4395">
        <f t="shared" si="674"/>
        <v>45</v>
      </c>
      <c r="F4395" s="40">
        <f t="shared" si="684"/>
        <v>80</v>
      </c>
      <c r="G4395" s="40"/>
      <c r="H4395" s="40">
        <f t="shared" si="685"/>
        <v>85</v>
      </c>
      <c r="I4395" s="40">
        <f t="shared" si="686"/>
        <v>100</v>
      </c>
      <c r="J4395" s="40"/>
      <c r="K4395" s="40">
        <f t="shared" si="687"/>
        <v>86</v>
      </c>
      <c r="L4395" s="40"/>
      <c r="M4395" s="40"/>
      <c r="N4395" s="40"/>
      <c r="O4395" s="40">
        <v>4</v>
      </c>
      <c r="P4395" s="40"/>
      <c r="Q4395" s="40"/>
      <c r="R4395" s="40">
        <v>10</v>
      </c>
      <c r="S4395" s="40"/>
    </row>
    <row r="4396" spans="2:21" x14ac:dyDescent="0.25">
      <c r="B4396" s="16">
        <f t="shared" si="682"/>
        <v>43196</v>
      </c>
      <c r="C4396">
        <f t="shared" si="676"/>
        <v>410</v>
      </c>
      <c r="D4396">
        <f t="shared" si="673"/>
        <v>365</v>
      </c>
      <c r="E4396">
        <f t="shared" si="674"/>
        <v>45</v>
      </c>
      <c r="F4396" s="40">
        <f t="shared" si="684"/>
        <v>80</v>
      </c>
      <c r="G4396" s="40"/>
      <c r="H4396" s="40">
        <f t="shared" si="685"/>
        <v>85</v>
      </c>
      <c r="I4396" s="40">
        <f t="shared" si="686"/>
        <v>100</v>
      </c>
      <c r="J4396" s="40"/>
      <c r="K4396" s="40">
        <f t="shared" si="687"/>
        <v>86</v>
      </c>
      <c r="L4396" s="40"/>
      <c r="M4396" s="40"/>
      <c r="N4396" s="40"/>
      <c r="O4396" s="40">
        <v>4</v>
      </c>
      <c r="P4396" s="40"/>
      <c r="Q4396" s="40"/>
      <c r="R4396" s="40">
        <v>10</v>
      </c>
      <c r="S4396" s="40"/>
    </row>
    <row r="4397" spans="2:21" x14ac:dyDescent="0.25">
      <c r="B4397" s="16">
        <f t="shared" si="682"/>
        <v>43197</v>
      </c>
      <c r="C4397">
        <f t="shared" si="676"/>
        <v>410</v>
      </c>
      <c r="D4397">
        <f t="shared" si="673"/>
        <v>365</v>
      </c>
      <c r="E4397">
        <f t="shared" si="674"/>
        <v>45</v>
      </c>
      <c r="F4397" s="40">
        <f t="shared" si="684"/>
        <v>80</v>
      </c>
      <c r="G4397" s="40"/>
      <c r="H4397" s="40">
        <f t="shared" si="685"/>
        <v>85</v>
      </c>
      <c r="I4397" s="40">
        <f t="shared" si="686"/>
        <v>100</v>
      </c>
      <c r="J4397" s="40"/>
      <c r="K4397" s="40">
        <f t="shared" si="687"/>
        <v>86</v>
      </c>
      <c r="L4397" s="40"/>
      <c r="M4397" s="40"/>
      <c r="N4397" s="40"/>
      <c r="O4397" s="40">
        <v>4</v>
      </c>
      <c r="P4397" s="40"/>
      <c r="Q4397" s="40"/>
      <c r="R4397" s="40">
        <v>10</v>
      </c>
      <c r="S4397" s="40"/>
    </row>
    <row r="4398" spans="2:21" x14ac:dyDescent="0.25">
      <c r="B4398" s="16">
        <f t="shared" si="682"/>
        <v>43198</v>
      </c>
      <c r="C4398">
        <f t="shared" si="676"/>
        <v>410</v>
      </c>
      <c r="D4398">
        <f t="shared" si="673"/>
        <v>365</v>
      </c>
      <c r="E4398">
        <f t="shared" si="674"/>
        <v>45</v>
      </c>
      <c r="F4398" s="40">
        <f t="shared" si="684"/>
        <v>80</v>
      </c>
      <c r="G4398" s="40"/>
      <c r="H4398" s="40">
        <f t="shared" si="685"/>
        <v>85</v>
      </c>
      <c r="I4398" s="40">
        <f t="shared" si="686"/>
        <v>100</v>
      </c>
      <c r="J4398" s="40"/>
      <c r="K4398" s="40">
        <f t="shared" si="687"/>
        <v>86</v>
      </c>
      <c r="L4398" s="40"/>
      <c r="M4398" s="40"/>
      <c r="N4398" s="40"/>
      <c r="O4398" s="40">
        <v>4</v>
      </c>
      <c r="P4398" s="40"/>
      <c r="Q4398" s="40"/>
      <c r="R4398" s="40">
        <v>10</v>
      </c>
      <c r="S4398" s="40"/>
    </row>
    <row r="4399" spans="2:21" x14ac:dyDescent="0.25">
      <c r="B4399" s="16">
        <f t="shared" si="682"/>
        <v>43199</v>
      </c>
      <c r="C4399">
        <f t="shared" si="676"/>
        <v>410</v>
      </c>
      <c r="D4399">
        <f t="shared" si="673"/>
        <v>365</v>
      </c>
      <c r="E4399">
        <f t="shared" si="674"/>
        <v>45</v>
      </c>
      <c r="F4399" s="40">
        <f t="shared" si="684"/>
        <v>80</v>
      </c>
      <c r="G4399" s="40"/>
      <c r="H4399" s="40">
        <f t="shared" si="685"/>
        <v>85</v>
      </c>
      <c r="I4399" s="40">
        <f t="shared" si="686"/>
        <v>100</v>
      </c>
      <c r="J4399" s="40"/>
      <c r="K4399" s="40">
        <f t="shared" si="687"/>
        <v>86</v>
      </c>
      <c r="L4399" s="40"/>
      <c r="M4399" s="40"/>
      <c r="N4399" s="40"/>
      <c r="O4399" s="40">
        <v>4</v>
      </c>
      <c r="P4399" s="40"/>
      <c r="Q4399" s="40"/>
      <c r="R4399" s="40">
        <v>10</v>
      </c>
      <c r="S4399" s="40"/>
    </row>
    <row r="4400" spans="2:21" x14ac:dyDescent="0.25">
      <c r="B4400" s="16">
        <f t="shared" si="682"/>
        <v>43200</v>
      </c>
      <c r="C4400">
        <f t="shared" si="676"/>
        <v>410</v>
      </c>
      <c r="D4400">
        <f t="shared" si="673"/>
        <v>365</v>
      </c>
      <c r="E4400">
        <f t="shared" si="674"/>
        <v>45</v>
      </c>
      <c r="F4400" s="40">
        <f t="shared" si="684"/>
        <v>80</v>
      </c>
      <c r="G4400" s="40"/>
      <c r="H4400" s="40">
        <f t="shared" si="685"/>
        <v>85</v>
      </c>
      <c r="I4400" s="40">
        <f t="shared" si="686"/>
        <v>100</v>
      </c>
      <c r="J4400" s="40"/>
      <c r="K4400" s="40">
        <f t="shared" si="687"/>
        <v>86</v>
      </c>
      <c r="L4400" s="40"/>
      <c r="M4400" s="40"/>
      <c r="N4400" s="40"/>
      <c r="O4400" s="40">
        <v>4</v>
      </c>
      <c r="P4400" s="40"/>
      <c r="Q4400" s="40"/>
      <c r="R4400" s="40">
        <v>10</v>
      </c>
      <c r="S4400" s="40"/>
    </row>
    <row r="4401" spans="2:19" x14ac:dyDescent="0.25">
      <c r="B4401" s="16">
        <f t="shared" si="682"/>
        <v>43201</v>
      </c>
      <c r="C4401">
        <f t="shared" si="676"/>
        <v>410</v>
      </c>
      <c r="D4401">
        <f>SUM(F4401:U4401)</f>
        <v>365</v>
      </c>
      <c r="E4401">
        <f>C4401-D4401</f>
        <v>45</v>
      </c>
      <c r="F4401" s="40">
        <f t="shared" si="684"/>
        <v>80</v>
      </c>
      <c r="G4401" s="40"/>
      <c r="H4401" s="40">
        <f t="shared" si="685"/>
        <v>85</v>
      </c>
      <c r="I4401" s="40">
        <f t="shared" si="686"/>
        <v>100</v>
      </c>
      <c r="J4401" s="40"/>
      <c r="K4401" s="40">
        <f t="shared" si="687"/>
        <v>86</v>
      </c>
      <c r="L4401" s="40"/>
      <c r="M4401" s="40"/>
      <c r="N4401" s="40"/>
      <c r="O4401" s="40">
        <v>4</v>
      </c>
      <c r="P4401" s="40"/>
      <c r="Q4401" s="40"/>
      <c r="R4401" s="40">
        <v>10</v>
      </c>
      <c r="S4401" s="40"/>
    </row>
    <row r="4402" spans="2:19" x14ac:dyDescent="0.25">
      <c r="B4402" s="16">
        <f t="shared" si="682"/>
        <v>43202</v>
      </c>
      <c r="C4402">
        <f t="shared" si="676"/>
        <v>410</v>
      </c>
      <c r="D4402">
        <f t="shared" ref="D4402:D4451" si="688">SUM(F4402:U4402)</f>
        <v>365</v>
      </c>
      <c r="E4402">
        <f t="shared" ref="E4402:E4465" si="689">C4402-D4402</f>
        <v>45</v>
      </c>
      <c r="F4402" s="40">
        <f t="shared" si="684"/>
        <v>80</v>
      </c>
      <c r="G4402" s="40"/>
      <c r="H4402" s="40">
        <f t="shared" si="685"/>
        <v>85</v>
      </c>
      <c r="I4402" s="40">
        <f t="shared" si="686"/>
        <v>100</v>
      </c>
      <c r="J4402" s="40"/>
      <c r="K4402" s="40">
        <f t="shared" si="687"/>
        <v>86</v>
      </c>
      <c r="L4402" s="40"/>
      <c r="M4402" s="40"/>
      <c r="N4402" s="40"/>
      <c r="O4402" s="40">
        <v>4</v>
      </c>
      <c r="P4402" s="40"/>
      <c r="Q4402" s="40"/>
      <c r="R4402" s="40">
        <v>10</v>
      </c>
      <c r="S4402" s="40"/>
    </row>
    <row r="4403" spans="2:19" x14ac:dyDescent="0.25">
      <c r="B4403" s="16">
        <f t="shared" si="682"/>
        <v>43203</v>
      </c>
      <c r="C4403">
        <f t="shared" si="676"/>
        <v>410</v>
      </c>
      <c r="D4403">
        <f t="shared" si="688"/>
        <v>365</v>
      </c>
      <c r="E4403">
        <f t="shared" si="689"/>
        <v>45</v>
      </c>
      <c r="F4403" s="40">
        <f t="shared" si="684"/>
        <v>80</v>
      </c>
      <c r="G4403" s="40"/>
      <c r="H4403" s="40">
        <f t="shared" si="685"/>
        <v>85</v>
      </c>
      <c r="I4403" s="40">
        <f t="shared" si="686"/>
        <v>100</v>
      </c>
      <c r="J4403" s="40"/>
      <c r="K4403" s="40">
        <f t="shared" si="687"/>
        <v>86</v>
      </c>
      <c r="L4403" s="40"/>
      <c r="M4403" s="40"/>
      <c r="N4403" s="40"/>
      <c r="O4403" s="40">
        <v>4</v>
      </c>
      <c r="P4403" s="40"/>
      <c r="Q4403" s="40"/>
      <c r="R4403" s="40">
        <v>10</v>
      </c>
      <c r="S4403" s="40"/>
    </row>
    <row r="4404" spans="2:19" x14ac:dyDescent="0.25">
      <c r="B4404" s="16">
        <f t="shared" si="682"/>
        <v>43204</v>
      </c>
      <c r="C4404">
        <f t="shared" si="676"/>
        <v>410</v>
      </c>
      <c r="D4404">
        <f t="shared" si="688"/>
        <v>365</v>
      </c>
      <c r="E4404">
        <f t="shared" si="689"/>
        <v>45</v>
      </c>
      <c r="F4404" s="40">
        <f t="shared" si="684"/>
        <v>80</v>
      </c>
      <c r="G4404" s="40"/>
      <c r="H4404" s="40">
        <f t="shared" si="685"/>
        <v>85</v>
      </c>
      <c r="I4404" s="40">
        <f t="shared" si="686"/>
        <v>100</v>
      </c>
      <c r="J4404" s="40"/>
      <c r="K4404" s="40">
        <f t="shared" si="687"/>
        <v>86</v>
      </c>
      <c r="L4404" s="40"/>
      <c r="M4404" s="40"/>
      <c r="N4404" s="40"/>
      <c r="O4404" s="40">
        <v>4</v>
      </c>
      <c r="P4404" s="40"/>
      <c r="Q4404" s="40"/>
      <c r="R4404" s="40">
        <v>10</v>
      </c>
      <c r="S4404" s="40"/>
    </row>
    <row r="4405" spans="2:19" x14ac:dyDescent="0.25">
      <c r="B4405" s="16">
        <f t="shared" si="682"/>
        <v>43205</v>
      </c>
      <c r="C4405">
        <f t="shared" si="676"/>
        <v>410</v>
      </c>
      <c r="D4405">
        <f t="shared" si="688"/>
        <v>365</v>
      </c>
      <c r="E4405">
        <f t="shared" si="689"/>
        <v>45</v>
      </c>
      <c r="F4405" s="40">
        <f t="shared" si="684"/>
        <v>80</v>
      </c>
      <c r="G4405" s="40"/>
      <c r="H4405" s="40">
        <f t="shared" si="685"/>
        <v>85</v>
      </c>
      <c r="I4405" s="40">
        <f t="shared" si="686"/>
        <v>100</v>
      </c>
      <c r="J4405" s="40"/>
      <c r="K4405" s="40">
        <f t="shared" si="687"/>
        <v>86</v>
      </c>
      <c r="L4405" s="40"/>
      <c r="M4405" s="40"/>
      <c r="N4405" s="40"/>
      <c r="O4405" s="40">
        <v>4</v>
      </c>
      <c r="P4405" s="40"/>
      <c r="Q4405" s="40"/>
      <c r="R4405" s="40">
        <v>10</v>
      </c>
      <c r="S4405" s="40"/>
    </row>
    <row r="4406" spans="2:19" x14ac:dyDescent="0.25">
      <c r="B4406" s="16">
        <f t="shared" si="682"/>
        <v>43206</v>
      </c>
      <c r="C4406">
        <f t="shared" si="676"/>
        <v>410</v>
      </c>
      <c r="D4406">
        <f t="shared" si="688"/>
        <v>365</v>
      </c>
      <c r="E4406">
        <f t="shared" si="689"/>
        <v>45</v>
      </c>
      <c r="F4406" s="40">
        <f t="shared" si="684"/>
        <v>80</v>
      </c>
      <c r="G4406" s="40"/>
      <c r="H4406" s="40">
        <f t="shared" si="685"/>
        <v>85</v>
      </c>
      <c r="I4406" s="40">
        <f t="shared" si="686"/>
        <v>100</v>
      </c>
      <c r="J4406" s="40"/>
      <c r="K4406" s="40">
        <f t="shared" si="687"/>
        <v>86</v>
      </c>
      <c r="L4406" s="40"/>
      <c r="M4406" s="40"/>
      <c r="N4406" s="40"/>
      <c r="O4406" s="40">
        <v>4</v>
      </c>
      <c r="P4406" s="40"/>
      <c r="Q4406" s="40"/>
      <c r="R4406" s="40">
        <v>10</v>
      </c>
      <c r="S4406" s="40"/>
    </row>
    <row r="4407" spans="2:19" x14ac:dyDescent="0.25">
      <c r="B4407" s="16">
        <f t="shared" si="682"/>
        <v>43207</v>
      </c>
      <c r="C4407">
        <f t="shared" si="676"/>
        <v>410</v>
      </c>
      <c r="D4407">
        <f t="shared" si="688"/>
        <v>365</v>
      </c>
      <c r="E4407">
        <f t="shared" si="689"/>
        <v>45</v>
      </c>
      <c r="F4407" s="40">
        <f t="shared" si="684"/>
        <v>80</v>
      </c>
      <c r="G4407" s="40"/>
      <c r="H4407" s="40">
        <f t="shared" si="685"/>
        <v>85</v>
      </c>
      <c r="I4407" s="40">
        <f t="shared" si="686"/>
        <v>100</v>
      </c>
      <c r="J4407" s="40"/>
      <c r="K4407" s="40">
        <f t="shared" si="687"/>
        <v>86</v>
      </c>
      <c r="L4407" s="40"/>
      <c r="M4407" s="40"/>
      <c r="N4407" s="40"/>
      <c r="O4407" s="40">
        <v>4</v>
      </c>
      <c r="P4407" s="40"/>
      <c r="Q4407" s="40"/>
      <c r="R4407" s="40">
        <v>10</v>
      </c>
      <c r="S4407" s="40"/>
    </row>
    <row r="4408" spans="2:19" x14ac:dyDescent="0.25">
      <c r="B4408" s="16">
        <f t="shared" si="682"/>
        <v>43208</v>
      </c>
      <c r="C4408">
        <f t="shared" si="676"/>
        <v>410</v>
      </c>
      <c r="D4408">
        <f t="shared" si="688"/>
        <v>365</v>
      </c>
      <c r="E4408">
        <f t="shared" si="689"/>
        <v>45</v>
      </c>
      <c r="F4408" s="40">
        <f t="shared" si="684"/>
        <v>80</v>
      </c>
      <c r="G4408" s="40"/>
      <c r="H4408" s="40">
        <f t="shared" si="685"/>
        <v>85</v>
      </c>
      <c r="I4408" s="40">
        <f t="shared" si="686"/>
        <v>100</v>
      </c>
      <c r="J4408" s="40"/>
      <c r="K4408" s="40">
        <f t="shared" si="687"/>
        <v>86</v>
      </c>
      <c r="L4408" s="40"/>
      <c r="M4408" s="40"/>
      <c r="N4408" s="40"/>
      <c r="O4408" s="40">
        <v>4</v>
      </c>
      <c r="P4408" s="40"/>
      <c r="Q4408" s="40"/>
      <c r="R4408" s="40">
        <v>10</v>
      </c>
      <c r="S4408" s="40"/>
    </row>
    <row r="4409" spans="2:19" x14ac:dyDescent="0.25">
      <c r="B4409" s="16">
        <f t="shared" si="682"/>
        <v>43209</v>
      </c>
      <c r="C4409">
        <f t="shared" si="676"/>
        <v>410</v>
      </c>
      <c r="D4409">
        <f t="shared" si="688"/>
        <v>365</v>
      </c>
      <c r="E4409">
        <f t="shared" si="689"/>
        <v>45</v>
      </c>
      <c r="F4409" s="40">
        <f t="shared" si="684"/>
        <v>80</v>
      </c>
      <c r="G4409" s="40"/>
      <c r="H4409" s="40">
        <f t="shared" si="685"/>
        <v>85</v>
      </c>
      <c r="I4409" s="40">
        <f t="shared" si="686"/>
        <v>100</v>
      </c>
      <c r="J4409" s="40"/>
      <c r="K4409" s="40">
        <f t="shared" si="687"/>
        <v>86</v>
      </c>
      <c r="L4409" s="40"/>
      <c r="M4409" s="40"/>
      <c r="N4409" s="40"/>
      <c r="O4409" s="40">
        <v>4</v>
      </c>
      <c r="P4409" s="40"/>
      <c r="Q4409" s="40"/>
      <c r="R4409" s="40">
        <v>10</v>
      </c>
      <c r="S4409" s="40"/>
    </row>
    <row r="4410" spans="2:19" x14ac:dyDescent="0.25">
      <c r="B4410" s="16">
        <f t="shared" si="682"/>
        <v>43210</v>
      </c>
      <c r="C4410">
        <f t="shared" si="676"/>
        <v>410</v>
      </c>
      <c r="D4410">
        <f t="shared" si="688"/>
        <v>365</v>
      </c>
      <c r="E4410">
        <f t="shared" si="689"/>
        <v>45</v>
      </c>
      <c r="F4410" s="40">
        <f t="shared" si="684"/>
        <v>80</v>
      </c>
      <c r="G4410" s="40"/>
      <c r="H4410" s="40">
        <f t="shared" si="685"/>
        <v>85</v>
      </c>
      <c r="I4410" s="40">
        <f t="shared" si="686"/>
        <v>100</v>
      </c>
      <c r="J4410" s="40"/>
      <c r="K4410" s="40">
        <f t="shared" si="687"/>
        <v>86</v>
      </c>
      <c r="L4410" s="40"/>
      <c r="M4410" s="40"/>
      <c r="N4410" s="40"/>
      <c r="O4410" s="40">
        <v>4</v>
      </c>
      <c r="P4410" s="40"/>
      <c r="Q4410" s="40"/>
      <c r="R4410" s="40">
        <v>10</v>
      </c>
      <c r="S4410" s="40"/>
    </row>
    <row r="4411" spans="2:19" x14ac:dyDescent="0.25">
      <c r="B4411" s="16">
        <f t="shared" si="682"/>
        <v>43211</v>
      </c>
      <c r="C4411">
        <f t="shared" si="676"/>
        <v>410</v>
      </c>
      <c r="D4411">
        <f t="shared" si="688"/>
        <v>365</v>
      </c>
      <c r="E4411">
        <f t="shared" si="689"/>
        <v>45</v>
      </c>
      <c r="F4411" s="40">
        <f t="shared" si="684"/>
        <v>80</v>
      </c>
      <c r="G4411" s="40"/>
      <c r="H4411" s="40">
        <f t="shared" si="685"/>
        <v>85</v>
      </c>
      <c r="I4411" s="40">
        <f t="shared" si="686"/>
        <v>100</v>
      </c>
      <c r="J4411" s="40"/>
      <c r="K4411" s="40">
        <f t="shared" si="687"/>
        <v>86</v>
      </c>
      <c r="L4411" s="40"/>
      <c r="M4411" s="40"/>
      <c r="N4411" s="40"/>
      <c r="O4411" s="40">
        <v>4</v>
      </c>
      <c r="P4411" s="40"/>
      <c r="Q4411" s="40"/>
      <c r="R4411" s="40">
        <v>10</v>
      </c>
      <c r="S4411" s="40"/>
    </row>
    <row r="4412" spans="2:19" x14ac:dyDescent="0.25">
      <c r="B4412" s="16">
        <f t="shared" si="682"/>
        <v>43212</v>
      </c>
      <c r="C4412">
        <f t="shared" si="676"/>
        <v>410</v>
      </c>
      <c r="D4412">
        <f t="shared" si="688"/>
        <v>365</v>
      </c>
      <c r="E4412">
        <f t="shared" si="689"/>
        <v>45</v>
      </c>
      <c r="F4412" s="40">
        <f t="shared" si="684"/>
        <v>80</v>
      </c>
      <c r="G4412" s="40"/>
      <c r="H4412" s="40">
        <f t="shared" si="685"/>
        <v>85</v>
      </c>
      <c r="I4412" s="40">
        <f t="shared" si="686"/>
        <v>100</v>
      </c>
      <c r="J4412" s="40"/>
      <c r="K4412" s="40">
        <f t="shared" si="687"/>
        <v>86</v>
      </c>
      <c r="L4412" s="40"/>
      <c r="M4412" s="40"/>
      <c r="N4412" s="40"/>
      <c r="O4412" s="40">
        <v>4</v>
      </c>
      <c r="P4412" s="40"/>
      <c r="Q4412" s="40"/>
      <c r="R4412" s="40">
        <v>10</v>
      </c>
      <c r="S4412" s="40"/>
    </row>
    <row r="4413" spans="2:19" x14ac:dyDescent="0.25">
      <c r="B4413" s="16">
        <f t="shared" si="682"/>
        <v>43213</v>
      </c>
      <c r="C4413">
        <f t="shared" si="676"/>
        <v>410</v>
      </c>
      <c r="D4413">
        <f t="shared" si="688"/>
        <v>365</v>
      </c>
      <c r="E4413">
        <f t="shared" si="689"/>
        <v>45</v>
      </c>
      <c r="F4413" s="40">
        <f t="shared" si="684"/>
        <v>80</v>
      </c>
      <c r="G4413" s="40"/>
      <c r="H4413" s="40">
        <f t="shared" si="685"/>
        <v>85</v>
      </c>
      <c r="I4413" s="40">
        <f t="shared" si="686"/>
        <v>100</v>
      </c>
      <c r="J4413" s="40"/>
      <c r="K4413" s="40">
        <f t="shared" si="687"/>
        <v>86</v>
      </c>
      <c r="L4413" s="40"/>
      <c r="M4413" s="40"/>
      <c r="N4413" s="40"/>
      <c r="O4413" s="40">
        <v>4</v>
      </c>
      <c r="P4413" s="40"/>
      <c r="Q4413" s="40"/>
      <c r="R4413" s="40">
        <v>10</v>
      </c>
      <c r="S4413" s="40"/>
    </row>
    <row r="4414" spans="2:19" x14ac:dyDescent="0.25">
      <c r="B4414" s="16">
        <f t="shared" si="682"/>
        <v>43214</v>
      </c>
      <c r="C4414">
        <f t="shared" si="676"/>
        <v>410</v>
      </c>
      <c r="D4414">
        <f t="shared" si="688"/>
        <v>365</v>
      </c>
      <c r="E4414">
        <f t="shared" si="689"/>
        <v>45</v>
      </c>
      <c r="F4414" s="40">
        <f t="shared" si="684"/>
        <v>80</v>
      </c>
      <c r="G4414" s="40"/>
      <c r="H4414" s="40">
        <f t="shared" si="685"/>
        <v>85</v>
      </c>
      <c r="I4414" s="40">
        <f t="shared" si="686"/>
        <v>100</v>
      </c>
      <c r="J4414" s="40"/>
      <c r="K4414" s="40">
        <f t="shared" si="687"/>
        <v>86</v>
      </c>
      <c r="L4414" s="40"/>
      <c r="M4414" s="40"/>
      <c r="N4414" s="40"/>
      <c r="O4414" s="40">
        <v>4</v>
      </c>
      <c r="P4414" s="40"/>
      <c r="Q4414" s="40"/>
      <c r="R4414" s="40">
        <v>10</v>
      </c>
      <c r="S4414" s="40"/>
    </row>
    <row r="4415" spans="2:19" x14ac:dyDescent="0.25">
      <c r="B4415" s="16">
        <f t="shared" si="682"/>
        <v>43215</v>
      </c>
      <c r="C4415">
        <f t="shared" si="676"/>
        <v>410</v>
      </c>
      <c r="D4415">
        <f t="shared" si="688"/>
        <v>365</v>
      </c>
      <c r="E4415">
        <f t="shared" si="689"/>
        <v>45</v>
      </c>
      <c r="F4415" s="40">
        <f t="shared" si="684"/>
        <v>80</v>
      </c>
      <c r="G4415" s="40"/>
      <c r="H4415" s="40">
        <f t="shared" si="685"/>
        <v>85</v>
      </c>
      <c r="I4415" s="40">
        <f t="shared" si="686"/>
        <v>100</v>
      </c>
      <c r="J4415" s="40"/>
      <c r="K4415" s="40">
        <f t="shared" si="687"/>
        <v>86</v>
      </c>
      <c r="L4415" s="40"/>
      <c r="M4415" s="40"/>
      <c r="N4415" s="40"/>
      <c r="O4415" s="40">
        <v>4</v>
      </c>
      <c r="P4415" s="40"/>
      <c r="Q4415" s="40"/>
      <c r="R4415" s="40">
        <v>10</v>
      </c>
      <c r="S4415" s="40"/>
    </row>
    <row r="4416" spans="2:19" x14ac:dyDescent="0.25">
      <c r="B4416" s="16">
        <f t="shared" si="682"/>
        <v>43216</v>
      </c>
      <c r="C4416">
        <f t="shared" si="676"/>
        <v>410</v>
      </c>
      <c r="D4416">
        <f t="shared" si="688"/>
        <v>365</v>
      </c>
      <c r="E4416">
        <f t="shared" si="689"/>
        <v>45</v>
      </c>
      <c r="F4416" s="40">
        <f t="shared" si="684"/>
        <v>80</v>
      </c>
      <c r="G4416" s="40"/>
      <c r="H4416" s="40">
        <f t="shared" si="685"/>
        <v>85</v>
      </c>
      <c r="I4416" s="40">
        <f t="shared" si="686"/>
        <v>100</v>
      </c>
      <c r="J4416" s="40"/>
      <c r="K4416" s="40">
        <f t="shared" si="687"/>
        <v>86</v>
      </c>
      <c r="L4416" s="40"/>
      <c r="M4416" s="40"/>
      <c r="N4416" s="40"/>
      <c r="O4416" s="40">
        <v>4</v>
      </c>
      <c r="P4416" s="40"/>
      <c r="Q4416" s="40"/>
      <c r="R4416" s="40">
        <v>10</v>
      </c>
      <c r="S4416" s="40"/>
    </row>
    <row r="4417" spans="2:19" x14ac:dyDescent="0.25">
      <c r="B4417" s="16">
        <f t="shared" si="682"/>
        <v>43217</v>
      </c>
      <c r="C4417">
        <f t="shared" si="676"/>
        <v>410</v>
      </c>
      <c r="D4417">
        <f t="shared" si="688"/>
        <v>365</v>
      </c>
      <c r="E4417">
        <f t="shared" si="689"/>
        <v>45</v>
      </c>
      <c r="F4417" s="40">
        <f t="shared" si="684"/>
        <v>80</v>
      </c>
      <c r="G4417" s="40"/>
      <c r="H4417" s="40">
        <f t="shared" si="685"/>
        <v>85</v>
      </c>
      <c r="I4417" s="40">
        <f t="shared" si="686"/>
        <v>100</v>
      </c>
      <c r="J4417" s="40"/>
      <c r="K4417" s="40">
        <f t="shared" si="687"/>
        <v>86</v>
      </c>
      <c r="L4417" s="40"/>
      <c r="M4417" s="40"/>
      <c r="N4417" s="40"/>
      <c r="O4417" s="40">
        <v>4</v>
      </c>
      <c r="P4417" s="40"/>
      <c r="Q4417" s="40"/>
      <c r="R4417" s="40">
        <v>10</v>
      </c>
      <c r="S4417" s="40"/>
    </row>
    <row r="4418" spans="2:19" x14ac:dyDescent="0.25">
      <c r="B4418" s="16">
        <f t="shared" si="682"/>
        <v>43218</v>
      </c>
      <c r="C4418">
        <f t="shared" si="676"/>
        <v>410</v>
      </c>
      <c r="D4418">
        <f t="shared" si="688"/>
        <v>365</v>
      </c>
      <c r="E4418">
        <f t="shared" si="689"/>
        <v>45</v>
      </c>
      <c r="F4418" s="40">
        <f t="shared" si="684"/>
        <v>80</v>
      </c>
      <c r="G4418" s="40"/>
      <c r="H4418" s="40">
        <f t="shared" si="685"/>
        <v>85</v>
      </c>
      <c r="I4418" s="40">
        <f t="shared" si="686"/>
        <v>100</v>
      </c>
      <c r="J4418" s="40"/>
      <c r="K4418" s="40">
        <f t="shared" si="687"/>
        <v>86</v>
      </c>
      <c r="L4418" s="40"/>
      <c r="M4418" s="40"/>
      <c r="N4418" s="40"/>
      <c r="O4418" s="40">
        <v>4</v>
      </c>
      <c r="P4418" s="40"/>
      <c r="Q4418" s="40"/>
      <c r="R4418" s="40">
        <v>10</v>
      </c>
      <c r="S4418" s="40"/>
    </row>
    <row r="4419" spans="2:19" x14ac:dyDescent="0.25">
      <c r="B4419" s="16">
        <f t="shared" si="682"/>
        <v>43219</v>
      </c>
      <c r="C4419">
        <f t="shared" si="676"/>
        <v>410</v>
      </c>
      <c r="D4419">
        <f t="shared" si="688"/>
        <v>365</v>
      </c>
      <c r="E4419">
        <f t="shared" si="689"/>
        <v>45</v>
      </c>
      <c r="F4419" s="40">
        <f t="shared" si="684"/>
        <v>80</v>
      </c>
      <c r="G4419" s="40"/>
      <c r="H4419" s="40">
        <f t="shared" si="685"/>
        <v>85</v>
      </c>
      <c r="I4419" s="40">
        <f t="shared" si="686"/>
        <v>100</v>
      </c>
      <c r="J4419" s="40"/>
      <c r="K4419" s="40">
        <f t="shared" si="687"/>
        <v>86</v>
      </c>
      <c r="L4419" s="40"/>
      <c r="M4419" s="40"/>
      <c r="N4419" s="40"/>
      <c r="O4419" s="40">
        <v>4</v>
      </c>
      <c r="P4419" s="40"/>
      <c r="Q4419" s="40"/>
      <c r="R4419" s="40">
        <v>10</v>
      </c>
      <c r="S4419" s="40"/>
    </row>
    <row r="4420" spans="2:19" x14ac:dyDescent="0.25">
      <c r="B4420" s="16">
        <f t="shared" si="682"/>
        <v>43220</v>
      </c>
      <c r="C4420">
        <f t="shared" si="676"/>
        <v>410</v>
      </c>
      <c r="D4420">
        <f t="shared" si="688"/>
        <v>365</v>
      </c>
      <c r="E4420">
        <f t="shared" si="689"/>
        <v>45</v>
      </c>
      <c r="F4420" s="40">
        <f t="shared" si="684"/>
        <v>80</v>
      </c>
      <c r="G4420" s="40"/>
      <c r="H4420" s="40">
        <f t="shared" si="685"/>
        <v>85</v>
      </c>
      <c r="I4420" s="40">
        <f t="shared" si="686"/>
        <v>100</v>
      </c>
      <c r="J4420" s="40"/>
      <c r="K4420" s="40">
        <f t="shared" si="687"/>
        <v>86</v>
      </c>
      <c r="L4420" s="40"/>
      <c r="M4420" s="40"/>
      <c r="N4420" s="40"/>
      <c r="O4420" s="40">
        <v>4</v>
      </c>
      <c r="P4420" s="40"/>
      <c r="Q4420" s="40"/>
      <c r="R4420" s="40">
        <v>10</v>
      </c>
      <c r="S4420" s="40"/>
    </row>
    <row r="4421" spans="2:19" x14ac:dyDescent="0.25">
      <c r="B4421" s="16">
        <f t="shared" si="682"/>
        <v>43221</v>
      </c>
      <c r="C4421">
        <f t="shared" ref="C4421:C4484" si="690">C4420</f>
        <v>410</v>
      </c>
      <c r="D4421">
        <f t="shared" si="688"/>
        <v>375</v>
      </c>
      <c r="E4421">
        <f t="shared" si="689"/>
        <v>35</v>
      </c>
      <c r="F4421" s="40">
        <f t="shared" ref="F4421:F4442" si="691">25+30</f>
        <v>55</v>
      </c>
      <c r="G4421" s="40"/>
      <c r="H4421" s="40">
        <f>25+35+5+10+10+35</f>
        <v>120</v>
      </c>
      <c r="I4421" s="40">
        <f>15+20+10+5</f>
        <v>50</v>
      </c>
      <c r="J4421" s="40"/>
      <c r="K4421" s="40">
        <f>30+11+35+10+60</f>
        <v>146</v>
      </c>
      <c r="O4421">
        <v>4</v>
      </c>
    </row>
    <row r="4422" spans="2:19" x14ac:dyDescent="0.25">
      <c r="B4422" s="16">
        <f t="shared" si="682"/>
        <v>43222</v>
      </c>
      <c r="C4422">
        <f t="shared" si="690"/>
        <v>410</v>
      </c>
      <c r="D4422">
        <f t="shared" si="688"/>
        <v>375</v>
      </c>
      <c r="E4422">
        <f t="shared" si="689"/>
        <v>35</v>
      </c>
      <c r="F4422" s="40">
        <f t="shared" si="691"/>
        <v>55</v>
      </c>
      <c r="G4422" s="40"/>
      <c r="H4422" s="40">
        <f t="shared" ref="H4422:H4442" si="692">25+35+5+10+10+35</f>
        <v>120</v>
      </c>
      <c r="I4422" s="40">
        <f t="shared" ref="I4422:I4442" si="693">15+20+10+5</f>
        <v>50</v>
      </c>
      <c r="J4422" s="40"/>
      <c r="K4422" s="40">
        <f t="shared" ref="K4422:K4442" si="694">30+11+35+10+60</f>
        <v>146</v>
      </c>
      <c r="O4422">
        <v>4</v>
      </c>
    </row>
    <row r="4423" spans="2:19" x14ac:dyDescent="0.25">
      <c r="B4423" s="16">
        <f t="shared" si="682"/>
        <v>43223</v>
      </c>
      <c r="C4423">
        <f t="shared" si="690"/>
        <v>410</v>
      </c>
      <c r="D4423">
        <f t="shared" si="688"/>
        <v>375</v>
      </c>
      <c r="E4423">
        <f t="shared" si="689"/>
        <v>35</v>
      </c>
      <c r="F4423" s="40">
        <f t="shared" si="691"/>
        <v>55</v>
      </c>
      <c r="G4423" s="40"/>
      <c r="H4423" s="40">
        <f t="shared" si="692"/>
        <v>120</v>
      </c>
      <c r="I4423" s="40">
        <f t="shared" si="693"/>
        <v>50</v>
      </c>
      <c r="J4423" s="40"/>
      <c r="K4423" s="40">
        <f t="shared" si="694"/>
        <v>146</v>
      </c>
      <c r="O4423">
        <v>4</v>
      </c>
    </row>
    <row r="4424" spans="2:19" x14ac:dyDescent="0.25">
      <c r="B4424" s="16">
        <f t="shared" si="682"/>
        <v>43224</v>
      </c>
      <c r="C4424">
        <f t="shared" si="690"/>
        <v>410</v>
      </c>
      <c r="D4424">
        <f t="shared" si="688"/>
        <v>375</v>
      </c>
      <c r="E4424">
        <f t="shared" si="689"/>
        <v>35</v>
      </c>
      <c r="F4424" s="40">
        <f t="shared" si="691"/>
        <v>55</v>
      </c>
      <c r="G4424" s="40"/>
      <c r="H4424" s="40">
        <f t="shared" si="692"/>
        <v>120</v>
      </c>
      <c r="I4424" s="40">
        <f t="shared" si="693"/>
        <v>50</v>
      </c>
      <c r="J4424" s="40"/>
      <c r="K4424" s="40">
        <f t="shared" si="694"/>
        <v>146</v>
      </c>
      <c r="O4424">
        <v>4</v>
      </c>
    </row>
    <row r="4425" spans="2:19" x14ac:dyDescent="0.25">
      <c r="B4425" s="16">
        <f t="shared" si="682"/>
        <v>43225</v>
      </c>
      <c r="C4425">
        <f t="shared" si="690"/>
        <v>410</v>
      </c>
      <c r="D4425">
        <f t="shared" si="688"/>
        <v>375</v>
      </c>
      <c r="E4425">
        <f t="shared" si="689"/>
        <v>35</v>
      </c>
      <c r="F4425" s="40">
        <f t="shared" si="691"/>
        <v>55</v>
      </c>
      <c r="G4425" s="40"/>
      <c r="H4425" s="40">
        <f t="shared" si="692"/>
        <v>120</v>
      </c>
      <c r="I4425" s="40">
        <f t="shared" si="693"/>
        <v>50</v>
      </c>
      <c r="J4425" s="40"/>
      <c r="K4425" s="40">
        <f t="shared" si="694"/>
        <v>146</v>
      </c>
      <c r="O4425">
        <v>4</v>
      </c>
    </row>
    <row r="4426" spans="2:19" x14ac:dyDescent="0.25">
      <c r="B4426" s="16">
        <f t="shared" si="682"/>
        <v>43226</v>
      </c>
      <c r="C4426">
        <f t="shared" si="690"/>
        <v>410</v>
      </c>
      <c r="D4426">
        <f t="shared" si="688"/>
        <v>375</v>
      </c>
      <c r="E4426">
        <f t="shared" si="689"/>
        <v>35</v>
      </c>
      <c r="F4426" s="40">
        <f t="shared" si="691"/>
        <v>55</v>
      </c>
      <c r="G4426" s="40"/>
      <c r="H4426" s="40">
        <f t="shared" si="692"/>
        <v>120</v>
      </c>
      <c r="I4426" s="40">
        <f t="shared" si="693"/>
        <v>50</v>
      </c>
      <c r="J4426" s="40"/>
      <c r="K4426" s="40">
        <f t="shared" si="694"/>
        <v>146</v>
      </c>
      <c r="O4426">
        <v>4</v>
      </c>
    </row>
    <row r="4427" spans="2:19" x14ac:dyDescent="0.25">
      <c r="B4427" s="16">
        <f t="shared" si="682"/>
        <v>43227</v>
      </c>
      <c r="C4427">
        <f t="shared" si="690"/>
        <v>410</v>
      </c>
      <c r="D4427">
        <f t="shared" si="688"/>
        <v>375</v>
      </c>
      <c r="E4427">
        <f t="shared" si="689"/>
        <v>35</v>
      </c>
      <c r="F4427" s="40">
        <f t="shared" si="691"/>
        <v>55</v>
      </c>
      <c r="G4427" s="40"/>
      <c r="H4427" s="40">
        <f t="shared" si="692"/>
        <v>120</v>
      </c>
      <c r="I4427" s="40">
        <f t="shared" si="693"/>
        <v>50</v>
      </c>
      <c r="J4427" s="40"/>
      <c r="K4427" s="40">
        <f t="shared" si="694"/>
        <v>146</v>
      </c>
      <c r="O4427">
        <v>4</v>
      </c>
    </row>
    <row r="4428" spans="2:19" x14ac:dyDescent="0.25">
      <c r="B4428" s="16">
        <f t="shared" si="682"/>
        <v>43228</v>
      </c>
      <c r="C4428">
        <f t="shared" si="690"/>
        <v>410</v>
      </c>
      <c r="D4428">
        <f t="shared" si="688"/>
        <v>375</v>
      </c>
      <c r="E4428">
        <f t="shared" si="689"/>
        <v>35</v>
      </c>
      <c r="F4428" s="40">
        <f t="shared" si="691"/>
        <v>55</v>
      </c>
      <c r="G4428" s="40"/>
      <c r="H4428" s="40">
        <f t="shared" si="692"/>
        <v>120</v>
      </c>
      <c r="I4428" s="40">
        <f t="shared" si="693"/>
        <v>50</v>
      </c>
      <c r="J4428" s="40"/>
      <c r="K4428" s="40">
        <f t="shared" si="694"/>
        <v>146</v>
      </c>
      <c r="O4428">
        <v>4</v>
      </c>
    </row>
    <row r="4429" spans="2:19" x14ac:dyDescent="0.25">
      <c r="B4429" s="16">
        <f t="shared" si="682"/>
        <v>43229</v>
      </c>
      <c r="C4429">
        <f t="shared" si="690"/>
        <v>410</v>
      </c>
      <c r="D4429">
        <f t="shared" si="688"/>
        <v>375</v>
      </c>
      <c r="E4429">
        <f t="shared" si="689"/>
        <v>35</v>
      </c>
      <c r="F4429" s="40">
        <f t="shared" si="691"/>
        <v>55</v>
      </c>
      <c r="G4429" s="40"/>
      <c r="H4429" s="40">
        <f t="shared" si="692"/>
        <v>120</v>
      </c>
      <c r="I4429" s="40">
        <f t="shared" si="693"/>
        <v>50</v>
      </c>
      <c r="J4429" s="40"/>
      <c r="K4429" s="40">
        <f t="shared" si="694"/>
        <v>146</v>
      </c>
      <c r="O4429">
        <v>4</v>
      </c>
    </row>
    <row r="4430" spans="2:19" x14ac:dyDescent="0.25">
      <c r="B4430" s="16">
        <f t="shared" si="682"/>
        <v>43230</v>
      </c>
      <c r="C4430">
        <f t="shared" si="690"/>
        <v>410</v>
      </c>
      <c r="D4430">
        <f t="shared" si="688"/>
        <v>375</v>
      </c>
      <c r="E4430">
        <f t="shared" si="689"/>
        <v>35</v>
      </c>
      <c r="F4430" s="40">
        <f t="shared" si="691"/>
        <v>55</v>
      </c>
      <c r="G4430" s="40"/>
      <c r="H4430" s="40">
        <f t="shared" si="692"/>
        <v>120</v>
      </c>
      <c r="I4430" s="40">
        <f t="shared" si="693"/>
        <v>50</v>
      </c>
      <c r="J4430" s="40"/>
      <c r="K4430" s="40">
        <f t="shared" si="694"/>
        <v>146</v>
      </c>
      <c r="O4430">
        <v>4</v>
      </c>
    </row>
    <row r="4431" spans="2:19" x14ac:dyDescent="0.25">
      <c r="B4431" s="16">
        <f t="shared" si="682"/>
        <v>43231</v>
      </c>
      <c r="C4431">
        <f t="shared" si="690"/>
        <v>410</v>
      </c>
      <c r="D4431">
        <f t="shared" si="688"/>
        <v>375</v>
      </c>
      <c r="E4431">
        <f t="shared" si="689"/>
        <v>35</v>
      </c>
      <c r="F4431" s="40">
        <f t="shared" si="691"/>
        <v>55</v>
      </c>
      <c r="G4431" s="40"/>
      <c r="H4431" s="40">
        <f t="shared" si="692"/>
        <v>120</v>
      </c>
      <c r="I4431" s="40">
        <f t="shared" si="693"/>
        <v>50</v>
      </c>
      <c r="J4431" s="40"/>
      <c r="K4431" s="40">
        <f t="shared" si="694"/>
        <v>146</v>
      </c>
      <c r="O4431">
        <v>4</v>
      </c>
    </row>
    <row r="4432" spans="2:19" x14ac:dyDescent="0.25">
      <c r="B4432" s="16">
        <f t="shared" si="682"/>
        <v>43232</v>
      </c>
      <c r="C4432">
        <f t="shared" si="690"/>
        <v>410</v>
      </c>
      <c r="D4432">
        <f t="shared" si="688"/>
        <v>375</v>
      </c>
      <c r="E4432">
        <f t="shared" si="689"/>
        <v>35</v>
      </c>
      <c r="F4432" s="40">
        <f t="shared" si="691"/>
        <v>55</v>
      </c>
      <c r="G4432" s="40"/>
      <c r="H4432" s="40">
        <f t="shared" si="692"/>
        <v>120</v>
      </c>
      <c r="I4432" s="40">
        <f t="shared" si="693"/>
        <v>50</v>
      </c>
      <c r="J4432" s="40"/>
      <c r="K4432" s="40">
        <f t="shared" si="694"/>
        <v>146</v>
      </c>
      <c r="O4432">
        <v>4</v>
      </c>
    </row>
    <row r="4433" spans="2:21" x14ac:dyDescent="0.25">
      <c r="B4433" s="16">
        <f t="shared" si="682"/>
        <v>43233</v>
      </c>
      <c r="C4433">
        <f t="shared" si="690"/>
        <v>410</v>
      </c>
      <c r="D4433">
        <f t="shared" si="688"/>
        <v>375</v>
      </c>
      <c r="E4433">
        <f t="shared" si="689"/>
        <v>35</v>
      </c>
      <c r="F4433" s="40">
        <f t="shared" si="691"/>
        <v>55</v>
      </c>
      <c r="G4433" s="40"/>
      <c r="H4433" s="40">
        <f t="shared" si="692"/>
        <v>120</v>
      </c>
      <c r="I4433" s="40">
        <f t="shared" si="693"/>
        <v>50</v>
      </c>
      <c r="J4433" s="40"/>
      <c r="K4433" s="40">
        <f t="shared" si="694"/>
        <v>146</v>
      </c>
      <c r="O4433">
        <v>4</v>
      </c>
    </row>
    <row r="4434" spans="2:21" x14ac:dyDescent="0.25">
      <c r="B4434" s="16">
        <f t="shared" si="682"/>
        <v>43234</v>
      </c>
      <c r="C4434">
        <f t="shared" si="690"/>
        <v>410</v>
      </c>
      <c r="D4434">
        <f t="shared" si="688"/>
        <v>375</v>
      </c>
      <c r="E4434">
        <f t="shared" si="689"/>
        <v>35</v>
      </c>
      <c r="F4434" s="40">
        <f t="shared" si="691"/>
        <v>55</v>
      </c>
      <c r="G4434" s="40"/>
      <c r="H4434" s="40">
        <f t="shared" si="692"/>
        <v>120</v>
      </c>
      <c r="I4434" s="40">
        <f t="shared" si="693"/>
        <v>50</v>
      </c>
      <c r="J4434" s="40"/>
      <c r="K4434" s="40">
        <f t="shared" si="694"/>
        <v>146</v>
      </c>
      <c r="O4434">
        <v>4</v>
      </c>
    </row>
    <row r="4435" spans="2:21" x14ac:dyDescent="0.25">
      <c r="B4435" s="16">
        <f t="shared" si="682"/>
        <v>43235</v>
      </c>
      <c r="C4435">
        <f t="shared" si="690"/>
        <v>410</v>
      </c>
      <c r="D4435">
        <f t="shared" si="688"/>
        <v>375</v>
      </c>
      <c r="E4435">
        <f t="shared" si="689"/>
        <v>35</v>
      </c>
      <c r="F4435" s="40">
        <f t="shared" si="691"/>
        <v>55</v>
      </c>
      <c r="G4435" s="40"/>
      <c r="H4435" s="40">
        <f t="shared" si="692"/>
        <v>120</v>
      </c>
      <c r="I4435" s="40">
        <f t="shared" si="693"/>
        <v>50</v>
      </c>
      <c r="J4435" s="40"/>
      <c r="K4435" s="40">
        <f t="shared" si="694"/>
        <v>146</v>
      </c>
      <c r="O4435">
        <v>4</v>
      </c>
    </row>
    <row r="4436" spans="2:21" x14ac:dyDescent="0.25">
      <c r="B4436" s="16">
        <f t="shared" si="682"/>
        <v>43236</v>
      </c>
      <c r="C4436">
        <f t="shared" si="690"/>
        <v>410</v>
      </c>
      <c r="D4436">
        <f t="shared" si="688"/>
        <v>375</v>
      </c>
      <c r="E4436">
        <f t="shared" si="689"/>
        <v>35</v>
      </c>
      <c r="F4436" s="40">
        <f t="shared" si="691"/>
        <v>55</v>
      </c>
      <c r="G4436" s="40"/>
      <c r="H4436" s="40">
        <f t="shared" si="692"/>
        <v>120</v>
      </c>
      <c r="I4436" s="40">
        <f t="shared" si="693"/>
        <v>50</v>
      </c>
      <c r="J4436" s="40"/>
      <c r="K4436" s="40">
        <f t="shared" si="694"/>
        <v>146</v>
      </c>
      <c r="O4436">
        <v>4</v>
      </c>
    </row>
    <row r="4437" spans="2:21" x14ac:dyDescent="0.25">
      <c r="B4437" s="16">
        <f t="shared" si="682"/>
        <v>43237</v>
      </c>
      <c r="C4437">
        <f t="shared" si="690"/>
        <v>410</v>
      </c>
      <c r="D4437">
        <f t="shared" si="688"/>
        <v>375</v>
      </c>
      <c r="E4437">
        <f t="shared" si="689"/>
        <v>35</v>
      </c>
      <c r="F4437" s="40">
        <f t="shared" si="691"/>
        <v>55</v>
      </c>
      <c r="G4437" s="40"/>
      <c r="H4437" s="40">
        <f t="shared" si="692"/>
        <v>120</v>
      </c>
      <c r="I4437" s="40">
        <f t="shared" si="693"/>
        <v>50</v>
      </c>
      <c r="J4437" s="40"/>
      <c r="K4437" s="40">
        <f t="shared" si="694"/>
        <v>146</v>
      </c>
      <c r="O4437">
        <v>4</v>
      </c>
    </row>
    <row r="4438" spans="2:21" x14ac:dyDescent="0.25">
      <c r="B4438" s="16">
        <f t="shared" si="682"/>
        <v>43238</v>
      </c>
      <c r="C4438">
        <f t="shared" si="690"/>
        <v>410</v>
      </c>
      <c r="D4438">
        <f t="shared" si="688"/>
        <v>375</v>
      </c>
      <c r="E4438">
        <f t="shared" si="689"/>
        <v>35</v>
      </c>
      <c r="F4438" s="40">
        <f t="shared" si="691"/>
        <v>55</v>
      </c>
      <c r="G4438" s="40"/>
      <c r="H4438" s="40">
        <f t="shared" si="692"/>
        <v>120</v>
      </c>
      <c r="I4438" s="40">
        <f t="shared" si="693"/>
        <v>50</v>
      </c>
      <c r="J4438" s="40"/>
      <c r="K4438" s="40">
        <f t="shared" si="694"/>
        <v>146</v>
      </c>
      <c r="O4438">
        <v>4</v>
      </c>
    </row>
    <row r="4439" spans="2:21" x14ac:dyDescent="0.25">
      <c r="B4439" s="16">
        <f t="shared" si="682"/>
        <v>43239</v>
      </c>
      <c r="C4439">
        <f t="shared" si="690"/>
        <v>410</v>
      </c>
      <c r="D4439">
        <f t="shared" si="688"/>
        <v>375</v>
      </c>
      <c r="E4439">
        <f t="shared" si="689"/>
        <v>35</v>
      </c>
      <c r="F4439" s="40">
        <f t="shared" si="691"/>
        <v>55</v>
      </c>
      <c r="G4439" s="40"/>
      <c r="H4439" s="40">
        <f t="shared" si="692"/>
        <v>120</v>
      </c>
      <c r="I4439" s="40">
        <f t="shared" si="693"/>
        <v>50</v>
      </c>
      <c r="J4439" s="40"/>
      <c r="K4439" s="40">
        <f t="shared" si="694"/>
        <v>146</v>
      </c>
      <c r="O4439">
        <v>4</v>
      </c>
    </row>
    <row r="4440" spans="2:21" x14ac:dyDescent="0.25">
      <c r="B4440" s="16">
        <f t="shared" si="682"/>
        <v>43240</v>
      </c>
      <c r="C4440">
        <f t="shared" si="690"/>
        <v>410</v>
      </c>
      <c r="D4440">
        <f t="shared" si="688"/>
        <v>375</v>
      </c>
      <c r="E4440">
        <f t="shared" si="689"/>
        <v>35</v>
      </c>
      <c r="F4440" s="40">
        <f t="shared" si="691"/>
        <v>55</v>
      </c>
      <c r="G4440" s="40"/>
      <c r="H4440" s="40">
        <f t="shared" si="692"/>
        <v>120</v>
      </c>
      <c r="I4440" s="40">
        <f t="shared" si="693"/>
        <v>50</v>
      </c>
      <c r="J4440" s="40"/>
      <c r="K4440" s="40">
        <f t="shared" si="694"/>
        <v>146</v>
      </c>
      <c r="O4440">
        <v>4</v>
      </c>
    </row>
    <row r="4441" spans="2:21" x14ac:dyDescent="0.25">
      <c r="B4441" s="16">
        <f t="shared" si="682"/>
        <v>43241</v>
      </c>
      <c r="C4441">
        <f t="shared" si="690"/>
        <v>410</v>
      </c>
      <c r="D4441">
        <f t="shared" si="688"/>
        <v>375</v>
      </c>
      <c r="E4441">
        <f t="shared" si="689"/>
        <v>35</v>
      </c>
      <c r="F4441" s="40">
        <f t="shared" si="691"/>
        <v>55</v>
      </c>
      <c r="G4441" s="40"/>
      <c r="H4441" s="40">
        <f t="shared" si="692"/>
        <v>120</v>
      </c>
      <c r="I4441" s="40">
        <f t="shared" si="693"/>
        <v>50</v>
      </c>
      <c r="J4441" s="40"/>
      <c r="K4441" s="40">
        <f t="shared" si="694"/>
        <v>146</v>
      </c>
      <c r="O4441">
        <v>4</v>
      </c>
    </row>
    <row r="4442" spans="2:21" x14ac:dyDescent="0.25">
      <c r="B4442" s="16">
        <f t="shared" ref="B4442:B4505" si="695">B4441+1</f>
        <v>43242</v>
      </c>
      <c r="C4442">
        <f t="shared" si="690"/>
        <v>410</v>
      </c>
      <c r="D4442">
        <f t="shared" si="688"/>
        <v>375</v>
      </c>
      <c r="E4442">
        <f t="shared" si="689"/>
        <v>35</v>
      </c>
      <c r="F4442" s="40">
        <f t="shared" si="691"/>
        <v>55</v>
      </c>
      <c r="G4442" s="40"/>
      <c r="H4442" s="40">
        <f t="shared" si="692"/>
        <v>120</v>
      </c>
      <c r="I4442" s="40">
        <f t="shared" si="693"/>
        <v>50</v>
      </c>
      <c r="J4442" s="40"/>
      <c r="K4442" s="40">
        <f t="shared" si="694"/>
        <v>146</v>
      </c>
      <c r="O4442">
        <v>4</v>
      </c>
    </row>
    <row r="4443" spans="2:21" x14ac:dyDescent="0.25">
      <c r="B4443" s="43">
        <f t="shared" si="695"/>
        <v>43243</v>
      </c>
      <c r="C4443" s="44">
        <f t="shared" si="690"/>
        <v>410</v>
      </c>
      <c r="D4443" s="44">
        <f t="shared" si="688"/>
        <v>0</v>
      </c>
      <c r="E4443" s="44">
        <f t="shared" si="689"/>
        <v>410</v>
      </c>
      <c r="F4443" s="44"/>
      <c r="G4443" s="44"/>
      <c r="H4443" s="44"/>
      <c r="I4443" s="44"/>
      <c r="J4443" s="44"/>
      <c r="K4443" s="44"/>
      <c r="L4443" s="44"/>
      <c r="M4443" s="44"/>
      <c r="N4443" s="44"/>
      <c r="O4443" s="44"/>
      <c r="P4443" s="44"/>
      <c r="Q4443" s="44"/>
      <c r="R4443" s="44"/>
      <c r="S4443" s="44"/>
      <c r="T4443" s="44"/>
      <c r="U4443" s="44"/>
    </row>
    <row r="4444" spans="2:21" x14ac:dyDescent="0.25">
      <c r="B4444" s="43">
        <f t="shared" si="695"/>
        <v>43244</v>
      </c>
      <c r="C4444" s="44">
        <f t="shared" si="690"/>
        <v>410</v>
      </c>
      <c r="D4444" s="44">
        <f t="shared" si="688"/>
        <v>0</v>
      </c>
      <c r="E4444" s="44">
        <f t="shared" si="689"/>
        <v>410</v>
      </c>
      <c r="F4444" s="44"/>
      <c r="G4444" s="44"/>
      <c r="H4444" s="44"/>
      <c r="I4444" s="44"/>
      <c r="J4444" s="44"/>
      <c r="K4444" s="44"/>
      <c r="L4444" s="44"/>
      <c r="M4444" s="44"/>
      <c r="N4444" s="44"/>
      <c r="O4444" s="44"/>
      <c r="P4444" s="44"/>
      <c r="Q4444" s="44"/>
      <c r="R4444" s="44"/>
      <c r="S4444" s="44"/>
      <c r="T4444" s="44"/>
      <c r="U4444" s="44"/>
    </row>
    <row r="4445" spans="2:21" x14ac:dyDescent="0.25">
      <c r="B4445" s="43">
        <f t="shared" si="695"/>
        <v>43245</v>
      </c>
      <c r="C4445" s="44">
        <f t="shared" si="690"/>
        <v>410</v>
      </c>
      <c r="D4445" s="44">
        <f t="shared" si="688"/>
        <v>0</v>
      </c>
      <c r="E4445" s="44">
        <f t="shared" si="689"/>
        <v>410</v>
      </c>
      <c r="F4445" s="44"/>
      <c r="G4445" s="44"/>
      <c r="H4445" s="44"/>
      <c r="I4445" s="44"/>
      <c r="J4445" s="44"/>
      <c r="K4445" s="44"/>
      <c r="L4445" s="44"/>
      <c r="M4445" s="44"/>
      <c r="N4445" s="44"/>
      <c r="O4445" s="44"/>
      <c r="P4445" s="44"/>
      <c r="Q4445" s="44"/>
      <c r="R4445" s="44"/>
      <c r="S4445" s="44"/>
      <c r="T4445" s="44"/>
      <c r="U4445" s="44"/>
    </row>
    <row r="4446" spans="2:21" x14ac:dyDescent="0.25">
      <c r="B4446" s="43">
        <f t="shared" si="695"/>
        <v>43246</v>
      </c>
      <c r="C4446" s="44">
        <f t="shared" si="690"/>
        <v>410</v>
      </c>
      <c r="D4446" s="44">
        <f t="shared" si="688"/>
        <v>0</v>
      </c>
      <c r="E4446" s="44">
        <f t="shared" si="689"/>
        <v>410</v>
      </c>
      <c r="F4446" s="44"/>
      <c r="G4446" s="44"/>
      <c r="H4446" s="44"/>
      <c r="I4446" s="44"/>
      <c r="J4446" s="44"/>
      <c r="K4446" s="44"/>
      <c r="L4446" s="44"/>
      <c r="M4446" s="44"/>
      <c r="N4446" s="44"/>
      <c r="O4446" s="44"/>
      <c r="P4446" s="44"/>
      <c r="Q4446" s="44"/>
      <c r="R4446" s="44"/>
      <c r="S4446" s="44"/>
      <c r="T4446" s="44"/>
      <c r="U4446" s="44"/>
    </row>
    <row r="4447" spans="2:21" x14ac:dyDescent="0.25">
      <c r="B4447" s="43">
        <f t="shared" si="695"/>
        <v>43247</v>
      </c>
      <c r="C4447" s="44">
        <f t="shared" si="690"/>
        <v>410</v>
      </c>
      <c r="D4447" s="44">
        <f t="shared" si="688"/>
        <v>0</v>
      </c>
      <c r="E4447" s="44">
        <f t="shared" si="689"/>
        <v>410</v>
      </c>
      <c r="F4447" s="44"/>
      <c r="G4447" s="44"/>
      <c r="H4447" s="44"/>
      <c r="I4447" s="44"/>
      <c r="J4447" s="44"/>
      <c r="K4447" s="44"/>
      <c r="L4447" s="44"/>
      <c r="M4447" s="44"/>
      <c r="N4447" s="44"/>
      <c r="O4447" s="44"/>
      <c r="P4447" s="44"/>
      <c r="Q4447" s="44"/>
      <c r="R4447" s="44"/>
      <c r="S4447" s="44"/>
      <c r="T4447" s="44"/>
      <c r="U4447" s="44"/>
    </row>
    <row r="4448" spans="2:21" x14ac:dyDescent="0.25">
      <c r="B4448" s="43">
        <f t="shared" si="695"/>
        <v>43248</v>
      </c>
      <c r="C4448" s="44">
        <f t="shared" si="690"/>
        <v>410</v>
      </c>
      <c r="D4448" s="44">
        <f t="shared" si="688"/>
        <v>0</v>
      </c>
      <c r="E4448" s="44">
        <f t="shared" si="689"/>
        <v>410</v>
      </c>
      <c r="F4448" s="44"/>
      <c r="G4448" s="44"/>
      <c r="H4448" s="44"/>
      <c r="I4448" s="44"/>
      <c r="J4448" s="44"/>
      <c r="K4448" s="44"/>
      <c r="L4448" s="44"/>
      <c r="M4448" s="44"/>
      <c r="N4448" s="44"/>
      <c r="O4448" s="44"/>
      <c r="P4448" s="44"/>
      <c r="Q4448" s="44"/>
      <c r="R4448" s="44"/>
      <c r="S4448" s="44"/>
      <c r="T4448" s="44"/>
      <c r="U4448" s="44"/>
    </row>
    <row r="4449" spans="2:22" x14ac:dyDescent="0.25">
      <c r="B4449" s="43">
        <f t="shared" si="695"/>
        <v>43249</v>
      </c>
      <c r="C4449" s="44">
        <f t="shared" si="690"/>
        <v>410</v>
      </c>
      <c r="D4449" s="44">
        <f t="shared" si="688"/>
        <v>0</v>
      </c>
      <c r="E4449" s="44">
        <f t="shared" si="689"/>
        <v>410</v>
      </c>
      <c r="F4449" s="44"/>
      <c r="G4449" s="44"/>
      <c r="H4449" s="44"/>
      <c r="I4449" s="44"/>
      <c r="J4449" s="44"/>
      <c r="K4449" s="44"/>
      <c r="L4449" s="44"/>
      <c r="M4449" s="44"/>
      <c r="N4449" s="44"/>
      <c r="O4449" s="44"/>
      <c r="P4449" s="44"/>
      <c r="Q4449" s="44"/>
      <c r="R4449" s="44"/>
      <c r="S4449" s="44"/>
      <c r="T4449" s="44"/>
      <c r="U4449" s="44"/>
    </row>
    <row r="4450" spans="2:22" x14ac:dyDescent="0.25">
      <c r="B4450" s="43">
        <f t="shared" si="695"/>
        <v>43250</v>
      </c>
      <c r="C4450" s="44">
        <f t="shared" si="690"/>
        <v>410</v>
      </c>
      <c r="D4450" s="44">
        <f t="shared" si="688"/>
        <v>0</v>
      </c>
      <c r="E4450" s="44">
        <f t="shared" si="689"/>
        <v>410</v>
      </c>
      <c r="F4450" s="44"/>
      <c r="G4450" s="44"/>
      <c r="H4450" s="44"/>
      <c r="I4450" s="44"/>
      <c r="J4450" s="44"/>
      <c r="K4450" s="44"/>
      <c r="L4450" s="44"/>
      <c r="M4450" s="44"/>
      <c r="N4450" s="44"/>
      <c r="O4450" s="44"/>
      <c r="P4450" s="44"/>
      <c r="Q4450" s="44"/>
      <c r="R4450" s="44"/>
      <c r="S4450" s="44"/>
      <c r="T4450" s="44"/>
      <c r="U4450" s="44"/>
    </row>
    <row r="4451" spans="2:22" x14ac:dyDescent="0.25">
      <c r="B4451" s="43">
        <f t="shared" si="695"/>
        <v>43251</v>
      </c>
      <c r="C4451" s="44">
        <f t="shared" si="690"/>
        <v>410</v>
      </c>
      <c r="D4451" s="44">
        <f t="shared" si="688"/>
        <v>0</v>
      </c>
      <c r="E4451" s="44">
        <f t="shared" si="689"/>
        <v>410</v>
      </c>
      <c r="F4451" s="44"/>
      <c r="G4451" s="44"/>
      <c r="H4451" s="44"/>
      <c r="I4451" s="44"/>
      <c r="J4451" s="44"/>
      <c r="K4451" s="44"/>
      <c r="L4451" s="44"/>
      <c r="M4451" s="44"/>
      <c r="N4451" s="44"/>
      <c r="O4451" s="44"/>
      <c r="P4451" s="44"/>
      <c r="Q4451" s="44"/>
      <c r="R4451" s="44"/>
      <c r="S4451" s="44"/>
      <c r="T4451" s="44"/>
      <c r="U4451" s="44"/>
    </row>
    <row r="4452" spans="2:22" x14ac:dyDescent="0.25">
      <c r="B4452" s="16">
        <f t="shared" si="695"/>
        <v>43252</v>
      </c>
      <c r="C4452">
        <f t="shared" si="690"/>
        <v>410</v>
      </c>
      <c r="D4452">
        <f>SUM(F4452:V4452)</f>
        <v>280</v>
      </c>
      <c r="E4452">
        <f t="shared" si="689"/>
        <v>130</v>
      </c>
      <c r="H4452">
        <f>5+20</f>
        <v>25</v>
      </c>
      <c r="I4452">
        <f>40+90+40</f>
        <v>170</v>
      </c>
      <c r="K4452">
        <v>70</v>
      </c>
      <c r="V4452">
        <v>15</v>
      </c>
    </row>
    <row r="4453" spans="2:22" x14ac:dyDescent="0.25">
      <c r="B4453" s="16">
        <f t="shared" si="695"/>
        <v>43253</v>
      </c>
      <c r="C4453">
        <f t="shared" si="690"/>
        <v>410</v>
      </c>
      <c r="D4453">
        <f t="shared" ref="D4453:D4516" si="696">SUM(F4453:V4453)</f>
        <v>280</v>
      </c>
      <c r="E4453">
        <f t="shared" si="689"/>
        <v>130</v>
      </c>
      <c r="H4453">
        <f t="shared" ref="H4453:H4481" si="697">5+20</f>
        <v>25</v>
      </c>
      <c r="I4453">
        <f t="shared" ref="I4453:I4481" si="698">40+90+40</f>
        <v>170</v>
      </c>
      <c r="K4453">
        <v>70</v>
      </c>
      <c r="V4453">
        <v>15</v>
      </c>
    </row>
    <row r="4454" spans="2:22" x14ac:dyDescent="0.25">
      <c r="B4454" s="16">
        <f t="shared" si="695"/>
        <v>43254</v>
      </c>
      <c r="C4454">
        <f t="shared" si="690"/>
        <v>410</v>
      </c>
      <c r="D4454">
        <f t="shared" si="696"/>
        <v>280</v>
      </c>
      <c r="E4454">
        <f t="shared" si="689"/>
        <v>130</v>
      </c>
      <c r="H4454">
        <f t="shared" si="697"/>
        <v>25</v>
      </c>
      <c r="I4454">
        <f t="shared" si="698"/>
        <v>170</v>
      </c>
      <c r="K4454">
        <v>70</v>
      </c>
      <c r="V4454">
        <v>15</v>
      </c>
    </row>
    <row r="4455" spans="2:22" x14ac:dyDescent="0.25">
      <c r="B4455" s="16">
        <f t="shared" si="695"/>
        <v>43255</v>
      </c>
      <c r="C4455">
        <f t="shared" si="690"/>
        <v>410</v>
      </c>
      <c r="D4455">
        <f t="shared" si="696"/>
        <v>280</v>
      </c>
      <c r="E4455">
        <f t="shared" si="689"/>
        <v>130</v>
      </c>
      <c r="H4455">
        <f t="shared" si="697"/>
        <v>25</v>
      </c>
      <c r="I4455">
        <f t="shared" si="698"/>
        <v>170</v>
      </c>
      <c r="K4455">
        <v>70</v>
      </c>
      <c r="V4455">
        <v>15</v>
      </c>
    </row>
    <row r="4456" spans="2:22" x14ac:dyDescent="0.25">
      <c r="B4456" s="16">
        <f t="shared" si="695"/>
        <v>43256</v>
      </c>
      <c r="C4456">
        <f t="shared" si="690"/>
        <v>410</v>
      </c>
      <c r="D4456">
        <f t="shared" si="696"/>
        <v>280</v>
      </c>
      <c r="E4456">
        <f t="shared" si="689"/>
        <v>130</v>
      </c>
      <c r="H4456">
        <f t="shared" si="697"/>
        <v>25</v>
      </c>
      <c r="I4456">
        <f t="shared" si="698"/>
        <v>170</v>
      </c>
      <c r="K4456">
        <v>70</v>
      </c>
      <c r="V4456">
        <v>15</v>
      </c>
    </row>
    <row r="4457" spans="2:22" x14ac:dyDescent="0.25">
      <c r="B4457" s="16">
        <f t="shared" si="695"/>
        <v>43257</v>
      </c>
      <c r="C4457">
        <f t="shared" si="690"/>
        <v>410</v>
      </c>
      <c r="D4457">
        <f t="shared" si="696"/>
        <v>280</v>
      </c>
      <c r="E4457">
        <f t="shared" si="689"/>
        <v>130</v>
      </c>
      <c r="H4457">
        <f t="shared" si="697"/>
        <v>25</v>
      </c>
      <c r="I4457">
        <f t="shared" si="698"/>
        <v>170</v>
      </c>
      <c r="K4457">
        <v>70</v>
      </c>
      <c r="V4457">
        <v>15</v>
      </c>
    </row>
    <row r="4458" spans="2:22" x14ac:dyDescent="0.25">
      <c r="B4458" s="16">
        <f t="shared" si="695"/>
        <v>43258</v>
      </c>
      <c r="C4458">
        <f t="shared" si="690"/>
        <v>410</v>
      </c>
      <c r="D4458">
        <f t="shared" si="696"/>
        <v>280</v>
      </c>
      <c r="E4458">
        <f t="shared" si="689"/>
        <v>130</v>
      </c>
      <c r="H4458">
        <f t="shared" si="697"/>
        <v>25</v>
      </c>
      <c r="I4458">
        <f t="shared" si="698"/>
        <v>170</v>
      </c>
      <c r="K4458">
        <v>70</v>
      </c>
      <c r="V4458">
        <v>15</v>
      </c>
    </row>
    <row r="4459" spans="2:22" x14ac:dyDescent="0.25">
      <c r="B4459" s="16">
        <f t="shared" si="695"/>
        <v>43259</v>
      </c>
      <c r="C4459">
        <f t="shared" si="690"/>
        <v>410</v>
      </c>
      <c r="D4459">
        <f t="shared" si="696"/>
        <v>280</v>
      </c>
      <c r="E4459">
        <f t="shared" si="689"/>
        <v>130</v>
      </c>
      <c r="H4459">
        <f t="shared" si="697"/>
        <v>25</v>
      </c>
      <c r="I4459">
        <f t="shared" si="698"/>
        <v>170</v>
      </c>
      <c r="K4459">
        <v>70</v>
      </c>
      <c r="V4459">
        <v>15</v>
      </c>
    </row>
    <row r="4460" spans="2:22" x14ac:dyDescent="0.25">
      <c r="B4460" s="16">
        <f t="shared" si="695"/>
        <v>43260</v>
      </c>
      <c r="C4460">
        <f t="shared" si="690"/>
        <v>410</v>
      </c>
      <c r="D4460">
        <f t="shared" si="696"/>
        <v>280</v>
      </c>
      <c r="E4460">
        <f t="shared" si="689"/>
        <v>130</v>
      </c>
      <c r="H4460">
        <f t="shared" si="697"/>
        <v>25</v>
      </c>
      <c r="I4460">
        <f t="shared" si="698"/>
        <v>170</v>
      </c>
      <c r="K4460">
        <v>70</v>
      </c>
      <c r="V4460">
        <v>15</v>
      </c>
    </row>
    <row r="4461" spans="2:22" x14ac:dyDescent="0.25">
      <c r="B4461" s="16">
        <f t="shared" si="695"/>
        <v>43261</v>
      </c>
      <c r="C4461">
        <f t="shared" si="690"/>
        <v>410</v>
      </c>
      <c r="D4461">
        <f t="shared" si="696"/>
        <v>280</v>
      </c>
      <c r="E4461">
        <f t="shared" si="689"/>
        <v>130</v>
      </c>
      <c r="H4461">
        <f t="shared" si="697"/>
        <v>25</v>
      </c>
      <c r="I4461">
        <f t="shared" si="698"/>
        <v>170</v>
      </c>
      <c r="K4461">
        <v>70</v>
      </c>
      <c r="V4461">
        <v>15</v>
      </c>
    </row>
    <row r="4462" spans="2:22" x14ac:dyDescent="0.25">
      <c r="B4462" s="16">
        <f t="shared" si="695"/>
        <v>43262</v>
      </c>
      <c r="C4462">
        <f t="shared" si="690"/>
        <v>410</v>
      </c>
      <c r="D4462">
        <f t="shared" si="696"/>
        <v>280</v>
      </c>
      <c r="E4462">
        <f t="shared" si="689"/>
        <v>130</v>
      </c>
      <c r="H4462">
        <f t="shared" si="697"/>
        <v>25</v>
      </c>
      <c r="I4462">
        <f t="shared" si="698"/>
        <v>170</v>
      </c>
      <c r="K4462">
        <v>70</v>
      </c>
      <c r="V4462">
        <v>15</v>
      </c>
    </row>
    <row r="4463" spans="2:22" x14ac:dyDescent="0.25">
      <c r="B4463" s="16">
        <f t="shared" si="695"/>
        <v>43263</v>
      </c>
      <c r="C4463">
        <f t="shared" si="690"/>
        <v>410</v>
      </c>
      <c r="D4463">
        <f t="shared" si="696"/>
        <v>280</v>
      </c>
      <c r="E4463">
        <f t="shared" si="689"/>
        <v>130</v>
      </c>
      <c r="H4463">
        <f t="shared" si="697"/>
        <v>25</v>
      </c>
      <c r="I4463">
        <f t="shared" si="698"/>
        <v>170</v>
      </c>
      <c r="K4463">
        <v>70</v>
      </c>
      <c r="V4463">
        <v>15</v>
      </c>
    </row>
    <row r="4464" spans="2:22" x14ac:dyDescent="0.25">
      <c r="B4464" s="16">
        <f t="shared" si="695"/>
        <v>43264</v>
      </c>
      <c r="C4464">
        <f t="shared" si="690"/>
        <v>410</v>
      </c>
      <c r="D4464">
        <f t="shared" si="696"/>
        <v>280</v>
      </c>
      <c r="E4464">
        <f t="shared" si="689"/>
        <v>130</v>
      </c>
      <c r="H4464">
        <f t="shared" si="697"/>
        <v>25</v>
      </c>
      <c r="I4464">
        <f t="shared" si="698"/>
        <v>170</v>
      </c>
      <c r="K4464">
        <v>70</v>
      </c>
      <c r="V4464">
        <v>15</v>
      </c>
    </row>
    <row r="4465" spans="2:22" x14ac:dyDescent="0.25">
      <c r="B4465" s="16">
        <f t="shared" si="695"/>
        <v>43265</v>
      </c>
      <c r="C4465">
        <f t="shared" si="690"/>
        <v>410</v>
      </c>
      <c r="D4465">
        <f t="shared" si="696"/>
        <v>280</v>
      </c>
      <c r="E4465">
        <f t="shared" si="689"/>
        <v>130</v>
      </c>
      <c r="H4465">
        <f t="shared" si="697"/>
        <v>25</v>
      </c>
      <c r="I4465">
        <f t="shared" si="698"/>
        <v>170</v>
      </c>
      <c r="K4465">
        <v>70</v>
      </c>
      <c r="V4465">
        <v>15</v>
      </c>
    </row>
    <row r="4466" spans="2:22" x14ac:dyDescent="0.25">
      <c r="B4466" s="16">
        <f t="shared" si="695"/>
        <v>43266</v>
      </c>
      <c r="C4466">
        <f t="shared" si="690"/>
        <v>410</v>
      </c>
      <c r="D4466">
        <f t="shared" si="696"/>
        <v>280</v>
      </c>
      <c r="E4466">
        <f t="shared" ref="E4466:E4529" si="699">C4466-D4466</f>
        <v>130</v>
      </c>
      <c r="H4466">
        <f t="shared" si="697"/>
        <v>25</v>
      </c>
      <c r="I4466">
        <f t="shared" si="698"/>
        <v>170</v>
      </c>
      <c r="K4466">
        <v>70</v>
      </c>
      <c r="V4466">
        <v>15</v>
      </c>
    </row>
    <row r="4467" spans="2:22" x14ac:dyDescent="0.25">
      <c r="B4467" s="16">
        <f t="shared" si="695"/>
        <v>43267</v>
      </c>
      <c r="C4467">
        <f t="shared" si="690"/>
        <v>410</v>
      </c>
      <c r="D4467">
        <f t="shared" si="696"/>
        <v>280</v>
      </c>
      <c r="E4467">
        <f t="shared" si="699"/>
        <v>130</v>
      </c>
      <c r="H4467">
        <f t="shared" si="697"/>
        <v>25</v>
      </c>
      <c r="I4467">
        <f t="shared" si="698"/>
        <v>170</v>
      </c>
      <c r="K4467">
        <v>70</v>
      </c>
      <c r="V4467">
        <v>15</v>
      </c>
    </row>
    <row r="4468" spans="2:22" x14ac:dyDescent="0.25">
      <c r="B4468" s="16">
        <f t="shared" si="695"/>
        <v>43268</v>
      </c>
      <c r="C4468">
        <f t="shared" si="690"/>
        <v>410</v>
      </c>
      <c r="D4468">
        <f t="shared" si="696"/>
        <v>280</v>
      </c>
      <c r="E4468">
        <f t="shared" si="699"/>
        <v>130</v>
      </c>
      <c r="H4468">
        <f t="shared" si="697"/>
        <v>25</v>
      </c>
      <c r="I4468">
        <f t="shared" si="698"/>
        <v>170</v>
      </c>
      <c r="K4468">
        <v>70</v>
      </c>
      <c r="V4468">
        <v>15</v>
      </c>
    </row>
    <row r="4469" spans="2:22" x14ac:dyDescent="0.25">
      <c r="B4469" s="16">
        <f t="shared" si="695"/>
        <v>43269</v>
      </c>
      <c r="C4469">
        <f t="shared" si="690"/>
        <v>410</v>
      </c>
      <c r="D4469">
        <f t="shared" si="696"/>
        <v>280</v>
      </c>
      <c r="E4469">
        <f t="shared" si="699"/>
        <v>130</v>
      </c>
      <c r="H4469">
        <f t="shared" si="697"/>
        <v>25</v>
      </c>
      <c r="I4469">
        <f t="shared" si="698"/>
        <v>170</v>
      </c>
      <c r="K4469">
        <v>70</v>
      </c>
      <c r="V4469">
        <v>15</v>
      </c>
    </row>
    <row r="4470" spans="2:22" x14ac:dyDescent="0.25">
      <c r="B4470" s="16">
        <f t="shared" si="695"/>
        <v>43270</v>
      </c>
      <c r="C4470">
        <f t="shared" si="690"/>
        <v>410</v>
      </c>
      <c r="D4470">
        <f t="shared" si="696"/>
        <v>280</v>
      </c>
      <c r="E4470">
        <f t="shared" si="699"/>
        <v>130</v>
      </c>
      <c r="H4470">
        <f t="shared" si="697"/>
        <v>25</v>
      </c>
      <c r="I4470">
        <f t="shared" si="698"/>
        <v>170</v>
      </c>
      <c r="K4470">
        <v>70</v>
      </c>
      <c r="V4470">
        <v>15</v>
      </c>
    </row>
    <row r="4471" spans="2:22" x14ac:dyDescent="0.25">
      <c r="B4471" s="16">
        <f t="shared" si="695"/>
        <v>43271</v>
      </c>
      <c r="C4471">
        <f t="shared" si="690"/>
        <v>410</v>
      </c>
      <c r="D4471">
        <f t="shared" si="696"/>
        <v>280</v>
      </c>
      <c r="E4471">
        <f t="shared" si="699"/>
        <v>130</v>
      </c>
      <c r="H4471">
        <f t="shared" si="697"/>
        <v>25</v>
      </c>
      <c r="I4471">
        <f t="shared" si="698"/>
        <v>170</v>
      </c>
      <c r="K4471">
        <v>70</v>
      </c>
      <c r="V4471">
        <v>15</v>
      </c>
    </row>
    <row r="4472" spans="2:22" x14ac:dyDescent="0.25">
      <c r="B4472" s="16">
        <f t="shared" si="695"/>
        <v>43272</v>
      </c>
      <c r="C4472">
        <f t="shared" si="690"/>
        <v>410</v>
      </c>
      <c r="D4472">
        <f t="shared" si="696"/>
        <v>280</v>
      </c>
      <c r="E4472">
        <f t="shared" si="699"/>
        <v>130</v>
      </c>
      <c r="H4472">
        <f t="shared" si="697"/>
        <v>25</v>
      </c>
      <c r="I4472">
        <f t="shared" si="698"/>
        <v>170</v>
      </c>
      <c r="K4472">
        <v>70</v>
      </c>
      <c r="V4472">
        <v>15</v>
      </c>
    </row>
    <row r="4473" spans="2:22" x14ac:dyDescent="0.25">
      <c r="B4473" s="16">
        <f t="shared" si="695"/>
        <v>43273</v>
      </c>
      <c r="C4473">
        <f t="shared" si="690"/>
        <v>410</v>
      </c>
      <c r="D4473">
        <f t="shared" si="696"/>
        <v>280</v>
      </c>
      <c r="E4473">
        <f t="shared" si="699"/>
        <v>130</v>
      </c>
      <c r="H4473">
        <f t="shared" si="697"/>
        <v>25</v>
      </c>
      <c r="I4473">
        <f t="shared" si="698"/>
        <v>170</v>
      </c>
      <c r="K4473">
        <v>70</v>
      </c>
      <c r="V4473">
        <v>15</v>
      </c>
    </row>
    <row r="4474" spans="2:22" x14ac:dyDescent="0.25">
      <c r="B4474" s="16">
        <f t="shared" si="695"/>
        <v>43274</v>
      </c>
      <c r="C4474">
        <f t="shared" si="690"/>
        <v>410</v>
      </c>
      <c r="D4474">
        <f t="shared" si="696"/>
        <v>280</v>
      </c>
      <c r="E4474">
        <f t="shared" si="699"/>
        <v>130</v>
      </c>
      <c r="H4474">
        <f t="shared" si="697"/>
        <v>25</v>
      </c>
      <c r="I4474">
        <f t="shared" si="698"/>
        <v>170</v>
      </c>
      <c r="K4474">
        <v>70</v>
      </c>
      <c r="V4474">
        <v>15</v>
      </c>
    </row>
    <row r="4475" spans="2:22" x14ac:dyDescent="0.25">
      <c r="B4475" s="16">
        <f t="shared" si="695"/>
        <v>43275</v>
      </c>
      <c r="C4475">
        <f t="shared" si="690"/>
        <v>410</v>
      </c>
      <c r="D4475">
        <f t="shared" si="696"/>
        <v>280</v>
      </c>
      <c r="E4475">
        <f t="shared" si="699"/>
        <v>130</v>
      </c>
      <c r="H4475">
        <f t="shared" si="697"/>
        <v>25</v>
      </c>
      <c r="I4475">
        <f t="shared" si="698"/>
        <v>170</v>
      </c>
      <c r="K4475">
        <v>70</v>
      </c>
      <c r="V4475">
        <v>15</v>
      </c>
    </row>
    <row r="4476" spans="2:22" x14ac:dyDescent="0.25">
      <c r="B4476" s="16">
        <f t="shared" si="695"/>
        <v>43276</v>
      </c>
      <c r="C4476">
        <f t="shared" si="690"/>
        <v>410</v>
      </c>
      <c r="D4476">
        <f t="shared" si="696"/>
        <v>280</v>
      </c>
      <c r="E4476">
        <f t="shared" si="699"/>
        <v>130</v>
      </c>
      <c r="H4476">
        <f t="shared" si="697"/>
        <v>25</v>
      </c>
      <c r="I4476">
        <f t="shared" si="698"/>
        <v>170</v>
      </c>
      <c r="K4476">
        <v>70</v>
      </c>
      <c r="V4476">
        <v>15</v>
      </c>
    </row>
    <row r="4477" spans="2:22" x14ac:dyDescent="0.25">
      <c r="B4477" s="16">
        <f t="shared" si="695"/>
        <v>43277</v>
      </c>
      <c r="C4477">
        <f t="shared" si="690"/>
        <v>410</v>
      </c>
      <c r="D4477">
        <f t="shared" si="696"/>
        <v>280</v>
      </c>
      <c r="E4477">
        <f t="shared" si="699"/>
        <v>130</v>
      </c>
      <c r="H4477">
        <f t="shared" si="697"/>
        <v>25</v>
      </c>
      <c r="I4477">
        <f t="shared" si="698"/>
        <v>170</v>
      </c>
      <c r="K4477">
        <v>70</v>
      </c>
      <c r="V4477">
        <v>15</v>
      </c>
    </row>
    <row r="4478" spans="2:22" x14ac:dyDescent="0.25">
      <c r="B4478" s="16">
        <f t="shared" si="695"/>
        <v>43278</v>
      </c>
      <c r="C4478">
        <f t="shared" si="690"/>
        <v>410</v>
      </c>
      <c r="D4478">
        <f t="shared" si="696"/>
        <v>280</v>
      </c>
      <c r="E4478">
        <f t="shared" si="699"/>
        <v>130</v>
      </c>
      <c r="H4478">
        <f t="shared" si="697"/>
        <v>25</v>
      </c>
      <c r="I4478">
        <f t="shared" si="698"/>
        <v>170</v>
      </c>
      <c r="K4478">
        <v>70</v>
      </c>
      <c r="V4478">
        <v>15</v>
      </c>
    </row>
    <row r="4479" spans="2:22" x14ac:dyDescent="0.25">
      <c r="B4479" s="16">
        <f t="shared" si="695"/>
        <v>43279</v>
      </c>
      <c r="C4479">
        <f t="shared" si="690"/>
        <v>410</v>
      </c>
      <c r="D4479">
        <f t="shared" si="696"/>
        <v>280</v>
      </c>
      <c r="E4479">
        <f t="shared" si="699"/>
        <v>130</v>
      </c>
      <c r="H4479">
        <f t="shared" si="697"/>
        <v>25</v>
      </c>
      <c r="I4479">
        <f t="shared" si="698"/>
        <v>170</v>
      </c>
      <c r="K4479">
        <v>70</v>
      </c>
      <c r="V4479">
        <v>15</v>
      </c>
    </row>
    <row r="4480" spans="2:22" x14ac:dyDescent="0.25">
      <c r="B4480" s="16">
        <f t="shared" si="695"/>
        <v>43280</v>
      </c>
      <c r="C4480">
        <f t="shared" si="690"/>
        <v>410</v>
      </c>
      <c r="D4480">
        <f t="shared" si="696"/>
        <v>280</v>
      </c>
      <c r="E4480">
        <f t="shared" si="699"/>
        <v>130</v>
      </c>
      <c r="H4480">
        <f t="shared" si="697"/>
        <v>25</v>
      </c>
      <c r="I4480">
        <f t="shared" si="698"/>
        <v>170</v>
      </c>
      <c r="K4480">
        <v>70</v>
      </c>
      <c r="V4480">
        <v>15</v>
      </c>
    </row>
    <row r="4481" spans="2:22" x14ac:dyDescent="0.25">
      <c r="B4481" s="16">
        <f t="shared" si="695"/>
        <v>43281</v>
      </c>
      <c r="C4481">
        <f t="shared" si="690"/>
        <v>410</v>
      </c>
      <c r="D4481">
        <f t="shared" si="696"/>
        <v>280</v>
      </c>
      <c r="E4481">
        <f t="shared" si="699"/>
        <v>130</v>
      </c>
      <c r="H4481">
        <f t="shared" si="697"/>
        <v>25</v>
      </c>
      <c r="I4481">
        <f t="shared" si="698"/>
        <v>170</v>
      </c>
      <c r="K4481">
        <v>70</v>
      </c>
      <c r="V4481">
        <v>15</v>
      </c>
    </row>
    <row r="4482" spans="2:22" x14ac:dyDescent="0.25">
      <c r="B4482" s="16">
        <f t="shared" si="695"/>
        <v>43282</v>
      </c>
      <c r="C4482">
        <f t="shared" si="690"/>
        <v>410</v>
      </c>
      <c r="D4482">
        <f t="shared" si="696"/>
        <v>330</v>
      </c>
      <c r="E4482">
        <f t="shared" si="699"/>
        <v>80</v>
      </c>
      <c r="H4482">
        <f>20+40+70</f>
        <v>130</v>
      </c>
      <c r="I4482">
        <f>50+38+50</f>
        <v>138</v>
      </c>
      <c r="K4482">
        <v>30</v>
      </c>
      <c r="O4482">
        <v>17</v>
      </c>
      <c r="Q4482">
        <v>10</v>
      </c>
      <c r="V4482">
        <v>5</v>
      </c>
    </row>
    <row r="4483" spans="2:22" x14ac:dyDescent="0.25">
      <c r="B4483" s="16">
        <f t="shared" si="695"/>
        <v>43283</v>
      </c>
      <c r="C4483">
        <f t="shared" si="690"/>
        <v>410</v>
      </c>
      <c r="D4483">
        <f t="shared" si="696"/>
        <v>330</v>
      </c>
      <c r="E4483">
        <f t="shared" si="699"/>
        <v>80</v>
      </c>
      <c r="H4483">
        <f t="shared" ref="H4483:H4512" si="700">20+40+70</f>
        <v>130</v>
      </c>
      <c r="I4483">
        <f t="shared" ref="I4483:I4512" si="701">50+38+50</f>
        <v>138</v>
      </c>
      <c r="K4483">
        <v>30</v>
      </c>
      <c r="O4483">
        <v>17</v>
      </c>
      <c r="Q4483">
        <v>10</v>
      </c>
      <c r="V4483">
        <v>5</v>
      </c>
    </row>
    <row r="4484" spans="2:22" x14ac:dyDescent="0.25">
      <c r="B4484" s="16">
        <f t="shared" si="695"/>
        <v>43284</v>
      </c>
      <c r="C4484">
        <f t="shared" si="690"/>
        <v>410</v>
      </c>
      <c r="D4484">
        <f t="shared" si="696"/>
        <v>330</v>
      </c>
      <c r="E4484">
        <f t="shared" si="699"/>
        <v>80</v>
      </c>
      <c r="H4484">
        <f t="shared" si="700"/>
        <v>130</v>
      </c>
      <c r="I4484">
        <f t="shared" si="701"/>
        <v>138</v>
      </c>
      <c r="K4484">
        <v>30</v>
      </c>
      <c r="O4484">
        <v>17</v>
      </c>
      <c r="Q4484">
        <v>10</v>
      </c>
      <c r="V4484">
        <v>5</v>
      </c>
    </row>
    <row r="4485" spans="2:22" x14ac:dyDescent="0.25">
      <c r="B4485" s="16">
        <f t="shared" si="695"/>
        <v>43285</v>
      </c>
      <c r="C4485">
        <f t="shared" ref="C4485:C4548" si="702">C4484</f>
        <v>410</v>
      </c>
      <c r="D4485">
        <f t="shared" si="696"/>
        <v>330</v>
      </c>
      <c r="E4485">
        <f t="shared" si="699"/>
        <v>80</v>
      </c>
      <c r="H4485">
        <f t="shared" si="700"/>
        <v>130</v>
      </c>
      <c r="I4485">
        <f t="shared" si="701"/>
        <v>138</v>
      </c>
      <c r="K4485">
        <v>30</v>
      </c>
      <c r="O4485">
        <v>17</v>
      </c>
      <c r="Q4485">
        <v>10</v>
      </c>
      <c r="V4485">
        <v>5</v>
      </c>
    </row>
    <row r="4486" spans="2:22" x14ac:dyDescent="0.25">
      <c r="B4486" s="16">
        <f t="shared" si="695"/>
        <v>43286</v>
      </c>
      <c r="C4486">
        <f t="shared" si="702"/>
        <v>410</v>
      </c>
      <c r="D4486">
        <f t="shared" si="696"/>
        <v>330</v>
      </c>
      <c r="E4486">
        <f t="shared" si="699"/>
        <v>80</v>
      </c>
      <c r="H4486">
        <f t="shared" si="700"/>
        <v>130</v>
      </c>
      <c r="I4486">
        <f t="shared" si="701"/>
        <v>138</v>
      </c>
      <c r="K4486">
        <v>30</v>
      </c>
      <c r="O4486">
        <v>17</v>
      </c>
      <c r="Q4486">
        <v>10</v>
      </c>
      <c r="V4486">
        <v>5</v>
      </c>
    </row>
    <row r="4487" spans="2:22" x14ac:dyDescent="0.25">
      <c r="B4487" s="16">
        <f t="shared" si="695"/>
        <v>43287</v>
      </c>
      <c r="C4487">
        <f t="shared" si="702"/>
        <v>410</v>
      </c>
      <c r="D4487">
        <f t="shared" si="696"/>
        <v>330</v>
      </c>
      <c r="E4487">
        <f t="shared" si="699"/>
        <v>80</v>
      </c>
      <c r="H4487">
        <f t="shared" si="700"/>
        <v>130</v>
      </c>
      <c r="I4487">
        <f t="shared" si="701"/>
        <v>138</v>
      </c>
      <c r="K4487">
        <v>30</v>
      </c>
      <c r="O4487">
        <v>17</v>
      </c>
      <c r="Q4487">
        <v>10</v>
      </c>
      <c r="V4487">
        <v>5</v>
      </c>
    </row>
    <row r="4488" spans="2:22" x14ac:dyDescent="0.25">
      <c r="B4488" s="16">
        <f t="shared" si="695"/>
        <v>43288</v>
      </c>
      <c r="C4488">
        <f t="shared" si="702"/>
        <v>410</v>
      </c>
      <c r="D4488">
        <f t="shared" si="696"/>
        <v>330</v>
      </c>
      <c r="E4488">
        <f t="shared" si="699"/>
        <v>80</v>
      </c>
      <c r="H4488">
        <f t="shared" si="700"/>
        <v>130</v>
      </c>
      <c r="I4488">
        <f t="shared" si="701"/>
        <v>138</v>
      </c>
      <c r="K4488">
        <v>30</v>
      </c>
      <c r="O4488">
        <v>17</v>
      </c>
      <c r="Q4488">
        <v>10</v>
      </c>
      <c r="V4488">
        <v>5</v>
      </c>
    </row>
    <row r="4489" spans="2:22" x14ac:dyDescent="0.25">
      <c r="B4489" s="16">
        <f t="shared" si="695"/>
        <v>43289</v>
      </c>
      <c r="C4489">
        <f t="shared" si="702"/>
        <v>410</v>
      </c>
      <c r="D4489">
        <f t="shared" si="696"/>
        <v>330</v>
      </c>
      <c r="E4489">
        <f t="shared" si="699"/>
        <v>80</v>
      </c>
      <c r="H4489">
        <f t="shared" si="700"/>
        <v>130</v>
      </c>
      <c r="I4489">
        <f t="shared" si="701"/>
        <v>138</v>
      </c>
      <c r="K4489">
        <v>30</v>
      </c>
      <c r="O4489">
        <v>17</v>
      </c>
      <c r="Q4489">
        <v>10</v>
      </c>
      <c r="V4489">
        <v>5</v>
      </c>
    </row>
    <row r="4490" spans="2:22" x14ac:dyDescent="0.25">
      <c r="B4490" s="16">
        <f t="shared" si="695"/>
        <v>43290</v>
      </c>
      <c r="C4490">
        <f t="shared" si="702"/>
        <v>410</v>
      </c>
      <c r="D4490">
        <f t="shared" si="696"/>
        <v>330</v>
      </c>
      <c r="E4490">
        <f t="shared" si="699"/>
        <v>80</v>
      </c>
      <c r="H4490">
        <f t="shared" si="700"/>
        <v>130</v>
      </c>
      <c r="I4490">
        <f t="shared" si="701"/>
        <v>138</v>
      </c>
      <c r="K4490">
        <v>30</v>
      </c>
      <c r="O4490">
        <v>17</v>
      </c>
      <c r="Q4490">
        <v>10</v>
      </c>
      <c r="V4490">
        <v>5</v>
      </c>
    </row>
    <row r="4491" spans="2:22" x14ac:dyDescent="0.25">
      <c r="B4491" s="16">
        <f t="shared" si="695"/>
        <v>43291</v>
      </c>
      <c r="C4491">
        <f t="shared" si="702"/>
        <v>410</v>
      </c>
      <c r="D4491">
        <f t="shared" si="696"/>
        <v>330</v>
      </c>
      <c r="E4491">
        <f t="shared" si="699"/>
        <v>80</v>
      </c>
      <c r="H4491">
        <f t="shared" si="700"/>
        <v>130</v>
      </c>
      <c r="I4491">
        <f t="shared" si="701"/>
        <v>138</v>
      </c>
      <c r="K4491">
        <v>30</v>
      </c>
      <c r="O4491">
        <v>17</v>
      </c>
      <c r="Q4491">
        <v>10</v>
      </c>
      <c r="V4491">
        <v>5</v>
      </c>
    </row>
    <row r="4492" spans="2:22" x14ac:dyDescent="0.25">
      <c r="B4492" s="16">
        <f t="shared" si="695"/>
        <v>43292</v>
      </c>
      <c r="C4492">
        <f t="shared" si="702"/>
        <v>410</v>
      </c>
      <c r="D4492">
        <f t="shared" si="696"/>
        <v>330</v>
      </c>
      <c r="E4492">
        <f t="shared" si="699"/>
        <v>80</v>
      </c>
      <c r="H4492">
        <f t="shared" si="700"/>
        <v>130</v>
      </c>
      <c r="I4492">
        <f t="shared" si="701"/>
        <v>138</v>
      </c>
      <c r="K4492">
        <v>30</v>
      </c>
      <c r="O4492">
        <v>17</v>
      </c>
      <c r="Q4492">
        <v>10</v>
      </c>
      <c r="V4492">
        <v>5</v>
      </c>
    </row>
    <row r="4493" spans="2:22" x14ac:dyDescent="0.25">
      <c r="B4493" s="16">
        <f t="shared" si="695"/>
        <v>43293</v>
      </c>
      <c r="C4493">
        <f t="shared" si="702"/>
        <v>410</v>
      </c>
      <c r="D4493">
        <f t="shared" si="696"/>
        <v>330</v>
      </c>
      <c r="E4493">
        <f t="shared" si="699"/>
        <v>80</v>
      </c>
      <c r="H4493">
        <f t="shared" si="700"/>
        <v>130</v>
      </c>
      <c r="I4493">
        <f t="shared" si="701"/>
        <v>138</v>
      </c>
      <c r="K4493">
        <v>30</v>
      </c>
      <c r="O4493">
        <v>17</v>
      </c>
      <c r="Q4493">
        <v>10</v>
      </c>
      <c r="V4493">
        <v>5</v>
      </c>
    </row>
    <row r="4494" spans="2:22" x14ac:dyDescent="0.25">
      <c r="B4494" s="16">
        <f t="shared" si="695"/>
        <v>43294</v>
      </c>
      <c r="C4494">
        <f t="shared" si="702"/>
        <v>410</v>
      </c>
      <c r="D4494">
        <f t="shared" si="696"/>
        <v>330</v>
      </c>
      <c r="E4494">
        <f t="shared" si="699"/>
        <v>80</v>
      </c>
      <c r="H4494">
        <f t="shared" si="700"/>
        <v>130</v>
      </c>
      <c r="I4494">
        <f t="shared" si="701"/>
        <v>138</v>
      </c>
      <c r="K4494">
        <v>30</v>
      </c>
      <c r="O4494">
        <v>17</v>
      </c>
      <c r="Q4494">
        <v>10</v>
      </c>
      <c r="V4494">
        <v>5</v>
      </c>
    </row>
    <row r="4495" spans="2:22" x14ac:dyDescent="0.25">
      <c r="B4495" s="16">
        <f t="shared" si="695"/>
        <v>43295</v>
      </c>
      <c r="C4495">
        <f t="shared" si="702"/>
        <v>410</v>
      </c>
      <c r="D4495">
        <f t="shared" si="696"/>
        <v>330</v>
      </c>
      <c r="E4495">
        <f t="shared" si="699"/>
        <v>80</v>
      </c>
      <c r="H4495">
        <f t="shared" si="700"/>
        <v>130</v>
      </c>
      <c r="I4495">
        <f t="shared" si="701"/>
        <v>138</v>
      </c>
      <c r="K4495">
        <v>30</v>
      </c>
      <c r="O4495">
        <v>17</v>
      </c>
      <c r="Q4495">
        <v>10</v>
      </c>
      <c r="V4495">
        <v>5</v>
      </c>
    </row>
    <row r="4496" spans="2:22" x14ac:dyDescent="0.25">
      <c r="B4496" s="16">
        <f t="shared" si="695"/>
        <v>43296</v>
      </c>
      <c r="C4496">
        <f t="shared" si="702"/>
        <v>410</v>
      </c>
      <c r="D4496">
        <f t="shared" si="696"/>
        <v>330</v>
      </c>
      <c r="E4496">
        <f t="shared" si="699"/>
        <v>80</v>
      </c>
      <c r="H4496">
        <f t="shared" si="700"/>
        <v>130</v>
      </c>
      <c r="I4496">
        <f t="shared" si="701"/>
        <v>138</v>
      </c>
      <c r="K4496">
        <v>30</v>
      </c>
      <c r="O4496">
        <v>17</v>
      </c>
      <c r="Q4496">
        <v>10</v>
      </c>
      <c r="V4496">
        <v>5</v>
      </c>
    </row>
    <row r="4497" spans="2:22" x14ac:dyDescent="0.25">
      <c r="B4497" s="16">
        <f t="shared" si="695"/>
        <v>43297</v>
      </c>
      <c r="C4497">
        <f t="shared" si="702"/>
        <v>410</v>
      </c>
      <c r="D4497">
        <f t="shared" si="696"/>
        <v>330</v>
      </c>
      <c r="E4497">
        <f t="shared" si="699"/>
        <v>80</v>
      </c>
      <c r="H4497">
        <f t="shared" si="700"/>
        <v>130</v>
      </c>
      <c r="I4497">
        <f t="shared" si="701"/>
        <v>138</v>
      </c>
      <c r="K4497">
        <v>30</v>
      </c>
      <c r="O4497">
        <v>17</v>
      </c>
      <c r="Q4497">
        <v>10</v>
      </c>
      <c r="V4497">
        <v>5</v>
      </c>
    </row>
    <row r="4498" spans="2:22" x14ac:dyDescent="0.25">
      <c r="B4498" s="16">
        <f t="shared" si="695"/>
        <v>43298</v>
      </c>
      <c r="C4498">
        <f t="shared" si="702"/>
        <v>410</v>
      </c>
      <c r="D4498">
        <f t="shared" si="696"/>
        <v>330</v>
      </c>
      <c r="E4498">
        <f t="shared" si="699"/>
        <v>80</v>
      </c>
      <c r="H4498">
        <f t="shared" si="700"/>
        <v>130</v>
      </c>
      <c r="I4498">
        <f t="shared" si="701"/>
        <v>138</v>
      </c>
      <c r="K4498">
        <v>30</v>
      </c>
      <c r="O4498">
        <v>17</v>
      </c>
      <c r="Q4498">
        <v>10</v>
      </c>
      <c r="V4498">
        <v>5</v>
      </c>
    </row>
    <row r="4499" spans="2:22" x14ac:dyDescent="0.25">
      <c r="B4499" s="16">
        <f t="shared" si="695"/>
        <v>43299</v>
      </c>
      <c r="C4499">
        <f t="shared" si="702"/>
        <v>410</v>
      </c>
      <c r="D4499">
        <f t="shared" si="696"/>
        <v>330</v>
      </c>
      <c r="E4499">
        <f t="shared" si="699"/>
        <v>80</v>
      </c>
      <c r="H4499">
        <f t="shared" si="700"/>
        <v>130</v>
      </c>
      <c r="I4499">
        <f t="shared" si="701"/>
        <v>138</v>
      </c>
      <c r="K4499">
        <v>30</v>
      </c>
      <c r="O4499">
        <v>17</v>
      </c>
      <c r="Q4499">
        <v>10</v>
      </c>
      <c r="V4499">
        <v>5</v>
      </c>
    </row>
    <row r="4500" spans="2:22" x14ac:dyDescent="0.25">
      <c r="B4500" s="16">
        <f t="shared" si="695"/>
        <v>43300</v>
      </c>
      <c r="C4500">
        <f t="shared" si="702"/>
        <v>410</v>
      </c>
      <c r="D4500">
        <f t="shared" si="696"/>
        <v>330</v>
      </c>
      <c r="E4500">
        <f t="shared" si="699"/>
        <v>80</v>
      </c>
      <c r="H4500">
        <f t="shared" si="700"/>
        <v>130</v>
      </c>
      <c r="I4500">
        <f t="shared" si="701"/>
        <v>138</v>
      </c>
      <c r="K4500">
        <v>30</v>
      </c>
      <c r="O4500">
        <v>17</v>
      </c>
      <c r="Q4500">
        <v>10</v>
      </c>
      <c r="V4500">
        <v>5</v>
      </c>
    </row>
    <row r="4501" spans="2:22" x14ac:dyDescent="0.25">
      <c r="B4501" s="16">
        <f t="shared" si="695"/>
        <v>43301</v>
      </c>
      <c r="C4501">
        <f t="shared" si="702"/>
        <v>410</v>
      </c>
      <c r="D4501">
        <f t="shared" si="696"/>
        <v>330</v>
      </c>
      <c r="E4501">
        <f t="shared" si="699"/>
        <v>80</v>
      </c>
      <c r="H4501">
        <f t="shared" si="700"/>
        <v>130</v>
      </c>
      <c r="I4501">
        <f t="shared" si="701"/>
        <v>138</v>
      </c>
      <c r="K4501">
        <v>30</v>
      </c>
      <c r="O4501">
        <v>17</v>
      </c>
      <c r="Q4501">
        <v>10</v>
      </c>
      <c r="V4501">
        <v>5</v>
      </c>
    </row>
    <row r="4502" spans="2:22" x14ac:dyDescent="0.25">
      <c r="B4502" s="16">
        <f t="shared" si="695"/>
        <v>43302</v>
      </c>
      <c r="C4502">
        <f t="shared" si="702"/>
        <v>410</v>
      </c>
      <c r="D4502">
        <f t="shared" si="696"/>
        <v>330</v>
      </c>
      <c r="E4502">
        <f t="shared" si="699"/>
        <v>80</v>
      </c>
      <c r="H4502">
        <f t="shared" si="700"/>
        <v>130</v>
      </c>
      <c r="I4502">
        <f t="shared" si="701"/>
        <v>138</v>
      </c>
      <c r="K4502">
        <v>30</v>
      </c>
      <c r="O4502">
        <v>17</v>
      </c>
      <c r="Q4502">
        <v>10</v>
      </c>
      <c r="V4502">
        <v>5</v>
      </c>
    </row>
    <row r="4503" spans="2:22" x14ac:dyDescent="0.25">
      <c r="B4503" s="16">
        <f t="shared" si="695"/>
        <v>43303</v>
      </c>
      <c r="C4503">
        <f t="shared" si="702"/>
        <v>410</v>
      </c>
      <c r="D4503">
        <f t="shared" si="696"/>
        <v>330</v>
      </c>
      <c r="E4503">
        <f t="shared" si="699"/>
        <v>80</v>
      </c>
      <c r="H4503">
        <f t="shared" si="700"/>
        <v>130</v>
      </c>
      <c r="I4503">
        <f t="shared" si="701"/>
        <v>138</v>
      </c>
      <c r="K4503">
        <v>30</v>
      </c>
      <c r="O4503">
        <v>17</v>
      </c>
      <c r="Q4503">
        <v>10</v>
      </c>
      <c r="V4503">
        <v>5</v>
      </c>
    </row>
    <row r="4504" spans="2:22" x14ac:dyDescent="0.25">
      <c r="B4504" s="16">
        <f t="shared" si="695"/>
        <v>43304</v>
      </c>
      <c r="C4504">
        <f t="shared" si="702"/>
        <v>410</v>
      </c>
      <c r="D4504">
        <f t="shared" si="696"/>
        <v>330</v>
      </c>
      <c r="E4504">
        <f t="shared" si="699"/>
        <v>80</v>
      </c>
      <c r="H4504">
        <f t="shared" si="700"/>
        <v>130</v>
      </c>
      <c r="I4504">
        <f t="shared" si="701"/>
        <v>138</v>
      </c>
      <c r="K4504">
        <v>30</v>
      </c>
      <c r="O4504">
        <v>17</v>
      </c>
      <c r="Q4504">
        <v>10</v>
      </c>
      <c r="V4504">
        <v>5</v>
      </c>
    </row>
    <row r="4505" spans="2:22" x14ac:dyDescent="0.25">
      <c r="B4505" s="16">
        <f t="shared" si="695"/>
        <v>43305</v>
      </c>
      <c r="C4505">
        <f t="shared" si="702"/>
        <v>410</v>
      </c>
      <c r="D4505">
        <f t="shared" si="696"/>
        <v>330</v>
      </c>
      <c r="E4505">
        <f t="shared" si="699"/>
        <v>80</v>
      </c>
      <c r="H4505">
        <f t="shared" si="700"/>
        <v>130</v>
      </c>
      <c r="I4505">
        <f t="shared" si="701"/>
        <v>138</v>
      </c>
      <c r="K4505">
        <v>30</v>
      </c>
      <c r="O4505">
        <v>17</v>
      </c>
      <c r="Q4505">
        <v>10</v>
      </c>
      <c r="V4505">
        <v>5</v>
      </c>
    </row>
    <row r="4506" spans="2:22" x14ac:dyDescent="0.25">
      <c r="B4506" s="16">
        <f t="shared" ref="B4506:B4569" si="703">B4505+1</f>
        <v>43306</v>
      </c>
      <c r="C4506">
        <f t="shared" si="702"/>
        <v>410</v>
      </c>
      <c r="D4506">
        <f t="shared" si="696"/>
        <v>330</v>
      </c>
      <c r="E4506">
        <f t="shared" si="699"/>
        <v>80</v>
      </c>
      <c r="H4506">
        <f t="shared" si="700"/>
        <v>130</v>
      </c>
      <c r="I4506">
        <f t="shared" si="701"/>
        <v>138</v>
      </c>
      <c r="K4506">
        <v>30</v>
      </c>
      <c r="O4506">
        <v>17</v>
      </c>
      <c r="Q4506">
        <v>10</v>
      </c>
      <c r="V4506">
        <v>5</v>
      </c>
    </row>
    <row r="4507" spans="2:22" x14ac:dyDescent="0.25">
      <c r="B4507" s="16">
        <f t="shared" si="703"/>
        <v>43307</v>
      </c>
      <c r="C4507">
        <f t="shared" si="702"/>
        <v>410</v>
      </c>
      <c r="D4507">
        <f t="shared" si="696"/>
        <v>330</v>
      </c>
      <c r="E4507">
        <f t="shared" si="699"/>
        <v>80</v>
      </c>
      <c r="H4507">
        <f t="shared" si="700"/>
        <v>130</v>
      </c>
      <c r="I4507">
        <f t="shared" si="701"/>
        <v>138</v>
      </c>
      <c r="K4507">
        <v>30</v>
      </c>
      <c r="O4507">
        <v>17</v>
      </c>
      <c r="Q4507">
        <v>10</v>
      </c>
      <c r="V4507">
        <v>5</v>
      </c>
    </row>
    <row r="4508" spans="2:22" x14ac:dyDescent="0.25">
      <c r="B4508" s="16">
        <f t="shared" si="703"/>
        <v>43308</v>
      </c>
      <c r="C4508">
        <f t="shared" si="702"/>
        <v>410</v>
      </c>
      <c r="D4508">
        <f t="shared" si="696"/>
        <v>330</v>
      </c>
      <c r="E4508">
        <f t="shared" si="699"/>
        <v>80</v>
      </c>
      <c r="H4508">
        <f t="shared" si="700"/>
        <v>130</v>
      </c>
      <c r="I4508">
        <f t="shared" si="701"/>
        <v>138</v>
      </c>
      <c r="K4508">
        <v>30</v>
      </c>
      <c r="O4508">
        <v>17</v>
      </c>
      <c r="Q4508">
        <v>10</v>
      </c>
      <c r="V4508">
        <v>5</v>
      </c>
    </row>
    <row r="4509" spans="2:22" x14ac:dyDescent="0.25">
      <c r="B4509" s="16">
        <f t="shared" si="703"/>
        <v>43309</v>
      </c>
      <c r="C4509">
        <f t="shared" si="702"/>
        <v>410</v>
      </c>
      <c r="D4509">
        <f t="shared" si="696"/>
        <v>330</v>
      </c>
      <c r="E4509">
        <f t="shared" si="699"/>
        <v>80</v>
      </c>
      <c r="H4509">
        <f t="shared" si="700"/>
        <v>130</v>
      </c>
      <c r="I4509">
        <f t="shared" si="701"/>
        <v>138</v>
      </c>
      <c r="K4509">
        <v>30</v>
      </c>
      <c r="O4509">
        <v>17</v>
      </c>
      <c r="Q4509">
        <v>10</v>
      </c>
      <c r="V4509">
        <v>5</v>
      </c>
    </row>
    <row r="4510" spans="2:22" x14ac:dyDescent="0.25">
      <c r="B4510" s="16">
        <f t="shared" si="703"/>
        <v>43310</v>
      </c>
      <c r="C4510">
        <f t="shared" si="702"/>
        <v>410</v>
      </c>
      <c r="D4510">
        <f t="shared" si="696"/>
        <v>330</v>
      </c>
      <c r="E4510">
        <f t="shared" si="699"/>
        <v>80</v>
      </c>
      <c r="H4510">
        <f t="shared" si="700"/>
        <v>130</v>
      </c>
      <c r="I4510">
        <f t="shared" si="701"/>
        <v>138</v>
      </c>
      <c r="K4510">
        <v>30</v>
      </c>
      <c r="O4510">
        <v>17</v>
      </c>
      <c r="Q4510">
        <v>10</v>
      </c>
      <c r="V4510">
        <v>5</v>
      </c>
    </row>
    <row r="4511" spans="2:22" x14ac:dyDescent="0.25">
      <c r="B4511" s="16">
        <f t="shared" si="703"/>
        <v>43311</v>
      </c>
      <c r="C4511">
        <f t="shared" si="702"/>
        <v>410</v>
      </c>
      <c r="D4511">
        <f t="shared" si="696"/>
        <v>330</v>
      </c>
      <c r="E4511">
        <f t="shared" si="699"/>
        <v>80</v>
      </c>
      <c r="H4511">
        <f t="shared" si="700"/>
        <v>130</v>
      </c>
      <c r="I4511">
        <f t="shared" si="701"/>
        <v>138</v>
      </c>
      <c r="K4511">
        <v>30</v>
      </c>
      <c r="O4511">
        <v>17</v>
      </c>
      <c r="Q4511">
        <v>10</v>
      </c>
      <c r="V4511">
        <v>5</v>
      </c>
    </row>
    <row r="4512" spans="2:22" x14ac:dyDescent="0.25">
      <c r="B4512" s="16">
        <f t="shared" si="703"/>
        <v>43312</v>
      </c>
      <c r="C4512">
        <f t="shared" si="702"/>
        <v>410</v>
      </c>
      <c r="D4512">
        <f t="shared" si="696"/>
        <v>330</v>
      </c>
      <c r="E4512">
        <f t="shared" si="699"/>
        <v>80</v>
      </c>
      <c r="H4512">
        <f t="shared" si="700"/>
        <v>130</v>
      </c>
      <c r="I4512">
        <f t="shared" si="701"/>
        <v>138</v>
      </c>
      <c r="K4512">
        <v>30</v>
      </c>
      <c r="O4512">
        <v>17</v>
      </c>
      <c r="Q4512">
        <v>10</v>
      </c>
      <c r="V4512">
        <v>5</v>
      </c>
    </row>
    <row r="4513" spans="2:11" x14ac:dyDescent="0.25">
      <c r="B4513" s="16">
        <f t="shared" si="703"/>
        <v>43313</v>
      </c>
      <c r="C4513">
        <f t="shared" si="702"/>
        <v>410</v>
      </c>
      <c r="D4513">
        <f t="shared" si="696"/>
        <v>330</v>
      </c>
      <c r="E4513">
        <f t="shared" si="699"/>
        <v>80</v>
      </c>
      <c r="H4513">
        <f>20+40+45</f>
        <v>105</v>
      </c>
      <c r="I4513">
        <f>50+80+45</f>
        <v>175</v>
      </c>
      <c r="K4513">
        <f>30+20</f>
        <v>50</v>
      </c>
    </row>
    <row r="4514" spans="2:11" x14ac:dyDescent="0.25">
      <c r="B4514" s="16">
        <f t="shared" si="703"/>
        <v>43314</v>
      </c>
      <c r="C4514">
        <f t="shared" si="702"/>
        <v>410</v>
      </c>
      <c r="D4514">
        <f t="shared" si="696"/>
        <v>330</v>
      </c>
      <c r="E4514">
        <f t="shared" si="699"/>
        <v>80</v>
      </c>
      <c r="H4514">
        <f t="shared" ref="H4514:H4543" si="704">20+40+45</f>
        <v>105</v>
      </c>
      <c r="I4514">
        <f t="shared" ref="I4514:I4543" si="705">50+80+45</f>
        <v>175</v>
      </c>
      <c r="K4514">
        <f t="shared" ref="K4514:K4543" si="706">30+20</f>
        <v>50</v>
      </c>
    </row>
    <row r="4515" spans="2:11" x14ac:dyDescent="0.25">
      <c r="B4515" s="16">
        <f t="shared" si="703"/>
        <v>43315</v>
      </c>
      <c r="C4515">
        <f t="shared" si="702"/>
        <v>410</v>
      </c>
      <c r="D4515">
        <f t="shared" si="696"/>
        <v>330</v>
      </c>
      <c r="E4515">
        <f t="shared" si="699"/>
        <v>80</v>
      </c>
      <c r="H4515">
        <f t="shared" si="704"/>
        <v>105</v>
      </c>
      <c r="I4515">
        <f t="shared" si="705"/>
        <v>175</v>
      </c>
      <c r="K4515">
        <f t="shared" si="706"/>
        <v>50</v>
      </c>
    </row>
    <row r="4516" spans="2:11" x14ac:dyDescent="0.25">
      <c r="B4516" s="16">
        <f t="shared" si="703"/>
        <v>43316</v>
      </c>
      <c r="C4516">
        <f t="shared" si="702"/>
        <v>410</v>
      </c>
      <c r="D4516">
        <f t="shared" si="696"/>
        <v>330</v>
      </c>
      <c r="E4516">
        <f t="shared" si="699"/>
        <v>80</v>
      </c>
      <c r="H4516">
        <f t="shared" si="704"/>
        <v>105</v>
      </c>
      <c r="I4516">
        <f t="shared" si="705"/>
        <v>175</v>
      </c>
      <c r="K4516">
        <f t="shared" si="706"/>
        <v>50</v>
      </c>
    </row>
    <row r="4517" spans="2:11" x14ac:dyDescent="0.25">
      <c r="B4517" s="16">
        <f t="shared" si="703"/>
        <v>43317</v>
      </c>
      <c r="C4517">
        <f t="shared" si="702"/>
        <v>410</v>
      </c>
      <c r="D4517">
        <f t="shared" ref="D4517:D4573" si="707">SUM(F4517:V4517)</f>
        <v>330</v>
      </c>
      <c r="E4517">
        <f t="shared" si="699"/>
        <v>80</v>
      </c>
      <c r="H4517">
        <f t="shared" si="704"/>
        <v>105</v>
      </c>
      <c r="I4517">
        <f t="shared" si="705"/>
        <v>175</v>
      </c>
      <c r="K4517">
        <f t="shared" si="706"/>
        <v>50</v>
      </c>
    </row>
    <row r="4518" spans="2:11" x14ac:dyDescent="0.25">
      <c r="B4518" s="16">
        <f t="shared" si="703"/>
        <v>43318</v>
      </c>
      <c r="C4518">
        <f t="shared" si="702"/>
        <v>410</v>
      </c>
      <c r="D4518">
        <f t="shared" si="707"/>
        <v>330</v>
      </c>
      <c r="E4518">
        <f t="shared" si="699"/>
        <v>80</v>
      </c>
      <c r="H4518">
        <f t="shared" si="704"/>
        <v>105</v>
      </c>
      <c r="I4518">
        <f t="shared" si="705"/>
        <v>175</v>
      </c>
      <c r="K4518">
        <f t="shared" si="706"/>
        <v>50</v>
      </c>
    </row>
    <row r="4519" spans="2:11" x14ac:dyDescent="0.25">
      <c r="B4519" s="16">
        <f t="shared" si="703"/>
        <v>43319</v>
      </c>
      <c r="C4519">
        <f t="shared" si="702"/>
        <v>410</v>
      </c>
      <c r="D4519">
        <f t="shared" si="707"/>
        <v>330</v>
      </c>
      <c r="E4519">
        <f t="shared" si="699"/>
        <v>80</v>
      </c>
      <c r="H4519">
        <f t="shared" si="704"/>
        <v>105</v>
      </c>
      <c r="I4519">
        <f t="shared" si="705"/>
        <v>175</v>
      </c>
      <c r="K4519">
        <f t="shared" si="706"/>
        <v>50</v>
      </c>
    </row>
    <row r="4520" spans="2:11" x14ac:dyDescent="0.25">
      <c r="B4520" s="16">
        <f t="shared" si="703"/>
        <v>43320</v>
      </c>
      <c r="C4520">
        <f t="shared" si="702"/>
        <v>410</v>
      </c>
      <c r="D4520">
        <f t="shared" si="707"/>
        <v>330</v>
      </c>
      <c r="E4520">
        <f t="shared" si="699"/>
        <v>80</v>
      </c>
      <c r="H4520">
        <f t="shared" si="704"/>
        <v>105</v>
      </c>
      <c r="I4520">
        <f t="shared" si="705"/>
        <v>175</v>
      </c>
      <c r="K4520">
        <f t="shared" si="706"/>
        <v>50</v>
      </c>
    </row>
    <row r="4521" spans="2:11" x14ac:dyDescent="0.25">
      <c r="B4521" s="16">
        <f t="shared" si="703"/>
        <v>43321</v>
      </c>
      <c r="C4521">
        <f t="shared" si="702"/>
        <v>410</v>
      </c>
      <c r="D4521">
        <f t="shared" si="707"/>
        <v>330</v>
      </c>
      <c r="E4521">
        <f t="shared" si="699"/>
        <v>80</v>
      </c>
      <c r="H4521">
        <f t="shared" si="704"/>
        <v>105</v>
      </c>
      <c r="I4521">
        <f t="shared" si="705"/>
        <v>175</v>
      </c>
      <c r="K4521">
        <f t="shared" si="706"/>
        <v>50</v>
      </c>
    </row>
    <row r="4522" spans="2:11" x14ac:dyDescent="0.25">
      <c r="B4522" s="16">
        <f t="shared" si="703"/>
        <v>43322</v>
      </c>
      <c r="C4522">
        <f t="shared" si="702"/>
        <v>410</v>
      </c>
      <c r="D4522">
        <f t="shared" si="707"/>
        <v>330</v>
      </c>
      <c r="E4522">
        <f t="shared" si="699"/>
        <v>80</v>
      </c>
      <c r="H4522">
        <f t="shared" si="704"/>
        <v>105</v>
      </c>
      <c r="I4522">
        <f t="shared" si="705"/>
        <v>175</v>
      </c>
      <c r="K4522">
        <f t="shared" si="706"/>
        <v>50</v>
      </c>
    </row>
    <row r="4523" spans="2:11" x14ac:dyDescent="0.25">
      <c r="B4523" s="16">
        <f t="shared" si="703"/>
        <v>43323</v>
      </c>
      <c r="C4523">
        <f t="shared" si="702"/>
        <v>410</v>
      </c>
      <c r="D4523">
        <f t="shared" si="707"/>
        <v>330</v>
      </c>
      <c r="E4523">
        <f t="shared" si="699"/>
        <v>80</v>
      </c>
      <c r="H4523">
        <f t="shared" si="704"/>
        <v>105</v>
      </c>
      <c r="I4523">
        <f t="shared" si="705"/>
        <v>175</v>
      </c>
      <c r="K4523">
        <f t="shared" si="706"/>
        <v>50</v>
      </c>
    </row>
    <row r="4524" spans="2:11" x14ac:dyDescent="0.25">
      <c r="B4524" s="16">
        <f t="shared" si="703"/>
        <v>43324</v>
      </c>
      <c r="C4524">
        <f t="shared" si="702"/>
        <v>410</v>
      </c>
      <c r="D4524">
        <f t="shared" si="707"/>
        <v>330</v>
      </c>
      <c r="E4524">
        <f t="shared" si="699"/>
        <v>80</v>
      </c>
      <c r="H4524">
        <f t="shared" si="704"/>
        <v>105</v>
      </c>
      <c r="I4524">
        <f t="shared" si="705"/>
        <v>175</v>
      </c>
      <c r="K4524">
        <f t="shared" si="706"/>
        <v>50</v>
      </c>
    </row>
    <row r="4525" spans="2:11" x14ac:dyDescent="0.25">
      <c r="B4525" s="16">
        <f t="shared" si="703"/>
        <v>43325</v>
      </c>
      <c r="C4525">
        <f t="shared" si="702"/>
        <v>410</v>
      </c>
      <c r="D4525">
        <f t="shared" si="707"/>
        <v>330</v>
      </c>
      <c r="E4525">
        <f t="shared" si="699"/>
        <v>80</v>
      </c>
      <c r="H4525">
        <f t="shared" si="704"/>
        <v>105</v>
      </c>
      <c r="I4525">
        <f t="shared" si="705"/>
        <v>175</v>
      </c>
      <c r="K4525">
        <f t="shared" si="706"/>
        <v>50</v>
      </c>
    </row>
    <row r="4526" spans="2:11" x14ac:dyDescent="0.25">
      <c r="B4526" s="16">
        <f t="shared" si="703"/>
        <v>43326</v>
      </c>
      <c r="C4526">
        <f t="shared" si="702"/>
        <v>410</v>
      </c>
      <c r="D4526">
        <f t="shared" si="707"/>
        <v>330</v>
      </c>
      <c r="E4526">
        <f t="shared" si="699"/>
        <v>80</v>
      </c>
      <c r="H4526">
        <f t="shared" si="704"/>
        <v>105</v>
      </c>
      <c r="I4526">
        <f t="shared" si="705"/>
        <v>175</v>
      </c>
      <c r="K4526">
        <f t="shared" si="706"/>
        <v>50</v>
      </c>
    </row>
    <row r="4527" spans="2:11" x14ac:dyDescent="0.25">
      <c r="B4527" s="16">
        <f t="shared" si="703"/>
        <v>43327</v>
      </c>
      <c r="C4527">
        <f t="shared" si="702"/>
        <v>410</v>
      </c>
      <c r="D4527">
        <f t="shared" si="707"/>
        <v>330</v>
      </c>
      <c r="E4527">
        <f t="shared" si="699"/>
        <v>80</v>
      </c>
      <c r="H4527">
        <f t="shared" si="704"/>
        <v>105</v>
      </c>
      <c r="I4527">
        <f t="shared" si="705"/>
        <v>175</v>
      </c>
      <c r="K4527">
        <f t="shared" si="706"/>
        <v>50</v>
      </c>
    </row>
    <row r="4528" spans="2:11" x14ac:dyDescent="0.25">
      <c r="B4528" s="16">
        <f t="shared" si="703"/>
        <v>43328</v>
      </c>
      <c r="C4528">
        <f t="shared" si="702"/>
        <v>410</v>
      </c>
      <c r="D4528">
        <f t="shared" si="707"/>
        <v>330</v>
      </c>
      <c r="E4528">
        <f t="shared" si="699"/>
        <v>80</v>
      </c>
      <c r="H4528">
        <f t="shared" si="704"/>
        <v>105</v>
      </c>
      <c r="I4528">
        <f t="shared" si="705"/>
        <v>175</v>
      </c>
      <c r="K4528">
        <f t="shared" si="706"/>
        <v>50</v>
      </c>
    </row>
    <row r="4529" spans="2:11" x14ac:dyDescent="0.25">
      <c r="B4529" s="16">
        <f t="shared" si="703"/>
        <v>43329</v>
      </c>
      <c r="C4529">
        <f t="shared" si="702"/>
        <v>410</v>
      </c>
      <c r="D4529">
        <f t="shared" si="707"/>
        <v>330</v>
      </c>
      <c r="E4529">
        <f t="shared" si="699"/>
        <v>80</v>
      </c>
      <c r="H4529">
        <f t="shared" si="704"/>
        <v>105</v>
      </c>
      <c r="I4529">
        <f t="shared" si="705"/>
        <v>175</v>
      </c>
      <c r="K4529">
        <f t="shared" si="706"/>
        <v>50</v>
      </c>
    </row>
    <row r="4530" spans="2:11" x14ac:dyDescent="0.25">
      <c r="B4530" s="16">
        <f t="shared" si="703"/>
        <v>43330</v>
      </c>
      <c r="C4530">
        <f t="shared" si="702"/>
        <v>410</v>
      </c>
      <c r="D4530">
        <f t="shared" si="707"/>
        <v>330</v>
      </c>
      <c r="E4530">
        <f t="shared" ref="E4530:E4573" si="708">C4530-D4530</f>
        <v>80</v>
      </c>
      <c r="H4530">
        <f t="shared" si="704"/>
        <v>105</v>
      </c>
      <c r="I4530">
        <f t="shared" si="705"/>
        <v>175</v>
      </c>
      <c r="K4530">
        <f t="shared" si="706"/>
        <v>50</v>
      </c>
    </row>
    <row r="4531" spans="2:11" x14ac:dyDescent="0.25">
      <c r="B4531" s="16">
        <f t="shared" si="703"/>
        <v>43331</v>
      </c>
      <c r="C4531">
        <f t="shared" si="702"/>
        <v>410</v>
      </c>
      <c r="D4531">
        <f t="shared" si="707"/>
        <v>330</v>
      </c>
      <c r="E4531">
        <f t="shared" si="708"/>
        <v>80</v>
      </c>
      <c r="H4531">
        <f t="shared" si="704"/>
        <v>105</v>
      </c>
      <c r="I4531">
        <f t="shared" si="705"/>
        <v>175</v>
      </c>
      <c r="K4531">
        <f t="shared" si="706"/>
        <v>50</v>
      </c>
    </row>
    <row r="4532" spans="2:11" x14ac:dyDescent="0.25">
      <c r="B4532" s="16">
        <f t="shared" si="703"/>
        <v>43332</v>
      </c>
      <c r="C4532">
        <f t="shared" si="702"/>
        <v>410</v>
      </c>
      <c r="D4532">
        <f t="shared" si="707"/>
        <v>330</v>
      </c>
      <c r="E4532">
        <f t="shared" si="708"/>
        <v>80</v>
      </c>
      <c r="H4532">
        <f t="shared" si="704"/>
        <v>105</v>
      </c>
      <c r="I4532">
        <f t="shared" si="705"/>
        <v>175</v>
      </c>
      <c r="K4532">
        <f t="shared" si="706"/>
        <v>50</v>
      </c>
    </row>
    <row r="4533" spans="2:11" x14ac:dyDescent="0.25">
      <c r="B4533" s="16">
        <f t="shared" si="703"/>
        <v>43333</v>
      </c>
      <c r="C4533">
        <f t="shared" si="702"/>
        <v>410</v>
      </c>
      <c r="D4533">
        <f t="shared" si="707"/>
        <v>330</v>
      </c>
      <c r="E4533">
        <f t="shared" si="708"/>
        <v>80</v>
      </c>
      <c r="H4533">
        <f t="shared" si="704"/>
        <v>105</v>
      </c>
      <c r="I4533">
        <f t="shared" si="705"/>
        <v>175</v>
      </c>
      <c r="K4533">
        <f t="shared" si="706"/>
        <v>50</v>
      </c>
    </row>
    <row r="4534" spans="2:11" x14ac:dyDescent="0.25">
      <c r="B4534" s="16">
        <f t="shared" si="703"/>
        <v>43334</v>
      </c>
      <c r="C4534">
        <f t="shared" si="702"/>
        <v>410</v>
      </c>
      <c r="D4534">
        <f t="shared" si="707"/>
        <v>330</v>
      </c>
      <c r="E4534">
        <f t="shared" si="708"/>
        <v>80</v>
      </c>
      <c r="H4534">
        <f t="shared" si="704"/>
        <v>105</v>
      </c>
      <c r="I4534">
        <f t="shared" si="705"/>
        <v>175</v>
      </c>
      <c r="K4534">
        <f t="shared" si="706"/>
        <v>50</v>
      </c>
    </row>
    <row r="4535" spans="2:11" x14ac:dyDescent="0.25">
      <c r="B4535" s="16">
        <f t="shared" si="703"/>
        <v>43335</v>
      </c>
      <c r="C4535">
        <f t="shared" si="702"/>
        <v>410</v>
      </c>
      <c r="D4535">
        <f t="shared" si="707"/>
        <v>330</v>
      </c>
      <c r="E4535">
        <f t="shared" si="708"/>
        <v>80</v>
      </c>
      <c r="H4535">
        <f t="shared" si="704"/>
        <v>105</v>
      </c>
      <c r="I4535">
        <f t="shared" si="705"/>
        <v>175</v>
      </c>
      <c r="K4535">
        <f t="shared" si="706"/>
        <v>50</v>
      </c>
    </row>
    <row r="4536" spans="2:11" x14ac:dyDescent="0.25">
      <c r="B4536" s="16">
        <f t="shared" si="703"/>
        <v>43336</v>
      </c>
      <c r="C4536">
        <f t="shared" si="702"/>
        <v>410</v>
      </c>
      <c r="D4536">
        <f t="shared" si="707"/>
        <v>330</v>
      </c>
      <c r="E4536">
        <f t="shared" si="708"/>
        <v>80</v>
      </c>
      <c r="H4536">
        <f t="shared" si="704"/>
        <v>105</v>
      </c>
      <c r="I4536">
        <f t="shared" si="705"/>
        <v>175</v>
      </c>
      <c r="K4536">
        <f t="shared" si="706"/>
        <v>50</v>
      </c>
    </row>
    <row r="4537" spans="2:11" x14ac:dyDescent="0.25">
      <c r="B4537" s="16">
        <f t="shared" si="703"/>
        <v>43337</v>
      </c>
      <c r="C4537">
        <f t="shared" si="702"/>
        <v>410</v>
      </c>
      <c r="D4537">
        <f t="shared" si="707"/>
        <v>330</v>
      </c>
      <c r="E4537">
        <f t="shared" si="708"/>
        <v>80</v>
      </c>
      <c r="H4537">
        <f t="shared" si="704"/>
        <v>105</v>
      </c>
      <c r="I4537">
        <f t="shared" si="705"/>
        <v>175</v>
      </c>
      <c r="K4537">
        <f t="shared" si="706"/>
        <v>50</v>
      </c>
    </row>
    <row r="4538" spans="2:11" x14ac:dyDescent="0.25">
      <c r="B4538" s="16">
        <f t="shared" si="703"/>
        <v>43338</v>
      </c>
      <c r="C4538">
        <f t="shared" si="702"/>
        <v>410</v>
      </c>
      <c r="D4538">
        <f t="shared" si="707"/>
        <v>330</v>
      </c>
      <c r="E4538">
        <f t="shared" si="708"/>
        <v>80</v>
      </c>
      <c r="H4538">
        <f t="shared" si="704"/>
        <v>105</v>
      </c>
      <c r="I4538">
        <f t="shared" si="705"/>
        <v>175</v>
      </c>
      <c r="K4538">
        <f t="shared" si="706"/>
        <v>50</v>
      </c>
    </row>
    <row r="4539" spans="2:11" x14ac:dyDescent="0.25">
      <c r="B4539" s="16">
        <f t="shared" si="703"/>
        <v>43339</v>
      </c>
      <c r="C4539">
        <f t="shared" si="702"/>
        <v>410</v>
      </c>
      <c r="D4539">
        <f t="shared" si="707"/>
        <v>330</v>
      </c>
      <c r="E4539">
        <f t="shared" si="708"/>
        <v>80</v>
      </c>
      <c r="H4539">
        <f t="shared" si="704"/>
        <v>105</v>
      </c>
      <c r="I4539">
        <f t="shared" si="705"/>
        <v>175</v>
      </c>
      <c r="K4539">
        <f t="shared" si="706"/>
        <v>50</v>
      </c>
    </row>
    <row r="4540" spans="2:11" x14ac:dyDescent="0.25">
      <c r="B4540" s="16">
        <f t="shared" si="703"/>
        <v>43340</v>
      </c>
      <c r="C4540">
        <f t="shared" si="702"/>
        <v>410</v>
      </c>
      <c r="D4540">
        <f t="shared" si="707"/>
        <v>330</v>
      </c>
      <c r="E4540">
        <f t="shared" si="708"/>
        <v>80</v>
      </c>
      <c r="H4540">
        <f t="shared" si="704"/>
        <v>105</v>
      </c>
      <c r="I4540">
        <f t="shared" si="705"/>
        <v>175</v>
      </c>
      <c r="K4540">
        <f t="shared" si="706"/>
        <v>50</v>
      </c>
    </row>
    <row r="4541" spans="2:11" x14ac:dyDescent="0.25">
      <c r="B4541" s="16">
        <f t="shared" si="703"/>
        <v>43341</v>
      </c>
      <c r="C4541">
        <f t="shared" si="702"/>
        <v>410</v>
      </c>
      <c r="D4541">
        <f t="shared" si="707"/>
        <v>330</v>
      </c>
      <c r="E4541">
        <f t="shared" si="708"/>
        <v>80</v>
      </c>
      <c r="H4541">
        <f t="shared" si="704"/>
        <v>105</v>
      </c>
      <c r="I4541">
        <f t="shared" si="705"/>
        <v>175</v>
      </c>
      <c r="K4541">
        <f t="shared" si="706"/>
        <v>50</v>
      </c>
    </row>
    <row r="4542" spans="2:11" x14ac:dyDescent="0.25">
      <c r="B4542" s="16">
        <f t="shared" si="703"/>
        <v>43342</v>
      </c>
      <c r="C4542">
        <f t="shared" si="702"/>
        <v>410</v>
      </c>
      <c r="D4542">
        <f t="shared" si="707"/>
        <v>330</v>
      </c>
      <c r="E4542">
        <f t="shared" si="708"/>
        <v>80</v>
      </c>
      <c r="H4542">
        <f t="shared" si="704"/>
        <v>105</v>
      </c>
      <c r="I4542">
        <f t="shared" si="705"/>
        <v>175</v>
      </c>
      <c r="K4542">
        <f t="shared" si="706"/>
        <v>50</v>
      </c>
    </row>
    <row r="4543" spans="2:11" x14ac:dyDescent="0.25">
      <c r="B4543" s="16">
        <f t="shared" si="703"/>
        <v>43343</v>
      </c>
      <c r="C4543">
        <f t="shared" si="702"/>
        <v>410</v>
      </c>
      <c r="D4543">
        <f t="shared" si="707"/>
        <v>330</v>
      </c>
      <c r="E4543">
        <f t="shared" si="708"/>
        <v>80</v>
      </c>
      <c r="H4543">
        <f t="shared" si="704"/>
        <v>105</v>
      </c>
      <c r="I4543">
        <f t="shared" si="705"/>
        <v>175</v>
      </c>
      <c r="K4543">
        <f t="shared" si="706"/>
        <v>50</v>
      </c>
    </row>
    <row r="4544" spans="2:11" x14ac:dyDescent="0.25">
      <c r="B4544" s="16">
        <f t="shared" si="703"/>
        <v>43344</v>
      </c>
      <c r="C4544">
        <f t="shared" si="702"/>
        <v>410</v>
      </c>
      <c r="D4544">
        <f t="shared" si="707"/>
        <v>100</v>
      </c>
      <c r="E4544">
        <f t="shared" si="708"/>
        <v>310</v>
      </c>
      <c r="H4544">
        <v>20</v>
      </c>
      <c r="I4544">
        <v>50</v>
      </c>
      <c r="K4544">
        <v>30</v>
      </c>
    </row>
    <row r="4545" spans="2:11" x14ac:dyDescent="0.25">
      <c r="B4545" s="16">
        <f t="shared" si="703"/>
        <v>43345</v>
      </c>
      <c r="C4545">
        <f t="shared" si="702"/>
        <v>410</v>
      </c>
      <c r="D4545">
        <f t="shared" si="707"/>
        <v>100</v>
      </c>
      <c r="E4545">
        <f t="shared" si="708"/>
        <v>310</v>
      </c>
      <c r="H4545">
        <v>20</v>
      </c>
      <c r="I4545">
        <v>50</v>
      </c>
      <c r="K4545">
        <v>30</v>
      </c>
    </row>
    <row r="4546" spans="2:11" x14ac:dyDescent="0.25">
      <c r="B4546" s="16">
        <f t="shared" si="703"/>
        <v>43346</v>
      </c>
      <c r="C4546">
        <f t="shared" si="702"/>
        <v>410</v>
      </c>
      <c r="D4546">
        <f t="shared" si="707"/>
        <v>100</v>
      </c>
      <c r="E4546">
        <f t="shared" si="708"/>
        <v>310</v>
      </c>
      <c r="H4546">
        <v>20</v>
      </c>
      <c r="I4546">
        <v>50</v>
      </c>
      <c r="K4546">
        <v>30</v>
      </c>
    </row>
    <row r="4547" spans="2:11" x14ac:dyDescent="0.25">
      <c r="B4547" s="16">
        <f t="shared" si="703"/>
        <v>43347</v>
      </c>
      <c r="C4547">
        <f t="shared" si="702"/>
        <v>410</v>
      </c>
      <c r="D4547">
        <f t="shared" si="707"/>
        <v>100</v>
      </c>
      <c r="E4547">
        <f t="shared" si="708"/>
        <v>310</v>
      </c>
      <c r="H4547">
        <v>20</v>
      </c>
      <c r="I4547">
        <v>50</v>
      </c>
      <c r="K4547">
        <v>30</v>
      </c>
    </row>
    <row r="4548" spans="2:11" x14ac:dyDescent="0.25">
      <c r="B4548" s="16">
        <f t="shared" si="703"/>
        <v>43348</v>
      </c>
      <c r="C4548">
        <f t="shared" si="702"/>
        <v>410</v>
      </c>
      <c r="D4548">
        <f t="shared" si="707"/>
        <v>100</v>
      </c>
      <c r="E4548">
        <f t="shared" si="708"/>
        <v>310</v>
      </c>
      <c r="H4548">
        <v>20</v>
      </c>
      <c r="I4548">
        <v>50</v>
      </c>
      <c r="K4548">
        <v>30</v>
      </c>
    </row>
    <row r="4549" spans="2:11" x14ac:dyDescent="0.25">
      <c r="B4549" s="16">
        <f t="shared" si="703"/>
        <v>43349</v>
      </c>
      <c r="C4549">
        <f t="shared" ref="C4549:C4573" si="709">C4548</f>
        <v>410</v>
      </c>
      <c r="D4549">
        <f t="shared" si="707"/>
        <v>100</v>
      </c>
      <c r="E4549">
        <f t="shared" si="708"/>
        <v>310</v>
      </c>
      <c r="H4549">
        <v>20</v>
      </c>
      <c r="I4549">
        <v>50</v>
      </c>
      <c r="K4549">
        <v>30</v>
      </c>
    </row>
    <row r="4550" spans="2:11" x14ac:dyDescent="0.25">
      <c r="B4550" s="16">
        <f t="shared" si="703"/>
        <v>43350</v>
      </c>
      <c r="C4550">
        <f t="shared" si="709"/>
        <v>410</v>
      </c>
      <c r="D4550">
        <f t="shared" si="707"/>
        <v>100</v>
      </c>
      <c r="E4550">
        <f t="shared" si="708"/>
        <v>310</v>
      </c>
      <c r="H4550">
        <v>20</v>
      </c>
      <c r="I4550">
        <v>50</v>
      </c>
      <c r="K4550">
        <v>30</v>
      </c>
    </row>
    <row r="4551" spans="2:11" x14ac:dyDescent="0.25">
      <c r="B4551" s="16">
        <f t="shared" si="703"/>
        <v>43351</v>
      </c>
      <c r="C4551">
        <f t="shared" si="709"/>
        <v>410</v>
      </c>
      <c r="D4551">
        <f t="shared" si="707"/>
        <v>100</v>
      </c>
      <c r="E4551">
        <f t="shared" si="708"/>
        <v>310</v>
      </c>
      <c r="H4551">
        <v>20</v>
      </c>
      <c r="I4551">
        <v>50</v>
      </c>
      <c r="K4551">
        <v>30</v>
      </c>
    </row>
    <row r="4552" spans="2:11" x14ac:dyDescent="0.25">
      <c r="B4552" s="16">
        <f t="shared" si="703"/>
        <v>43352</v>
      </c>
      <c r="C4552">
        <f t="shared" si="709"/>
        <v>410</v>
      </c>
      <c r="D4552">
        <f t="shared" si="707"/>
        <v>100</v>
      </c>
      <c r="E4552">
        <f t="shared" si="708"/>
        <v>310</v>
      </c>
      <c r="H4552">
        <v>20</v>
      </c>
      <c r="I4552">
        <v>50</v>
      </c>
      <c r="K4552">
        <v>30</v>
      </c>
    </row>
    <row r="4553" spans="2:11" x14ac:dyDescent="0.25">
      <c r="B4553" s="16">
        <f t="shared" si="703"/>
        <v>43353</v>
      </c>
      <c r="C4553">
        <f t="shared" si="709"/>
        <v>410</v>
      </c>
      <c r="D4553">
        <f t="shared" si="707"/>
        <v>100</v>
      </c>
      <c r="E4553">
        <f t="shared" si="708"/>
        <v>310</v>
      </c>
      <c r="H4553">
        <v>20</v>
      </c>
      <c r="I4553">
        <v>50</v>
      </c>
      <c r="K4553">
        <v>30</v>
      </c>
    </row>
    <row r="4554" spans="2:11" x14ac:dyDescent="0.25">
      <c r="B4554" s="16">
        <f t="shared" si="703"/>
        <v>43354</v>
      </c>
      <c r="C4554">
        <f t="shared" si="709"/>
        <v>410</v>
      </c>
      <c r="D4554">
        <f t="shared" si="707"/>
        <v>100</v>
      </c>
      <c r="E4554">
        <f t="shared" si="708"/>
        <v>310</v>
      </c>
      <c r="H4554">
        <v>20</v>
      </c>
      <c r="I4554">
        <v>50</v>
      </c>
      <c r="K4554">
        <v>30</v>
      </c>
    </row>
    <row r="4555" spans="2:11" x14ac:dyDescent="0.25">
      <c r="B4555" s="16">
        <f t="shared" si="703"/>
        <v>43355</v>
      </c>
      <c r="C4555">
        <f t="shared" si="709"/>
        <v>410</v>
      </c>
      <c r="D4555">
        <f t="shared" si="707"/>
        <v>100</v>
      </c>
      <c r="E4555">
        <f t="shared" si="708"/>
        <v>310</v>
      </c>
      <c r="H4555">
        <v>20</v>
      </c>
      <c r="I4555">
        <v>50</v>
      </c>
      <c r="K4555">
        <v>30</v>
      </c>
    </row>
    <row r="4556" spans="2:11" x14ac:dyDescent="0.25">
      <c r="B4556" s="16">
        <f t="shared" si="703"/>
        <v>43356</v>
      </c>
      <c r="C4556">
        <f t="shared" si="709"/>
        <v>410</v>
      </c>
      <c r="D4556">
        <f t="shared" si="707"/>
        <v>100</v>
      </c>
      <c r="E4556">
        <f t="shared" si="708"/>
        <v>310</v>
      </c>
      <c r="H4556">
        <v>20</v>
      </c>
      <c r="I4556">
        <v>50</v>
      </c>
      <c r="K4556">
        <v>30</v>
      </c>
    </row>
    <row r="4557" spans="2:11" x14ac:dyDescent="0.25">
      <c r="B4557" s="16">
        <f t="shared" si="703"/>
        <v>43357</v>
      </c>
      <c r="C4557">
        <f t="shared" si="709"/>
        <v>410</v>
      </c>
      <c r="D4557">
        <f t="shared" si="707"/>
        <v>100</v>
      </c>
      <c r="E4557">
        <f t="shared" si="708"/>
        <v>310</v>
      </c>
      <c r="H4557">
        <v>20</v>
      </c>
      <c r="I4557">
        <v>50</v>
      </c>
      <c r="K4557">
        <v>30</v>
      </c>
    </row>
    <row r="4558" spans="2:11" x14ac:dyDescent="0.25">
      <c r="B4558" s="16">
        <f t="shared" si="703"/>
        <v>43358</v>
      </c>
      <c r="C4558">
        <f t="shared" si="709"/>
        <v>410</v>
      </c>
      <c r="D4558">
        <f t="shared" si="707"/>
        <v>100</v>
      </c>
      <c r="E4558">
        <f t="shared" si="708"/>
        <v>310</v>
      </c>
      <c r="H4558">
        <v>20</v>
      </c>
      <c r="I4558">
        <v>50</v>
      </c>
      <c r="K4558">
        <v>30</v>
      </c>
    </row>
    <row r="4559" spans="2:11" x14ac:dyDescent="0.25">
      <c r="B4559" s="16">
        <f t="shared" si="703"/>
        <v>43359</v>
      </c>
      <c r="C4559">
        <f t="shared" si="709"/>
        <v>410</v>
      </c>
      <c r="D4559">
        <f t="shared" si="707"/>
        <v>100</v>
      </c>
      <c r="E4559">
        <f t="shared" si="708"/>
        <v>310</v>
      </c>
      <c r="H4559">
        <v>20</v>
      </c>
      <c r="I4559">
        <v>50</v>
      </c>
      <c r="K4559">
        <v>30</v>
      </c>
    </row>
    <row r="4560" spans="2:11" x14ac:dyDescent="0.25">
      <c r="B4560" s="16">
        <f t="shared" si="703"/>
        <v>43360</v>
      </c>
      <c r="C4560">
        <f t="shared" si="709"/>
        <v>410</v>
      </c>
      <c r="D4560">
        <f t="shared" si="707"/>
        <v>100</v>
      </c>
      <c r="E4560">
        <f t="shared" si="708"/>
        <v>310</v>
      </c>
      <c r="H4560">
        <v>20</v>
      </c>
      <c r="I4560">
        <v>50</v>
      </c>
      <c r="K4560">
        <v>30</v>
      </c>
    </row>
    <row r="4561" spans="2:11" x14ac:dyDescent="0.25">
      <c r="B4561" s="16">
        <f t="shared" si="703"/>
        <v>43361</v>
      </c>
      <c r="C4561">
        <f t="shared" si="709"/>
        <v>410</v>
      </c>
      <c r="D4561">
        <f t="shared" si="707"/>
        <v>100</v>
      </c>
      <c r="E4561">
        <f t="shared" si="708"/>
        <v>310</v>
      </c>
      <c r="H4561">
        <v>20</v>
      </c>
      <c r="I4561">
        <v>50</v>
      </c>
      <c r="K4561">
        <v>30</v>
      </c>
    </row>
    <row r="4562" spans="2:11" x14ac:dyDescent="0.25">
      <c r="B4562" s="16">
        <f t="shared" si="703"/>
        <v>43362</v>
      </c>
      <c r="C4562">
        <f t="shared" si="709"/>
        <v>410</v>
      </c>
      <c r="D4562">
        <f t="shared" si="707"/>
        <v>100</v>
      </c>
      <c r="E4562">
        <f t="shared" si="708"/>
        <v>310</v>
      </c>
      <c r="H4562">
        <v>20</v>
      </c>
      <c r="I4562">
        <v>50</v>
      </c>
      <c r="K4562">
        <v>30</v>
      </c>
    </row>
    <row r="4563" spans="2:11" x14ac:dyDescent="0.25">
      <c r="B4563" s="16">
        <f t="shared" si="703"/>
        <v>43363</v>
      </c>
      <c r="C4563">
        <f t="shared" si="709"/>
        <v>410</v>
      </c>
      <c r="D4563">
        <f t="shared" si="707"/>
        <v>100</v>
      </c>
      <c r="E4563">
        <f t="shared" si="708"/>
        <v>310</v>
      </c>
      <c r="H4563">
        <v>20</v>
      </c>
      <c r="I4563">
        <v>50</v>
      </c>
      <c r="K4563">
        <v>30</v>
      </c>
    </row>
    <row r="4564" spans="2:11" x14ac:dyDescent="0.25">
      <c r="B4564" s="16">
        <f t="shared" si="703"/>
        <v>43364</v>
      </c>
      <c r="C4564">
        <f t="shared" si="709"/>
        <v>410</v>
      </c>
      <c r="D4564">
        <f t="shared" si="707"/>
        <v>100</v>
      </c>
      <c r="E4564">
        <f t="shared" si="708"/>
        <v>310</v>
      </c>
      <c r="H4564">
        <v>20</v>
      </c>
      <c r="I4564">
        <v>50</v>
      </c>
      <c r="K4564">
        <v>30</v>
      </c>
    </row>
    <row r="4565" spans="2:11" x14ac:dyDescent="0.25">
      <c r="B4565" s="16">
        <f t="shared" si="703"/>
        <v>43365</v>
      </c>
      <c r="C4565">
        <f t="shared" si="709"/>
        <v>410</v>
      </c>
      <c r="D4565">
        <f t="shared" si="707"/>
        <v>100</v>
      </c>
      <c r="E4565">
        <f t="shared" si="708"/>
        <v>310</v>
      </c>
      <c r="H4565">
        <v>20</v>
      </c>
      <c r="I4565">
        <v>50</v>
      </c>
      <c r="K4565">
        <v>30</v>
      </c>
    </row>
    <row r="4566" spans="2:11" x14ac:dyDescent="0.25">
      <c r="B4566" s="16">
        <f t="shared" si="703"/>
        <v>43366</v>
      </c>
      <c r="C4566">
        <f t="shared" si="709"/>
        <v>410</v>
      </c>
      <c r="D4566">
        <f t="shared" si="707"/>
        <v>100</v>
      </c>
      <c r="E4566">
        <f t="shared" si="708"/>
        <v>310</v>
      </c>
      <c r="H4566">
        <v>20</v>
      </c>
      <c r="I4566">
        <v>50</v>
      </c>
      <c r="K4566">
        <v>30</v>
      </c>
    </row>
    <row r="4567" spans="2:11" x14ac:dyDescent="0.25">
      <c r="B4567" s="16">
        <f t="shared" si="703"/>
        <v>43367</v>
      </c>
      <c r="C4567">
        <f t="shared" si="709"/>
        <v>410</v>
      </c>
      <c r="D4567">
        <f t="shared" si="707"/>
        <v>100</v>
      </c>
      <c r="E4567">
        <f t="shared" si="708"/>
        <v>310</v>
      </c>
      <c r="H4567">
        <v>20</v>
      </c>
      <c r="I4567">
        <v>50</v>
      </c>
      <c r="K4567">
        <v>30</v>
      </c>
    </row>
    <row r="4568" spans="2:11" x14ac:dyDescent="0.25">
      <c r="B4568" s="16">
        <f t="shared" si="703"/>
        <v>43368</v>
      </c>
      <c r="C4568">
        <f t="shared" si="709"/>
        <v>410</v>
      </c>
      <c r="D4568">
        <f t="shared" si="707"/>
        <v>100</v>
      </c>
      <c r="E4568">
        <f t="shared" si="708"/>
        <v>310</v>
      </c>
      <c r="H4568">
        <v>20</v>
      </c>
      <c r="I4568">
        <v>50</v>
      </c>
      <c r="K4568">
        <v>30</v>
      </c>
    </row>
    <row r="4569" spans="2:11" x14ac:dyDescent="0.25">
      <c r="B4569" s="16">
        <f t="shared" si="703"/>
        <v>43369</v>
      </c>
      <c r="C4569">
        <f t="shared" si="709"/>
        <v>410</v>
      </c>
      <c r="D4569">
        <f t="shared" si="707"/>
        <v>100</v>
      </c>
      <c r="E4569">
        <f t="shared" si="708"/>
        <v>310</v>
      </c>
      <c r="H4569">
        <v>20</v>
      </c>
      <c r="I4569">
        <v>50</v>
      </c>
      <c r="K4569">
        <v>30</v>
      </c>
    </row>
    <row r="4570" spans="2:11" x14ac:dyDescent="0.25">
      <c r="B4570" s="16">
        <f t="shared" ref="B4570:B4573" si="710">B4569+1</f>
        <v>43370</v>
      </c>
      <c r="C4570">
        <f t="shared" si="709"/>
        <v>410</v>
      </c>
      <c r="D4570">
        <f t="shared" si="707"/>
        <v>100</v>
      </c>
      <c r="E4570">
        <f t="shared" si="708"/>
        <v>310</v>
      </c>
      <c r="H4570">
        <v>20</v>
      </c>
      <c r="I4570">
        <v>50</v>
      </c>
      <c r="K4570">
        <v>30</v>
      </c>
    </row>
    <row r="4571" spans="2:11" x14ac:dyDescent="0.25">
      <c r="B4571" s="16">
        <f t="shared" si="710"/>
        <v>43371</v>
      </c>
      <c r="C4571">
        <f t="shared" si="709"/>
        <v>410</v>
      </c>
      <c r="D4571">
        <f t="shared" si="707"/>
        <v>100</v>
      </c>
      <c r="E4571">
        <f t="shared" si="708"/>
        <v>310</v>
      </c>
      <c r="H4571">
        <v>20</v>
      </c>
      <c r="I4571">
        <v>50</v>
      </c>
      <c r="K4571">
        <v>30</v>
      </c>
    </row>
    <row r="4572" spans="2:11" x14ac:dyDescent="0.25">
      <c r="B4572" s="16">
        <f t="shared" si="710"/>
        <v>43372</v>
      </c>
      <c r="C4572">
        <f t="shared" si="709"/>
        <v>410</v>
      </c>
      <c r="D4572">
        <f t="shared" si="707"/>
        <v>100</v>
      </c>
      <c r="E4572">
        <f t="shared" si="708"/>
        <v>310</v>
      </c>
      <c r="H4572">
        <v>20</v>
      </c>
      <c r="I4572">
        <v>50</v>
      </c>
      <c r="K4572">
        <v>30</v>
      </c>
    </row>
    <row r="4573" spans="2:11" x14ac:dyDescent="0.25">
      <c r="B4573" s="16">
        <f t="shared" si="710"/>
        <v>43373</v>
      </c>
      <c r="C4573">
        <f t="shared" si="709"/>
        <v>410</v>
      </c>
      <c r="D4573">
        <f t="shared" si="707"/>
        <v>100</v>
      </c>
      <c r="E4573">
        <f t="shared" si="708"/>
        <v>310</v>
      </c>
      <c r="H4573">
        <v>20</v>
      </c>
      <c r="I4573">
        <v>50</v>
      </c>
      <c r="K4573">
        <v>30</v>
      </c>
    </row>
    <row r="4574" spans="2:11" x14ac:dyDescent="0.25">
      <c r="B4574" s="16"/>
    </row>
  </sheetData>
  <phoneticPr fontId="1" type="noConversion"/>
  <conditionalFormatting sqref="A8:A2929">
    <cfRule type="cellIs" dxfId="1" priority="1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86"/>
  <sheetViews>
    <sheetView tabSelected="1" zoomScaleNormal="100" workbookViewId="0">
      <pane xSplit="2" ySplit="7" topLeftCell="C4513" activePane="bottomRight" state="frozen"/>
      <selection pane="topRight" activeCell="C1" sqref="C1"/>
      <selection pane="bottomLeft" activeCell="A8" sqref="A8"/>
      <selection pane="bottomRight" activeCell="P4520" sqref="P4520"/>
    </sheetView>
  </sheetViews>
  <sheetFormatPr defaultRowHeight="13.2" x14ac:dyDescent="0.25"/>
  <cols>
    <col min="1" max="1" width="3.33203125" customWidth="1"/>
    <col min="2" max="2" width="14.109375" style="3" customWidth="1"/>
    <col min="3" max="3" width="12.88671875" customWidth="1"/>
    <col min="13" max="13" width="20.6640625" bestFit="1" customWidth="1"/>
  </cols>
  <sheetData>
    <row r="1" spans="1:22" x14ac:dyDescent="0.25">
      <c r="B1" s="3" t="s">
        <v>5</v>
      </c>
      <c r="C1" s="3"/>
      <c r="D1" s="3"/>
      <c r="E1" s="3"/>
      <c r="F1" s="3"/>
      <c r="G1" s="3"/>
      <c r="I1" s="3"/>
      <c r="J1" s="3"/>
      <c r="K1" s="3"/>
      <c r="L1" s="3"/>
      <c r="M1" s="3"/>
    </row>
    <row r="2" spans="1:22" x14ac:dyDescent="0.25">
      <c r="B2" s="3" t="s">
        <v>19</v>
      </c>
      <c r="C2" s="3"/>
      <c r="D2" s="3"/>
      <c r="E2" s="3"/>
      <c r="F2" s="3"/>
      <c r="G2" s="3"/>
      <c r="I2" s="3"/>
      <c r="J2" s="3"/>
      <c r="K2" s="3"/>
      <c r="L2" s="3"/>
      <c r="M2" s="3"/>
    </row>
    <row r="3" spans="1:22" x14ac:dyDescent="0.25">
      <c r="C3" s="3"/>
      <c r="D3" s="3"/>
      <c r="E3" s="3"/>
      <c r="F3" s="3"/>
      <c r="G3" s="3"/>
      <c r="I3" s="3"/>
      <c r="J3" s="3"/>
      <c r="K3" s="3"/>
      <c r="L3" s="3"/>
      <c r="M3" s="3"/>
    </row>
    <row r="4" spans="1:22" x14ac:dyDescent="0.25">
      <c r="B4" s="3" t="s">
        <v>0</v>
      </c>
      <c r="C4" s="32">
        <v>43287</v>
      </c>
      <c r="D4" s="3"/>
      <c r="E4" s="3"/>
      <c r="F4" s="3" t="s">
        <v>4</v>
      </c>
      <c r="G4" s="3"/>
      <c r="I4" s="3"/>
      <c r="J4" s="3"/>
      <c r="K4" s="3"/>
      <c r="L4" s="3"/>
      <c r="M4" s="3"/>
    </row>
    <row r="5" spans="1:22" x14ac:dyDescent="0.25">
      <c r="C5" s="3"/>
      <c r="D5" s="3"/>
      <c r="E5" s="3"/>
      <c r="F5" s="3"/>
      <c r="G5" s="3"/>
      <c r="I5" s="3"/>
      <c r="J5" s="3"/>
      <c r="K5" s="3"/>
      <c r="L5" s="3"/>
      <c r="M5" s="3"/>
    </row>
    <row r="6" spans="1:22" x14ac:dyDescent="0.25">
      <c r="B6" s="3" t="s">
        <v>1</v>
      </c>
      <c r="C6" s="3" t="s">
        <v>2</v>
      </c>
      <c r="D6" s="3" t="s">
        <v>6</v>
      </c>
      <c r="E6" s="3" t="s">
        <v>12</v>
      </c>
      <c r="F6" s="3" t="s">
        <v>7</v>
      </c>
      <c r="G6" s="3"/>
      <c r="I6" s="3"/>
      <c r="J6" s="3"/>
      <c r="K6" s="3"/>
      <c r="L6" s="3"/>
      <c r="M6" s="3"/>
    </row>
    <row r="7" spans="1:22" x14ac:dyDescent="0.25">
      <c r="C7" s="3" t="s">
        <v>3</v>
      </c>
      <c r="D7" s="3" t="s">
        <v>3</v>
      </c>
      <c r="E7" s="3" t="s">
        <v>3</v>
      </c>
      <c r="F7" s="3" t="s">
        <v>9</v>
      </c>
      <c r="G7" s="3" t="s">
        <v>24</v>
      </c>
      <c r="H7" s="3" t="s">
        <v>26</v>
      </c>
      <c r="I7" s="3" t="s">
        <v>10</v>
      </c>
      <c r="J7" s="3" t="s">
        <v>25</v>
      </c>
      <c r="K7" s="3" t="s">
        <v>11</v>
      </c>
      <c r="L7" s="3" t="s">
        <v>8</v>
      </c>
      <c r="M7" s="3" t="s">
        <v>23</v>
      </c>
      <c r="N7" s="3" t="s">
        <v>27</v>
      </c>
      <c r="O7" s="3" t="s">
        <v>28</v>
      </c>
      <c r="P7" s="3" t="s">
        <v>30</v>
      </c>
      <c r="Q7" s="3" t="s">
        <v>38</v>
      </c>
      <c r="R7" s="3" t="s">
        <v>39</v>
      </c>
      <c r="S7" s="3" t="s">
        <v>43</v>
      </c>
      <c r="T7" s="3" t="s">
        <v>36</v>
      </c>
      <c r="U7" s="3" t="s">
        <v>44</v>
      </c>
      <c r="V7" s="3" t="s">
        <v>45</v>
      </c>
    </row>
    <row r="8" spans="1:22" x14ac:dyDescent="0.25">
      <c r="A8">
        <f t="shared" ref="A8:A71" si="0">IF(DAY(B8)=1,1,"")</f>
        <v>1</v>
      </c>
      <c r="B8" s="16">
        <v>38808</v>
      </c>
      <c r="C8">
        <v>80</v>
      </c>
      <c r="D8">
        <f t="shared" ref="D8:D71" si="1">SUM(F8:W8)</f>
        <v>30</v>
      </c>
      <c r="E8">
        <f t="shared" ref="E8:E71" si="2">C8-D8</f>
        <v>50</v>
      </c>
      <c r="K8">
        <v>30</v>
      </c>
    </row>
    <row r="9" spans="1:22" x14ac:dyDescent="0.25">
      <c r="A9" t="str">
        <f t="shared" si="0"/>
        <v/>
      </c>
      <c r="B9" s="16">
        <f t="shared" ref="B9:B72" si="3">B8+1</f>
        <v>38809</v>
      </c>
      <c r="C9">
        <f>C8</f>
        <v>80</v>
      </c>
      <c r="D9">
        <f t="shared" si="1"/>
        <v>30</v>
      </c>
      <c r="E9">
        <f t="shared" si="2"/>
        <v>50</v>
      </c>
      <c r="K9">
        <f t="shared" ref="K9:K72" si="4">K8</f>
        <v>30</v>
      </c>
    </row>
    <row r="10" spans="1:22" x14ac:dyDescent="0.25">
      <c r="A10" t="str">
        <f t="shared" si="0"/>
        <v/>
      </c>
      <c r="B10" s="16">
        <f t="shared" si="3"/>
        <v>38810</v>
      </c>
      <c r="C10">
        <f t="shared" ref="C10:C73" si="5">C9</f>
        <v>80</v>
      </c>
      <c r="D10">
        <f t="shared" si="1"/>
        <v>30</v>
      </c>
      <c r="E10">
        <f t="shared" si="2"/>
        <v>50</v>
      </c>
      <c r="K10">
        <f t="shared" si="4"/>
        <v>30</v>
      </c>
    </row>
    <row r="11" spans="1:22" x14ac:dyDescent="0.25">
      <c r="A11" t="str">
        <f t="shared" si="0"/>
        <v/>
      </c>
      <c r="B11" s="16">
        <f t="shared" si="3"/>
        <v>38811</v>
      </c>
      <c r="C11">
        <f t="shared" si="5"/>
        <v>80</v>
      </c>
      <c r="D11">
        <f t="shared" si="1"/>
        <v>30</v>
      </c>
      <c r="E11">
        <f t="shared" si="2"/>
        <v>50</v>
      </c>
      <c r="K11">
        <f t="shared" si="4"/>
        <v>30</v>
      </c>
    </row>
    <row r="12" spans="1:22" x14ac:dyDescent="0.25">
      <c r="A12" t="str">
        <f t="shared" si="0"/>
        <v/>
      </c>
      <c r="B12" s="16">
        <f t="shared" si="3"/>
        <v>38812</v>
      </c>
      <c r="C12">
        <f t="shared" si="5"/>
        <v>80</v>
      </c>
      <c r="D12">
        <f t="shared" si="1"/>
        <v>30</v>
      </c>
      <c r="E12">
        <f t="shared" si="2"/>
        <v>50</v>
      </c>
      <c r="K12">
        <f t="shared" si="4"/>
        <v>30</v>
      </c>
    </row>
    <row r="13" spans="1:22" x14ac:dyDescent="0.25">
      <c r="A13" t="str">
        <f t="shared" si="0"/>
        <v/>
      </c>
      <c r="B13" s="16">
        <f t="shared" si="3"/>
        <v>38813</v>
      </c>
      <c r="C13">
        <f t="shared" si="5"/>
        <v>80</v>
      </c>
      <c r="D13">
        <f t="shared" si="1"/>
        <v>30</v>
      </c>
      <c r="E13">
        <f t="shared" si="2"/>
        <v>50</v>
      </c>
      <c r="K13">
        <f t="shared" si="4"/>
        <v>30</v>
      </c>
    </row>
    <row r="14" spans="1:22" x14ac:dyDescent="0.25">
      <c r="A14" t="str">
        <f t="shared" si="0"/>
        <v/>
      </c>
      <c r="B14" s="16">
        <f t="shared" si="3"/>
        <v>38814</v>
      </c>
      <c r="C14">
        <f t="shared" si="5"/>
        <v>80</v>
      </c>
      <c r="D14">
        <f t="shared" si="1"/>
        <v>30</v>
      </c>
      <c r="E14">
        <f t="shared" si="2"/>
        <v>50</v>
      </c>
      <c r="K14">
        <f t="shared" si="4"/>
        <v>30</v>
      </c>
    </row>
    <row r="15" spans="1:22" x14ac:dyDescent="0.25">
      <c r="A15" t="str">
        <f t="shared" si="0"/>
        <v/>
      </c>
      <c r="B15" s="16">
        <f t="shared" si="3"/>
        <v>38815</v>
      </c>
      <c r="C15">
        <f t="shared" si="5"/>
        <v>80</v>
      </c>
      <c r="D15">
        <f t="shared" si="1"/>
        <v>30</v>
      </c>
      <c r="E15">
        <f t="shared" si="2"/>
        <v>50</v>
      </c>
      <c r="K15">
        <f t="shared" si="4"/>
        <v>30</v>
      </c>
    </row>
    <row r="16" spans="1:22" x14ac:dyDescent="0.25">
      <c r="A16" t="str">
        <f t="shared" si="0"/>
        <v/>
      </c>
      <c r="B16" s="16">
        <f t="shared" si="3"/>
        <v>38816</v>
      </c>
      <c r="C16">
        <f t="shared" si="5"/>
        <v>80</v>
      </c>
      <c r="D16">
        <f t="shared" si="1"/>
        <v>30</v>
      </c>
      <c r="E16">
        <f t="shared" si="2"/>
        <v>50</v>
      </c>
      <c r="K16">
        <f t="shared" si="4"/>
        <v>30</v>
      </c>
    </row>
    <row r="17" spans="1:11" x14ac:dyDescent="0.25">
      <c r="A17" t="str">
        <f t="shared" si="0"/>
        <v/>
      </c>
      <c r="B17" s="16">
        <f t="shared" si="3"/>
        <v>38817</v>
      </c>
      <c r="C17">
        <f t="shared" si="5"/>
        <v>80</v>
      </c>
      <c r="D17">
        <f t="shared" si="1"/>
        <v>30</v>
      </c>
      <c r="E17">
        <f t="shared" si="2"/>
        <v>50</v>
      </c>
      <c r="K17">
        <f t="shared" si="4"/>
        <v>30</v>
      </c>
    </row>
    <row r="18" spans="1:11" x14ac:dyDescent="0.25">
      <c r="A18" t="str">
        <f t="shared" si="0"/>
        <v/>
      </c>
      <c r="B18" s="16">
        <f t="shared" si="3"/>
        <v>38818</v>
      </c>
      <c r="C18">
        <f t="shared" si="5"/>
        <v>80</v>
      </c>
      <c r="D18">
        <f t="shared" si="1"/>
        <v>30</v>
      </c>
      <c r="E18">
        <f t="shared" si="2"/>
        <v>50</v>
      </c>
      <c r="K18">
        <f t="shared" si="4"/>
        <v>30</v>
      </c>
    </row>
    <row r="19" spans="1:11" x14ac:dyDescent="0.25">
      <c r="A19" t="str">
        <f t="shared" si="0"/>
        <v/>
      </c>
      <c r="B19" s="16">
        <f t="shared" si="3"/>
        <v>38819</v>
      </c>
      <c r="C19">
        <f t="shared" si="5"/>
        <v>80</v>
      </c>
      <c r="D19">
        <f t="shared" si="1"/>
        <v>30</v>
      </c>
      <c r="E19">
        <f t="shared" si="2"/>
        <v>50</v>
      </c>
      <c r="K19">
        <f t="shared" si="4"/>
        <v>30</v>
      </c>
    </row>
    <row r="20" spans="1:11" x14ac:dyDescent="0.25">
      <c r="A20" t="str">
        <f t="shared" si="0"/>
        <v/>
      </c>
      <c r="B20" s="16">
        <f t="shared" si="3"/>
        <v>38820</v>
      </c>
      <c r="C20">
        <f t="shared" si="5"/>
        <v>80</v>
      </c>
      <c r="D20">
        <f t="shared" si="1"/>
        <v>30</v>
      </c>
      <c r="E20">
        <f t="shared" si="2"/>
        <v>50</v>
      </c>
      <c r="K20">
        <f t="shared" si="4"/>
        <v>30</v>
      </c>
    </row>
    <row r="21" spans="1:11" x14ac:dyDescent="0.25">
      <c r="A21" t="str">
        <f t="shared" si="0"/>
        <v/>
      </c>
      <c r="B21" s="16">
        <f t="shared" si="3"/>
        <v>38821</v>
      </c>
      <c r="C21">
        <f t="shared" si="5"/>
        <v>80</v>
      </c>
      <c r="D21">
        <f t="shared" si="1"/>
        <v>30</v>
      </c>
      <c r="E21">
        <f t="shared" si="2"/>
        <v>50</v>
      </c>
      <c r="K21">
        <f t="shared" si="4"/>
        <v>30</v>
      </c>
    </row>
    <row r="22" spans="1:11" x14ac:dyDescent="0.25">
      <c r="A22" t="str">
        <f t="shared" si="0"/>
        <v/>
      </c>
      <c r="B22" s="16">
        <f t="shared" si="3"/>
        <v>38822</v>
      </c>
      <c r="C22">
        <f t="shared" si="5"/>
        <v>80</v>
      </c>
      <c r="D22">
        <f t="shared" si="1"/>
        <v>30</v>
      </c>
      <c r="E22">
        <f t="shared" si="2"/>
        <v>50</v>
      </c>
      <c r="K22">
        <f t="shared" si="4"/>
        <v>30</v>
      </c>
    </row>
    <row r="23" spans="1:11" x14ac:dyDescent="0.25">
      <c r="A23" t="str">
        <f t="shared" si="0"/>
        <v/>
      </c>
      <c r="B23" s="16">
        <f t="shared" si="3"/>
        <v>38823</v>
      </c>
      <c r="C23">
        <f t="shared" si="5"/>
        <v>80</v>
      </c>
      <c r="D23">
        <f t="shared" si="1"/>
        <v>30</v>
      </c>
      <c r="E23">
        <f t="shared" si="2"/>
        <v>50</v>
      </c>
      <c r="K23">
        <f t="shared" si="4"/>
        <v>30</v>
      </c>
    </row>
    <row r="24" spans="1:11" x14ac:dyDescent="0.25">
      <c r="A24" t="str">
        <f t="shared" si="0"/>
        <v/>
      </c>
      <c r="B24" s="16">
        <f t="shared" si="3"/>
        <v>38824</v>
      </c>
      <c r="C24">
        <f t="shared" si="5"/>
        <v>80</v>
      </c>
      <c r="D24">
        <f t="shared" si="1"/>
        <v>30</v>
      </c>
      <c r="E24">
        <f t="shared" si="2"/>
        <v>50</v>
      </c>
      <c r="K24">
        <f t="shared" si="4"/>
        <v>30</v>
      </c>
    </row>
    <row r="25" spans="1:11" x14ac:dyDescent="0.25">
      <c r="A25" t="str">
        <f t="shared" si="0"/>
        <v/>
      </c>
      <c r="B25" s="16">
        <f t="shared" si="3"/>
        <v>38825</v>
      </c>
      <c r="C25">
        <f t="shared" si="5"/>
        <v>80</v>
      </c>
      <c r="D25">
        <f t="shared" si="1"/>
        <v>30</v>
      </c>
      <c r="E25">
        <f t="shared" si="2"/>
        <v>50</v>
      </c>
      <c r="K25">
        <f t="shared" si="4"/>
        <v>30</v>
      </c>
    </row>
    <row r="26" spans="1:11" x14ac:dyDescent="0.25">
      <c r="A26" t="str">
        <f t="shared" si="0"/>
        <v/>
      </c>
      <c r="B26" s="16">
        <f t="shared" si="3"/>
        <v>38826</v>
      </c>
      <c r="C26">
        <f t="shared" si="5"/>
        <v>80</v>
      </c>
      <c r="D26">
        <f t="shared" si="1"/>
        <v>30</v>
      </c>
      <c r="E26">
        <f t="shared" si="2"/>
        <v>50</v>
      </c>
      <c r="K26">
        <f t="shared" si="4"/>
        <v>30</v>
      </c>
    </row>
    <row r="27" spans="1:11" x14ac:dyDescent="0.25">
      <c r="A27" t="str">
        <f t="shared" si="0"/>
        <v/>
      </c>
      <c r="B27" s="16">
        <f t="shared" si="3"/>
        <v>38827</v>
      </c>
      <c r="C27">
        <f t="shared" si="5"/>
        <v>80</v>
      </c>
      <c r="D27">
        <f t="shared" si="1"/>
        <v>30</v>
      </c>
      <c r="E27">
        <f t="shared" si="2"/>
        <v>50</v>
      </c>
      <c r="K27">
        <f t="shared" si="4"/>
        <v>30</v>
      </c>
    </row>
    <row r="28" spans="1:11" x14ac:dyDescent="0.25">
      <c r="A28" t="str">
        <f t="shared" si="0"/>
        <v/>
      </c>
      <c r="B28" s="16">
        <f t="shared" si="3"/>
        <v>38828</v>
      </c>
      <c r="C28">
        <f t="shared" si="5"/>
        <v>80</v>
      </c>
      <c r="D28">
        <f t="shared" si="1"/>
        <v>30</v>
      </c>
      <c r="E28">
        <f t="shared" si="2"/>
        <v>50</v>
      </c>
      <c r="K28">
        <f t="shared" si="4"/>
        <v>30</v>
      </c>
    </row>
    <row r="29" spans="1:11" x14ac:dyDescent="0.25">
      <c r="A29" t="str">
        <f t="shared" si="0"/>
        <v/>
      </c>
      <c r="B29" s="16">
        <f t="shared" si="3"/>
        <v>38829</v>
      </c>
      <c r="C29">
        <f t="shared" si="5"/>
        <v>80</v>
      </c>
      <c r="D29">
        <f t="shared" si="1"/>
        <v>30</v>
      </c>
      <c r="E29">
        <f t="shared" si="2"/>
        <v>50</v>
      </c>
      <c r="K29">
        <f t="shared" si="4"/>
        <v>30</v>
      </c>
    </row>
    <row r="30" spans="1:11" x14ac:dyDescent="0.25">
      <c r="A30" t="str">
        <f t="shared" si="0"/>
        <v/>
      </c>
      <c r="B30" s="16">
        <f t="shared" si="3"/>
        <v>38830</v>
      </c>
      <c r="C30">
        <f t="shared" si="5"/>
        <v>80</v>
      </c>
      <c r="D30">
        <f t="shared" si="1"/>
        <v>30</v>
      </c>
      <c r="E30">
        <f t="shared" si="2"/>
        <v>50</v>
      </c>
      <c r="K30">
        <f t="shared" si="4"/>
        <v>30</v>
      </c>
    </row>
    <row r="31" spans="1:11" x14ac:dyDescent="0.25">
      <c r="A31" t="str">
        <f t="shared" si="0"/>
        <v/>
      </c>
      <c r="B31" s="16">
        <f t="shared" si="3"/>
        <v>38831</v>
      </c>
      <c r="C31">
        <f t="shared" si="5"/>
        <v>80</v>
      </c>
      <c r="D31">
        <f t="shared" si="1"/>
        <v>30</v>
      </c>
      <c r="E31">
        <f t="shared" si="2"/>
        <v>50</v>
      </c>
      <c r="K31">
        <f t="shared" si="4"/>
        <v>30</v>
      </c>
    </row>
    <row r="32" spans="1:11" x14ac:dyDescent="0.25">
      <c r="A32" t="str">
        <f t="shared" si="0"/>
        <v/>
      </c>
      <c r="B32" s="16">
        <f t="shared" si="3"/>
        <v>38832</v>
      </c>
      <c r="C32">
        <f t="shared" si="5"/>
        <v>80</v>
      </c>
      <c r="D32">
        <f t="shared" si="1"/>
        <v>30</v>
      </c>
      <c r="E32">
        <f t="shared" si="2"/>
        <v>50</v>
      </c>
      <c r="K32">
        <f t="shared" si="4"/>
        <v>30</v>
      </c>
    </row>
    <row r="33" spans="1:11" x14ac:dyDescent="0.25">
      <c r="A33" t="str">
        <f t="shared" si="0"/>
        <v/>
      </c>
      <c r="B33" s="16">
        <f t="shared" si="3"/>
        <v>38833</v>
      </c>
      <c r="C33">
        <f t="shared" si="5"/>
        <v>80</v>
      </c>
      <c r="D33">
        <f t="shared" si="1"/>
        <v>30</v>
      </c>
      <c r="E33">
        <f t="shared" si="2"/>
        <v>50</v>
      </c>
      <c r="K33">
        <f t="shared" si="4"/>
        <v>30</v>
      </c>
    </row>
    <row r="34" spans="1:11" x14ac:dyDescent="0.25">
      <c r="A34" t="str">
        <f t="shared" si="0"/>
        <v/>
      </c>
      <c r="B34" s="16">
        <f t="shared" si="3"/>
        <v>38834</v>
      </c>
      <c r="C34">
        <f t="shared" si="5"/>
        <v>80</v>
      </c>
      <c r="D34">
        <f t="shared" si="1"/>
        <v>30</v>
      </c>
      <c r="E34">
        <f t="shared" si="2"/>
        <v>50</v>
      </c>
      <c r="K34">
        <f t="shared" si="4"/>
        <v>30</v>
      </c>
    </row>
    <row r="35" spans="1:11" x14ac:dyDescent="0.25">
      <c r="A35" t="str">
        <f t="shared" si="0"/>
        <v/>
      </c>
      <c r="B35" s="16">
        <f t="shared" si="3"/>
        <v>38835</v>
      </c>
      <c r="C35">
        <f t="shared" si="5"/>
        <v>80</v>
      </c>
      <c r="D35">
        <f t="shared" si="1"/>
        <v>30</v>
      </c>
      <c r="E35">
        <f t="shared" si="2"/>
        <v>50</v>
      </c>
      <c r="K35">
        <f t="shared" si="4"/>
        <v>30</v>
      </c>
    </row>
    <row r="36" spans="1:11" x14ac:dyDescent="0.25">
      <c r="A36" t="str">
        <f t="shared" si="0"/>
        <v/>
      </c>
      <c r="B36" s="16">
        <f t="shared" si="3"/>
        <v>38836</v>
      </c>
      <c r="C36">
        <f t="shared" si="5"/>
        <v>80</v>
      </c>
      <c r="D36">
        <f t="shared" si="1"/>
        <v>30</v>
      </c>
      <c r="E36">
        <f t="shared" si="2"/>
        <v>50</v>
      </c>
      <c r="K36">
        <f t="shared" si="4"/>
        <v>30</v>
      </c>
    </row>
    <row r="37" spans="1:11" x14ac:dyDescent="0.25">
      <c r="A37" t="str">
        <f t="shared" si="0"/>
        <v/>
      </c>
      <c r="B37" s="16">
        <f t="shared" si="3"/>
        <v>38837</v>
      </c>
      <c r="C37">
        <f t="shared" si="5"/>
        <v>80</v>
      </c>
      <c r="D37">
        <f t="shared" si="1"/>
        <v>30</v>
      </c>
      <c r="E37">
        <f t="shared" si="2"/>
        <v>50</v>
      </c>
      <c r="K37">
        <f t="shared" si="4"/>
        <v>30</v>
      </c>
    </row>
    <row r="38" spans="1:11" x14ac:dyDescent="0.25">
      <c r="A38">
        <f t="shared" si="0"/>
        <v>1</v>
      </c>
      <c r="B38" s="16">
        <f t="shared" si="3"/>
        <v>38838</v>
      </c>
      <c r="C38">
        <f t="shared" si="5"/>
        <v>80</v>
      </c>
      <c r="D38">
        <f t="shared" si="1"/>
        <v>80</v>
      </c>
      <c r="E38">
        <f t="shared" si="2"/>
        <v>0</v>
      </c>
      <c r="K38">
        <v>80</v>
      </c>
    </row>
    <row r="39" spans="1:11" x14ac:dyDescent="0.25">
      <c r="A39" t="str">
        <f t="shared" si="0"/>
        <v/>
      </c>
      <c r="B39" s="16">
        <f t="shared" si="3"/>
        <v>38839</v>
      </c>
      <c r="C39">
        <f t="shared" si="5"/>
        <v>80</v>
      </c>
      <c r="D39">
        <f t="shared" si="1"/>
        <v>80</v>
      </c>
      <c r="E39">
        <f t="shared" si="2"/>
        <v>0</v>
      </c>
      <c r="K39">
        <f t="shared" si="4"/>
        <v>80</v>
      </c>
    </row>
    <row r="40" spans="1:11" x14ac:dyDescent="0.25">
      <c r="A40" t="str">
        <f t="shared" si="0"/>
        <v/>
      </c>
      <c r="B40" s="16">
        <f t="shared" si="3"/>
        <v>38840</v>
      </c>
      <c r="C40">
        <f t="shared" si="5"/>
        <v>80</v>
      </c>
      <c r="D40">
        <f t="shared" si="1"/>
        <v>80</v>
      </c>
      <c r="E40">
        <f t="shared" si="2"/>
        <v>0</v>
      </c>
      <c r="K40">
        <f t="shared" si="4"/>
        <v>80</v>
      </c>
    </row>
    <row r="41" spans="1:11" x14ac:dyDescent="0.25">
      <c r="A41" t="str">
        <f t="shared" si="0"/>
        <v/>
      </c>
      <c r="B41" s="16">
        <f t="shared" si="3"/>
        <v>38841</v>
      </c>
      <c r="C41">
        <f t="shared" si="5"/>
        <v>80</v>
      </c>
      <c r="D41">
        <f t="shared" si="1"/>
        <v>80</v>
      </c>
      <c r="E41">
        <f t="shared" si="2"/>
        <v>0</v>
      </c>
      <c r="K41">
        <f t="shared" si="4"/>
        <v>80</v>
      </c>
    </row>
    <row r="42" spans="1:11" x14ac:dyDescent="0.25">
      <c r="A42" t="str">
        <f t="shared" si="0"/>
        <v/>
      </c>
      <c r="B42" s="16">
        <f t="shared" si="3"/>
        <v>38842</v>
      </c>
      <c r="C42">
        <f t="shared" si="5"/>
        <v>80</v>
      </c>
      <c r="D42">
        <f t="shared" si="1"/>
        <v>80</v>
      </c>
      <c r="E42">
        <f t="shared" si="2"/>
        <v>0</v>
      </c>
      <c r="K42">
        <f t="shared" si="4"/>
        <v>80</v>
      </c>
    </row>
    <row r="43" spans="1:11" x14ac:dyDescent="0.25">
      <c r="A43" t="str">
        <f t="shared" si="0"/>
        <v/>
      </c>
      <c r="B43" s="16">
        <f t="shared" si="3"/>
        <v>38843</v>
      </c>
      <c r="C43">
        <f t="shared" si="5"/>
        <v>80</v>
      </c>
      <c r="D43">
        <f t="shared" si="1"/>
        <v>80</v>
      </c>
      <c r="E43">
        <f t="shared" si="2"/>
        <v>0</v>
      </c>
      <c r="K43">
        <f t="shared" si="4"/>
        <v>80</v>
      </c>
    </row>
    <row r="44" spans="1:11" x14ac:dyDescent="0.25">
      <c r="A44" t="str">
        <f t="shared" si="0"/>
        <v/>
      </c>
      <c r="B44" s="16">
        <f t="shared" si="3"/>
        <v>38844</v>
      </c>
      <c r="C44">
        <f t="shared" si="5"/>
        <v>80</v>
      </c>
      <c r="D44">
        <f t="shared" si="1"/>
        <v>80</v>
      </c>
      <c r="E44">
        <f t="shared" si="2"/>
        <v>0</v>
      </c>
      <c r="K44">
        <f t="shared" si="4"/>
        <v>80</v>
      </c>
    </row>
    <row r="45" spans="1:11" x14ac:dyDescent="0.25">
      <c r="A45" t="str">
        <f t="shared" si="0"/>
        <v/>
      </c>
      <c r="B45" s="16">
        <f t="shared" si="3"/>
        <v>38845</v>
      </c>
      <c r="C45">
        <f t="shared" si="5"/>
        <v>80</v>
      </c>
      <c r="D45">
        <f t="shared" si="1"/>
        <v>80</v>
      </c>
      <c r="E45">
        <f t="shared" si="2"/>
        <v>0</v>
      </c>
      <c r="K45">
        <f t="shared" si="4"/>
        <v>80</v>
      </c>
    </row>
    <row r="46" spans="1:11" x14ac:dyDescent="0.25">
      <c r="A46" t="str">
        <f t="shared" si="0"/>
        <v/>
      </c>
      <c r="B46" s="16">
        <f t="shared" si="3"/>
        <v>38846</v>
      </c>
      <c r="C46">
        <f t="shared" si="5"/>
        <v>80</v>
      </c>
      <c r="D46">
        <f t="shared" si="1"/>
        <v>80</v>
      </c>
      <c r="E46">
        <f t="shared" si="2"/>
        <v>0</v>
      </c>
      <c r="K46">
        <f t="shared" si="4"/>
        <v>80</v>
      </c>
    </row>
    <row r="47" spans="1:11" x14ac:dyDescent="0.25">
      <c r="A47" t="str">
        <f t="shared" si="0"/>
        <v/>
      </c>
      <c r="B47" s="16">
        <f t="shared" si="3"/>
        <v>38847</v>
      </c>
      <c r="C47">
        <f t="shared" si="5"/>
        <v>80</v>
      </c>
      <c r="D47">
        <f t="shared" si="1"/>
        <v>80</v>
      </c>
      <c r="E47">
        <f t="shared" si="2"/>
        <v>0</v>
      </c>
      <c r="K47">
        <f t="shared" si="4"/>
        <v>80</v>
      </c>
    </row>
    <row r="48" spans="1:11" x14ac:dyDescent="0.25">
      <c r="A48" t="str">
        <f t="shared" si="0"/>
        <v/>
      </c>
      <c r="B48" s="16">
        <f t="shared" si="3"/>
        <v>38848</v>
      </c>
      <c r="C48">
        <f t="shared" si="5"/>
        <v>80</v>
      </c>
      <c r="D48">
        <f t="shared" si="1"/>
        <v>80</v>
      </c>
      <c r="E48">
        <f t="shared" si="2"/>
        <v>0</v>
      </c>
      <c r="K48">
        <f t="shared" si="4"/>
        <v>80</v>
      </c>
    </row>
    <row r="49" spans="1:11" x14ac:dyDescent="0.25">
      <c r="A49" t="str">
        <f t="shared" si="0"/>
        <v/>
      </c>
      <c r="B49" s="16">
        <f t="shared" si="3"/>
        <v>38849</v>
      </c>
      <c r="C49">
        <f t="shared" si="5"/>
        <v>80</v>
      </c>
      <c r="D49">
        <f t="shared" si="1"/>
        <v>80</v>
      </c>
      <c r="E49">
        <f t="shared" si="2"/>
        <v>0</v>
      </c>
      <c r="K49">
        <f t="shared" si="4"/>
        <v>80</v>
      </c>
    </row>
    <row r="50" spans="1:11" x14ac:dyDescent="0.25">
      <c r="A50" t="str">
        <f t="shared" si="0"/>
        <v/>
      </c>
      <c r="B50" s="16">
        <f t="shared" si="3"/>
        <v>38850</v>
      </c>
      <c r="C50">
        <f t="shared" si="5"/>
        <v>80</v>
      </c>
      <c r="D50">
        <f t="shared" si="1"/>
        <v>80</v>
      </c>
      <c r="E50">
        <f t="shared" si="2"/>
        <v>0</v>
      </c>
      <c r="K50">
        <f t="shared" si="4"/>
        <v>80</v>
      </c>
    </row>
    <row r="51" spans="1:11" x14ac:dyDescent="0.25">
      <c r="A51" t="str">
        <f t="shared" si="0"/>
        <v/>
      </c>
      <c r="B51" s="16">
        <f t="shared" si="3"/>
        <v>38851</v>
      </c>
      <c r="C51">
        <f t="shared" si="5"/>
        <v>80</v>
      </c>
      <c r="D51">
        <f t="shared" si="1"/>
        <v>80</v>
      </c>
      <c r="E51">
        <f t="shared" si="2"/>
        <v>0</v>
      </c>
      <c r="K51">
        <f t="shared" si="4"/>
        <v>80</v>
      </c>
    </row>
    <row r="52" spans="1:11" x14ac:dyDescent="0.25">
      <c r="A52" t="str">
        <f t="shared" si="0"/>
        <v/>
      </c>
      <c r="B52" s="16">
        <f t="shared" si="3"/>
        <v>38852</v>
      </c>
      <c r="C52">
        <f t="shared" si="5"/>
        <v>80</v>
      </c>
      <c r="D52">
        <f t="shared" si="1"/>
        <v>80</v>
      </c>
      <c r="E52">
        <f t="shared" si="2"/>
        <v>0</v>
      </c>
      <c r="K52">
        <f t="shared" si="4"/>
        <v>80</v>
      </c>
    </row>
    <row r="53" spans="1:11" x14ac:dyDescent="0.25">
      <c r="A53" t="str">
        <f t="shared" si="0"/>
        <v/>
      </c>
      <c r="B53" s="16">
        <f t="shared" si="3"/>
        <v>38853</v>
      </c>
      <c r="C53">
        <f t="shared" si="5"/>
        <v>80</v>
      </c>
      <c r="D53">
        <f t="shared" si="1"/>
        <v>80</v>
      </c>
      <c r="E53">
        <f t="shared" si="2"/>
        <v>0</v>
      </c>
      <c r="K53">
        <f t="shared" si="4"/>
        <v>80</v>
      </c>
    </row>
    <row r="54" spans="1:11" x14ac:dyDescent="0.25">
      <c r="A54" t="str">
        <f t="shared" si="0"/>
        <v/>
      </c>
      <c r="B54" s="16">
        <f t="shared" si="3"/>
        <v>38854</v>
      </c>
      <c r="C54">
        <f t="shared" si="5"/>
        <v>80</v>
      </c>
      <c r="D54">
        <f t="shared" si="1"/>
        <v>80</v>
      </c>
      <c r="E54">
        <f t="shared" si="2"/>
        <v>0</v>
      </c>
      <c r="K54">
        <f t="shared" si="4"/>
        <v>80</v>
      </c>
    </row>
    <row r="55" spans="1:11" x14ac:dyDescent="0.25">
      <c r="A55" t="str">
        <f t="shared" si="0"/>
        <v/>
      </c>
      <c r="B55" s="16">
        <f t="shared" si="3"/>
        <v>38855</v>
      </c>
      <c r="C55">
        <f t="shared" si="5"/>
        <v>80</v>
      </c>
      <c r="D55">
        <f t="shared" si="1"/>
        <v>80</v>
      </c>
      <c r="E55">
        <f t="shared" si="2"/>
        <v>0</v>
      </c>
      <c r="K55">
        <f t="shared" si="4"/>
        <v>80</v>
      </c>
    </row>
    <row r="56" spans="1:11" x14ac:dyDescent="0.25">
      <c r="A56" t="str">
        <f t="shared" si="0"/>
        <v/>
      </c>
      <c r="B56" s="16">
        <f t="shared" si="3"/>
        <v>38856</v>
      </c>
      <c r="C56">
        <f t="shared" si="5"/>
        <v>80</v>
      </c>
      <c r="D56">
        <f t="shared" si="1"/>
        <v>80</v>
      </c>
      <c r="E56">
        <f t="shared" si="2"/>
        <v>0</v>
      </c>
      <c r="K56">
        <f t="shared" si="4"/>
        <v>80</v>
      </c>
    </row>
    <row r="57" spans="1:11" x14ac:dyDescent="0.25">
      <c r="A57" t="str">
        <f t="shared" si="0"/>
        <v/>
      </c>
      <c r="B57" s="16">
        <f t="shared" si="3"/>
        <v>38857</v>
      </c>
      <c r="C57">
        <f t="shared" si="5"/>
        <v>80</v>
      </c>
      <c r="D57">
        <f t="shared" si="1"/>
        <v>80</v>
      </c>
      <c r="E57">
        <f t="shared" si="2"/>
        <v>0</v>
      </c>
      <c r="K57">
        <f t="shared" si="4"/>
        <v>80</v>
      </c>
    </row>
    <row r="58" spans="1:11" x14ac:dyDescent="0.25">
      <c r="A58" t="str">
        <f t="shared" si="0"/>
        <v/>
      </c>
      <c r="B58" s="16">
        <f t="shared" si="3"/>
        <v>38858</v>
      </c>
      <c r="C58">
        <f t="shared" si="5"/>
        <v>80</v>
      </c>
      <c r="D58">
        <f t="shared" si="1"/>
        <v>80</v>
      </c>
      <c r="E58">
        <f t="shared" si="2"/>
        <v>0</v>
      </c>
      <c r="K58">
        <f t="shared" si="4"/>
        <v>80</v>
      </c>
    </row>
    <row r="59" spans="1:11" x14ac:dyDescent="0.25">
      <c r="A59" t="str">
        <f t="shared" si="0"/>
        <v/>
      </c>
      <c r="B59" s="16">
        <f t="shared" si="3"/>
        <v>38859</v>
      </c>
      <c r="C59">
        <f t="shared" si="5"/>
        <v>80</v>
      </c>
      <c r="D59">
        <f t="shared" si="1"/>
        <v>80</v>
      </c>
      <c r="E59">
        <f t="shared" si="2"/>
        <v>0</v>
      </c>
      <c r="K59">
        <f t="shared" si="4"/>
        <v>80</v>
      </c>
    </row>
    <row r="60" spans="1:11" x14ac:dyDescent="0.25">
      <c r="A60" t="str">
        <f t="shared" si="0"/>
        <v/>
      </c>
      <c r="B60" s="16">
        <f t="shared" si="3"/>
        <v>38860</v>
      </c>
      <c r="C60">
        <f t="shared" si="5"/>
        <v>80</v>
      </c>
      <c r="D60">
        <f t="shared" si="1"/>
        <v>80</v>
      </c>
      <c r="E60">
        <f t="shared" si="2"/>
        <v>0</v>
      </c>
      <c r="K60">
        <f t="shared" si="4"/>
        <v>80</v>
      </c>
    </row>
    <row r="61" spans="1:11" x14ac:dyDescent="0.25">
      <c r="A61" t="str">
        <f t="shared" si="0"/>
        <v/>
      </c>
      <c r="B61" s="16">
        <f t="shared" si="3"/>
        <v>38861</v>
      </c>
      <c r="C61">
        <f t="shared" si="5"/>
        <v>80</v>
      </c>
      <c r="D61">
        <f t="shared" si="1"/>
        <v>80</v>
      </c>
      <c r="E61">
        <f t="shared" si="2"/>
        <v>0</v>
      </c>
      <c r="K61">
        <f t="shared" si="4"/>
        <v>80</v>
      </c>
    </row>
    <row r="62" spans="1:11" x14ac:dyDescent="0.25">
      <c r="A62" t="str">
        <f t="shared" si="0"/>
        <v/>
      </c>
      <c r="B62" s="16">
        <f t="shared" si="3"/>
        <v>38862</v>
      </c>
      <c r="C62">
        <f t="shared" si="5"/>
        <v>80</v>
      </c>
      <c r="D62">
        <f t="shared" si="1"/>
        <v>80</v>
      </c>
      <c r="E62">
        <f t="shared" si="2"/>
        <v>0</v>
      </c>
      <c r="K62">
        <f t="shared" si="4"/>
        <v>80</v>
      </c>
    </row>
    <row r="63" spans="1:11" x14ac:dyDescent="0.25">
      <c r="A63" t="str">
        <f t="shared" si="0"/>
        <v/>
      </c>
      <c r="B63" s="16">
        <f t="shared" si="3"/>
        <v>38863</v>
      </c>
      <c r="C63">
        <f t="shared" si="5"/>
        <v>80</v>
      </c>
      <c r="D63">
        <f t="shared" si="1"/>
        <v>80</v>
      </c>
      <c r="E63">
        <f t="shared" si="2"/>
        <v>0</v>
      </c>
      <c r="K63">
        <f t="shared" si="4"/>
        <v>80</v>
      </c>
    </row>
    <row r="64" spans="1:11" x14ac:dyDescent="0.25">
      <c r="A64" t="str">
        <f t="shared" si="0"/>
        <v/>
      </c>
      <c r="B64" s="16">
        <f t="shared" si="3"/>
        <v>38864</v>
      </c>
      <c r="C64">
        <f t="shared" si="5"/>
        <v>80</v>
      </c>
      <c r="D64">
        <f t="shared" si="1"/>
        <v>80</v>
      </c>
      <c r="E64">
        <f t="shared" si="2"/>
        <v>0</v>
      </c>
      <c r="K64">
        <f t="shared" si="4"/>
        <v>80</v>
      </c>
    </row>
    <row r="65" spans="1:11" x14ac:dyDescent="0.25">
      <c r="A65" t="str">
        <f t="shared" si="0"/>
        <v/>
      </c>
      <c r="B65" s="16">
        <f t="shared" si="3"/>
        <v>38865</v>
      </c>
      <c r="C65">
        <f t="shared" si="5"/>
        <v>80</v>
      </c>
      <c r="D65">
        <f t="shared" si="1"/>
        <v>80</v>
      </c>
      <c r="E65">
        <f t="shared" si="2"/>
        <v>0</v>
      </c>
      <c r="K65">
        <f t="shared" si="4"/>
        <v>80</v>
      </c>
    </row>
    <row r="66" spans="1:11" x14ac:dyDescent="0.25">
      <c r="A66" t="str">
        <f t="shared" si="0"/>
        <v/>
      </c>
      <c r="B66" s="16">
        <f t="shared" si="3"/>
        <v>38866</v>
      </c>
      <c r="C66">
        <f t="shared" si="5"/>
        <v>80</v>
      </c>
      <c r="D66">
        <f t="shared" si="1"/>
        <v>80</v>
      </c>
      <c r="E66">
        <f t="shared" si="2"/>
        <v>0</v>
      </c>
      <c r="K66">
        <f t="shared" si="4"/>
        <v>80</v>
      </c>
    </row>
    <row r="67" spans="1:11" x14ac:dyDescent="0.25">
      <c r="A67" t="str">
        <f t="shared" si="0"/>
        <v/>
      </c>
      <c r="B67" s="16">
        <f t="shared" si="3"/>
        <v>38867</v>
      </c>
      <c r="C67">
        <f t="shared" si="5"/>
        <v>80</v>
      </c>
      <c r="D67">
        <f t="shared" si="1"/>
        <v>80</v>
      </c>
      <c r="E67">
        <f t="shared" si="2"/>
        <v>0</v>
      </c>
      <c r="K67">
        <f t="shared" si="4"/>
        <v>80</v>
      </c>
    </row>
    <row r="68" spans="1:11" x14ac:dyDescent="0.25">
      <c r="A68" t="str">
        <f t="shared" si="0"/>
        <v/>
      </c>
      <c r="B68" s="16">
        <f t="shared" si="3"/>
        <v>38868</v>
      </c>
      <c r="C68">
        <f t="shared" si="5"/>
        <v>80</v>
      </c>
      <c r="D68">
        <f t="shared" si="1"/>
        <v>80</v>
      </c>
      <c r="E68">
        <f t="shared" si="2"/>
        <v>0</v>
      </c>
      <c r="K68">
        <f t="shared" si="4"/>
        <v>80</v>
      </c>
    </row>
    <row r="69" spans="1:11" x14ac:dyDescent="0.25">
      <c r="A69">
        <f t="shared" si="0"/>
        <v>1</v>
      </c>
      <c r="B69" s="16">
        <f t="shared" si="3"/>
        <v>38869</v>
      </c>
      <c r="C69">
        <f t="shared" si="5"/>
        <v>80</v>
      </c>
      <c r="D69">
        <f t="shared" si="1"/>
        <v>80</v>
      </c>
      <c r="E69">
        <f t="shared" si="2"/>
        <v>0</v>
      </c>
      <c r="K69">
        <f t="shared" si="4"/>
        <v>80</v>
      </c>
    </row>
    <row r="70" spans="1:11" x14ac:dyDescent="0.25">
      <c r="A70" t="str">
        <f t="shared" si="0"/>
        <v/>
      </c>
      <c r="B70" s="16">
        <f t="shared" si="3"/>
        <v>38870</v>
      </c>
      <c r="C70">
        <f t="shared" si="5"/>
        <v>80</v>
      </c>
      <c r="D70">
        <f t="shared" si="1"/>
        <v>80</v>
      </c>
      <c r="E70">
        <f t="shared" si="2"/>
        <v>0</v>
      </c>
      <c r="K70">
        <f t="shared" si="4"/>
        <v>80</v>
      </c>
    </row>
    <row r="71" spans="1:11" x14ac:dyDescent="0.25">
      <c r="A71" t="str">
        <f t="shared" si="0"/>
        <v/>
      </c>
      <c r="B71" s="16">
        <f t="shared" si="3"/>
        <v>38871</v>
      </c>
      <c r="C71">
        <f t="shared" si="5"/>
        <v>80</v>
      </c>
      <c r="D71">
        <f t="shared" si="1"/>
        <v>80</v>
      </c>
      <c r="E71">
        <f t="shared" si="2"/>
        <v>0</v>
      </c>
      <c r="K71">
        <f t="shared" si="4"/>
        <v>80</v>
      </c>
    </row>
    <row r="72" spans="1:11" x14ac:dyDescent="0.25">
      <c r="A72" t="str">
        <f t="shared" ref="A72:A135" si="6">IF(DAY(B72)=1,1,"")</f>
        <v/>
      </c>
      <c r="B72" s="16">
        <f t="shared" si="3"/>
        <v>38872</v>
      </c>
      <c r="C72">
        <f t="shared" si="5"/>
        <v>80</v>
      </c>
      <c r="D72">
        <f t="shared" ref="D72:D135" si="7">SUM(F72:W72)</f>
        <v>80</v>
      </c>
      <c r="E72">
        <f t="shared" ref="E72:E135" si="8">C72-D72</f>
        <v>0</v>
      </c>
      <c r="K72">
        <f t="shared" si="4"/>
        <v>80</v>
      </c>
    </row>
    <row r="73" spans="1:11" x14ac:dyDescent="0.25">
      <c r="A73" t="str">
        <f t="shared" si="6"/>
        <v/>
      </c>
      <c r="B73" s="16">
        <f t="shared" ref="B73:B136" si="9">B72+1</f>
        <v>38873</v>
      </c>
      <c r="C73">
        <f t="shared" si="5"/>
        <v>80</v>
      </c>
      <c r="D73">
        <f t="shared" si="7"/>
        <v>80</v>
      </c>
      <c r="E73">
        <f t="shared" si="8"/>
        <v>0</v>
      </c>
      <c r="K73">
        <f t="shared" ref="K73:K136" si="10">K72</f>
        <v>80</v>
      </c>
    </row>
    <row r="74" spans="1:11" x14ac:dyDescent="0.25">
      <c r="A74" t="str">
        <f t="shared" si="6"/>
        <v/>
      </c>
      <c r="B74" s="16">
        <f t="shared" si="9"/>
        <v>38874</v>
      </c>
      <c r="C74">
        <f t="shared" ref="C74:C137" si="11">C73</f>
        <v>80</v>
      </c>
      <c r="D74">
        <f t="shared" si="7"/>
        <v>80</v>
      </c>
      <c r="E74">
        <f t="shared" si="8"/>
        <v>0</v>
      </c>
      <c r="K74">
        <f t="shared" si="10"/>
        <v>80</v>
      </c>
    </row>
    <row r="75" spans="1:11" x14ac:dyDescent="0.25">
      <c r="A75" t="str">
        <f t="shared" si="6"/>
        <v/>
      </c>
      <c r="B75" s="16">
        <f t="shared" si="9"/>
        <v>38875</v>
      </c>
      <c r="C75">
        <f t="shared" si="11"/>
        <v>80</v>
      </c>
      <c r="D75">
        <f t="shared" si="7"/>
        <v>80</v>
      </c>
      <c r="E75">
        <f t="shared" si="8"/>
        <v>0</v>
      </c>
      <c r="K75">
        <f t="shared" si="10"/>
        <v>80</v>
      </c>
    </row>
    <row r="76" spans="1:11" x14ac:dyDescent="0.25">
      <c r="A76" t="str">
        <f t="shared" si="6"/>
        <v/>
      </c>
      <c r="B76" s="16">
        <f t="shared" si="9"/>
        <v>38876</v>
      </c>
      <c r="C76">
        <f t="shared" si="11"/>
        <v>80</v>
      </c>
      <c r="D76">
        <f t="shared" si="7"/>
        <v>80</v>
      </c>
      <c r="E76">
        <f t="shared" si="8"/>
        <v>0</v>
      </c>
      <c r="K76">
        <f t="shared" si="10"/>
        <v>80</v>
      </c>
    </row>
    <row r="77" spans="1:11" x14ac:dyDescent="0.25">
      <c r="A77" t="str">
        <f t="shared" si="6"/>
        <v/>
      </c>
      <c r="B77" s="16">
        <f t="shared" si="9"/>
        <v>38877</v>
      </c>
      <c r="C77">
        <f t="shared" si="11"/>
        <v>80</v>
      </c>
      <c r="D77">
        <f t="shared" si="7"/>
        <v>80</v>
      </c>
      <c r="E77">
        <f t="shared" si="8"/>
        <v>0</v>
      </c>
      <c r="K77">
        <f t="shared" si="10"/>
        <v>80</v>
      </c>
    </row>
    <row r="78" spans="1:11" x14ac:dyDescent="0.25">
      <c r="A78" t="str">
        <f t="shared" si="6"/>
        <v/>
      </c>
      <c r="B78" s="16">
        <f t="shared" si="9"/>
        <v>38878</v>
      </c>
      <c r="C78">
        <f t="shared" si="11"/>
        <v>80</v>
      </c>
      <c r="D78">
        <f t="shared" si="7"/>
        <v>80</v>
      </c>
      <c r="E78">
        <f t="shared" si="8"/>
        <v>0</v>
      </c>
      <c r="K78">
        <f t="shared" si="10"/>
        <v>80</v>
      </c>
    </row>
    <row r="79" spans="1:11" x14ac:dyDescent="0.25">
      <c r="A79" t="str">
        <f t="shared" si="6"/>
        <v/>
      </c>
      <c r="B79" s="16">
        <f t="shared" si="9"/>
        <v>38879</v>
      </c>
      <c r="C79">
        <f t="shared" si="11"/>
        <v>80</v>
      </c>
      <c r="D79">
        <f t="shared" si="7"/>
        <v>80</v>
      </c>
      <c r="E79">
        <f t="shared" si="8"/>
        <v>0</v>
      </c>
      <c r="K79">
        <f t="shared" si="10"/>
        <v>80</v>
      </c>
    </row>
    <row r="80" spans="1:11" x14ac:dyDescent="0.25">
      <c r="A80" t="str">
        <f t="shared" si="6"/>
        <v/>
      </c>
      <c r="B80" s="16">
        <f t="shared" si="9"/>
        <v>38880</v>
      </c>
      <c r="C80">
        <f t="shared" si="11"/>
        <v>80</v>
      </c>
      <c r="D80">
        <f t="shared" si="7"/>
        <v>80</v>
      </c>
      <c r="E80">
        <f t="shared" si="8"/>
        <v>0</v>
      </c>
      <c r="K80">
        <f t="shared" si="10"/>
        <v>80</v>
      </c>
    </row>
    <row r="81" spans="1:11" x14ac:dyDescent="0.25">
      <c r="A81" t="str">
        <f t="shared" si="6"/>
        <v/>
      </c>
      <c r="B81" s="16">
        <f t="shared" si="9"/>
        <v>38881</v>
      </c>
      <c r="C81">
        <f t="shared" si="11"/>
        <v>80</v>
      </c>
      <c r="D81">
        <f t="shared" si="7"/>
        <v>80</v>
      </c>
      <c r="E81">
        <f t="shared" si="8"/>
        <v>0</v>
      </c>
      <c r="K81">
        <f t="shared" si="10"/>
        <v>80</v>
      </c>
    </row>
    <row r="82" spans="1:11" x14ac:dyDescent="0.25">
      <c r="A82" t="str">
        <f t="shared" si="6"/>
        <v/>
      </c>
      <c r="B82" s="16">
        <f t="shared" si="9"/>
        <v>38882</v>
      </c>
      <c r="C82">
        <f t="shared" si="11"/>
        <v>80</v>
      </c>
      <c r="D82">
        <f t="shared" si="7"/>
        <v>80</v>
      </c>
      <c r="E82">
        <f t="shared" si="8"/>
        <v>0</v>
      </c>
      <c r="K82">
        <f t="shared" si="10"/>
        <v>80</v>
      </c>
    </row>
    <row r="83" spans="1:11" x14ac:dyDescent="0.25">
      <c r="A83" t="str">
        <f t="shared" si="6"/>
        <v/>
      </c>
      <c r="B83" s="16">
        <f t="shared" si="9"/>
        <v>38883</v>
      </c>
      <c r="C83">
        <f t="shared" si="11"/>
        <v>80</v>
      </c>
      <c r="D83">
        <f t="shared" si="7"/>
        <v>80</v>
      </c>
      <c r="E83">
        <f t="shared" si="8"/>
        <v>0</v>
      </c>
      <c r="K83">
        <f t="shared" si="10"/>
        <v>80</v>
      </c>
    </row>
    <row r="84" spans="1:11" x14ac:dyDescent="0.25">
      <c r="A84" t="str">
        <f t="shared" si="6"/>
        <v/>
      </c>
      <c r="B84" s="16">
        <f t="shared" si="9"/>
        <v>38884</v>
      </c>
      <c r="C84">
        <f t="shared" si="11"/>
        <v>80</v>
      </c>
      <c r="D84">
        <f t="shared" si="7"/>
        <v>80</v>
      </c>
      <c r="E84">
        <f t="shared" si="8"/>
        <v>0</v>
      </c>
      <c r="K84">
        <f t="shared" si="10"/>
        <v>80</v>
      </c>
    </row>
    <row r="85" spans="1:11" x14ac:dyDescent="0.25">
      <c r="A85" t="str">
        <f t="shared" si="6"/>
        <v/>
      </c>
      <c r="B85" s="16">
        <f t="shared" si="9"/>
        <v>38885</v>
      </c>
      <c r="C85">
        <f t="shared" si="11"/>
        <v>80</v>
      </c>
      <c r="D85">
        <f t="shared" si="7"/>
        <v>80</v>
      </c>
      <c r="E85">
        <f t="shared" si="8"/>
        <v>0</v>
      </c>
      <c r="K85">
        <f t="shared" si="10"/>
        <v>80</v>
      </c>
    </row>
    <row r="86" spans="1:11" x14ac:dyDescent="0.25">
      <c r="A86" t="str">
        <f t="shared" si="6"/>
        <v/>
      </c>
      <c r="B86" s="16">
        <f t="shared" si="9"/>
        <v>38886</v>
      </c>
      <c r="C86">
        <f t="shared" si="11"/>
        <v>80</v>
      </c>
      <c r="D86">
        <f t="shared" si="7"/>
        <v>80</v>
      </c>
      <c r="E86">
        <f t="shared" si="8"/>
        <v>0</v>
      </c>
      <c r="K86">
        <f t="shared" si="10"/>
        <v>80</v>
      </c>
    </row>
    <row r="87" spans="1:11" x14ac:dyDescent="0.25">
      <c r="A87" t="str">
        <f t="shared" si="6"/>
        <v/>
      </c>
      <c r="B87" s="16">
        <f t="shared" si="9"/>
        <v>38887</v>
      </c>
      <c r="C87">
        <f t="shared" si="11"/>
        <v>80</v>
      </c>
      <c r="D87">
        <f t="shared" si="7"/>
        <v>80</v>
      </c>
      <c r="E87">
        <f t="shared" si="8"/>
        <v>0</v>
      </c>
      <c r="K87">
        <f t="shared" si="10"/>
        <v>80</v>
      </c>
    </row>
    <row r="88" spans="1:11" x14ac:dyDescent="0.25">
      <c r="A88" t="str">
        <f t="shared" si="6"/>
        <v/>
      </c>
      <c r="B88" s="16">
        <f t="shared" si="9"/>
        <v>38888</v>
      </c>
      <c r="C88">
        <f t="shared" si="11"/>
        <v>80</v>
      </c>
      <c r="D88">
        <f t="shared" si="7"/>
        <v>80</v>
      </c>
      <c r="E88">
        <f t="shared" si="8"/>
        <v>0</v>
      </c>
      <c r="K88">
        <f t="shared" si="10"/>
        <v>80</v>
      </c>
    </row>
    <row r="89" spans="1:11" x14ac:dyDescent="0.25">
      <c r="A89" t="str">
        <f t="shared" si="6"/>
        <v/>
      </c>
      <c r="B89" s="16">
        <f t="shared" si="9"/>
        <v>38889</v>
      </c>
      <c r="C89">
        <f t="shared" si="11"/>
        <v>80</v>
      </c>
      <c r="D89">
        <f t="shared" si="7"/>
        <v>80</v>
      </c>
      <c r="E89">
        <f t="shared" si="8"/>
        <v>0</v>
      </c>
      <c r="K89">
        <f t="shared" si="10"/>
        <v>80</v>
      </c>
    </row>
    <row r="90" spans="1:11" x14ac:dyDescent="0.25">
      <c r="A90" t="str">
        <f t="shared" si="6"/>
        <v/>
      </c>
      <c r="B90" s="16">
        <f t="shared" si="9"/>
        <v>38890</v>
      </c>
      <c r="C90">
        <f t="shared" si="11"/>
        <v>80</v>
      </c>
      <c r="D90">
        <f t="shared" si="7"/>
        <v>80</v>
      </c>
      <c r="E90">
        <f t="shared" si="8"/>
        <v>0</v>
      </c>
      <c r="K90">
        <f t="shared" si="10"/>
        <v>80</v>
      </c>
    </row>
    <row r="91" spans="1:11" x14ac:dyDescent="0.25">
      <c r="A91" t="str">
        <f t="shared" si="6"/>
        <v/>
      </c>
      <c r="B91" s="16">
        <f t="shared" si="9"/>
        <v>38891</v>
      </c>
      <c r="C91">
        <f t="shared" si="11"/>
        <v>80</v>
      </c>
      <c r="D91">
        <f t="shared" si="7"/>
        <v>80</v>
      </c>
      <c r="E91">
        <f t="shared" si="8"/>
        <v>0</v>
      </c>
      <c r="K91">
        <f t="shared" si="10"/>
        <v>80</v>
      </c>
    </row>
    <row r="92" spans="1:11" x14ac:dyDescent="0.25">
      <c r="A92" t="str">
        <f t="shared" si="6"/>
        <v/>
      </c>
      <c r="B92" s="16">
        <f t="shared" si="9"/>
        <v>38892</v>
      </c>
      <c r="C92">
        <f t="shared" si="11"/>
        <v>80</v>
      </c>
      <c r="D92">
        <f t="shared" si="7"/>
        <v>80</v>
      </c>
      <c r="E92">
        <f t="shared" si="8"/>
        <v>0</v>
      </c>
      <c r="K92">
        <f t="shared" si="10"/>
        <v>80</v>
      </c>
    </row>
    <row r="93" spans="1:11" x14ac:dyDescent="0.25">
      <c r="A93" t="str">
        <f t="shared" si="6"/>
        <v/>
      </c>
      <c r="B93" s="16">
        <f t="shared" si="9"/>
        <v>38893</v>
      </c>
      <c r="C93">
        <f t="shared" si="11"/>
        <v>80</v>
      </c>
      <c r="D93">
        <f t="shared" si="7"/>
        <v>80</v>
      </c>
      <c r="E93">
        <f t="shared" si="8"/>
        <v>0</v>
      </c>
      <c r="K93">
        <f t="shared" si="10"/>
        <v>80</v>
      </c>
    </row>
    <row r="94" spans="1:11" x14ac:dyDescent="0.25">
      <c r="A94" t="str">
        <f t="shared" si="6"/>
        <v/>
      </c>
      <c r="B94" s="16">
        <f t="shared" si="9"/>
        <v>38894</v>
      </c>
      <c r="C94">
        <f t="shared" si="11"/>
        <v>80</v>
      </c>
      <c r="D94">
        <f t="shared" si="7"/>
        <v>80</v>
      </c>
      <c r="E94">
        <f t="shared" si="8"/>
        <v>0</v>
      </c>
      <c r="K94">
        <f t="shared" si="10"/>
        <v>80</v>
      </c>
    </row>
    <row r="95" spans="1:11" x14ac:dyDescent="0.25">
      <c r="A95" t="str">
        <f t="shared" si="6"/>
        <v/>
      </c>
      <c r="B95" s="16">
        <f t="shared" si="9"/>
        <v>38895</v>
      </c>
      <c r="C95">
        <f t="shared" si="11"/>
        <v>80</v>
      </c>
      <c r="D95">
        <f t="shared" si="7"/>
        <v>80</v>
      </c>
      <c r="E95">
        <f t="shared" si="8"/>
        <v>0</v>
      </c>
      <c r="K95">
        <f t="shared" si="10"/>
        <v>80</v>
      </c>
    </row>
    <row r="96" spans="1:11" x14ac:dyDescent="0.25">
      <c r="A96" t="str">
        <f t="shared" si="6"/>
        <v/>
      </c>
      <c r="B96" s="16">
        <f t="shared" si="9"/>
        <v>38896</v>
      </c>
      <c r="C96">
        <f t="shared" si="11"/>
        <v>80</v>
      </c>
      <c r="D96">
        <f t="shared" si="7"/>
        <v>80</v>
      </c>
      <c r="E96">
        <f t="shared" si="8"/>
        <v>0</v>
      </c>
      <c r="K96">
        <f t="shared" si="10"/>
        <v>80</v>
      </c>
    </row>
    <row r="97" spans="1:11" x14ac:dyDescent="0.25">
      <c r="A97" t="str">
        <f t="shared" si="6"/>
        <v/>
      </c>
      <c r="B97" s="16">
        <f t="shared" si="9"/>
        <v>38897</v>
      </c>
      <c r="C97">
        <f t="shared" si="11"/>
        <v>80</v>
      </c>
      <c r="D97">
        <f t="shared" si="7"/>
        <v>80</v>
      </c>
      <c r="E97">
        <f t="shared" si="8"/>
        <v>0</v>
      </c>
      <c r="K97">
        <f t="shared" si="10"/>
        <v>80</v>
      </c>
    </row>
    <row r="98" spans="1:11" x14ac:dyDescent="0.25">
      <c r="A98" t="str">
        <f t="shared" si="6"/>
        <v/>
      </c>
      <c r="B98" s="16">
        <f t="shared" si="9"/>
        <v>38898</v>
      </c>
      <c r="C98">
        <f t="shared" si="11"/>
        <v>80</v>
      </c>
      <c r="D98">
        <f t="shared" si="7"/>
        <v>80</v>
      </c>
      <c r="E98">
        <f t="shared" si="8"/>
        <v>0</v>
      </c>
      <c r="K98">
        <f t="shared" si="10"/>
        <v>80</v>
      </c>
    </row>
    <row r="99" spans="1:11" x14ac:dyDescent="0.25">
      <c r="A99">
        <f t="shared" si="6"/>
        <v>1</v>
      </c>
      <c r="B99" s="16">
        <f t="shared" si="9"/>
        <v>38899</v>
      </c>
      <c r="C99">
        <f t="shared" si="11"/>
        <v>80</v>
      </c>
      <c r="D99">
        <f t="shared" si="7"/>
        <v>80</v>
      </c>
      <c r="E99">
        <f t="shared" si="8"/>
        <v>0</v>
      </c>
      <c r="K99">
        <f t="shared" si="10"/>
        <v>80</v>
      </c>
    </row>
    <row r="100" spans="1:11" x14ac:dyDescent="0.25">
      <c r="A100" t="str">
        <f t="shared" si="6"/>
        <v/>
      </c>
      <c r="B100" s="16">
        <f t="shared" si="9"/>
        <v>38900</v>
      </c>
      <c r="C100">
        <f t="shared" si="11"/>
        <v>80</v>
      </c>
      <c r="D100">
        <f t="shared" si="7"/>
        <v>80</v>
      </c>
      <c r="E100">
        <f t="shared" si="8"/>
        <v>0</v>
      </c>
      <c r="K100">
        <f t="shared" si="10"/>
        <v>80</v>
      </c>
    </row>
    <row r="101" spans="1:11" x14ac:dyDescent="0.25">
      <c r="A101" t="str">
        <f t="shared" si="6"/>
        <v/>
      </c>
      <c r="B101" s="16">
        <f t="shared" si="9"/>
        <v>38901</v>
      </c>
      <c r="C101">
        <f t="shared" si="11"/>
        <v>80</v>
      </c>
      <c r="D101">
        <f t="shared" si="7"/>
        <v>80</v>
      </c>
      <c r="E101">
        <f t="shared" si="8"/>
        <v>0</v>
      </c>
      <c r="K101">
        <f t="shared" si="10"/>
        <v>80</v>
      </c>
    </row>
    <row r="102" spans="1:11" x14ac:dyDescent="0.25">
      <c r="A102" t="str">
        <f t="shared" si="6"/>
        <v/>
      </c>
      <c r="B102" s="16">
        <f t="shared" si="9"/>
        <v>38902</v>
      </c>
      <c r="C102">
        <f t="shared" si="11"/>
        <v>80</v>
      </c>
      <c r="D102">
        <f t="shared" si="7"/>
        <v>80</v>
      </c>
      <c r="E102">
        <f t="shared" si="8"/>
        <v>0</v>
      </c>
      <c r="K102">
        <f t="shared" si="10"/>
        <v>80</v>
      </c>
    </row>
    <row r="103" spans="1:11" x14ac:dyDescent="0.25">
      <c r="A103" t="str">
        <f t="shared" si="6"/>
        <v/>
      </c>
      <c r="B103" s="16">
        <f t="shared" si="9"/>
        <v>38903</v>
      </c>
      <c r="C103">
        <f t="shared" si="11"/>
        <v>80</v>
      </c>
      <c r="D103">
        <f t="shared" si="7"/>
        <v>80</v>
      </c>
      <c r="E103">
        <f t="shared" si="8"/>
        <v>0</v>
      </c>
      <c r="K103">
        <f t="shared" si="10"/>
        <v>80</v>
      </c>
    </row>
    <row r="104" spans="1:11" x14ac:dyDescent="0.25">
      <c r="A104" t="str">
        <f t="shared" si="6"/>
        <v/>
      </c>
      <c r="B104" s="16">
        <f t="shared" si="9"/>
        <v>38904</v>
      </c>
      <c r="C104">
        <f t="shared" si="11"/>
        <v>80</v>
      </c>
      <c r="D104">
        <f t="shared" si="7"/>
        <v>80</v>
      </c>
      <c r="E104">
        <f t="shared" si="8"/>
        <v>0</v>
      </c>
      <c r="K104">
        <f t="shared" si="10"/>
        <v>80</v>
      </c>
    </row>
    <row r="105" spans="1:11" x14ac:dyDescent="0.25">
      <c r="A105" t="str">
        <f t="shared" si="6"/>
        <v/>
      </c>
      <c r="B105" s="16">
        <f t="shared" si="9"/>
        <v>38905</v>
      </c>
      <c r="C105">
        <f t="shared" si="11"/>
        <v>80</v>
      </c>
      <c r="D105">
        <f t="shared" si="7"/>
        <v>80</v>
      </c>
      <c r="E105">
        <f t="shared" si="8"/>
        <v>0</v>
      </c>
      <c r="K105">
        <f t="shared" si="10"/>
        <v>80</v>
      </c>
    </row>
    <row r="106" spans="1:11" x14ac:dyDescent="0.25">
      <c r="A106" t="str">
        <f t="shared" si="6"/>
        <v/>
      </c>
      <c r="B106" s="16">
        <f t="shared" si="9"/>
        <v>38906</v>
      </c>
      <c r="C106">
        <f t="shared" si="11"/>
        <v>80</v>
      </c>
      <c r="D106">
        <f t="shared" si="7"/>
        <v>80</v>
      </c>
      <c r="E106">
        <f t="shared" si="8"/>
        <v>0</v>
      </c>
      <c r="K106">
        <f t="shared" si="10"/>
        <v>80</v>
      </c>
    </row>
    <row r="107" spans="1:11" x14ac:dyDescent="0.25">
      <c r="A107" t="str">
        <f t="shared" si="6"/>
        <v/>
      </c>
      <c r="B107" s="16">
        <f t="shared" si="9"/>
        <v>38907</v>
      </c>
      <c r="C107">
        <f t="shared" si="11"/>
        <v>80</v>
      </c>
      <c r="D107">
        <f t="shared" si="7"/>
        <v>80</v>
      </c>
      <c r="E107">
        <f t="shared" si="8"/>
        <v>0</v>
      </c>
      <c r="K107">
        <f t="shared" si="10"/>
        <v>80</v>
      </c>
    </row>
    <row r="108" spans="1:11" x14ac:dyDescent="0.25">
      <c r="A108" t="str">
        <f t="shared" si="6"/>
        <v/>
      </c>
      <c r="B108" s="16">
        <f t="shared" si="9"/>
        <v>38908</v>
      </c>
      <c r="C108">
        <f t="shared" si="11"/>
        <v>80</v>
      </c>
      <c r="D108">
        <f t="shared" si="7"/>
        <v>80</v>
      </c>
      <c r="E108">
        <f t="shared" si="8"/>
        <v>0</v>
      </c>
      <c r="K108">
        <f t="shared" si="10"/>
        <v>80</v>
      </c>
    </row>
    <row r="109" spans="1:11" x14ac:dyDescent="0.25">
      <c r="A109" t="str">
        <f t="shared" si="6"/>
        <v/>
      </c>
      <c r="B109" s="16">
        <f t="shared" si="9"/>
        <v>38909</v>
      </c>
      <c r="C109">
        <f t="shared" si="11"/>
        <v>80</v>
      </c>
      <c r="D109">
        <f t="shared" si="7"/>
        <v>80</v>
      </c>
      <c r="E109">
        <f t="shared" si="8"/>
        <v>0</v>
      </c>
      <c r="K109">
        <f t="shared" si="10"/>
        <v>80</v>
      </c>
    </row>
    <row r="110" spans="1:11" x14ac:dyDescent="0.25">
      <c r="A110" t="str">
        <f t="shared" si="6"/>
        <v/>
      </c>
      <c r="B110" s="16">
        <f t="shared" si="9"/>
        <v>38910</v>
      </c>
      <c r="C110">
        <f t="shared" si="11"/>
        <v>80</v>
      </c>
      <c r="D110">
        <f t="shared" si="7"/>
        <v>80</v>
      </c>
      <c r="E110">
        <f t="shared" si="8"/>
        <v>0</v>
      </c>
      <c r="K110">
        <f t="shared" si="10"/>
        <v>80</v>
      </c>
    </row>
    <row r="111" spans="1:11" x14ac:dyDescent="0.25">
      <c r="A111" t="str">
        <f t="shared" si="6"/>
        <v/>
      </c>
      <c r="B111" s="16">
        <f t="shared" si="9"/>
        <v>38911</v>
      </c>
      <c r="C111">
        <f t="shared" si="11"/>
        <v>80</v>
      </c>
      <c r="D111">
        <f t="shared" si="7"/>
        <v>80</v>
      </c>
      <c r="E111">
        <f t="shared" si="8"/>
        <v>0</v>
      </c>
      <c r="K111">
        <f t="shared" si="10"/>
        <v>80</v>
      </c>
    </row>
    <row r="112" spans="1:11" x14ac:dyDescent="0.25">
      <c r="A112" t="str">
        <f t="shared" si="6"/>
        <v/>
      </c>
      <c r="B112" s="16">
        <f t="shared" si="9"/>
        <v>38912</v>
      </c>
      <c r="C112">
        <f t="shared" si="11"/>
        <v>80</v>
      </c>
      <c r="D112">
        <f t="shared" si="7"/>
        <v>80</v>
      </c>
      <c r="E112">
        <f t="shared" si="8"/>
        <v>0</v>
      </c>
      <c r="K112">
        <f t="shared" si="10"/>
        <v>80</v>
      </c>
    </row>
    <row r="113" spans="1:11" x14ac:dyDescent="0.25">
      <c r="A113" t="str">
        <f t="shared" si="6"/>
        <v/>
      </c>
      <c r="B113" s="16">
        <f t="shared" si="9"/>
        <v>38913</v>
      </c>
      <c r="C113">
        <f t="shared" si="11"/>
        <v>80</v>
      </c>
      <c r="D113">
        <f t="shared" si="7"/>
        <v>80</v>
      </c>
      <c r="E113">
        <f t="shared" si="8"/>
        <v>0</v>
      </c>
      <c r="K113">
        <f t="shared" si="10"/>
        <v>80</v>
      </c>
    </row>
    <row r="114" spans="1:11" x14ac:dyDescent="0.25">
      <c r="A114" t="str">
        <f t="shared" si="6"/>
        <v/>
      </c>
      <c r="B114" s="16">
        <f t="shared" si="9"/>
        <v>38914</v>
      </c>
      <c r="C114">
        <f t="shared" si="11"/>
        <v>80</v>
      </c>
      <c r="D114">
        <f t="shared" si="7"/>
        <v>80</v>
      </c>
      <c r="E114">
        <f t="shared" si="8"/>
        <v>0</v>
      </c>
      <c r="K114">
        <f t="shared" si="10"/>
        <v>80</v>
      </c>
    </row>
    <row r="115" spans="1:11" x14ac:dyDescent="0.25">
      <c r="A115" t="str">
        <f t="shared" si="6"/>
        <v/>
      </c>
      <c r="B115" s="16">
        <f t="shared" si="9"/>
        <v>38915</v>
      </c>
      <c r="C115">
        <f t="shared" si="11"/>
        <v>80</v>
      </c>
      <c r="D115">
        <f t="shared" si="7"/>
        <v>80</v>
      </c>
      <c r="E115">
        <f t="shared" si="8"/>
        <v>0</v>
      </c>
      <c r="K115">
        <f t="shared" si="10"/>
        <v>80</v>
      </c>
    </row>
    <row r="116" spans="1:11" x14ac:dyDescent="0.25">
      <c r="A116" t="str">
        <f t="shared" si="6"/>
        <v/>
      </c>
      <c r="B116" s="16">
        <f t="shared" si="9"/>
        <v>38916</v>
      </c>
      <c r="C116">
        <f t="shared" si="11"/>
        <v>80</v>
      </c>
      <c r="D116">
        <f t="shared" si="7"/>
        <v>80</v>
      </c>
      <c r="E116">
        <f t="shared" si="8"/>
        <v>0</v>
      </c>
      <c r="K116">
        <f t="shared" si="10"/>
        <v>80</v>
      </c>
    </row>
    <row r="117" spans="1:11" x14ac:dyDescent="0.25">
      <c r="A117" t="str">
        <f t="shared" si="6"/>
        <v/>
      </c>
      <c r="B117" s="16">
        <f t="shared" si="9"/>
        <v>38917</v>
      </c>
      <c r="C117">
        <f t="shared" si="11"/>
        <v>80</v>
      </c>
      <c r="D117">
        <f t="shared" si="7"/>
        <v>80</v>
      </c>
      <c r="E117">
        <f t="shared" si="8"/>
        <v>0</v>
      </c>
      <c r="K117">
        <f t="shared" si="10"/>
        <v>80</v>
      </c>
    </row>
    <row r="118" spans="1:11" x14ac:dyDescent="0.25">
      <c r="A118" t="str">
        <f t="shared" si="6"/>
        <v/>
      </c>
      <c r="B118" s="16">
        <f t="shared" si="9"/>
        <v>38918</v>
      </c>
      <c r="C118">
        <f t="shared" si="11"/>
        <v>80</v>
      </c>
      <c r="D118">
        <f t="shared" si="7"/>
        <v>80</v>
      </c>
      <c r="E118">
        <f t="shared" si="8"/>
        <v>0</v>
      </c>
      <c r="K118">
        <f t="shared" si="10"/>
        <v>80</v>
      </c>
    </row>
    <row r="119" spans="1:11" x14ac:dyDescent="0.25">
      <c r="A119" t="str">
        <f t="shared" si="6"/>
        <v/>
      </c>
      <c r="B119" s="16">
        <f t="shared" si="9"/>
        <v>38919</v>
      </c>
      <c r="C119">
        <f t="shared" si="11"/>
        <v>80</v>
      </c>
      <c r="D119">
        <f t="shared" si="7"/>
        <v>80</v>
      </c>
      <c r="E119">
        <f t="shared" si="8"/>
        <v>0</v>
      </c>
      <c r="K119">
        <f t="shared" si="10"/>
        <v>80</v>
      </c>
    </row>
    <row r="120" spans="1:11" x14ac:dyDescent="0.25">
      <c r="A120" t="str">
        <f t="shared" si="6"/>
        <v/>
      </c>
      <c r="B120" s="16">
        <f t="shared" si="9"/>
        <v>38920</v>
      </c>
      <c r="C120">
        <f t="shared" si="11"/>
        <v>80</v>
      </c>
      <c r="D120">
        <f t="shared" si="7"/>
        <v>80</v>
      </c>
      <c r="E120">
        <f t="shared" si="8"/>
        <v>0</v>
      </c>
      <c r="K120">
        <f t="shared" si="10"/>
        <v>80</v>
      </c>
    </row>
    <row r="121" spans="1:11" x14ac:dyDescent="0.25">
      <c r="A121" t="str">
        <f t="shared" si="6"/>
        <v/>
      </c>
      <c r="B121" s="16">
        <f t="shared" si="9"/>
        <v>38921</v>
      </c>
      <c r="C121">
        <f t="shared" si="11"/>
        <v>80</v>
      </c>
      <c r="D121">
        <f t="shared" si="7"/>
        <v>80</v>
      </c>
      <c r="E121">
        <f t="shared" si="8"/>
        <v>0</v>
      </c>
      <c r="K121">
        <f t="shared" si="10"/>
        <v>80</v>
      </c>
    </row>
    <row r="122" spans="1:11" x14ac:dyDescent="0.25">
      <c r="A122" t="str">
        <f t="shared" si="6"/>
        <v/>
      </c>
      <c r="B122" s="16">
        <f t="shared" si="9"/>
        <v>38922</v>
      </c>
      <c r="C122">
        <f t="shared" si="11"/>
        <v>80</v>
      </c>
      <c r="D122">
        <f t="shared" si="7"/>
        <v>80</v>
      </c>
      <c r="E122">
        <f t="shared" si="8"/>
        <v>0</v>
      </c>
      <c r="K122">
        <f t="shared" si="10"/>
        <v>80</v>
      </c>
    </row>
    <row r="123" spans="1:11" x14ac:dyDescent="0.25">
      <c r="A123" t="str">
        <f t="shared" si="6"/>
        <v/>
      </c>
      <c r="B123" s="16">
        <f t="shared" si="9"/>
        <v>38923</v>
      </c>
      <c r="C123">
        <f t="shared" si="11"/>
        <v>80</v>
      </c>
      <c r="D123">
        <f t="shared" si="7"/>
        <v>80</v>
      </c>
      <c r="E123">
        <f t="shared" si="8"/>
        <v>0</v>
      </c>
      <c r="K123">
        <f t="shared" si="10"/>
        <v>80</v>
      </c>
    </row>
    <row r="124" spans="1:11" x14ac:dyDescent="0.25">
      <c r="A124" t="str">
        <f t="shared" si="6"/>
        <v/>
      </c>
      <c r="B124" s="16">
        <f t="shared" si="9"/>
        <v>38924</v>
      </c>
      <c r="C124">
        <f t="shared" si="11"/>
        <v>80</v>
      </c>
      <c r="D124">
        <f t="shared" si="7"/>
        <v>80</v>
      </c>
      <c r="E124">
        <f t="shared" si="8"/>
        <v>0</v>
      </c>
      <c r="K124">
        <f t="shared" si="10"/>
        <v>80</v>
      </c>
    </row>
    <row r="125" spans="1:11" x14ac:dyDescent="0.25">
      <c r="A125" t="str">
        <f t="shared" si="6"/>
        <v/>
      </c>
      <c r="B125" s="16">
        <f t="shared" si="9"/>
        <v>38925</v>
      </c>
      <c r="C125">
        <f t="shared" si="11"/>
        <v>80</v>
      </c>
      <c r="D125">
        <f t="shared" si="7"/>
        <v>80</v>
      </c>
      <c r="E125">
        <f t="shared" si="8"/>
        <v>0</v>
      </c>
      <c r="K125">
        <f t="shared" si="10"/>
        <v>80</v>
      </c>
    </row>
    <row r="126" spans="1:11" x14ac:dyDescent="0.25">
      <c r="A126" t="str">
        <f t="shared" si="6"/>
        <v/>
      </c>
      <c r="B126" s="16">
        <f t="shared" si="9"/>
        <v>38926</v>
      </c>
      <c r="C126">
        <f t="shared" si="11"/>
        <v>80</v>
      </c>
      <c r="D126">
        <f t="shared" si="7"/>
        <v>80</v>
      </c>
      <c r="E126">
        <f t="shared" si="8"/>
        <v>0</v>
      </c>
      <c r="K126">
        <f t="shared" si="10"/>
        <v>80</v>
      </c>
    </row>
    <row r="127" spans="1:11" x14ac:dyDescent="0.25">
      <c r="A127" t="str">
        <f t="shared" si="6"/>
        <v/>
      </c>
      <c r="B127" s="16">
        <f t="shared" si="9"/>
        <v>38927</v>
      </c>
      <c r="C127">
        <f t="shared" si="11"/>
        <v>80</v>
      </c>
      <c r="D127">
        <f t="shared" si="7"/>
        <v>80</v>
      </c>
      <c r="E127">
        <f t="shared" si="8"/>
        <v>0</v>
      </c>
      <c r="K127">
        <f t="shared" si="10"/>
        <v>80</v>
      </c>
    </row>
    <row r="128" spans="1:11" x14ac:dyDescent="0.25">
      <c r="A128" t="str">
        <f t="shared" si="6"/>
        <v/>
      </c>
      <c r="B128" s="16">
        <f t="shared" si="9"/>
        <v>38928</v>
      </c>
      <c r="C128">
        <f t="shared" si="11"/>
        <v>80</v>
      </c>
      <c r="D128">
        <f t="shared" si="7"/>
        <v>80</v>
      </c>
      <c r="E128">
        <f t="shared" si="8"/>
        <v>0</v>
      </c>
      <c r="K128">
        <f t="shared" si="10"/>
        <v>80</v>
      </c>
    </row>
    <row r="129" spans="1:11" x14ac:dyDescent="0.25">
      <c r="A129" t="str">
        <f t="shared" si="6"/>
        <v/>
      </c>
      <c r="B129" s="16">
        <f t="shared" si="9"/>
        <v>38929</v>
      </c>
      <c r="C129">
        <f t="shared" si="11"/>
        <v>80</v>
      </c>
      <c r="D129">
        <f t="shared" si="7"/>
        <v>80</v>
      </c>
      <c r="E129">
        <f t="shared" si="8"/>
        <v>0</v>
      </c>
      <c r="K129">
        <f t="shared" si="10"/>
        <v>80</v>
      </c>
    </row>
    <row r="130" spans="1:11" x14ac:dyDescent="0.25">
      <c r="A130">
        <f t="shared" si="6"/>
        <v>1</v>
      </c>
      <c r="B130" s="16">
        <f t="shared" si="9"/>
        <v>38930</v>
      </c>
      <c r="C130">
        <f t="shared" si="11"/>
        <v>80</v>
      </c>
      <c r="D130">
        <f t="shared" si="7"/>
        <v>80</v>
      </c>
      <c r="E130">
        <f t="shared" si="8"/>
        <v>0</v>
      </c>
      <c r="K130">
        <f t="shared" si="10"/>
        <v>80</v>
      </c>
    </row>
    <row r="131" spans="1:11" x14ac:dyDescent="0.25">
      <c r="A131" t="str">
        <f t="shared" si="6"/>
        <v/>
      </c>
      <c r="B131" s="16">
        <f t="shared" si="9"/>
        <v>38931</v>
      </c>
      <c r="C131">
        <f t="shared" si="11"/>
        <v>80</v>
      </c>
      <c r="D131">
        <f t="shared" si="7"/>
        <v>80</v>
      </c>
      <c r="E131">
        <f t="shared" si="8"/>
        <v>0</v>
      </c>
      <c r="K131">
        <f t="shared" si="10"/>
        <v>80</v>
      </c>
    </row>
    <row r="132" spans="1:11" x14ac:dyDescent="0.25">
      <c r="A132" t="str">
        <f t="shared" si="6"/>
        <v/>
      </c>
      <c r="B132" s="16">
        <f t="shared" si="9"/>
        <v>38932</v>
      </c>
      <c r="C132">
        <f t="shared" si="11"/>
        <v>80</v>
      </c>
      <c r="D132">
        <f t="shared" si="7"/>
        <v>80</v>
      </c>
      <c r="E132">
        <f t="shared" si="8"/>
        <v>0</v>
      </c>
      <c r="K132">
        <f t="shared" si="10"/>
        <v>80</v>
      </c>
    </row>
    <row r="133" spans="1:11" x14ac:dyDescent="0.25">
      <c r="A133" t="str">
        <f t="shared" si="6"/>
        <v/>
      </c>
      <c r="B133" s="16">
        <f t="shared" si="9"/>
        <v>38933</v>
      </c>
      <c r="C133">
        <f t="shared" si="11"/>
        <v>80</v>
      </c>
      <c r="D133">
        <f t="shared" si="7"/>
        <v>80</v>
      </c>
      <c r="E133">
        <f t="shared" si="8"/>
        <v>0</v>
      </c>
      <c r="K133">
        <f t="shared" si="10"/>
        <v>80</v>
      </c>
    </row>
    <row r="134" spans="1:11" x14ac:dyDescent="0.25">
      <c r="A134" t="str">
        <f t="shared" si="6"/>
        <v/>
      </c>
      <c r="B134" s="16">
        <f t="shared" si="9"/>
        <v>38934</v>
      </c>
      <c r="C134">
        <f t="shared" si="11"/>
        <v>80</v>
      </c>
      <c r="D134">
        <f t="shared" si="7"/>
        <v>80</v>
      </c>
      <c r="E134">
        <f t="shared" si="8"/>
        <v>0</v>
      </c>
      <c r="K134">
        <f t="shared" si="10"/>
        <v>80</v>
      </c>
    </row>
    <row r="135" spans="1:11" x14ac:dyDescent="0.25">
      <c r="A135" t="str">
        <f t="shared" si="6"/>
        <v/>
      </c>
      <c r="B135" s="16">
        <f t="shared" si="9"/>
        <v>38935</v>
      </c>
      <c r="C135">
        <f t="shared" si="11"/>
        <v>80</v>
      </c>
      <c r="D135">
        <f t="shared" si="7"/>
        <v>80</v>
      </c>
      <c r="E135">
        <f t="shared" si="8"/>
        <v>0</v>
      </c>
      <c r="K135">
        <f t="shared" si="10"/>
        <v>80</v>
      </c>
    </row>
    <row r="136" spans="1:11" x14ac:dyDescent="0.25">
      <c r="A136" t="str">
        <f t="shared" ref="A136:A199" si="12">IF(DAY(B136)=1,1,"")</f>
        <v/>
      </c>
      <c r="B136" s="16">
        <f t="shared" si="9"/>
        <v>38936</v>
      </c>
      <c r="C136">
        <f t="shared" si="11"/>
        <v>80</v>
      </c>
      <c r="D136">
        <f t="shared" ref="D136:D199" si="13">SUM(F136:W136)</f>
        <v>80</v>
      </c>
      <c r="E136">
        <f t="shared" ref="E136:E199" si="14">C136-D136</f>
        <v>0</v>
      </c>
      <c r="K136">
        <f t="shared" si="10"/>
        <v>80</v>
      </c>
    </row>
    <row r="137" spans="1:11" x14ac:dyDescent="0.25">
      <c r="A137" t="str">
        <f t="shared" si="12"/>
        <v/>
      </c>
      <c r="B137" s="16">
        <f t="shared" ref="B137:B200" si="15">B136+1</f>
        <v>38937</v>
      </c>
      <c r="C137">
        <f t="shared" si="11"/>
        <v>80</v>
      </c>
      <c r="D137">
        <f t="shared" si="13"/>
        <v>80</v>
      </c>
      <c r="E137">
        <f t="shared" si="14"/>
        <v>0</v>
      </c>
      <c r="K137">
        <f t="shared" ref="K137:K200" si="16">K136</f>
        <v>80</v>
      </c>
    </row>
    <row r="138" spans="1:11" x14ac:dyDescent="0.25">
      <c r="A138" t="str">
        <f t="shared" si="12"/>
        <v/>
      </c>
      <c r="B138" s="16">
        <f t="shared" si="15"/>
        <v>38938</v>
      </c>
      <c r="C138">
        <f t="shared" ref="C138:C201" si="17">C137</f>
        <v>80</v>
      </c>
      <c r="D138">
        <f t="shared" si="13"/>
        <v>80</v>
      </c>
      <c r="E138">
        <f t="shared" si="14"/>
        <v>0</v>
      </c>
      <c r="K138">
        <f t="shared" si="16"/>
        <v>80</v>
      </c>
    </row>
    <row r="139" spans="1:11" x14ac:dyDescent="0.25">
      <c r="A139" t="str">
        <f t="shared" si="12"/>
        <v/>
      </c>
      <c r="B139" s="16">
        <f t="shared" si="15"/>
        <v>38939</v>
      </c>
      <c r="C139">
        <f t="shared" si="17"/>
        <v>80</v>
      </c>
      <c r="D139">
        <f t="shared" si="13"/>
        <v>80</v>
      </c>
      <c r="E139">
        <f t="shared" si="14"/>
        <v>0</v>
      </c>
      <c r="K139">
        <f t="shared" si="16"/>
        <v>80</v>
      </c>
    </row>
    <row r="140" spans="1:11" x14ac:dyDescent="0.25">
      <c r="A140" t="str">
        <f t="shared" si="12"/>
        <v/>
      </c>
      <c r="B140" s="16">
        <f t="shared" si="15"/>
        <v>38940</v>
      </c>
      <c r="C140">
        <f t="shared" si="17"/>
        <v>80</v>
      </c>
      <c r="D140">
        <f t="shared" si="13"/>
        <v>80</v>
      </c>
      <c r="E140">
        <f t="shared" si="14"/>
        <v>0</v>
      </c>
      <c r="K140">
        <f t="shared" si="16"/>
        <v>80</v>
      </c>
    </row>
    <row r="141" spans="1:11" x14ac:dyDescent="0.25">
      <c r="A141" t="str">
        <f t="shared" si="12"/>
        <v/>
      </c>
      <c r="B141" s="16">
        <f t="shared" si="15"/>
        <v>38941</v>
      </c>
      <c r="C141">
        <f t="shared" si="17"/>
        <v>80</v>
      </c>
      <c r="D141">
        <f t="shared" si="13"/>
        <v>80</v>
      </c>
      <c r="E141">
        <f t="shared" si="14"/>
        <v>0</v>
      </c>
      <c r="K141">
        <f t="shared" si="16"/>
        <v>80</v>
      </c>
    </row>
    <row r="142" spans="1:11" x14ac:dyDescent="0.25">
      <c r="A142" t="str">
        <f t="shared" si="12"/>
        <v/>
      </c>
      <c r="B142" s="16">
        <f t="shared" si="15"/>
        <v>38942</v>
      </c>
      <c r="C142">
        <f t="shared" si="17"/>
        <v>80</v>
      </c>
      <c r="D142">
        <f t="shared" si="13"/>
        <v>80</v>
      </c>
      <c r="E142">
        <f t="shared" si="14"/>
        <v>0</v>
      </c>
      <c r="K142">
        <f t="shared" si="16"/>
        <v>80</v>
      </c>
    </row>
    <row r="143" spans="1:11" x14ac:dyDescent="0.25">
      <c r="A143" t="str">
        <f t="shared" si="12"/>
        <v/>
      </c>
      <c r="B143" s="16">
        <f t="shared" si="15"/>
        <v>38943</v>
      </c>
      <c r="C143">
        <f t="shared" si="17"/>
        <v>80</v>
      </c>
      <c r="D143">
        <f t="shared" si="13"/>
        <v>80</v>
      </c>
      <c r="E143">
        <f t="shared" si="14"/>
        <v>0</v>
      </c>
      <c r="K143">
        <f t="shared" si="16"/>
        <v>80</v>
      </c>
    </row>
    <row r="144" spans="1:11" x14ac:dyDescent="0.25">
      <c r="A144" t="str">
        <f t="shared" si="12"/>
        <v/>
      </c>
      <c r="B144" s="16">
        <f t="shared" si="15"/>
        <v>38944</v>
      </c>
      <c r="C144">
        <f t="shared" si="17"/>
        <v>80</v>
      </c>
      <c r="D144">
        <f t="shared" si="13"/>
        <v>80</v>
      </c>
      <c r="E144">
        <f t="shared" si="14"/>
        <v>0</v>
      </c>
      <c r="K144">
        <f t="shared" si="16"/>
        <v>80</v>
      </c>
    </row>
    <row r="145" spans="1:11" x14ac:dyDescent="0.25">
      <c r="A145" t="str">
        <f t="shared" si="12"/>
        <v/>
      </c>
      <c r="B145" s="16">
        <f t="shared" si="15"/>
        <v>38945</v>
      </c>
      <c r="C145">
        <f t="shared" si="17"/>
        <v>80</v>
      </c>
      <c r="D145">
        <f t="shared" si="13"/>
        <v>80</v>
      </c>
      <c r="E145">
        <f t="shared" si="14"/>
        <v>0</v>
      </c>
      <c r="K145">
        <f t="shared" si="16"/>
        <v>80</v>
      </c>
    </row>
    <row r="146" spans="1:11" x14ac:dyDescent="0.25">
      <c r="A146" t="str">
        <f t="shared" si="12"/>
        <v/>
      </c>
      <c r="B146" s="16">
        <f t="shared" si="15"/>
        <v>38946</v>
      </c>
      <c r="C146">
        <f t="shared" si="17"/>
        <v>80</v>
      </c>
      <c r="D146">
        <f t="shared" si="13"/>
        <v>80</v>
      </c>
      <c r="E146">
        <f t="shared" si="14"/>
        <v>0</v>
      </c>
      <c r="K146">
        <f t="shared" si="16"/>
        <v>80</v>
      </c>
    </row>
    <row r="147" spans="1:11" x14ac:dyDescent="0.25">
      <c r="A147" t="str">
        <f t="shared" si="12"/>
        <v/>
      </c>
      <c r="B147" s="16">
        <f t="shared" si="15"/>
        <v>38947</v>
      </c>
      <c r="C147">
        <f t="shared" si="17"/>
        <v>80</v>
      </c>
      <c r="D147">
        <f t="shared" si="13"/>
        <v>80</v>
      </c>
      <c r="E147">
        <f t="shared" si="14"/>
        <v>0</v>
      </c>
      <c r="K147">
        <f t="shared" si="16"/>
        <v>80</v>
      </c>
    </row>
    <row r="148" spans="1:11" x14ac:dyDescent="0.25">
      <c r="A148" t="str">
        <f t="shared" si="12"/>
        <v/>
      </c>
      <c r="B148" s="16">
        <f t="shared" si="15"/>
        <v>38948</v>
      </c>
      <c r="C148">
        <f t="shared" si="17"/>
        <v>80</v>
      </c>
      <c r="D148">
        <f t="shared" si="13"/>
        <v>80</v>
      </c>
      <c r="E148">
        <f t="shared" si="14"/>
        <v>0</v>
      </c>
      <c r="K148">
        <f t="shared" si="16"/>
        <v>80</v>
      </c>
    </row>
    <row r="149" spans="1:11" x14ac:dyDescent="0.25">
      <c r="A149" t="str">
        <f t="shared" si="12"/>
        <v/>
      </c>
      <c r="B149" s="16">
        <f t="shared" si="15"/>
        <v>38949</v>
      </c>
      <c r="C149">
        <f t="shared" si="17"/>
        <v>80</v>
      </c>
      <c r="D149">
        <f t="shared" si="13"/>
        <v>80</v>
      </c>
      <c r="E149">
        <f t="shared" si="14"/>
        <v>0</v>
      </c>
      <c r="K149">
        <f t="shared" si="16"/>
        <v>80</v>
      </c>
    </row>
    <row r="150" spans="1:11" x14ac:dyDescent="0.25">
      <c r="A150" t="str">
        <f t="shared" si="12"/>
        <v/>
      </c>
      <c r="B150" s="16">
        <f t="shared" si="15"/>
        <v>38950</v>
      </c>
      <c r="C150">
        <f t="shared" si="17"/>
        <v>80</v>
      </c>
      <c r="D150">
        <f t="shared" si="13"/>
        <v>80</v>
      </c>
      <c r="E150">
        <f t="shared" si="14"/>
        <v>0</v>
      </c>
      <c r="K150">
        <f t="shared" si="16"/>
        <v>80</v>
      </c>
    </row>
    <row r="151" spans="1:11" x14ac:dyDescent="0.25">
      <c r="A151" t="str">
        <f t="shared" si="12"/>
        <v/>
      </c>
      <c r="B151" s="16">
        <f t="shared" si="15"/>
        <v>38951</v>
      </c>
      <c r="C151">
        <f t="shared" si="17"/>
        <v>80</v>
      </c>
      <c r="D151">
        <f t="shared" si="13"/>
        <v>80</v>
      </c>
      <c r="E151">
        <f t="shared" si="14"/>
        <v>0</v>
      </c>
      <c r="K151">
        <f t="shared" si="16"/>
        <v>80</v>
      </c>
    </row>
    <row r="152" spans="1:11" x14ac:dyDescent="0.25">
      <c r="A152" t="str">
        <f t="shared" si="12"/>
        <v/>
      </c>
      <c r="B152" s="16">
        <f t="shared" si="15"/>
        <v>38952</v>
      </c>
      <c r="C152">
        <f t="shared" si="17"/>
        <v>80</v>
      </c>
      <c r="D152">
        <f t="shared" si="13"/>
        <v>80</v>
      </c>
      <c r="E152">
        <f t="shared" si="14"/>
        <v>0</v>
      </c>
      <c r="K152">
        <f t="shared" si="16"/>
        <v>80</v>
      </c>
    </row>
    <row r="153" spans="1:11" x14ac:dyDescent="0.25">
      <c r="A153" t="str">
        <f t="shared" si="12"/>
        <v/>
      </c>
      <c r="B153" s="16">
        <f t="shared" si="15"/>
        <v>38953</v>
      </c>
      <c r="C153">
        <f t="shared" si="17"/>
        <v>80</v>
      </c>
      <c r="D153">
        <f t="shared" si="13"/>
        <v>80</v>
      </c>
      <c r="E153">
        <f t="shared" si="14"/>
        <v>0</v>
      </c>
      <c r="K153">
        <f t="shared" si="16"/>
        <v>80</v>
      </c>
    </row>
    <row r="154" spans="1:11" x14ac:dyDescent="0.25">
      <c r="A154" t="str">
        <f t="shared" si="12"/>
        <v/>
      </c>
      <c r="B154" s="16">
        <f t="shared" si="15"/>
        <v>38954</v>
      </c>
      <c r="C154">
        <f t="shared" si="17"/>
        <v>80</v>
      </c>
      <c r="D154">
        <f t="shared" si="13"/>
        <v>80</v>
      </c>
      <c r="E154">
        <f t="shared" si="14"/>
        <v>0</v>
      </c>
      <c r="K154">
        <f t="shared" si="16"/>
        <v>80</v>
      </c>
    </row>
    <row r="155" spans="1:11" x14ac:dyDescent="0.25">
      <c r="A155" t="str">
        <f t="shared" si="12"/>
        <v/>
      </c>
      <c r="B155" s="16">
        <f t="shared" si="15"/>
        <v>38955</v>
      </c>
      <c r="C155">
        <f t="shared" si="17"/>
        <v>80</v>
      </c>
      <c r="D155">
        <f t="shared" si="13"/>
        <v>80</v>
      </c>
      <c r="E155">
        <f t="shared" si="14"/>
        <v>0</v>
      </c>
      <c r="K155">
        <f t="shared" si="16"/>
        <v>80</v>
      </c>
    </row>
    <row r="156" spans="1:11" x14ac:dyDescent="0.25">
      <c r="A156" t="str">
        <f t="shared" si="12"/>
        <v/>
      </c>
      <c r="B156" s="16">
        <f t="shared" si="15"/>
        <v>38956</v>
      </c>
      <c r="C156">
        <f t="shared" si="17"/>
        <v>80</v>
      </c>
      <c r="D156">
        <f t="shared" si="13"/>
        <v>80</v>
      </c>
      <c r="E156">
        <f t="shared" si="14"/>
        <v>0</v>
      </c>
      <c r="K156">
        <f t="shared" si="16"/>
        <v>80</v>
      </c>
    </row>
    <row r="157" spans="1:11" x14ac:dyDescent="0.25">
      <c r="A157" t="str">
        <f t="shared" si="12"/>
        <v/>
      </c>
      <c r="B157" s="16">
        <f t="shared" si="15"/>
        <v>38957</v>
      </c>
      <c r="C157">
        <f t="shared" si="17"/>
        <v>80</v>
      </c>
      <c r="D157">
        <f t="shared" si="13"/>
        <v>80</v>
      </c>
      <c r="E157">
        <f t="shared" si="14"/>
        <v>0</v>
      </c>
      <c r="K157">
        <f t="shared" si="16"/>
        <v>80</v>
      </c>
    </row>
    <row r="158" spans="1:11" x14ac:dyDescent="0.25">
      <c r="A158" t="str">
        <f t="shared" si="12"/>
        <v/>
      </c>
      <c r="B158" s="16">
        <f t="shared" si="15"/>
        <v>38958</v>
      </c>
      <c r="C158">
        <f t="shared" si="17"/>
        <v>80</v>
      </c>
      <c r="D158">
        <f t="shared" si="13"/>
        <v>80</v>
      </c>
      <c r="E158">
        <f t="shared" si="14"/>
        <v>0</v>
      </c>
      <c r="K158">
        <f t="shared" si="16"/>
        <v>80</v>
      </c>
    </row>
    <row r="159" spans="1:11" x14ac:dyDescent="0.25">
      <c r="A159" t="str">
        <f t="shared" si="12"/>
        <v/>
      </c>
      <c r="B159" s="16">
        <f t="shared" si="15"/>
        <v>38959</v>
      </c>
      <c r="C159">
        <f t="shared" si="17"/>
        <v>80</v>
      </c>
      <c r="D159">
        <f t="shared" si="13"/>
        <v>80</v>
      </c>
      <c r="E159">
        <f t="shared" si="14"/>
        <v>0</v>
      </c>
      <c r="K159">
        <f t="shared" si="16"/>
        <v>80</v>
      </c>
    </row>
    <row r="160" spans="1:11" x14ac:dyDescent="0.25">
      <c r="A160" t="str">
        <f t="shared" si="12"/>
        <v/>
      </c>
      <c r="B160" s="16">
        <f t="shared" si="15"/>
        <v>38960</v>
      </c>
      <c r="C160">
        <f t="shared" si="17"/>
        <v>80</v>
      </c>
      <c r="D160">
        <f t="shared" si="13"/>
        <v>80</v>
      </c>
      <c r="E160">
        <f t="shared" si="14"/>
        <v>0</v>
      </c>
      <c r="K160">
        <f t="shared" si="16"/>
        <v>80</v>
      </c>
    </row>
    <row r="161" spans="1:11" x14ac:dyDescent="0.25">
      <c r="A161">
        <f t="shared" si="12"/>
        <v>1</v>
      </c>
      <c r="B161" s="16">
        <f t="shared" si="15"/>
        <v>38961</v>
      </c>
      <c r="C161">
        <f t="shared" si="17"/>
        <v>80</v>
      </c>
      <c r="D161">
        <f t="shared" si="13"/>
        <v>80</v>
      </c>
      <c r="E161">
        <f t="shared" si="14"/>
        <v>0</v>
      </c>
      <c r="K161">
        <f t="shared" si="16"/>
        <v>80</v>
      </c>
    </row>
    <row r="162" spans="1:11" x14ac:dyDescent="0.25">
      <c r="A162" t="str">
        <f t="shared" si="12"/>
        <v/>
      </c>
      <c r="B162" s="16">
        <f t="shared" si="15"/>
        <v>38962</v>
      </c>
      <c r="C162">
        <f t="shared" si="17"/>
        <v>80</v>
      </c>
      <c r="D162">
        <f t="shared" si="13"/>
        <v>80</v>
      </c>
      <c r="E162">
        <f t="shared" si="14"/>
        <v>0</v>
      </c>
      <c r="K162">
        <f t="shared" si="16"/>
        <v>80</v>
      </c>
    </row>
    <row r="163" spans="1:11" x14ac:dyDescent="0.25">
      <c r="A163" t="str">
        <f t="shared" si="12"/>
        <v/>
      </c>
      <c r="B163" s="16">
        <f t="shared" si="15"/>
        <v>38963</v>
      </c>
      <c r="C163">
        <f t="shared" si="17"/>
        <v>80</v>
      </c>
      <c r="D163">
        <f t="shared" si="13"/>
        <v>80</v>
      </c>
      <c r="E163">
        <f t="shared" si="14"/>
        <v>0</v>
      </c>
      <c r="K163">
        <f t="shared" si="16"/>
        <v>80</v>
      </c>
    </row>
    <row r="164" spans="1:11" x14ac:dyDescent="0.25">
      <c r="A164" t="str">
        <f t="shared" si="12"/>
        <v/>
      </c>
      <c r="B164" s="16">
        <f t="shared" si="15"/>
        <v>38964</v>
      </c>
      <c r="C164">
        <f t="shared" si="17"/>
        <v>80</v>
      </c>
      <c r="D164">
        <f t="shared" si="13"/>
        <v>80</v>
      </c>
      <c r="E164">
        <f t="shared" si="14"/>
        <v>0</v>
      </c>
      <c r="K164">
        <f t="shared" si="16"/>
        <v>80</v>
      </c>
    </row>
    <row r="165" spans="1:11" x14ac:dyDescent="0.25">
      <c r="A165" t="str">
        <f t="shared" si="12"/>
        <v/>
      </c>
      <c r="B165" s="16">
        <f t="shared" si="15"/>
        <v>38965</v>
      </c>
      <c r="C165">
        <f t="shared" si="17"/>
        <v>80</v>
      </c>
      <c r="D165">
        <f t="shared" si="13"/>
        <v>80</v>
      </c>
      <c r="E165">
        <f t="shared" si="14"/>
        <v>0</v>
      </c>
      <c r="K165">
        <f t="shared" si="16"/>
        <v>80</v>
      </c>
    </row>
    <row r="166" spans="1:11" x14ac:dyDescent="0.25">
      <c r="A166" t="str">
        <f t="shared" si="12"/>
        <v/>
      </c>
      <c r="B166" s="16">
        <f t="shared" si="15"/>
        <v>38966</v>
      </c>
      <c r="C166">
        <f t="shared" si="17"/>
        <v>80</v>
      </c>
      <c r="D166">
        <f t="shared" si="13"/>
        <v>80</v>
      </c>
      <c r="E166">
        <f t="shared" si="14"/>
        <v>0</v>
      </c>
      <c r="K166">
        <f t="shared" si="16"/>
        <v>80</v>
      </c>
    </row>
    <row r="167" spans="1:11" x14ac:dyDescent="0.25">
      <c r="A167" t="str">
        <f t="shared" si="12"/>
        <v/>
      </c>
      <c r="B167" s="16">
        <f t="shared" si="15"/>
        <v>38967</v>
      </c>
      <c r="C167">
        <f t="shared" si="17"/>
        <v>80</v>
      </c>
      <c r="D167">
        <f t="shared" si="13"/>
        <v>80</v>
      </c>
      <c r="E167">
        <f t="shared" si="14"/>
        <v>0</v>
      </c>
      <c r="K167">
        <f t="shared" si="16"/>
        <v>80</v>
      </c>
    </row>
    <row r="168" spans="1:11" x14ac:dyDescent="0.25">
      <c r="A168" t="str">
        <f t="shared" si="12"/>
        <v/>
      </c>
      <c r="B168" s="16">
        <f t="shared" si="15"/>
        <v>38968</v>
      </c>
      <c r="C168">
        <f t="shared" si="17"/>
        <v>80</v>
      </c>
      <c r="D168">
        <f t="shared" si="13"/>
        <v>80</v>
      </c>
      <c r="E168">
        <f t="shared" si="14"/>
        <v>0</v>
      </c>
      <c r="K168">
        <f t="shared" si="16"/>
        <v>80</v>
      </c>
    </row>
    <row r="169" spans="1:11" x14ac:dyDescent="0.25">
      <c r="A169" t="str">
        <f t="shared" si="12"/>
        <v/>
      </c>
      <c r="B169" s="16">
        <f t="shared" si="15"/>
        <v>38969</v>
      </c>
      <c r="C169">
        <f t="shared" si="17"/>
        <v>80</v>
      </c>
      <c r="D169">
        <f t="shared" si="13"/>
        <v>80</v>
      </c>
      <c r="E169">
        <f t="shared" si="14"/>
        <v>0</v>
      </c>
      <c r="K169">
        <f t="shared" si="16"/>
        <v>80</v>
      </c>
    </row>
    <row r="170" spans="1:11" x14ac:dyDescent="0.25">
      <c r="A170" t="str">
        <f t="shared" si="12"/>
        <v/>
      </c>
      <c r="B170" s="16">
        <f t="shared" si="15"/>
        <v>38970</v>
      </c>
      <c r="C170">
        <f t="shared" si="17"/>
        <v>80</v>
      </c>
      <c r="D170">
        <f t="shared" si="13"/>
        <v>80</v>
      </c>
      <c r="E170">
        <f t="shared" si="14"/>
        <v>0</v>
      </c>
      <c r="K170">
        <f t="shared" si="16"/>
        <v>80</v>
      </c>
    </row>
    <row r="171" spans="1:11" x14ac:dyDescent="0.25">
      <c r="A171" t="str">
        <f t="shared" si="12"/>
        <v/>
      </c>
      <c r="B171" s="16">
        <f t="shared" si="15"/>
        <v>38971</v>
      </c>
      <c r="C171">
        <f t="shared" si="17"/>
        <v>80</v>
      </c>
      <c r="D171">
        <f t="shared" si="13"/>
        <v>80</v>
      </c>
      <c r="E171">
        <f t="shared" si="14"/>
        <v>0</v>
      </c>
      <c r="K171">
        <f t="shared" si="16"/>
        <v>80</v>
      </c>
    </row>
    <row r="172" spans="1:11" x14ac:dyDescent="0.25">
      <c r="A172" t="str">
        <f t="shared" si="12"/>
        <v/>
      </c>
      <c r="B172" s="16">
        <f t="shared" si="15"/>
        <v>38972</v>
      </c>
      <c r="C172">
        <f t="shared" si="17"/>
        <v>80</v>
      </c>
      <c r="D172">
        <f t="shared" si="13"/>
        <v>80</v>
      </c>
      <c r="E172">
        <f t="shared" si="14"/>
        <v>0</v>
      </c>
      <c r="K172">
        <f t="shared" si="16"/>
        <v>80</v>
      </c>
    </row>
    <row r="173" spans="1:11" x14ac:dyDescent="0.25">
      <c r="A173" t="str">
        <f t="shared" si="12"/>
        <v/>
      </c>
      <c r="B173" s="16">
        <f t="shared" si="15"/>
        <v>38973</v>
      </c>
      <c r="C173">
        <f t="shared" si="17"/>
        <v>80</v>
      </c>
      <c r="D173">
        <f t="shared" si="13"/>
        <v>80</v>
      </c>
      <c r="E173">
        <f t="shared" si="14"/>
        <v>0</v>
      </c>
      <c r="K173">
        <f t="shared" si="16"/>
        <v>80</v>
      </c>
    </row>
    <row r="174" spans="1:11" x14ac:dyDescent="0.25">
      <c r="A174" t="str">
        <f t="shared" si="12"/>
        <v/>
      </c>
      <c r="B174" s="16">
        <f t="shared" si="15"/>
        <v>38974</v>
      </c>
      <c r="C174">
        <f t="shared" si="17"/>
        <v>80</v>
      </c>
      <c r="D174">
        <f t="shared" si="13"/>
        <v>80</v>
      </c>
      <c r="E174">
        <f t="shared" si="14"/>
        <v>0</v>
      </c>
      <c r="K174">
        <f t="shared" si="16"/>
        <v>80</v>
      </c>
    </row>
    <row r="175" spans="1:11" x14ac:dyDescent="0.25">
      <c r="A175" t="str">
        <f t="shared" si="12"/>
        <v/>
      </c>
      <c r="B175" s="16">
        <f t="shared" si="15"/>
        <v>38975</v>
      </c>
      <c r="C175">
        <f t="shared" si="17"/>
        <v>80</v>
      </c>
      <c r="D175">
        <f t="shared" si="13"/>
        <v>80</v>
      </c>
      <c r="E175">
        <f t="shared" si="14"/>
        <v>0</v>
      </c>
      <c r="K175">
        <f t="shared" si="16"/>
        <v>80</v>
      </c>
    </row>
    <row r="176" spans="1:11" x14ac:dyDescent="0.25">
      <c r="A176" t="str">
        <f t="shared" si="12"/>
        <v/>
      </c>
      <c r="B176" s="16">
        <f t="shared" si="15"/>
        <v>38976</v>
      </c>
      <c r="C176">
        <f t="shared" si="17"/>
        <v>80</v>
      </c>
      <c r="D176">
        <f t="shared" si="13"/>
        <v>80</v>
      </c>
      <c r="E176">
        <f t="shared" si="14"/>
        <v>0</v>
      </c>
      <c r="K176">
        <f t="shared" si="16"/>
        <v>80</v>
      </c>
    </row>
    <row r="177" spans="1:11" x14ac:dyDescent="0.25">
      <c r="A177" t="str">
        <f t="shared" si="12"/>
        <v/>
      </c>
      <c r="B177" s="16">
        <f t="shared" si="15"/>
        <v>38977</v>
      </c>
      <c r="C177">
        <f t="shared" si="17"/>
        <v>80</v>
      </c>
      <c r="D177">
        <f t="shared" si="13"/>
        <v>80</v>
      </c>
      <c r="E177">
        <f t="shared" si="14"/>
        <v>0</v>
      </c>
      <c r="K177">
        <f t="shared" si="16"/>
        <v>80</v>
      </c>
    </row>
    <row r="178" spans="1:11" x14ac:dyDescent="0.25">
      <c r="A178" t="str">
        <f t="shared" si="12"/>
        <v/>
      </c>
      <c r="B178" s="16">
        <f t="shared" si="15"/>
        <v>38978</v>
      </c>
      <c r="C178">
        <f t="shared" si="17"/>
        <v>80</v>
      </c>
      <c r="D178">
        <f t="shared" si="13"/>
        <v>80</v>
      </c>
      <c r="E178">
        <f t="shared" si="14"/>
        <v>0</v>
      </c>
      <c r="K178">
        <f t="shared" si="16"/>
        <v>80</v>
      </c>
    </row>
    <row r="179" spans="1:11" x14ac:dyDescent="0.25">
      <c r="A179" t="str">
        <f t="shared" si="12"/>
        <v/>
      </c>
      <c r="B179" s="16">
        <f t="shared" si="15"/>
        <v>38979</v>
      </c>
      <c r="C179">
        <f t="shared" si="17"/>
        <v>80</v>
      </c>
      <c r="D179">
        <f t="shared" si="13"/>
        <v>80</v>
      </c>
      <c r="E179">
        <f t="shared" si="14"/>
        <v>0</v>
      </c>
      <c r="K179">
        <f t="shared" si="16"/>
        <v>80</v>
      </c>
    </row>
    <row r="180" spans="1:11" x14ac:dyDescent="0.25">
      <c r="A180" t="str">
        <f t="shared" si="12"/>
        <v/>
      </c>
      <c r="B180" s="16">
        <f t="shared" si="15"/>
        <v>38980</v>
      </c>
      <c r="C180">
        <f t="shared" si="17"/>
        <v>80</v>
      </c>
      <c r="D180">
        <f t="shared" si="13"/>
        <v>80</v>
      </c>
      <c r="E180">
        <f t="shared" si="14"/>
        <v>0</v>
      </c>
      <c r="K180">
        <f t="shared" si="16"/>
        <v>80</v>
      </c>
    </row>
    <row r="181" spans="1:11" x14ac:dyDescent="0.25">
      <c r="A181" t="str">
        <f t="shared" si="12"/>
        <v/>
      </c>
      <c r="B181" s="16">
        <f t="shared" si="15"/>
        <v>38981</v>
      </c>
      <c r="C181">
        <f t="shared" si="17"/>
        <v>80</v>
      </c>
      <c r="D181">
        <f t="shared" si="13"/>
        <v>80</v>
      </c>
      <c r="E181">
        <f t="shared" si="14"/>
        <v>0</v>
      </c>
      <c r="K181">
        <f t="shared" si="16"/>
        <v>80</v>
      </c>
    </row>
    <row r="182" spans="1:11" x14ac:dyDescent="0.25">
      <c r="A182" t="str">
        <f t="shared" si="12"/>
        <v/>
      </c>
      <c r="B182" s="16">
        <f t="shared" si="15"/>
        <v>38982</v>
      </c>
      <c r="C182">
        <f t="shared" si="17"/>
        <v>80</v>
      </c>
      <c r="D182">
        <f t="shared" si="13"/>
        <v>80</v>
      </c>
      <c r="E182">
        <f t="shared" si="14"/>
        <v>0</v>
      </c>
      <c r="K182">
        <f t="shared" si="16"/>
        <v>80</v>
      </c>
    </row>
    <row r="183" spans="1:11" x14ac:dyDescent="0.25">
      <c r="A183" t="str">
        <f t="shared" si="12"/>
        <v/>
      </c>
      <c r="B183" s="16">
        <f t="shared" si="15"/>
        <v>38983</v>
      </c>
      <c r="C183">
        <f t="shared" si="17"/>
        <v>80</v>
      </c>
      <c r="D183">
        <f t="shared" si="13"/>
        <v>80</v>
      </c>
      <c r="E183">
        <f t="shared" si="14"/>
        <v>0</v>
      </c>
      <c r="K183">
        <f t="shared" si="16"/>
        <v>80</v>
      </c>
    </row>
    <row r="184" spans="1:11" x14ac:dyDescent="0.25">
      <c r="A184" t="str">
        <f t="shared" si="12"/>
        <v/>
      </c>
      <c r="B184" s="16">
        <f t="shared" si="15"/>
        <v>38984</v>
      </c>
      <c r="C184">
        <f t="shared" si="17"/>
        <v>80</v>
      </c>
      <c r="D184">
        <f t="shared" si="13"/>
        <v>80</v>
      </c>
      <c r="E184">
        <f t="shared" si="14"/>
        <v>0</v>
      </c>
      <c r="K184">
        <f t="shared" si="16"/>
        <v>80</v>
      </c>
    </row>
    <row r="185" spans="1:11" x14ac:dyDescent="0.25">
      <c r="A185" t="str">
        <f t="shared" si="12"/>
        <v/>
      </c>
      <c r="B185" s="16">
        <f t="shared" si="15"/>
        <v>38985</v>
      </c>
      <c r="C185">
        <f t="shared" si="17"/>
        <v>80</v>
      </c>
      <c r="D185">
        <f t="shared" si="13"/>
        <v>80</v>
      </c>
      <c r="E185">
        <f t="shared" si="14"/>
        <v>0</v>
      </c>
      <c r="K185">
        <f t="shared" si="16"/>
        <v>80</v>
      </c>
    </row>
    <row r="186" spans="1:11" x14ac:dyDescent="0.25">
      <c r="A186" t="str">
        <f t="shared" si="12"/>
        <v/>
      </c>
      <c r="B186" s="16">
        <f t="shared" si="15"/>
        <v>38986</v>
      </c>
      <c r="C186">
        <f t="shared" si="17"/>
        <v>80</v>
      </c>
      <c r="D186">
        <f t="shared" si="13"/>
        <v>80</v>
      </c>
      <c r="E186">
        <f t="shared" si="14"/>
        <v>0</v>
      </c>
      <c r="K186">
        <f t="shared" si="16"/>
        <v>80</v>
      </c>
    </row>
    <row r="187" spans="1:11" x14ac:dyDescent="0.25">
      <c r="A187" t="str">
        <f t="shared" si="12"/>
        <v/>
      </c>
      <c r="B187" s="16">
        <f t="shared" si="15"/>
        <v>38987</v>
      </c>
      <c r="C187">
        <f t="shared" si="17"/>
        <v>80</v>
      </c>
      <c r="D187">
        <f t="shared" si="13"/>
        <v>80</v>
      </c>
      <c r="E187">
        <f t="shared" si="14"/>
        <v>0</v>
      </c>
      <c r="K187">
        <f t="shared" si="16"/>
        <v>80</v>
      </c>
    </row>
    <row r="188" spans="1:11" x14ac:dyDescent="0.25">
      <c r="A188" t="str">
        <f t="shared" si="12"/>
        <v/>
      </c>
      <c r="B188" s="16">
        <f t="shared" si="15"/>
        <v>38988</v>
      </c>
      <c r="C188">
        <f t="shared" si="17"/>
        <v>80</v>
      </c>
      <c r="D188">
        <f t="shared" si="13"/>
        <v>80</v>
      </c>
      <c r="E188">
        <f t="shared" si="14"/>
        <v>0</v>
      </c>
      <c r="K188">
        <f t="shared" si="16"/>
        <v>80</v>
      </c>
    </row>
    <row r="189" spans="1:11" x14ac:dyDescent="0.25">
      <c r="A189" t="str">
        <f t="shared" si="12"/>
        <v/>
      </c>
      <c r="B189" s="16">
        <f t="shared" si="15"/>
        <v>38989</v>
      </c>
      <c r="C189">
        <f t="shared" si="17"/>
        <v>80</v>
      </c>
      <c r="D189">
        <f t="shared" si="13"/>
        <v>80</v>
      </c>
      <c r="E189">
        <f t="shared" si="14"/>
        <v>0</v>
      </c>
      <c r="K189">
        <f t="shared" si="16"/>
        <v>80</v>
      </c>
    </row>
    <row r="190" spans="1:11" x14ac:dyDescent="0.25">
      <c r="A190" t="str">
        <f t="shared" si="12"/>
        <v/>
      </c>
      <c r="B190" s="16">
        <f t="shared" si="15"/>
        <v>38990</v>
      </c>
      <c r="C190">
        <f t="shared" si="17"/>
        <v>80</v>
      </c>
      <c r="D190">
        <f t="shared" si="13"/>
        <v>80</v>
      </c>
      <c r="E190">
        <f t="shared" si="14"/>
        <v>0</v>
      </c>
      <c r="K190">
        <f t="shared" si="16"/>
        <v>80</v>
      </c>
    </row>
    <row r="191" spans="1:11" x14ac:dyDescent="0.25">
      <c r="A191">
        <f t="shared" si="12"/>
        <v>1</v>
      </c>
      <c r="B191" s="16">
        <f t="shared" si="15"/>
        <v>38991</v>
      </c>
      <c r="C191">
        <f t="shared" si="17"/>
        <v>80</v>
      </c>
      <c r="D191">
        <f t="shared" si="13"/>
        <v>80</v>
      </c>
      <c r="E191">
        <f t="shared" si="14"/>
        <v>0</v>
      </c>
      <c r="K191">
        <f t="shared" si="16"/>
        <v>80</v>
      </c>
    </row>
    <row r="192" spans="1:11" x14ac:dyDescent="0.25">
      <c r="A192" t="str">
        <f t="shared" si="12"/>
        <v/>
      </c>
      <c r="B192" s="16">
        <f t="shared" si="15"/>
        <v>38992</v>
      </c>
      <c r="C192">
        <f t="shared" si="17"/>
        <v>80</v>
      </c>
      <c r="D192">
        <f t="shared" si="13"/>
        <v>80</v>
      </c>
      <c r="E192">
        <f t="shared" si="14"/>
        <v>0</v>
      </c>
      <c r="K192">
        <f t="shared" si="16"/>
        <v>80</v>
      </c>
    </row>
    <row r="193" spans="1:11" x14ac:dyDescent="0.25">
      <c r="A193" t="str">
        <f t="shared" si="12"/>
        <v/>
      </c>
      <c r="B193" s="16">
        <f t="shared" si="15"/>
        <v>38993</v>
      </c>
      <c r="C193">
        <f t="shared" si="17"/>
        <v>80</v>
      </c>
      <c r="D193">
        <f t="shared" si="13"/>
        <v>80</v>
      </c>
      <c r="E193">
        <f t="shared" si="14"/>
        <v>0</v>
      </c>
      <c r="K193">
        <f t="shared" si="16"/>
        <v>80</v>
      </c>
    </row>
    <row r="194" spans="1:11" x14ac:dyDescent="0.25">
      <c r="A194" t="str">
        <f t="shared" si="12"/>
        <v/>
      </c>
      <c r="B194" s="16">
        <f t="shared" si="15"/>
        <v>38994</v>
      </c>
      <c r="C194">
        <f t="shared" si="17"/>
        <v>80</v>
      </c>
      <c r="D194">
        <f t="shared" si="13"/>
        <v>80</v>
      </c>
      <c r="E194">
        <f t="shared" si="14"/>
        <v>0</v>
      </c>
      <c r="K194">
        <f t="shared" si="16"/>
        <v>80</v>
      </c>
    </row>
    <row r="195" spans="1:11" x14ac:dyDescent="0.25">
      <c r="A195" t="str">
        <f t="shared" si="12"/>
        <v/>
      </c>
      <c r="B195" s="16">
        <f t="shared" si="15"/>
        <v>38995</v>
      </c>
      <c r="C195">
        <f t="shared" si="17"/>
        <v>80</v>
      </c>
      <c r="D195">
        <f t="shared" si="13"/>
        <v>80</v>
      </c>
      <c r="E195">
        <f t="shared" si="14"/>
        <v>0</v>
      </c>
      <c r="K195">
        <f t="shared" si="16"/>
        <v>80</v>
      </c>
    </row>
    <row r="196" spans="1:11" x14ac:dyDescent="0.25">
      <c r="A196" t="str">
        <f t="shared" si="12"/>
        <v/>
      </c>
      <c r="B196" s="16">
        <f t="shared" si="15"/>
        <v>38996</v>
      </c>
      <c r="C196">
        <f t="shared" si="17"/>
        <v>80</v>
      </c>
      <c r="D196">
        <f t="shared" si="13"/>
        <v>80</v>
      </c>
      <c r="E196">
        <f t="shared" si="14"/>
        <v>0</v>
      </c>
      <c r="K196">
        <f t="shared" si="16"/>
        <v>80</v>
      </c>
    </row>
    <row r="197" spans="1:11" x14ac:dyDescent="0.25">
      <c r="A197" t="str">
        <f t="shared" si="12"/>
        <v/>
      </c>
      <c r="B197" s="16">
        <f t="shared" si="15"/>
        <v>38997</v>
      </c>
      <c r="C197">
        <f t="shared" si="17"/>
        <v>80</v>
      </c>
      <c r="D197">
        <f t="shared" si="13"/>
        <v>80</v>
      </c>
      <c r="E197">
        <f t="shared" si="14"/>
        <v>0</v>
      </c>
      <c r="K197">
        <f t="shared" si="16"/>
        <v>80</v>
      </c>
    </row>
    <row r="198" spans="1:11" x14ac:dyDescent="0.25">
      <c r="A198" t="str">
        <f t="shared" si="12"/>
        <v/>
      </c>
      <c r="B198" s="16">
        <f t="shared" si="15"/>
        <v>38998</v>
      </c>
      <c r="C198">
        <f t="shared" si="17"/>
        <v>80</v>
      </c>
      <c r="D198">
        <f t="shared" si="13"/>
        <v>80</v>
      </c>
      <c r="E198">
        <f t="shared" si="14"/>
        <v>0</v>
      </c>
      <c r="K198">
        <f t="shared" si="16"/>
        <v>80</v>
      </c>
    </row>
    <row r="199" spans="1:11" x14ac:dyDescent="0.25">
      <c r="A199" t="str">
        <f t="shared" si="12"/>
        <v/>
      </c>
      <c r="B199" s="16">
        <f t="shared" si="15"/>
        <v>38999</v>
      </c>
      <c r="C199">
        <f t="shared" si="17"/>
        <v>80</v>
      </c>
      <c r="D199">
        <f t="shared" si="13"/>
        <v>80</v>
      </c>
      <c r="E199">
        <f t="shared" si="14"/>
        <v>0</v>
      </c>
      <c r="K199">
        <f t="shared" si="16"/>
        <v>80</v>
      </c>
    </row>
    <row r="200" spans="1:11" x14ac:dyDescent="0.25">
      <c r="A200" t="str">
        <f t="shared" ref="A200:A263" si="18">IF(DAY(B200)=1,1,"")</f>
        <v/>
      </c>
      <c r="B200" s="16">
        <f t="shared" si="15"/>
        <v>39000</v>
      </c>
      <c r="C200">
        <f t="shared" si="17"/>
        <v>80</v>
      </c>
      <c r="D200">
        <f t="shared" ref="D200:D263" si="19">SUM(F200:W200)</f>
        <v>80</v>
      </c>
      <c r="E200">
        <f t="shared" ref="E200:E263" si="20">C200-D200</f>
        <v>0</v>
      </c>
      <c r="K200">
        <f t="shared" si="16"/>
        <v>80</v>
      </c>
    </row>
    <row r="201" spans="1:11" x14ac:dyDescent="0.25">
      <c r="A201" t="str">
        <f t="shared" si="18"/>
        <v/>
      </c>
      <c r="B201" s="16">
        <f t="shared" ref="B201:B264" si="21">B200+1</f>
        <v>39001</v>
      </c>
      <c r="C201">
        <f t="shared" si="17"/>
        <v>80</v>
      </c>
      <c r="D201">
        <f t="shared" si="19"/>
        <v>80</v>
      </c>
      <c r="E201">
        <f t="shared" si="20"/>
        <v>0</v>
      </c>
      <c r="K201">
        <f t="shared" ref="K201:K264" si="22">K200</f>
        <v>80</v>
      </c>
    </row>
    <row r="202" spans="1:11" x14ac:dyDescent="0.25">
      <c r="A202" t="str">
        <f t="shared" si="18"/>
        <v/>
      </c>
      <c r="B202" s="16">
        <f t="shared" si="21"/>
        <v>39002</v>
      </c>
      <c r="C202">
        <f t="shared" ref="C202:C265" si="23">C201</f>
        <v>80</v>
      </c>
      <c r="D202">
        <f t="shared" si="19"/>
        <v>80</v>
      </c>
      <c r="E202">
        <f t="shared" si="20"/>
        <v>0</v>
      </c>
      <c r="K202">
        <f t="shared" si="22"/>
        <v>80</v>
      </c>
    </row>
    <row r="203" spans="1:11" x14ac:dyDescent="0.25">
      <c r="A203" t="str">
        <f t="shared" si="18"/>
        <v/>
      </c>
      <c r="B203" s="16">
        <f t="shared" si="21"/>
        <v>39003</v>
      </c>
      <c r="C203">
        <f t="shared" si="23"/>
        <v>80</v>
      </c>
      <c r="D203">
        <f t="shared" si="19"/>
        <v>80</v>
      </c>
      <c r="E203">
        <f t="shared" si="20"/>
        <v>0</v>
      </c>
      <c r="K203">
        <f t="shared" si="22"/>
        <v>80</v>
      </c>
    </row>
    <row r="204" spans="1:11" x14ac:dyDescent="0.25">
      <c r="A204" t="str">
        <f t="shared" si="18"/>
        <v/>
      </c>
      <c r="B204" s="16">
        <f t="shared" si="21"/>
        <v>39004</v>
      </c>
      <c r="C204">
        <f t="shared" si="23"/>
        <v>80</v>
      </c>
      <c r="D204">
        <f t="shared" si="19"/>
        <v>80</v>
      </c>
      <c r="E204">
        <f t="shared" si="20"/>
        <v>0</v>
      </c>
      <c r="K204">
        <f t="shared" si="22"/>
        <v>80</v>
      </c>
    </row>
    <row r="205" spans="1:11" x14ac:dyDescent="0.25">
      <c r="A205" t="str">
        <f t="shared" si="18"/>
        <v/>
      </c>
      <c r="B205" s="16">
        <f t="shared" si="21"/>
        <v>39005</v>
      </c>
      <c r="C205">
        <f t="shared" si="23"/>
        <v>80</v>
      </c>
      <c r="D205">
        <f t="shared" si="19"/>
        <v>80</v>
      </c>
      <c r="E205">
        <f t="shared" si="20"/>
        <v>0</v>
      </c>
      <c r="K205">
        <f t="shared" si="22"/>
        <v>80</v>
      </c>
    </row>
    <row r="206" spans="1:11" x14ac:dyDescent="0.25">
      <c r="A206" t="str">
        <f t="shared" si="18"/>
        <v/>
      </c>
      <c r="B206" s="16">
        <f t="shared" si="21"/>
        <v>39006</v>
      </c>
      <c r="C206">
        <f t="shared" si="23"/>
        <v>80</v>
      </c>
      <c r="D206">
        <f t="shared" si="19"/>
        <v>80</v>
      </c>
      <c r="E206">
        <f t="shared" si="20"/>
        <v>0</v>
      </c>
      <c r="K206">
        <f t="shared" si="22"/>
        <v>80</v>
      </c>
    </row>
    <row r="207" spans="1:11" x14ac:dyDescent="0.25">
      <c r="A207" t="str">
        <f t="shared" si="18"/>
        <v/>
      </c>
      <c r="B207" s="16">
        <f t="shared" si="21"/>
        <v>39007</v>
      </c>
      <c r="C207">
        <f t="shared" si="23"/>
        <v>80</v>
      </c>
      <c r="D207">
        <f t="shared" si="19"/>
        <v>80</v>
      </c>
      <c r="E207">
        <f t="shared" si="20"/>
        <v>0</v>
      </c>
      <c r="K207">
        <f t="shared" si="22"/>
        <v>80</v>
      </c>
    </row>
    <row r="208" spans="1:11" x14ac:dyDescent="0.25">
      <c r="A208" t="str">
        <f t="shared" si="18"/>
        <v/>
      </c>
      <c r="B208" s="16">
        <f t="shared" si="21"/>
        <v>39008</v>
      </c>
      <c r="C208">
        <f t="shared" si="23"/>
        <v>80</v>
      </c>
      <c r="D208">
        <f t="shared" si="19"/>
        <v>80</v>
      </c>
      <c r="E208">
        <f t="shared" si="20"/>
        <v>0</v>
      </c>
      <c r="K208">
        <f t="shared" si="22"/>
        <v>80</v>
      </c>
    </row>
    <row r="209" spans="1:11" x14ac:dyDescent="0.25">
      <c r="A209" t="str">
        <f t="shared" si="18"/>
        <v/>
      </c>
      <c r="B209" s="16">
        <f t="shared" si="21"/>
        <v>39009</v>
      </c>
      <c r="C209">
        <f t="shared" si="23"/>
        <v>80</v>
      </c>
      <c r="D209">
        <f t="shared" si="19"/>
        <v>80</v>
      </c>
      <c r="E209">
        <f t="shared" si="20"/>
        <v>0</v>
      </c>
      <c r="K209">
        <f t="shared" si="22"/>
        <v>80</v>
      </c>
    </row>
    <row r="210" spans="1:11" x14ac:dyDescent="0.25">
      <c r="A210" t="str">
        <f t="shared" si="18"/>
        <v/>
      </c>
      <c r="B210" s="16">
        <f t="shared" si="21"/>
        <v>39010</v>
      </c>
      <c r="C210">
        <f t="shared" si="23"/>
        <v>80</v>
      </c>
      <c r="D210">
        <f t="shared" si="19"/>
        <v>80</v>
      </c>
      <c r="E210">
        <f t="shared" si="20"/>
        <v>0</v>
      </c>
      <c r="K210">
        <f t="shared" si="22"/>
        <v>80</v>
      </c>
    </row>
    <row r="211" spans="1:11" x14ac:dyDescent="0.25">
      <c r="A211" t="str">
        <f t="shared" si="18"/>
        <v/>
      </c>
      <c r="B211" s="16">
        <f t="shared" si="21"/>
        <v>39011</v>
      </c>
      <c r="C211">
        <f t="shared" si="23"/>
        <v>80</v>
      </c>
      <c r="D211">
        <f t="shared" si="19"/>
        <v>80</v>
      </c>
      <c r="E211">
        <f t="shared" si="20"/>
        <v>0</v>
      </c>
      <c r="K211">
        <f t="shared" si="22"/>
        <v>80</v>
      </c>
    </row>
    <row r="212" spans="1:11" x14ac:dyDescent="0.25">
      <c r="A212" t="str">
        <f t="shared" si="18"/>
        <v/>
      </c>
      <c r="B212" s="16">
        <f t="shared" si="21"/>
        <v>39012</v>
      </c>
      <c r="C212">
        <f t="shared" si="23"/>
        <v>80</v>
      </c>
      <c r="D212">
        <f t="shared" si="19"/>
        <v>80</v>
      </c>
      <c r="E212">
        <f t="shared" si="20"/>
        <v>0</v>
      </c>
      <c r="K212">
        <f t="shared" si="22"/>
        <v>80</v>
      </c>
    </row>
    <row r="213" spans="1:11" x14ac:dyDescent="0.25">
      <c r="A213" t="str">
        <f t="shared" si="18"/>
        <v/>
      </c>
      <c r="B213" s="16">
        <f t="shared" si="21"/>
        <v>39013</v>
      </c>
      <c r="C213">
        <f t="shared" si="23"/>
        <v>80</v>
      </c>
      <c r="D213">
        <f t="shared" si="19"/>
        <v>80</v>
      </c>
      <c r="E213">
        <f t="shared" si="20"/>
        <v>0</v>
      </c>
      <c r="K213">
        <f t="shared" si="22"/>
        <v>80</v>
      </c>
    </row>
    <row r="214" spans="1:11" x14ac:dyDescent="0.25">
      <c r="A214" t="str">
        <f t="shared" si="18"/>
        <v/>
      </c>
      <c r="B214" s="16">
        <f t="shared" si="21"/>
        <v>39014</v>
      </c>
      <c r="C214">
        <f t="shared" si="23"/>
        <v>80</v>
      </c>
      <c r="D214">
        <f t="shared" si="19"/>
        <v>80</v>
      </c>
      <c r="E214">
        <f t="shared" si="20"/>
        <v>0</v>
      </c>
      <c r="K214">
        <f t="shared" si="22"/>
        <v>80</v>
      </c>
    </row>
    <row r="215" spans="1:11" x14ac:dyDescent="0.25">
      <c r="A215" t="str">
        <f t="shared" si="18"/>
        <v/>
      </c>
      <c r="B215" s="16">
        <f t="shared" si="21"/>
        <v>39015</v>
      </c>
      <c r="C215">
        <f t="shared" si="23"/>
        <v>80</v>
      </c>
      <c r="D215">
        <f t="shared" si="19"/>
        <v>80</v>
      </c>
      <c r="E215">
        <f t="shared" si="20"/>
        <v>0</v>
      </c>
      <c r="K215">
        <f t="shared" si="22"/>
        <v>80</v>
      </c>
    </row>
    <row r="216" spans="1:11" x14ac:dyDescent="0.25">
      <c r="A216" t="str">
        <f t="shared" si="18"/>
        <v/>
      </c>
      <c r="B216" s="16">
        <f t="shared" si="21"/>
        <v>39016</v>
      </c>
      <c r="C216">
        <f t="shared" si="23"/>
        <v>80</v>
      </c>
      <c r="D216">
        <f t="shared" si="19"/>
        <v>80</v>
      </c>
      <c r="E216">
        <f t="shared" si="20"/>
        <v>0</v>
      </c>
      <c r="K216">
        <f t="shared" si="22"/>
        <v>80</v>
      </c>
    </row>
    <row r="217" spans="1:11" x14ac:dyDescent="0.25">
      <c r="A217" t="str">
        <f t="shared" si="18"/>
        <v/>
      </c>
      <c r="B217" s="16">
        <f t="shared" si="21"/>
        <v>39017</v>
      </c>
      <c r="C217">
        <f t="shared" si="23"/>
        <v>80</v>
      </c>
      <c r="D217">
        <f t="shared" si="19"/>
        <v>80</v>
      </c>
      <c r="E217">
        <f t="shared" si="20"/>
        <v>0</v>
      </c>
      <c r="K217">
        <f t="shared" si="22"/>
        <v>80</v>
      </c>
    </row>
    <row r="218" spans="1:11" x14ac:dyDescent="0.25">
      <c r="A218" t="str">
        <f t="shared" si="18"/>
        <v/>
      </c>
      <c r="B218" s="16">
        <f t="shared" si="21"/>
        <v>39018</v>
      </c>
      <c r="C218">
        <f t="shared" si="23"/>
        <v>80</v>
      </c>
      <c r="D218">
        <f t="shared" si="19"/>
        <v>80</v>
      </c>
      <c r="E218">
        <f t="shared" si="20"/>
        <v>0</v>
      </c>
      <c r="K218">
        <f t="shared" si="22"/>
        <v>80</v>
      </c>
    </row>
    <row r="219" spans="1:11" x14ac:dyDescent="0.25">
      <c r="A219" t="str">
        <f t="shared" si="18"/>
        <v/>
      </c>
      <c r="B219" s="16">
        <f t="shared" si="21"/>
        <v>39019</v>
      </c>
      <c r="C219">
        <f t="shared" si="23"/>
        <v>80</v>
      </c>
      <c r="D219">
        <f t="shared" si="19"/>
        <v>80</v>
      </c>
      <c r="E219">
        <f t="shared" si="20"/>
        <v>0</v>
      </c>
      <c r="K219">
        <f t="shared" si="22"/>
        <v>80</v>
      </c>
    </row>
    <row r="220" spans="1:11" x14ac:dyDescent="0.25">
      <c r="A220" t="str">
        <f t="shared" si="18"/>
        <v/>
      </c>
      <c r="B220" s="16">
        <f t="shared" si="21"/>
        <v>39020</v>
      </c>
      <c r="C220">
        <f t="shared" si="23"/>
        <v>80</v>
      </c>
      <c r="D220">
        <f t="shared" si="19"/>
        <v>80</v>
      </c>
      <c r="E220">
        <f t="shared" si="20"/>
        <v>0</v>
      </c>
      <c r="K220">
        <f t="shared" si="22"/>
        <v>80</v>
      </c>
    </row>
    <row r="221" spans="1:11" x14ac:dyDescent="0.25">
      <c r="A221" t="str">
        <f t="shared" si="18"/>
        <v/>
      </c>
      <c r="B221" s="16">
        <f t="shared" si="21"/>
        <v>39021</v>
      </c>
      <c r="C221">
        <f t="shared" si="23"/>
        <v>80</v>
      </c>
      <c r="D221">
        <f t="shared" si="19"/>
        <v>80</v>
      </c>
      <c r="E221">
        <f t="shared" si="20"/>
        <v>0</v>
      </c>
      <c r="K221">
        <f t="shared" si="22"/>
        <v>80</v>
      </c>
    </row>
    <row r="222" spans="1:11" x14ac:dyDescent="0.25">
      <c r="A222">
        <f t="shared" si="18"/>
        <v>1</v>
      </c>
      <c r="B222" s="16">
        <f t="shared" si="21"/>
        <v>39022</v>
      </c>
      <c r="C222">
        <f t="shared" si="23"/>
        <v>80</v>
      </c>
      <c r="D222">
        <f t="shared" si="19"/>
        <v>80</v>
      </c>
      <c r="E222">
        <f t="shared" si="20"/>
        <v>0</v>
      </c>
      <c r="K222">
        <f t="shared" si="22"/>
        <v>80</v>
      </c>
    </row>
    <row r="223" spans="1:11" x14ac:dyDescent="0.25">
      <c r="A223" t="str">
        <f t="shared" si="18"/>
        <v/>
      </c>
      <c r="B223" s="16">
        <f t="shared" si="21"/>
        <v>39023</v>
      </c>
      <c r="C223">
        <f t="shared" si="23"/>
        <v>80</v>
      </c>
      <c r="D223">
        <f t="shared" si="19"/>
        <v>80</v>
      </c>
      <c r="E223">
        <f t="shared" si="20"/>
        <v>0</v>
      </c>
      <c r="K223">
        <f t="shared" si="22"/>
        <v>80</v>
      </c>
    </row>
    <row r="224" spans="1:11" x14ac:dyDescent="0.25">
      <c r="A224" t="str">
        <f t="shared" si="18"/>
        <v/>
      </c>
      <c r="B224" s="16">
        <f t="shared" si="21"/>
        <v>39024</v>
      </c>
      <c r="C224">
        <f t="shared" si="23"/>
        <v>80</v>
      </c>
      <c r="D224">
        <f t="shared" si="19"/>
        <v>80</v>
      </c>
      <c r="E224">
        <f t="shared" si="20"/>
        <v>0</v>
      </c>
      <c r="K224">
        <f t="shared" si="22"/>
        <v>80</v>
      </c>
    </row>
    <row r="225" spans="1:11" x14ac:dyDescent="0.25">
      <c r="A225" t="str">
        <f t="shared" si="18"/>
        <v/>
      </c>
      <c r="B225" s="16">
        <f t="shared" si="21"/>
        <v>39025</v>
      </c>
      <c r="C225">
        <f t="shared" si="23"/>
        <v>80</v>
      </c>
      <c r="D225">
        <f t="shared" si="19"/>
        <v>80</v>
      </c>
      <c r="E225">
        <f t="shared" si="20"/>
        <v>0</v>
      </c>
      <c r="K225">
        <f t="shared" si="22"/>
        <v>80</v>
      </c>
    </row>
    <row r="226" spans="1:11" x14ac:dyDescent="0.25">
      <c r="A226" t="str">
        <f t="shared" si="18"/>
        <v/>
      </c>
      <c r="B226" s="16">
        <f t="shared" si="21"/>
        <v>39026</v>
      </c>
      <c r="C226">
        <f t="shared" si="23"/>
        <v>80</v>
      </c>
      <c r="D226">
        <f t="shared" si="19"/>
        <v>80</v>
      </c>
      <c r="E226">
        <f t="shared" si="20"/>
        <v>0</v>
      </c>
      <c r="K226">
        <f t="shared" si="22"/>
        <v>80</v>
      </c>
    </row>
    <row r="227" spans="1:11" x14ac:dyDescent="0.25">
      <c r="A227" t="str">
        <f t="shared" si="18"/>
        <v/>
      </c>
      <c r="B227" s="16">
        <f t="shared" si="21"/>
        <v>39027</v>
      </c>
      <c r="C227">
        <f t="shared" si="23"/>
        <v>80</v>
      </c>
      <c r="D227">
        <f t="shared" si="19"/>
        <v>80</v>
      </c>
      <c r="E227">
        <f t="shared" si="20"/>
        <v>0</v>
      </c>
      <c r="K227">
        <f t="shared" si="22"/>
        <v>80</v>
      </c>
    </row>
    <row r="228" spans="1:11" x14ac:dyDescent="0.25">
      <c r="A228" t="str">
        <f t="shared" si="18"/>
        <v/>
      </c>
      <c r="B228" s="16">
        <f t="shared" si="21"/>
        <v>39028</v>
      </c>
      <c r="C228">
        <f t="shared" si="23"/>
        <v>80</v>
      </c>
      <c r="D228">
        <f t="shared" si="19"/>
        <v>80</v>
      </c>
      <c r="E228">
        <f t="shared" si="20"/>
        <v>0</v>
      </c>
      <c r="K228">
        <f t="shared" si="22"/>
        <v>80</v>
      </c>
    </row>
    <row r="229" spans="1:11" x14ac:dyDescent="0.25">
      <c r="A229" t="str">
        <f t="shared" si="18"/>
        <v/>
      </c>
      <c r="B229" s="16">
        <f t="shared" si="21"/>
        <v>39029</v>
      </c>
      <c r="C229">
        <f t="shared" si="23"/>
        <v>80</v>
      </c>
      <c r="D229">
        <f t="shared" si="19"/>
        <v>80</v>
      </c>
      <c r="E229">
        <f t="shared" si="20"/>
        <v>0</v>
      </c>
      <c r="K229">
        <f t="shared" si="22"/>
        <v>80</v>
      </c>
    </row>
    <row r="230" spans="1:11" x14ac:dyDescent="0.25">
      <c r="A230" t="str">
        <f t="shared" si="18"/>
        <v/>
      </c>
      <c r="B230" s="16">
        <f t="shared" si="21"/>
        <v>39030</v>
      </c>
      <c r="C230">
        <f t="shared" si="23"/>
        <v>80</v>
      </c>
      <c r="D230">
        <f t="shared" si="19"/>
        <v>80</v>
      </c>
      <c r="E230">
        <f t="shared" si="20"/>
        <v>0</v>
      </c>
      <c r="K230">
        <f t="shared" si="22"/>
        <v>80</v>
      </c>
    </row>
    <row r="231" spans="1:11" x14ac:dyDescent="0.25">
      <c r="A231" t="str">
        <f t="shared" si="18"/>
        <v/>
      </c>
      <c r="B231" s="16">
        <f t="shared" si="21"/>
        <v>39031</v>
      </c>
      <c r="C231">
        <f t="shared" si="23"/>
        <v>80</v>
      </c>
      <c r="D231">
        <f t="shared" si="19"/>
        <v>80</v>
      </c>
      <c r="E231">
        <f t="shared" si="20"/>
        <v>0</v>
      </c>
      <c r="K231">
        <f t="shared" si="22"/>
        <v>80</v>
      </c>
    </row>
    <row r="232" spans="1:11" x14ac:dyDescent="0.25">
      <c r="A232" t="str">
        <f t="shared" si="18"/>
        <v/>
      </c>
      <c r="B232" s="16">
        <f t="shared" si="21"/>
        <v>39032</v>
      </c>
      <c r="C232">
        <f t="shared" si="23"/>
        <v>80</v>
      </c>
      <c r="D232">
        <f t="shared" si="19"/>
        <v>80</v>
      </c>
      <c r="E232">
        <f t="shared" si="20"/>
        <v>0</v>
      </c>
      <c r="K232">
        <f t="shared" si="22"/>
        <v>80</v>
      </c>
    </row>
    <row r="233" spans="1:11" x14ac:dyDescent="0.25">
      <c r="A233" t="str">
        <f t="shared" si="18"/>
        <v/>
      </c>
      <c r="B233" s="16">
        <f t="shared" si="21"/>
        <v>39033</v>
      </c>
      <c r="C233">
        <f t="shared" si="23"/>
        <v>80</v>
      </c>
      <c r="D233">
        <f t="shared" si="19"/>
        <v>80</v>
      </c>
      <c r="E233">
        <f t="shared" si="20"/>
        <v>0</v>
      </c>
      <c r="K233">
        <f t="shared" si="22"/>
        <v>80</v>
      </c>
    </row>
    <row r="234" spans="1:11" x14ac:dyDescent="0.25">
      <c r="A234" t="str">
        <f t="shared" si="18"/>
        <v/>
      </c>
      <c r="B234" s="16">
        <f t="shared" si="21"/>
        <v>39034</v>
      </c>
      <c r="C234">
        <f t="shared" si="23"/>
        <v>80</v>
      </c>
      <c r="D234">
        <f t="shared" si="19"/>
        <v>80</v>
      </c>
      <c r="E234">
        <f t="shared" si="20"/>
        <v>0</v>
      </c>
      <c r="K234">
        <f t="shared" si="22"/>
        <v>80</v>
      </c>
    </row>
    <row r="235" spans="1:11" x14ac:dyDescent="0.25">
      <c r="A235" t="str">
        <f t="shared" si="18"/>
        <v/>
      </c>
      <c r="B235" s="16">
        <f t="shared" si="21"/>
        <v>39035</v>
      </c>
      <c r="C235">
        <f t="shared" si="23"/>
        <v>80</v>
      </c>
      <c r="D235">
        <f t="shared" si="19"/>
        <v>80</v>
      </c>
      <c r="E235">
        <f t="shared" si="20"/>
        <v>0</v>
      </c>
      <c r="K235">
        <f t="shared" si="22"/>
        <v>80</v>
      </c>
    </row>
    <row r="236" spans="1:11" x14ac:dyDescent="0.25">
      <c r="A236" t="str">
        <f t="shared" si="18"/>
        <v/>
      </c>
      <c r="B236" s="16">
        <f t="shared" si="21"/>
        <v>39036</v>
      </c>
      <c r="C236">
        <f t="shared" si="23"/>
        <v>80</v>
      </c>
      <c r="D236">
        <f t="shared" si="19"/>
        <v>80</v>
      </c>
      <c r="E236">
        <f t="shared" si="20"/>
        <v>0</v>
      </c>
      <c r="K236">
        <f t="shared" si="22"/>
        <v>80</v>
      </c>
    </row>
    <row r="237" spans="1:11" x14ac:dyDescent="0.25">
      <c r="A237" t="str">
        <f t="shared" si="18"/>
        <v/>
      </c>
      <c r="B237" s="16">
        <f t="shared" si="21"/>
        <v>39037</v>
      </c>
      <c r="C237">
        <f t="shared" si="23"/>
        <v>80</v>
      </c>
      <c r="D237">
        <f t="shared" si="19"/>
        <v>80</v>
      </c>
      <c r="E237">
        <f t="shared" si="20"/>
        <v>0</v>
      </c>
      <c r="K237">
        <f t="shared" si="22"/>
        <v>80</v>
      </c>
    </row>
    <row r="238" spans="1:11" x14ac:dyDescent="0.25">
      <c r="A238" t="str">
        <f t="shared" si="18"/>
        <v/>
      </c>
      <c r="B238" s="16">
        <f t="shared" si="21"/>
        <v>39038</v>
      </c>
      <c r="C238">
        <f t="shared" si="23"/>
        <v>80</v>
      </c>
      <c r="D238">
        <f t="shared" si="19"/>
        <v>80</v>
      </c>
      <c r="E238">
        <f t="shared" si="20"/>
        <v>0</v>
      </c>
      <c r="K238">
        <f t="shared" si="22"/>
        <v>80</v>
      </c>
    </row>
    <row r="239" spans="1:11" x14ac:dyDescent="0.25">
      <c r="A239" t="str">
        <f t="shared" si="18"/>
        <v/>
      </c>
      <c r="B239" s="16">
        <f t="shared" si="21"/>
        <v>39039</v>
      </c>
      <c r="C239">
        <f t="shared" si="23"/>
        <v>80</v>
      </c>
      <c r="D239">
        <f t="shared" si="19"/>
        <v>80</v>
      </c>
      <c r="E239">
        <f t="shared" si="20"/>
        <v>0</v>
      </c>
      <c r="K239">
        <f t="shared" si="22"/>
        <v>80</v>
      </c>
    </row>
    <row r="240" spans="1:11" x14ac:dyDescent="0.25">
      <c r="A240" t="str">
        <f t="shared" si="18"/>
        <v/>
      </c>
      <c r="B240" s="16">
        <f t="shared" si="21"/>
        <v>39040</v>
      </c>
      <c r="C240">
        <f t="shared" si="23"/>
        <v>80</v>
      </c>
      <c r="D240">
        <f t="shared" si="19"/>
        <v>80</v>
      </c>
      <c r="E240">
        <f t="shared" si="20"/>
        <v>0</v>
      </c>
      <c r="K240">
        <f t="shared" si="22"/>
        <v>80</v>
      </c>
    </row>
    <row r="241" spans="1:11" x14ac:dyDescent="0.25">
      <c r="A241" t="str">
        <f t="shared" si="18"/>
        <v/>
      </c>
      <c r="B241" s="16">
        <f t="shared" si="21"/>
        <v>39041</v>
      </c>
      <c r="C241">
        <f t="shared" si="23"/>
        <v>80</v>
      </c>
      <c r="D241">
        <f t="shared" si="19"/>
        <v>80</v>
      </c>
      <c r="E241">
        <f t="shared" si="20"/>
        <v>0</v>
      </c>
      <c r="K241">
        <f t="shared" si="22"/>
        <v>80</v>
      </c>
    </row>
    <row r="242" spans="1:11" x14ac:dyDescent="0.25">
      <c r="A242" t="str">
        <f t="shared" si="18"/>
        <v/>
      </c>
      <c r="B242" s="16">
        <f t="shared" si="21"/>
        <v>39042</v>
      </c>
      <c r="C242">
        <f t="shared" si="23"/>
        <v>80</v>
      </c>
      <c r="D242">
        <f t="shared" si="19"/>
        <v>80</v>
      </c>
      <c r="E242">
        <f t="shared" si="20"/>
        <v>0</v>
      </c>
      <c r="K242">
        <f t="shared" si="22"/>
        <v>80</v>
      </c>
    </row>
    <row r="243" spans="1:11" x14ac:dyDescent="0.25">
      <c r="A243" t="str">
        <f t="shared" si="18"/>
        <v/>
      </c>
      <c r="B243" s="16">
        <f t="shared" si="21"/>
        <v>39043</v>
      </c>
      <c r="C243">
        <f t="shared" si="23"/>
        <v>80</v>
      </c>
      <c r="D243">
        <f t="shared" si="19"/>
        <v>80</v>
      </c>
      <c r="E243">
        <f t="shared" si="20"/>
        <v>0</v>
      </c>
      <c r="K243">
        <f t="shared" si="22"/>
        <v>80</v>
      </c>
    </row>
    <row r="244" spans="1:11" x14ac:dyDescent="0.25">
      <c r="A244" t="str">
        <f t="shared" si="18"/>
        <v/>
      </c>
      <c r="B244" s="16">
        <f t="shared" si="21"/>
        <v>39044</v>
      </c>
      <c r="C244">
        <f t="shared" si="23"/>
        <v>80</v>
      </c>
      <c r="D244">
        <f t="shared" si="19"/>
        <v>80</v>
      </c>
      <c r="E244">
        <f t="shared" si="20"/>
        <v>0</v>
      </c>
      <c r="K244">
        <f t="shared" si="22"/>
        <v>80</v>
      </c>
    </row>
    <row r="245" spans="1:11" x14ac:dyDescent="0.25">
      <c r="A245" t="str">
        <f t="shared" si="18"/>
        <v/>
      </c>
      <c r="B245" s="16">
        <f t="shared" si="21"/>
        <v>39045</v>
      </c>
      <c r="C245">
        <f t="shared" si="23"/>
        <v>80</v>
      </c>
      <c r="D245">
        <f t="shared" si="19"/>
        <v>80</v>
      </c>
      <c r="E245">
        <f t="shared" si="20"/>
        <v>0</v>
      </c>
      <c r="K245">
        <f t="shared" si="22"/>
        <v>80</v>
      </c>
    </row>
    <row r="246" spans="1:11" x14ac:dyDescent="0.25">
      <c r="A246" t="str">
        <f t="shared" si="18"/>
        <v/>
      </c>
      <c r="B246" s="16">
        <f t="shared" si="21"/>
        <v>39046</v>
      </c>
      <c r="C246">
        <f t="shared" si="23"/>
        <v>80</v>
      </c>
      <c r="D246">
        <f t="shared" si="19"/>
        <v>80</v>
      </c>
      <c r="E246">
        <f t="shared" si="20"/>
        <v>0</v>
      </c>
      <c r="K246">
        <f t="shared" si="22"/>
        <v>80</v>
      </c>
    </row>
    <row r="247" spans="1:11" x14ac:dyDescent="0.25">
      <c r="A247" t="str">
        <f t="shared" si="18"/>
        <v/>
      </c>
      <c r="B247" s="16">
        <f t="shared" si="21"/>
        <v>39047</v>
      </c>
      <c r="C247">
        <f t="shared" si="23"/>
        <v>80</v>
      </c>
      <c r="D247">
        <f t="shared" si="19"/>
        <v>80</v>
      </c>
      <c r="E247">
        <f t="shared" si="20"/>
        <v>0</v>
      </c>
      <c r="K247">
        <f t="shared" si="22"/>
        <v>80</v>
      </c>
    </row>
    <row r="248" spans="1:11" x14ac:dyDescent="0.25">
      <c r="A248" t="str">
        <f t="shared" si="18"/>
        <v/>
      </c>
      <c r="B248" s="16">
        <f t="shared" si="21"/>
        <v>39048</v>
      </c>
      <c r="C248">
        <f t="shared" si="23"/>
        <v>80</v>
      </c>
      <c r="D248">
        <f t="shared" si="19"/>
        <v>80</v>
      </c>
      <c r="E248">
        <f t="shared" si="20"/>
        <v>0</v>
      </c>
      <c r="K248">
        <f t="shared" si="22"/>
        <v>80</v>
      </c>
    </row>
    <row r="249" spans="1:11" x14ac:dyDescent="0.25">
      <c r="A249" t="str">
        <f t="shared" si="18"/>
        <v/>
      </c>
      <c r="B249" s="16">
        <f t="shared" si="21"/>
        <v>39049</v>
      </c>
      <c r="C249">
        <f t="shared" si="23"/>
        <v>80</v>
      </c>
      <c r="D249">
        <f t="shared" si="19"/>
        <v>80</v>
      </c>
      <c r="E249">
        <f t="shared" si="20"/>
        <v>0</v>
      </c>
      <c r="K249">
        <f t="shared" si="22"/>
        <v>80</v>
      </c>
    </row>
    <row r="250" spans="1:11" x14ac:dyDescent="0.25">
      <c r="A250" t="str">
        <f t="shared" si="18"/>
        <v/>
      </c>
      <c r="B250" s="16">
        <f t="shared" si="21"/>
        <v>39050</v>
      </c>
      <c r="C250">
        <f t="shared" si="23"/>
        <v>80</v>
      </c>
      <c r="D250">
        <f t="shared" si="19"/>
        <v>80</v>
      </c>
      <c r="E250">
        <f t="shared" si="20"/>
        <v>0</v>
      </c>
      <c r="K250">
        <f t="shared" si="22"/>
        <v>80</v>
      </c>
    </row>
    <row r="251" spans="1:11" x14ac:dyDescent="0.25">
      <c r="A251" t="str">
        <f t="shared" si="18"/>
        <v/>
      </c>
      <c r="B251" s="16">
        <f t="shared" si="21"/>
        <v>39051</v>
      </c>
      <c r="C251">
        <f t="shared" si="23"/>
        <v>80</v>
      </c>
      <c r="D251">
        <f t="shared" si="19"/>
        <v>80</v>
      </c>
      <c r="E251">
        <f t="shared" si="20"/>
        <v>0</v>
      </c>
      <c r="K251">
        <f t="shared" si="22"/>
        <v>80</v>
      </c>
    </row>
    <row r="252" spans="1:11" x14ac:dyDescent="0.25">
      <c r="A252">
        <f t="shared" si="18"/>
        <v>1</v>
      </c>
      <c r="B252" s="16">
        <f t="shared" si="21"/>
        <v>39052</v>
      </c>
      <c r="C252">
        <f t="shared" si="23"/>
        <v>80</v>
      </c>
      <c r="D252">
        <f t="shared" si="19"/>
        <v>80</v>
      </c>
      <c r="E252">
        <f t="shared" si="20"/>
        <v>0</v>
      </c>
      <c r="G252">
        <v>40</v>
      </c>
      <c r="K252">
        <v>40</v>
      </c>
    </row>
    <row r="253" spans="1:11" x14ac:dyDescent="0.25">
      <c r="A253" t="str">
        <f t="shared" si="18"/>
        <v/>
      </c>
      <c r="B253" s="16">
        <f t="shared" si="21"/>
        <v>39053</v>
      </c>
      <c r="C253">
        <f t="shared" si="23"/>
        <v>80</v>
      </c>
      <c r="D253">
        <f t="shared" si="19"/>
        <v>80</v>
      </c>
      <c r="E253">
        <f t="shared" si="20"/>
        <v>0</v>
      </c>
      <c r="G253">
        <f t="shared" ref="G253:G264" si="24">G252</f>
        <v>40</v>
      </c>
      <c r="K253">
        <f t="shared" si="22"/>
        <v>40</v>
      </c>
    </row>
    <row r="254" spans="1:11" x14ac:dyDescent="0.25">
      <c r="A254" t="str">
        <f t="shared" si="18"/>
        <v/>
      </c>
      <c r="B254" s="16">
        <f t="shared" si="21"/>
        <v>39054</v>
      </c>
      <c r="C254">
        <f t="shared" si="23"/>
        <v>80</v>
      </c>
      <c r="D254">
        <f t="shared" si="19"/>
        <v>80</v>
      </c>
      <c r="E254">
        <f t="shared" si="20"/>
        <v>0</v>
      </c>
      <c r="G254">
        <f t="shared" si="24"/>
        <v>40</v>
      </c>
      <c r="K254">
        <f t="shared" si="22"/>
        <v>40</v>
      </c>
    </row>
    <row r="255" spans="1:11" x14ac:dyDescent="0.25">
      <c r="A255" t="str">
        <f t="shared" si="18"/>
        <v/>
      </c>
      <c r="B255" s="16">
        <f t="shared" si="21"/>
        <v>39055</v>
      </c>
      <c r="C255">
        <f t="shared" si="23"/>
        <v>80</v>
      </c>
      <c r="D255">
        <f t="shared" si="19"/>
        <v>80</v>
      </c>
      <c r="E255">
        <f t="shared" si="20"/>
        <v>0</v>
      </c>
      <c r="G255">
        <f t="shared" si="24"/>
        <v>40</v>
      </c>
      <c r="K255">
        <f t="shared" si="22"/>
        <v>40</v>
      </c>
    </row>
    <row r="256" spans="1:11" x14ac:dyDescent="0.25">
      <c r="A256" t="str">
        <f t="shared" si="18"/>
        <v/>
      </c>
      <c r="B256" s="16">
        <f t="shared" si="21"/>
        <v>39056</v>
      </c>
      <c r="C256">
        <f t="shared" si="23"/>
        <v>80</v>
      </c>
      <c r="D256">
        <f t="shared" si="19"/>
        <v>80</v>
      </c>
      <c r="E256">
        <f t="shared" si="20"/>
        <v>0</v>
      </c>
      <c r="G256">
        <f t="shared" si="24"/>
        <v>40</v>
      </c>
      <c r="K256">
        <f t="shared" si="22"/>
        <v>40</v>
      </c>
    </row>
    <row r="257" spans="1:11" x14ac:dyDescent="0.25">
      <c r="A257" t="str">
        <f t="shared" si="18"/>
        <v/>
      </c>
      <c r="B257" s="16">
        <f t="shared" si="21"/>
        <v>39057</v>
      </c>
      <c r="C257">
        <f t="shared" si="23"/>
        <v>80</v>
      </c>
      <c r="D257">
        <f t="shared" si="19"/>
        <v>80</v>
      </c>
      <c r="E257">
        <f t="shared" si="20"/>
        <v>0</v>
      </c>
      <c r="G257">
        <f t="shared" si="24"/>
        <v>40</v>
      </c>
      <c r="K257">
        <f t="shared" si="22"/>
        <v>40</v>
      </c>
    </row>
    <row r="258" spans="1:11" x14ac:dyDescent="0.25">
      <c r="A258" t="str">
        <f t="shared" si="18"/>
        <v/>
      </c>
      <c r="B258" s="16">
        <f t="shared" si="21"/>
        <v>39058</v>
      </c>
      <c r="C258">
        <f t="shared" si="23"/>
        <v>80</v>
      </c>
      <c r="D258">
        <f t="shared" si="19"/>
        <v>80</v>
      </c>
      <c r="E258">
        <f t="shared" si="20"/>
        <v>0</v>
      </c>
      <c r="G258">
        <f t="shared" si="24"/>
        <v>40</v>
      </c>
      <c r="K258">
        <f t="shared" si="22"/>
        <v>40</v>
      </c>
    </row>
    <row r="259" spans="1:11" x14ac:dyDescent="0.25">
      <c r="A259" t="str">
        <f t="shared" si="18"/>
        <v/>
      </c>
      <c r="B259" s="16">
        <f t="shared" si="21"/>
        <v>39059</v>
      </c>
      <c r="C259">
        <f t="shared" si="23"/>
        <v>80</v>
      </c>
      <c r="D259">
        <f t="shared" si="19"/>
        <v>80</v>
      </c>
      <c r="E259">
        <f t="shared" si="20"/>
        <v>0</v>
      </c>
      <c r="G259">
        <f t="shared" si="24"/>
        <v>40</v>
      </c>
      <c r="K259">
        <f t="shared" si="22"/>
        <v>40</v>
      </c>
    </row>
    <row r="260" spans="1:11" x14ac:dyDescent="0.25">
      <c r="A260" t="str">
        <f t="shared" si="18"/>
        <v/>
      </c>
      <c r="B260" s="16">
        <f t="shared" si="21"/>
        <v>39060</v>
      </c>
      <c r="C260">
        <f t="shared" si="23"/>
        <v>80</v>
      </c>
      <c r="D260">
        <f t="shared" si="19"/>
        <v>80</v>
      </c>
      <c r="E260">
        <f t="shared" si="20"/>
        <v>0</v>
      </c>
      <c r="G260">
        <f t="shared" si="24"/>
        <v>40</v>
      </c>
      <c r="K260">
        <f t="shared" si="22"/>
        <v>40</v>
      </c>
    </row>
    <row r="261" spans="1:11" x14ac:dyDescent="0.25">
      <c r="A261" t="str">
        <f t="shared" si="18"/>
        <v/>
      </c>
      <c r="B261" s="16">
        <f t="shared" si="21"/>
        <v>39061</v>
      </c>
      <c r="C261">
        <f t="shared" si="23"/>
        <v>80</v>
      </c>
      <c r="D261">
        <f t="shared" si="19"/>
        <v>80</v>
      </c>
      <c r="E261">
        <f t="shared" si="20"/>
        <v>0</v>
      </c>
      <c r="G261">
        <f t="shared" si="24"/>
        <v>40</v>
      </c>
      <c r="K261">
        <f t="shared" si="22"/>
        <v>40</v>
      </c>
    </row>
    <row r="262" spans="1:11" x14ac:dyDescent="0.25">
      <c r="A262" t="str">
        <f t="shared" si="18"/>
        <v/>
      </c>
      <c r="B262" s="16">
        <f t="shared" si="21"/>
        <v>39062</v>
      </c>
      <c r="C262">
        <f t="shared" si="23"/>
        <v>80</v>
      </c>
      <c r="D262">
        <f t="shared" si="19"/>
        <v>80</v>
      </c>
      <c r="E262">
        <f t="shared" si="20"/>
        <v>0</v>
      </c>
      <c r="G262">
        <f t="shared" si="24"/>
        <v>40</v>
      </c>
      <c r="K262">
        <f t="shared" si="22"/>
        <v>40</v>
      </c>
    </row>
    <row r="263" spans="1:11" x14ac:dyDescent="0.25">
      <c r="A263" t="str">
        <f t="shared" si="18"/>
        <v/>
      </c>
      <c r="B263" s="16">
        <f t="shared" si="21"/>
        <v>39063</v>
      </c>
      <c r="C263">
        <f t="shared" si="23"/>
        <v>80</v>
      </c>
      <c r="D263">
        <f t="shared" si="19"/>
        <v>80</v>
      </c>
      <c r="E263">
        <f t="shared" si="20"/>
        <v>0</v>
      </c>
      <c r="G263">
        <f t="shared" si="24"/>
        <v>40</v>
      </c>
      <c r="K263">
        <f t="shared" si="22"/>
        <v>40</v>
      </c>
    </row>
    <row r="264" spans="1:11" x14ac:dyDescent="0.25">
      <c r="A264" t="str">
        <f t="shared" ref="A264:A327" si="25">IF(DAY(B264)=1,1,"")</f>
        <v/>
      </c>
      <c r="B264" s="16">
        <f t="shared" si="21"/>
        <v>39064</v>
      </c>
      <c r="C264">
        <f t="shared" si="23"/>
        <v>80</v>
      </c>
      <c r="D264">
        <f t="shared" ref="D264:D327" si="26">SUM(F264:W264)</f>
        <v>80</v>
      </c>
      <c r="E264">
        <f t="shared" ref="E264:E327" si="27">C264-D264</f>
        <v>0</v>
      </c>
      <c r="G264">
        <f t="shared" si="24"/>
        <v>40</v>
      </c>
      <c r="K264">
        <f t="shared" si="22"/>
        <v>40</v>
      </c>
    </row>
    <row r="265" spans="1:11" x14ac:dyDescent="0.25">
      <c r="A265" t="str">
        <f t="shared" si="25"/>
        <v/>
      </c>
      <c r="B265" s="16">
        <f t="shared" ref="B265:B328" si="28">B264+1</f>
        <v>39065</v>
      </c>
      <c r="C265">
        <f t="shared" si="23"/>
        <v>80</v>
      </c>
      <c r="D265">
        <f t="shared" si="26"/>
        <v>80</v>
      </c>
      <c r="E265">
        <f t="shared" si="27"/>
        <v>0</v>
      </c>
      <c r="G265">
        <f t="shared" ref="G265:G328" si="29">G264</f>
        <v>40</v>
      </c>
      <c r="K265">
        <f t="shared" ref="K265:K328" si="30">K264</f>
        <v>40</v>
      </c>
    </row>
    <row r="266" spans="1:11" x14ac:dyDescent="0.25">
      <c r="A266" t="str">
        <f t="shared" si="25"/>
        <v/>
      </c>
      <c r="B266" s="16">
        <f t="shared" si="28"/>
        <v>39066</v>
      </c>
      <c r="C266">
        <f t="shared" ref="C266:C329" si="31">C265</f>
        <v>80</v>
      </c>
      <c r="D266">
        <f t="shared" si="26"/>
        <v>80</v>
      </c>
      <c r="E266">
        <f t="shared" si="27"/>
        <v>0</v>
      </c>
      <c r="G266">
        <f t="shared" si="29"/>
        <v>40</v>
      </c>
      <c r="K266">
        <f t="shared" si="30"/>
        <v>40</v>
      </c>
    </row>
    <row r="267" spans="1:11" x14ac:dyDescent="0.25">
      <c r="A267" t="str">
        <f t="shared" si="25"/>
        <v/>
      </c>
      <c r="B267" s="16">
        <f t="shared" si="28"/>
        <v>39067</v>
      </c>
      <c r="C267">
        <f t="shared" si="31"/>
        <v>80</v>
      </c>
      <c r="D267">
        <f t="shared" si="26"/>
        <v>80</v>
      </c>
      <c r="E267">
        <f t="shared" si="27"/>
        <v>0</v>
      </c>
      <c r="G267">
        <f t="shared" si="29"/>
        <v>40</v>
      </c>
      <c r="K267">
        <f t="shared" si="30"/>
        <v>40</v>
      </c>
    </row>
    <row r="268" spans="1:11" x14ac:dyDescent="0.25">
      <c r="A268" t="str">
        <f t="shared" si="25"/>
        <v/>
      </c>
      <c r="B268" s="16">
        <f t="shared" si="28"/>
        <v>39068</v>
      </c>
      <c r="C268">
        <f t="shared" si="31"/>
        <v>80</v>
      </c>
      <c r="D268">
        <f t="shared" si="26"/>
        <v>80</v>
      </c>
      <c r="E268">
        <f t="shared" si="27"/>
        <v>0</v>
      </c>
      <c r="G268">
        <f t="shared" si="29"/>
        <v>40</v>
      </c>
      <c r="K268">
        <f t="shared" si="30"/>
        <v>40</v>
      </c>
    </row>
    <row r="269" spans="1:11" x14ac:dyDescent="0.25">
      <c r="A269" t="str">
        <f t="shared" si="25"/>
        <v/>
      </c>
      <c r="B269" s="16">
        <f t="shared" si="28"/>
        <v>39069</v>
      </c>
      <c r="C269">
        <f t="shared" si="31"/>
        <v>80</v>
      </c>
      <c r="D269">
        <f t="shared" si="26"/>
        <v>80</v>
      </c>
      <c r="E269">
        <f t="shared" si="27"/>
        <v>0</v>
      </c>
      <c r="G269">
        <f t="shared" si="29"/>
        <v>40</v>
      </c>
      <c r="K269">
        <f t="shared" si="30"/>
        <v>40</v>
      </c>
    </row>
    <row r="270" spans="1:11" x14ac:dyDescent="0.25">
      <c r="A270" t="str">
        <f t="shared" si="25"/>
        <v/>
      </c>
      <c r="B270" s="16">
        <f t="shared" si="28"/>
        <v>39070</v>
      </c>
      <c r="C270">
        <f t="shared" si="31"/>
        <v>80</v>
      </c>
      <c r="D270">
        <f t="shared" si="26"/>
        <v>80</v>
      </c>
      <c r="E270">
        <f t="shared" si="27"/>
        <v>0</v>
      </c>
      <c r="G270">
        <f t="shared" si="29"/>
        <v>40</v>
      </c>
      <c r="K270">
        <f t="shared" si="30"/>
        <v>40</v>
      </c>
    </row>
    <row r="271" spans="1:11" x14ac:dyDescent="0.25">
      <c r="A271" t="str">
        <f t="shared" si="25"/>
        <v/>
      </c>
      <c r="B271" s="16">
        <f t="shared" si="28"/>
        <v>39071</v>
      </c>
      <c r="C271">
        <f t="shared" si="31"/>
        <v>80</v>
      </c>
      <c r="D271">
        <f t="shared" si="26"/>
        <v>80</v>
      </c>
      <c r="E271">
        <f t="shared" si="27"/>
        <v>0</v>
      </c>
      <c r="G271">
        <f t="shared" si="29"/>
        <v>40</v>
      </c>
      <c r="K271">
        <f t="shared" si="30"/>
        <v>40</v>
      </c>
    </row>
    <row r="272" spans="1:11" x14ac:dyDescent="0.25">
      <c r="A272" t="str">
        <f t="shared" si="25"/>
        <v/>
      </c>
      <c r="B272" s="16">
        <f t="shared" si="28"/>
        <v>39072</v>
      </c>
      <c r="C272">
        <f t="shared" si="31"/>
        <v>80</v>
      </c>
      <c r="D272">
        <f t="shared" si="26"/>
        <v>80</v>
      </c>
      <c r="E272">
        <f t="shared" si="27"/>
        <v>0</v>
      </c>
      <c r="G272">
        <f t="shared" si="29"/>
        <v>40</v>
      </c>
      <c r="K272">
        <f t="shared" si="30"/>
        <v>40</v>
      </c>
    </row>
    <row r="273" spans="1:11" x14ac:dyDescent="0.25">
      <c r="A273" t="str">
        <f t="shared" si="25"/>
        <v/>
      </c>
      <c r="B273" s="16">
        <f t="shared" si="28"/>
        <v>39073</v>
      </c>
      <c r="C273">
        <f t="shared" si="31"/>
        <v>80</v>
      </c>
      <c r="D273">
        <f t="shared" si="26"/>
        <v>80</v>
      </c>
      <c r="E273">
        <f t="shared" si="27"/>
        <v>0</v>
      </c>
      <c r="G273">
        <f t="shared" si="29"/>
        <v>40</v>
      </c>
      <c r="K273">
        <f t="shared" si="30"/>
        <v>40</v>
      </c>
    </row>
    <row r="274" spans="1:11" x14ac:dyDescent="0.25">
      <c r="A274" t="str">
        <f t="shared" si="25"/>
        <v/>
      </c>
      <c r="B274" s="16">
        <f t="shared" si="28"/>
        <v>39074</v>
      </c>
      <c r="C274">
        <f t="shared" si="31"/>
        <v>80</v>
      </c>
      <c r="D274">
        <f t="shared" si="26"/>
        <v>80</v>
      </c>
      <c r="E274">
        <f t="shared" si="27"/>
        <v>0</v>
      </c>
      <c r="G274">
        <f t="shared" si="29"/>
        <v>40</v>
      </c>
      <c r="K274">
        <f t="shared" si="30"/>
        <v>40</v>
      </c>
    </row>
    <row r="275" spans="1:11" x14ac:dyDescent="0.25">
      <c r="A275" t="str">
        <f t="shared" si="25"/>
        <v/>
      </c>
      <c r="B275" s="16">
        <f t="shared" si="28"/>
        <v>39075</v>
      </c>
      <c r="C275">
        <f t="shared" si="31"/>
        <v>80</v>
      </c>
      <c r="D275">
        <f t="shared" si="26"/>
        <v>80</v>
      </c>
      <c r="E275">
        <f t="shared" si="27"/>
        <v>0</v>
      </c>
      <c r="G275">
        <f t="shared" si="29"/>
        <v>40</v>
      </c>
      <c r="K275">
        <f t="shared" si="30"/>
        <v>40</v>
      </c>
    </row>
    <row r="276" spans="1:11" x14ac:dyDescent="0.25">
      <c r="A276" t="str">
        <f t="shared" si="25"/>
        <v/>
      </c>
      <c r="B276" s="16">
        <f t="shared" si="28"/>
        <v>39076</v>
      </c>
      <c r="C276">
        <f t="shared" si="31"/>
        <v>80</v>
      </c>
      <c r="D276">
        <f t="shared" si="26"/>
        <v>80</v>
      </c>
      <c r="E276">
        <f t="shared" si="27"/>
        <v>0</v>
      </c>
      <c r="G276">
        <f t="shared" si="29"/>
        <v>40</v>
      </c>
      <c r="K276">
        <f t="shared" si="30"/>
        <v>40</v>
      </c>
    </row>
    <row r="277" spans="1:11" x14ac:dyDescent="0.25">
      <c r="A277" t="str">
        <f t="shared" si="25"/>
        <v/>
      </c>
      <c r="B277" s="16">
        <f t="shared" si="28"/>
        <v>39077</v>
      </c>
      <c r="C277">
        <f t="shared" si="31"/>
        <v>80</v>
      </c>
      <c r="D277">
        <f t="shared" si="26"/>
        <v>80</v>
      </c>
      <c r="E277">
        <f t="shared" si="27"/>
        <v>0</v>
      </c>
      <c r="G277">
        <f t="shared" si="29"/>
        <v>40</v>
      </c>
      <c r="K277">
        <f t="shared" si="30"/>
        <v>40</v>
      </c>
    </row>
    <row r="278" spans="1:11" x14ac:dyDescent="0.25">
      <c r="A278" t="str">
        <f t="shared" si="25"/>
        <v/>
      </c>
      <c r="B278" s="16">
        <f t="shared" si="28"/>
        <v>39078</v>
      </c>
      <c r="C278">
        <f t="shared" si="31"/>
        <v>80</v>
      </c>
      <c r="D278">
        <f t="shared" si="26"/>
        <v>80</v>
      </c>
      <c r="E278">
        <f t="shared" si="27"/>
        <v>0</v>
      </c>
      <c r="G278">
        <f t="shared" si="29"/>
        <v>40</v>
      </c>
      <c r="K278">
        <f t="shared" si="30"/>
        <v>40</v>
      </c>
    </row>
    <row r="279" spans="1:11" x14ac:dyDescent="0.25">
      <c r="A279" t="str">
        <f t="shared" si="25"/>
        <v/>
      </c>
      <c r="B279" s="16">
        <f t="shared" si="28"/>
        <v>39079</v>
      </c>
      <c r="C279">
        <f t="shared" si="31"/>
        <v>80</v>
      </c>
      <c r="D279">
        <f t="shared" si="26"/>
        <v>80</v>
      </c>
      <c r="E279">
        <f t="shared" si="27"/>
        <v>0</v>
      </c>
      <c r="G279">
        <f t="shared" si="29"/>
        <v>40</v>
      </c>
      <c r="K279">
        <f t="shared" si="30"/>
        <v>40</v>
      </c>
    </row>
    <row r="280" spans="1:11" x14ac:dyDescent="0.25">
      <c r="A280" t="str">
        <f t="shared" si="25"/>
        <v/>
      </c>
      <c r="B280" s="16">
        <f t="shared" si="28"/>
        <v>39080</v>
      </c>
      <c r="C280">
        <f t="shared" si="31"/>
        <v>80</v>
      </c>
      <c r="D280">
        <f t="shared" si="26"/>
        <v>80</v>
      </c>
      <c r="E280">
        <f t="shared" si="27"/>
        <v>0</v>
      </c>
      <c r="G280">
        <f t="shared" si="29"/>
        <v>40</v>
      </c>
      <c r="K280">
        <f t="shared" si="30"/>
        <v>40</v>
      </c>
    </row>
    <row r="281" spans="1:11" x14ac:dyDescent="0.25">
      <c r="A281" t="str">
        <f t="shared" si="25"/>
        <v/>
      </c>
      <c r="B281" s="16">
        <f t="shared" si="28"/>
        <v>39081</v>
      </c>
      <c r="C281">
        <f t="shared" si="31"/>
        <v>80</v>
      </c>
      <c r="D281">
        <f t="shared" si="26"/>
        <v>80</v>
      </c>
      <c r="E281">
        <f t="shared" si="27"/>
        <v>0</v>
      </c>
      <c r="G281">
        <f t="shared" si="29"/>
        <v>40</v>
      </c>
      <c r="K281">
        <f t="shared" si="30"/>
        <v>40</v>
      </c>
    </row>
    <row r="282" spans="1:11" x14ac:dyDescent="0.25">
      <c r="A282" t="str">
        <f t="shared" si="25"/>
        <v/>
      </c>
      <c r="B282" s="16">
        <f t="shared" si="28"/>
        <v>39082</v>
      </c>
      <c r="C282">
        <f t="shared" si="31"/>
        <v>80</v>
      </c>
      <c r="D282">
        <f t="shared" si="26"/>
        <v>80</v>
      </c>
      <c r="E282">
        <f t="shared" si="27"/>
        <v>0</v>
      </c>
      <c r="G282">
        <f t="shared" si="29"/>
        <v>40</v>
      </c>
      <c r="K282">
        <f t="shared" si="30"/>
        <v>40</v>
      </c>
    </row>
    <row r="283" spans="1:11" x14ac:dyDescent="0.25">
      <c r="A283">
        <f t="shared" si="25"/>
        <v>1</v>
      </c>
      <c r="B283" s="16">
        <f t="shared" si="28"/>
        <v>39083</v>
      </c>
      <c r="C283">
        <f t="shared" si="31"/>
        <v>80</v>
      </c>
      <c r="D283">
        <f t="shared" si="26"/>
        <v>80</v>
      </c>
      <c r="E283">
        <f t="shared" si="27"/>
        <v>0</v>
      </c>
      <c r="G283">
        <v>5</v>
      </c>
      <c r="K283">
        <v>75</v>
      </c>
    </row>
    <row r="284" spans="1:11" x14ac:dyDescent="0.25">
      <c r="A284" t="str">
        <f t="shared" si="25"/>
        <v/>
      </c>
      <c r="B284" s="16">
        <f t="shared" si="28"/>
        <v>39084</v>
      </c>
      <c r="C284">
        <f t="shared" si="31"/>
        <v>80</v>
      </c>
      <c r="D284">
        <f t="shared" si="26"/>
        <v>80</v>
      </c>
      <c r="E284">
        <f t="shared" si="27"/>
        <v>0</v>
      </c>
      <c r="G284">
        <f t="shared" si="29"/>
        <v>5</v>
      </c>
      <c r="K284">
        <f t="shared" si="30"/>
        <v>75</v>
      </c>
    </row>
    <row r="285" spans="1:11" x14ac:dyDescent="0.25">
      <c r="A285" t="str">
        <f t="shared" si="25"/>
        <v/>
      </c>
      <c r="B285" s="16">
        <f t="shared" si="28"/>
        <v>39085</v>
      </c>
      <c r="C285">
        <f t="shared" si="31"/>
        <v>80</v>
      </c>
      <c r="D285">
        <f t="shared" si="26"/>
        <v>80</v>
      </c>
      <c r="E285">
        <f t="shared" si="27"/>
        <v>0</v>
      </c>
      <c r="G285">
        <f t="shared" si="29"/>
        <v>5</v>
      </c>
      <c r="K285">
        <f t="shared" si="30"/>
        <v>75</v>
      </c>
    </row>
    <row r="286" spans="1:11" x14ac:dyDescent="0.25">
      <c r="A286" t="str">
        <f t="shared" si="25"/>
        <v/>
      </c>
      <c r="B286" s="16">
        <f t="shared" si="28"/>
        <v>39086</v>
      </c>
      <c r="C286">
        <f t="shared" si="31"/>
        <v>80</v>
      </c>
      <c r="D286">
        <f t="shared" si="26"/>
        <v>80</v>
      </c>
      <c r="E286">
        <f t="shared" si="27"/>
        <v>0</v>
      </c>
      <c r="G286">
        <f t="shared" si="29"/>
        <v>5</v>
      </c>
      <c r="K286">
        <f t="shared" si="30"/>
        <v>75</v>
      </c>
    </row>
    <row r="287" spans="1:11" x14ac:dyDescent="0.25">
      <c r="A287" t="str">
        <f t="shared" si="25"/>
        <v/>
      </c>
      <c r="B287" s="16">
        <f t="shared" si="28"/>
        <v>39087</v>
      </c>
      <c r="C287">
        <f t="shared" si="31"/>
        <v>80</v>
      </c>
      <c r="D287">
        <f t="shared" si="26"/>
        <v>80</v>
      </c>
      <c r="E287">
        <f t="shared" si="27"/>
        <v>0</v>
      </c>
      <c r="G287">
        <f t="shared" si="29"/>
        <v>5</v>
      </c>
      <c r="K287">
        <f t="shared" si="30"/>
        <v>75</v>
      </c>
    </row>
    <row r="288" spans="1:11" x14ac:dyDescent="0.25">
      <c r="A288" t="str">
        <f t="shared" si="25"/>
        <v/>
      </c>
      <c r="B288" s="16">
        <f t="shared" si="28"/>
        <v>39088</v>
      </c>
      <c r="C288">
        <f t="shared" si="31"/>
        <v>80</v>
      </c>
      <c r="D288">
        <f t="shared" si="26"/>
        <v>80</v>
      </c>
      <c r="E288">
        <f t="shared" si="27"/>
        <v>0</v>
      </c>
      <c r="G288">
        <f t="shared" si="29"/>
        <v>5</v>
      </c>
      <c r="K288">
        <f t="shared" si="30"/>
        <v>75</v>
      </c>
    </row>
    <row r="289" spans="1:11" x14ac:dyDescent="0.25">
      <c r="A289" t="str">
        <f t="shared" si="25"/>
        <v/>
      </c>
      <c r="B289" s="16">
        <f t="shared" si="28"/>
        <v>39089</v>
      </c>
      <c r="C289">
        <f t="shared" si="31"/>
        <v>80</v>
      </c>
      <c r="D289">
        <f t="shared" si="26"/>
        <v>80</v>
      </c>
      <c r="E289">
        <f t="shared" si="27"/>
        <v>0</v>
      </c>
      <c r="G289">
        <f t="shared" si="29"/>
        <v>5</v>
      </c>
      <c r="K289">
        <f t="shared" si="30"/>
        <v>75</v>
      </c>
    </row>
    <row r="290" spans="1:11" x14ac:dyDescent="0.25">
      <c r="A290" t="str">
        <f t="shared" si="25"/>
        <v/>
      </c>
      <c r="B290" s="16">
        <f t="shared" si="28"/>
        <v>39090</v>
      </c>
      <c r="C290">
        <f t="shared" si="31"/>
        <v>80</v>
      </c>
      <c r="D290">
        <f t="shared" si="26"/>
        <v>80</v>
      </c>
      <c r="E290">
        <f t="shared" si="27"/>
        <v>0</v>
      </c>
      <c r="G290">
        <f t="shared" si="29"/>
        <v>5</v>
      </c>
      <c r="K290">
        <f t="shared" si="30"/>
        <v>75</v>
      </c>
    </row>
    <row r="291" spans="1:11" x14ac:dyDescent="0.25">
      <c r="A291" t="str">
        <f t="shared" si="25"/>
        <v/>
      </c>
      <c r="B291" s="16">
        <f t="shared" si="28"/>
        <v>39091</v>
      </c>
      <c r="C291">
        <f t="shared" si="31"/>
        <v>80</v>
      </c>
      <c r="D291">
        <f t="shared" si="26"/>
        <v>80</v>
      </c>
      <c r="E291">
        <f t="shared" si="27"/>
        <v>0</v>
      </c>
      <c r="G291">
        <f t="shared" si="29"/>
        <v>5</v>
      </c>
      <c r="K291">
        <f t="shared" si="30"/>
        <v>75</v>
      </c>
    </row>
    <row r="292" spans="1:11" x14ac:dyDescent="0.25">
      <c r="A292" t="str">
        <f t="shared" si="25"/>
        <v/>
      </c>
      <c r="B292" s="16">
        <f t="shared" si="28"/>
        <v>39092</v>
      </c>
      <c r="C292">
        <f t="shared" si="31"/>
        <v>80</v>
      </c>
      <c r="D292">
        <f t="shared" si="26"/>
        <v>80</v>
      </c>
      <c r="E292">
        <f t="shared" si="27"/>
        <v>0</v>
      </c>
      <c r="G292">
        <f t="shared" si="29"/>
        <v>5</v>
      </c>
      <c r="K292">
        <f t="shared" si="30"/>
        <v>75</v>
      </c>
    </row>
    <row r="293" spans="1:11" x14ac:dyDescent="0.25">
      <c r="A293" t="str">
        <f t="shared" si="25"/>
        <v/>
      </c>
      <c r="B293" s="16">
        <f t="shared" si="28"/>
        <v>39093</v>
      </c>
      <c r="C293">
        <f t="shared" si="31"/>
        <v>80</v>
      </c>
      <c r="D293">
        <f t="shared" si="26"/>
        <v>80</v>
      </c>
      <c r="E293">
        <f t="shared" si="27"/>
        <v>0</v>
      </c>
      <c r="G293">
        <f t="shared" si="29"/>
        <v>5</v>
      </c>
      <c r="K293">
        <f t="shared" si="30"/>
        <v>75</v>
      </c>
    </row>
    <row r="294" spans="1:11" x14ac:dyDescent="0.25">
      <c r="A294" t="str">
        <f t="shared" si="25"/>
        <v/>
      </c>
      <c r="B294" s="16">
        <f t="shared" si="28"/>
        <v>39094</v>
      </c>
      <c r="C294">
        <f t="shared" si="31"/>
        <v>80</v>
      </c>
      <c r="D294">
        <f t="shared" si="26"/>
        <v>80</v>
      </c>
      <c r="E294">
        <f t="shared" si="27"/>
        <v>0</v>
      </c>
      <c r="G294">
        <f t="shared" si="29"/>
        <v>5</v>
      </c>
      <c r="K294">
        <f t="shared" si="30"/>
        <v>75</v>
      </c>
    </row>
    <row r="295" spans="1:11" x14ac:dyDescent="0.25">
      <c r="A295" t="str">
        <f t="shared" si="25"/>
        <v/>
      </c>
      <c r="B295" s="16">
        <f t="shared" si="28"/>
        <v>39095</v>
      </c>
      <c r="C295">
        <f t="shared" si="31"/>
        <v>80</v>
      </c>
      <c r="D295">
        <f t="shared" si="26"/>
        <v>80</v>
      </c>
      <c r="E295">
        <f t="shared" si="27"/>
        <v>0</v>
      </c>
      <c r="G295">
        <f t="shared" si="29"/>
        <v>5</v>
      </c>
      <c r="K295">
        <f t="shared" si="30"/>
        <v>75</v>
      </c>
    </row>
    <row r="296" spans="1:11" x14ac:dyDescent="0.25">
      <c r="A296" t="str">
        <f t="shared" si="25"/>
        <v/>
      </c>
      <c r="B296" s="16">
        <f t="shared" si="28"/>
        <v>39096</v>
      </c>
      <c r="C296">
        <f t="shared" si="31"/>
        <v>80</v>
      </c>
      <c r="D296">
        <f t="shared" si="26"/>
        <v>80</v>
      </c>
      <c r="E296">
        <f t="shared" si="27"/>
        <v>0</v>
      </c>
      <c r="G296">
        <f t="shared" si="29"/>
        <v>5</v>
      </c>
      <c r="K296">
        <f t="shared" si="30"/>
        <v>75</v>
      </c>
    </row>
    <row r="297" spans="1:11" x14ac:dyDescent="0.25">
      <c r="A297" t="str">
        <f t="shared" si="25"/>
        <v/>
      </c>
      <c r="B297" s="16">
        <f t="shared" si="28"/>
        <v>39097</v>
      </c>
      <c r="C297">
        <f t="shared" si="31"/>
        <v>80</v>
      </c>
      <c r="D297">
        <f t="shared" si="26"/>
        <v>80</v>
      </c>
      <c r="E297">
        <f t="shared" si="27"/>
        <v>0</v>
      </c>
      <c r="G297">
        <f t="shared" si="29"/>
        <v>5</v>
      </c>
      <c r="K297">
        <f t="shared" si="30"/>
        <v>75</v>
      </c>
    </row>
    <row r="298" spans="1:11" x14ac:dyDescent="0.25">
      <c r="A298" t="str">
        <f t="shared" si="25"/>
        <v/>
      </c>
      <c r="B298" s="16">
        <f t="shared" si="28"/>
        <v>39098</v>
      </c>
      <c r="C298">
        <f t="shared" si="31"/>
        <v>80</v>
      </c>
      <c r="D298">
        <f t="shared" si="26"/>
        <v>80</v>
      </c>
      <c r="E298">
        <f t="shared" si="27"/>
        <v>0</v>
      </c>
      <c r="G298">
        <f t="shared" si="29"/>
        <v>5</v>
      </c>
      <c r="K298">
        <f t="shared" si="30"/>
        <v>75</v>
      </c>
    </row>
    <row r="299" spans="1:11" x14ac:dyDescent="0.25">
      <c r="A299" t="str">
        <f t="shared" si="25"/>
        <v/>
      </c>
      <c r="B299" s="16">
        <f t="shared" si="28"/>
        <v>39099</v>
      </c>
      <c r="C299">
        <f t="shared" si="31"/>
        <v>80</v>
      </c>
      <c r="D299">
        <f t="shared" si="26"/>
        <v>80</v>
      </c>
      <c r="E299">
        <f t="shared" si="27"/>
        <v>0</v>
      </c>
      <c r="G299">
        <f t="shared" si="29"/>
        <v>5</v>
      </c>
      <c r="K299">
        <f t="shared" si="30"/>
        <v>75</v>
      </c>
    </row>
    <row r="300" spans="1:11" x14ac:dyDescent="0.25">
      <c r="A300" t="str">
        <f t="shared" si="25"/>
        <v/>
      </c>
      <c r="B300" s="16">
        <f t="shared" si="28"/>
        <v>39100</v>
      </c>
      <c r="C300">
        <f t="shared" si="31"/>
        <v>80</v>
      </c>
      <c r="D300">
        <f t="shared" si="26"/>
        <v>80</v>
      </c>
      <c r="E300">
        <f t="shared" si="27"/>
        <v>0</v>
      </c>
      <c r="G300">
        <f t="shared" si="29"/>
        <v>5</v>
      </c>
      <c r="K300">
        <f t="shared" si="30"/>
        <v>75</v>
      </c>
    </row>
    <row r="301" spans="1:11" x14ac:dyDescent="0.25">
      <c r="A301" t="str">
        <f t="shared" si="25"/>
        <v/>
      </c>
      <c r="B301" s="16">
        <f t="shared" si="28"/>
        <v>39101</v>
      </c>
      <c r="C301">
        <f t="shared" si="31"/>
        <v>80</v>
      </c>
      <c r="D301">
        <f t="shared" si="26"/>
        <v>80</v>
      </c>
      <c r="E301">
        <f t="shared" si="27"/>
        <v>0</v>
      </c>
      <c r="G301">
        <f t="shared" si="29"/>
        <v>5</v>
      </c>
      <c r="K301">
        <f t="shared" si="30"/>
        <v>75</v>
      </c>
    </row>
    <row r="302" spans="1:11" x14ac:dyDescent="0.25">
      <c r="A302" t="str">
        <f t="shared" si="25"/>
        <v/>
      </c>
      <c r="B302" s="16">
        <f t="shared" si="28"/>
        <v>39102</v>
      </c>
      <c r="C302">
        <f t="shared" si="31"/>
        <v>80</v>
      </c>
      <c r="D302">
        <f t="shared" si="26"/>
        <v>80</v>
      </c>
      <c r="E302">
        <f t="shared" si="27"/>
        <v>0</v>
      </c>
      <c r="G302">
        <f t="shared" si="29"/>
        <v>5</v>
      </c>
      <c r="K302">
        <f t="shared" si="30"/>
        <v>75</v>
      </c>
    </row>
    <row r="303" spans="1:11" x14ac:dyDescent="0.25">
      <c r="A303" t="str">
        <f t="shared" si="25"/>
        <v/>
      </c>
      <c r="B303" s="16">
        <f t="shared" si="28"/>
        <v>39103</v>
      </c>
      <c r="C303">
        <f t="shared" si="31"/>
        <v>80</v>
      </c>
      <c r="D303">
        <f t="shared" si="26"/>
        <v>80</v>
      </c>
      <c r="E303">
        <f t="shared" si="27"/>
        <v>0</v>
      </c>
      <c r="G303">
        <f t="shared" si="29"/>
        <v>5</v>
      </c>
      <c r="K303">
        <f t="shared" si="30"/>
        <v>75</v>
      </c>
    </row>
    <row r="304" spans="1:11" x14ac:dyDescent="0.25">
      <c r="A304" t="str">
        <f t="shared" si="25"/>
        <v/>
      </c>
      <c r="B304" s="16">
        <f t="shared" si="28"/>
        <v>39104</v>
      </c>
      <c r="C304">
        <f t="shared" si="31"/>
        <v>80</v>
      </c>
      <c r="D304">
        <f t="shared" si="26"/>
        <v>80</v>
      </c>
      <c r="E304">
        <f t="shared" si="27"/>
        <v>0</v>
      </c>
      <c r="G304">
        <f t="shared" si="29"/>
        <v>5</v>
      </c>
      <c r="K304">
        <f t="shared" si="30"/>
        <v>75</v>
      </c>
    </row>
    <row r="305" spans="1:11" x14ac:dyDescent="0.25">
      <c r="A305" t="str">
        <f t="shared" si="25"/>
        <v/>
      </c>
      <c r="B305" s="16">
        <f t="shared" si="28"/>
        <v>39105</v>
      </c>
      <c r="C305">
        <f t="shared" si="31"/>
        <v>80</v>
      </c>
      <c r="D305">
        <f t="shared" si="26"/>
        <v>80</v>
      </c>
      <c r="E305">
        <f t="shared" si="27"/>
        <v>0</v>
      </c>
      <c r="G305">
        <f t="shared" si="29"/>
        <v>5</v>
      </c>
      <c r="K305">
        <f t="shared" si="30"/>
        <v>75</v>
      </c>
    </row>
    <row r="306" spans="1:11" x14ac:dyDescent="0.25">
      <c r="A306" t="str">
        <f t="shared" si="25"/>
        <v/>
      </c>
      <c r="B306" s="16">
        <f t="shared" si="28"/>
        <v>39106</v>
      </c>
      <c r="C306">
        <f t="shared" si="31"/>
        <v>80</v>
      </c>
      <c r="D306">
        <f t="shared" si="26"/>
        <v>80</v>
      </c>
      <c r="E306">
        <f t="shared" si="27"/>
        <v>0</v>
      </c>
      <c r="G306">
        <f t="shared" si="29"/>
        <v>5</v>
      </c>
      <c r="K306">
        <f t="shared" si="30"/>
        <v>75</v>
      </c>
    </row>
    <row r="307" spans="1:11" x14ac:dyDescent="0.25">
      <c r="A307" t="str">
        <f t="shared" si="25"/>
        <v/>
      </c>
      <c r="B307" s="16">
        <f t="shared" si="28"/>
        <v>39107</v>
      </c>
      <c r="C307">
        <f t="shared" si="31"/>
        <v>80</v>
      </c>
      <c r="D307">
        <f t="shared" si="26"/>
        <v>80</v>
      </c>
      <c r="E307">
        <f t="shared" si="27"/>
        <v>0</v>
      </c>
      <c r="G307">
        <f t="shared" si="29"/>
        <v>5</v>
      </c>
      <c r="K307">
        <f t="shared" si="30"/>
        <v>75</v>
      </c>
    </row>
    <row r="308" spans="1:11" x14ac:dyDescent="0.25">
      <c r="A308" t="str">
        <f t="shared" si="25"/>
        <v/>
      </c>
      <c r="B308" s="16">
        <f t="shared" si="28"/>
        <v>39108</v>
      </c>
      <c r="C308">
        <f t="shared" si="31"/>
        <v>80</v>
      </c>
      <c r="D308">
        <f t="shared" si="26"/>
        <v>80</v>
      </c>
      <c r="E308">
        <f t="shared" si="27"/>
        <v>0</v>
      </c>
      <c r="G308">
        <f t="shared" si="29"/>
        <v>5</v>
      </c>
      <c r="K308">
        <f t="shared" si="30"/>
        <v>75</v>
      </c>
    </row>
    <row r="309" spans="1:11" x14ac:dyDescent="0.25">
      <c r="A309" t="str">
        <f t="shared" si="25"/>
        <v/>
      </c>
      <c r="B309" s="16">
        <f t="shared" si="28"/>
        <v>39109</v>
      </c>
      <c r="C309">
        <f t="shared" si="31"/>
        <v>80</v>
      </c>
      <c r="D309">
        <f t="shared" si="26"/>
        <v>80</v>
      </c>
      <c r="E309">
        <f t="shared" si="27"/>
        <v>0</v>
      </c>
      <c r="G309">
        <f t="shared" si="29"/>
        <v>5</v>
      </c>
      <c r="K309">
        <f t="shared" si="30"/>
        <v>75</v>
      </c>
    </row>
    <row r="310" spans="1:11" x14ac:dyDescent="0.25">
      <c r="A310" t="str">
        <f t="shared" si="25"/>
        <v/>
      </c>
      <c r="B310" s="16">
        <f t="shared" si="28"/>
        <v>39110</v>
      </c>
      <c r="C310">
        <f t="shared" si="31"/>
        <v>80</v>
      </c>
      <c r="D310">
        <f t="shared" si="26"/>
        <v>80</v>
      </c>
      <c r="E310">
        <f t="shared" si="27"/>
        <v>0</v>
      </c>
      <c r="G310">
        <f t="shared" si="29"/>
        <v>5</v>
      </c>
      <c r="K310">
        <f t="shared" si="30"/>
        <v>75</v>
      </c>
    </row>
    <row r="311" spans="1:11" x14ac:dyDescent="0.25">
      <c r="A311" t="str">
        <f t="shared" si="25"/>
        <v/>
      </c>
      <c r="B311" s="16">
        <f t="shared" si="28"/>
        <v>39111</v>
      </c>
      <c r="C311">
        <f t="shared" si="31"/>
        <v>80</v>
      </c>
      <c r="D311">
        <f t="shared" si="26"/>
        <v>80</v>
      </c>
      <c r="E311">
        <f t="shared" si="27"/>
        <v>0</v>
      </c>
      <c r="G311">
        <f t="shared" si="29"/>
        <v>5</v>
      </c>
      <c r="K311">
        <f t="shared" si="30"/>
        <v>75</v>
      </c>
    </row>
    <row r="312" spans="1:11" x14ac:dyDescent="0.25">
      <c r="A312" t="str">
        <f t="shared" si="25"/>
        <v/>
      </c>
      <c r="B312" s="16">
        <f t="shared" si="28"/>
        <v>39112</v>
      </c>
      <c r="C312">
        <f t="shared" si="31"/>
        <v>80</v>
      </c>
      <c r="D312">
        <f t="shared" si="26"/>
        <v>80</v>
      </c>
      <c r="E312">
        <f t="shared" si="27"/>
        <v>0</v>
      </c>
      <c r="G312">
        <f t="shared" si="29"/>
        <v>5</v>
      </c>
      <c r="K312">
        <f t="shared" si="30"/>
        <v>75</v>
      </c>
    </row>
    <row r="313" spans="1:11" x14ac:dyDescent="0.25">
      <c r="A313" t="str">
        <f t="shared" si="25"/>
        <v/>
      </c>
      <c r="B313" s="16">
        <f t="shared" si="28"/>
        <v>39113</v>
      </c>
      <c r="C313">
        <f t="shared" si="31"/>
        <v>80</v>
      </c>
      <c r="D313">
        <f t="shared" si="26"/>
        <v>80</v>
      </c>
      <c r="E313">
        <f t="shared" si="27"/>
        <v>0</v>
      </c>
      <c r="G313">
        <f t="shared" si="29"/>
        <v>5</v>
      </c>
      <c r="K313">
        <f t="shared" si="30"/>
        <v>75</v>
      </c>
    </row>
    <row r="314" spans="1:11" x14ac:dyDescent="0.25">
      <c r="A314">
        <f t="shared" si="25"/>
        <v>1</v>
      </c>
      <c r="B314" s="16">
        <f t="shared" si="28"/>
        <v>39114</v>
      </c>
      <c r="C314">
        <f t="shared" si="31"/>
        <v>80</v>
      </c>
      <c r="D314">
        <f t="shared" si="26"/>
        <v>30</v>
      </c>
      <c r="E314">
        <f t="shared" si="27"/>
        <v>50</v>
      </c>
      <c r="G314">
        <v>0</v>
      </c>
      <c r="K314">
        <v>30</v>
      </c>
    </row>
    <row r="315" spans="1:11" x14ac:dyDescent="0.25">
      <c r="A315" t="str">
        <f t="shared" si="25"/>
        <v/>
      </c>
      <c r="B315" s="16">
        <f t="shared" si="28"/>
        <v>39115</v>
      </c>
      <c r="C315">
        <f t="shared" si="31"/>
        <v>80</v>
      </c>
      <c r="D315">
        <f t="shared" si="26"/>
        <v>30</v>
      </c>
      <c r="E315">
        <f t="shared" si="27"/>
        <v>50</v>
      </c>
      <c r="G315">
        <f t="shared" si="29"/>
        <v>0</v>
      </c>
      <c r="K315">
        <f t="shared" si="30"/>
        <v>30</v>
      </c>
    </row>
    <row r="316" spans="1:11" x14ac:dyDescent="0.25">
      <c r="A316" t="str">
        <f t="shared" si="25"/>
        <v/>
      </c>
      <c r="B316" s="16">
        <f t="shared" si="28"/>
        <v>39116</v>
      </c>
      <c r="C316">
        <f t="shared" si="31"/>
        <v>80</v>
      </c>
      <c r="D316">
        <f t="shared" si="26"/>
        <v>30</v>
      </c>
      <c r="E316">
        <f t="shared" si="27"/>
        <v>50</v>
      </c>
      <c r="G316">
        <f t="shared" si="29"/>
        <v>0</v>
      </c>
      <c r="K316">
        <f t="shared" si="30"/>
        <v>30</v>
      </c>
    </row>
    <row r="317" spans="1:11" x14ac:dyDescent="0.25">
      <c r="A317" t="str">
        <f t="shared" si="25"/>
        <v/>
      </c>
      <c r="B317" s="16">
        <f t="shared" si="28"/>
        <v>39117</v>
      </c>
      <c r="C317">
        <f t="shared" si="31"/>
        <v>80</v>
      </c>
      <c r="D317">
        <f t="shared" si="26"/>
        <v>30</v>
      </c>
      <c r="E317">
        <f t="shared" si="27"/>
        <v>50</v>
      </c>
      <c r="G317">
        <f t="shared" si="29"/>
        <v>0</v>
      </c>
      <c r="K317">
        <f t="shared" si="30"/>
        <v>30</v>
      </c>
    </row>
    <row r="318" spans="1:11" x14ac:dyDescent="0.25">
      <c r="A318" t="str">
        <f t="shared" si="25"/>
        <v/>
      </c>
      <c r="B318" s="16">
        <f t="shared" si="28"/>
        <v>39118</v>
      </c>
      <c r="C318">
        <f t="shared" si="31"/>
        <v>80</v>
      </c>
      <c r="D318">
        <f t="shared" si="26"/>
        <v>30</v>
      </c>
      <c r="E318">
        <f t="shared" si="27"/>
        <v>50</v>
      </c>
      <c r="G318">
        <f t="shared" si="29"/>
        <v>0</v>
      </c>
      <c r="K318">
        <f t="shared" si="30"/>
        <v>30</v>
      </c>
    </row>
    <row r="319" spans="1:11" x14ac:dyDescent="0.25">
      <c r="A319" t="str">
        <f t="shared" si="25"/>
        <v/>
      </c>
      <c r="B319" s="16">
        <f t="shared" si="28"/>
        <v>39119</v>
      </c>
      <c r="C319">
        <f t="shared" si="31"/>
        <v>80</v>
      </c>
      <c r="D319">
        <f t="shared" si="26"/>
        <v>30</v>
      </c>
      <c r="E319">
        <f t="shared" si="27"/>
        <v>50</v>
      </c>
      <c r="G319">
        <f t="shared" si="29"/>
        <v>0</v>
      </c>
      <c r="K319">
        <f t="shared" si="30"/>
        <v>30</v>
      </c>
    </row>
    <row r="320" spans="1:11" x14ac:dyDescent="0.25">
      <c r="A320" t="str">
        <f t="shared" si="25"/>
        <v/>
      </c>
      <c r="B320" s="16">
        <f t="shared" si="28"/>
        <v>39120</v>
      </c>
      <c r="C320">
        <f t="shared" si="31"/>
        <v>80</v>
      </c>
      <c r="D320">
        <f t="shared" si="26"/>
        <v>30</v>
      </c>
      <c r="E320">
        <f t="shared" si="27"/>
        <v>50</v>
      </c>
      <c r="G320">
        <f t="shared" si="29"/>
        <v>0</v>
      </c>
      <c r="K320">
        <f t="shared" si="30"/>
        <v>30</v>
      </c>
    </row>
    <row r="321" spans="1:11" x14ac:dyDescent="0.25">
      <c r="A321" t="str">
        <f t="shared" si="25"/>
        <v/>
      </c>
      <c r="B321" s="16">
        <f t="shared" si="28"/>
        <v>39121</v>
      </c>
      <c r="C321">
        <f t="shared" si="31"/>
        <v>80</v>
      </c>
      <c r="D321">
        <f t="shared" si="26"/>
        <v>30</v>
      </c>
      <c r="E321">
        <f t="shared" si="27"/>
        <v>50</v>
      </c>
      <c r="G321">
        <f t="shared" si="29"/>
        <v>0</v>
      </c>
      <c r="K321">
        <f t="shared" si="30"/>
        <v>30</v>
      </c>
    </row>
    <row r="322" spans="1:11" x14ac:dyDescent="0.25">
      <c r="A322" t="str">
        <f t="shared" si="25"/>
        <v/>
      </c>
      <c r="B322" s="16">
        <f t="shared" si="28"/>
        <v>39122</v>
      </c>
      <c r="C322">
        <f t="shared" si="31"/>
        <v>80</v>
      </c>
      <c r="D322">
        <f t="shared" si="26"/>
        <v>30</v>
      </c>
      <c r="E322">
        <f t="shared" si="27"/>
        <v>50</v>
      </c>
      <c r="G322">
        <f t="shared" si="29"/>
        <v>0</v>
      </c>
      <c r="K322">
        <f t="shared" si="30"/>
        <v>30</v>
      </c>
    </row>
    <row r="323" spans="1:11" x14ac:dyDescent="0.25">
      <c r="A323" t="str">
        <f t="shared" si="25"/>
        <v/>
      </c>
      <c r="B323" s="16">
        <f t="shared" si="28"/>
        <v>39123</v>
      </c>
      <c r="C323">
        <f t="shared" si="31"/>
        <v>80</v>
      </c>
      <c r="D323">
        <f t="shared" si="26"/>
        <v>30</v>
      </c>
      <c r="E323">
        <f t="shared" si="27"/>
        <v>50</v>
      </c>
      <c r="G323">
        <f t="shared" si="29"/>
        <v>0</v>
      </c>
      <c r="K323">
        <f t="shared" si="30"/>
        <v>30</v>
      </c>
    </row>
    <row r="324" spans="1:11" x14ac:dyDescent="0.25">
      <c r="A324" t="str">
        <f t="shared" si="25"/>
        <v/>
      </c>
      <c r="B324" s="16">
        <f t="shared" si="28"/>
        <v>39124</v>
      </c>
      <c r="C324">
        <f t="shared" si="31"/>
        <v>80</v>
      </c>
      <c r="D324">
        <f t="shared" si="26"/>
        <v>30</v>
      </c>
      <c r="E324">
        <f t="shared" si="27"/>
        <v>50</v>
      </c>
      <c r="G324">
        <f t="shared" si="29"/>
        <v>0</v>
      </c>
      <c r="K324">
        <f t="shared" si="30"/>
        <v>30</v>
      </c>
    </row>
    <row r="325" spans="1:11" x14ac:dyDescent="0.25">
      <c r="A325" t="str">
        <f t="shared" si="25"/>
        <v/>
      </c>
      <c r="B325" s="16">
        <f t="shared" si="28"/>
        <v>39125</v>
      </c>
      <c r="C325">
        <f t="shared" si="31"/>
        <v>80</v>
      </c>
      <c r="D325">
        <f t="shared" si="26"/>
        <v>30</v>
      </c>
      <c r="E325">
        <f t="shared" si="27"/>
        <v>50</v>
      </c>
      <c r="G325">
        <f t="shared" si="29"/>
        <v>0</v>
      </c>
      <c r="K325">
        <f t="shared" si="30"/>
        <v>30</v>
      </c>
    </row>
    <row r="326" spans="1:11" x14ac:dyDescent="0.25">
      <c r="A326" t="str">
        <f t="shared" si="25"/>
        <v/>
      </c>
      <c r="B326" s="16">
        <f t="shared" si="28"/>
        <v>39126</v>
      </c>
      <c r="C326">
        <f t="shared" si="31"/>
        <v>80</v>
      </c>
      <c r="D326">
        <f t="shared" si="26"/>
        <v>30</v>
      </c>
      <c r="E326">
        <f t="shared" si="27"/>
        <v>50</v>
      </c>
      <c r="G326">
        <f t="shared" si="29"/>
        <v>0</v>
      </c>
      <c r="K326">
        <f t="shared" si="30"/>
        <v>30</v>
      </c>
    </row>
    <row r="327" spans="1:11" x14ac:dyDescent="0.25">
      <c r="A327" t="str">
        <f t="shared" si="25"/>
        <v/>
      </c>
      <c r="B327" s="16">
        <f t="shared" si="28"/>
        <v>39127</v>
      </c>
      <c r="C327">
        <f t="shared" si="31"/>
        <v>80</v>
      </c>
      <c r="D327">
        <f t="shared" si="26"/>
        <v>30</v>
      </c>
      <c r="E327">
        <f t="shared" si="27"/>
        <v>50</v>
      </c>
      <c r="G327">
        <f t="shared" si="29"/>
        <v>0</v>
      </c>
      <c r="K327">
        <f t="shared" si="30"/>
        <v>30</v>
      </c>
    </row>
    <row r="328" spans="1:11" x14ac:dyDescent="0.25">
      <c r="A328" t="str">
        <f t="shared" ref="A328:A391" si="32">IF(DAY(B328)=1,1,"")</f>
        <v/>
      </c>
      <c r="B328" s="16">
        <f t="shared" si="28"/>
        <v>39128</v>
      </c>
      <c r="C328">
        <f t="shared" si="31"/>
        <v>80</v>
      </c>
      <c r="D328">
        <f t="shared" ref="D328:D391" si="33">SUM(F328:W328)</f>
        <v>30</v>
      </c>
      <c r="E328">
        <f t="shared" ref="E328:E391" si="34">C328-D328</f>
        <v>50</v>
      </c>
      <c r="G328">
        <f t="shared" si="29"/>
        <v>0</v>
      </c>
      <c r="K328">
        <f t="shared" si="30"/>
        <v>30</v>
      </c>
    </row>
    <row r="329" spans="1:11" x14ac:dyDescent="0.25">
      <c r="A329" t="str">
        <f t="shared" si="32"/>
        <v/>
      </c>
      <c r="B329" s="16">
        <f t="shared" ref="B329:B392" si="35">B328+1</f>
        <v>39129</v>
      </c>
      <c r="C329">
        <f t="shared" si="31"/>
        <v>80</v>
      </c>
      <c r="D329">
        <f t="shared" si="33"/>
        <v>30</v>
      </c>
      <c r="E329">
        <f t="shared" si="34"/>
        <v>50</v>
      </c>
      <c r="G329">
        <f t="shared" ref="G329:G392" si="36">G328</f>
        <v>0</v>
      </c>
      <c r="K329">
        <f t="shared" ref="K329:K392" si="37">K328</f>
        <v>30</v>
      </c>
    </row>
    <row r="330" spans="1:11" x14ac:dyDescent="0.25">
      <c r="A330" t="str">
        <f t="shared" si="32"/>
        <v/>
      </c>
      <c r="B330" s="16">
        <f t="shared" si="35"/>
        <v>39130</v>
      </c>
      <c r="C330">
        <f t="shared" ref="C330:C393" si="38">C329</f>
        <v>80</v>
      </c>
      <c r="D330">
        <f t="shared" si="33"/>
        <v>30</v>
      </c>
      <c r="E330">
        <f t="shared" si="34"/>
        <v>50</v>
      </c>
      <c r="G330">
        <f t="shared" si="36"/>
        <v>0</v>
      </c>
      <c r="K330">
        <f t="shared" si="37"/>
        <v>30</v>
      </c>
    </row>
    <row r="331" spans="1:11" x14ac:dyDescent="0.25">
      <c r="A331" t="str">
        <f t="shared" si="32"/>
        <v/>
      </c>
      <c r="B331" s="16">
        <f t="shared" si="35"/>
        <v>39131</v>
      </c>
      <c r="C331">
        <f t="shared" si="38"/>
        <v>80</v>
      </c>
      <c r="D331">
        <f t="shared" si="33"/>
        <v>30</v>
      </c>
      <c r="E331">
        <f t="shared" si="34"/>
        <v>50</v>
      </c>
      <c r="G331">
        <f t="shared" si="36"/>
        <v>0</v>
      </c>
      <c r="K331">
        <f t="shared" si="37"/>
        <v>30</v>
      </c>
    </row>
    <row r="332" spans="1:11" x14ac:dyDescent="0.25">
      <c r="A332" t="str">
        <f t="shared" si="32"/>
        <v/>
      </c>
      <c r="B332" s="16">
        <f t="shared" si="35"/>
        <v>39132</v>
      </c>
      <c r="C332">
        <f t="shared" si="38"/>
        <v>80</v>
      </c>
      <c r="D332">
        <f t="shared" si="33"/>
        <v>30</v>
      </c>
      <c r="E332">
        <f t="shared" si="34"/>
        <v>50</v>
      </c>
      <c r="G332">
        <f t="shared" si="36"/>
        <v>0</v>
      </c>
      <c r="K332">
        <f t="shared" si="37"/>
        <v>30</v>
      </c>
    </row>
    <row r="333" spans="1:11" x14ac:dyDescent="0.25">
      <c r="A333" t="str">
        <f t="shared" si="32"/>
        <v/>
      </c>
      <c r="B333" s="16">
        <f t="shared" si="35"/>
        <v>39133</v>
      </c>
      <c r="C333">
        <f t="shared" si="38"/>
        <v>80</v>
      </c>
      <c r="D333">
        <f t="shared" si="33"/>
        <v>30</v>
      </c>
      <c r="E333">
        <f t="shared" si="34"/>
        <v>50</v>
      </c>
      <c r="G333">
        <f t="shared" si="36"/>
        <v>0</v>
      </c>
      <c r="K333">
        <f t="shared" si="37"/>
        <v>30</v>
      </c>
    </row>
    <row r="334" spans="1:11" x14ac:dyDescent="0.25">
      <c r="A334" t="str">
        <f t="shared" si="32"/>
        <v/>
      </c>
      <c r="B334" s="16">
        <f t="shared" si="35"/>
        <v>39134</v>
      </c>
      <c r="C334">
        <f t="shared" si="38"/>
        <v>80</v>
      </c>
      <c r="D334">
        <f t="shared" si="33"/>
        <v>30</v>
      </c>
      <c r="E334">
        <f t="shared" si="34"/>
        <v>50</v>
      </c>
      <c r="G334">
        <f t="shared" si="36"/>
        <v>0</v>
      </c>
      <c r="K334">
        <f t="shared" si="37"/>
        <v>30</v>
      </c>
    </row>
    <row r="335" spans="1:11" x14ac:dyDescent="0.25">
      <c r="A335" t="str">
        <f t="shared" si="32"/>
        <v/>
      </c>
      <c r="B335" s="16">
        <f t="shared" si="35"/>
        <v>39135</v>
      </c>
      <c r="C335">
        <f t="shared" si="38"/>
        <v>80</v>
      </c>
      <c r="D335">
        <f t="shared" si="33"/>
        <v>30</v>
      </c>
      <c r="E335">
        <f t="shared" si="34"/>
        <v>50</v>
      </c>
      <c r="G335">
        <f t="shared" si="36"/>
        <v>0</v>
      </c>
      <c r="K335">
        <f t="shared" si="37"/>
        <v>30</v>
      </c>
    </row>
    <row r="336" spans="1:11" x14ac:dyDescent="0.25">
      <c r="A336" t="str">
        <f t="shared" si="32"/>
        <v/>
      </c>
      <c r="B336" s="16">
        <f t="shared" si="35"/>
        <v>39136</v>
      </c>
      <c r="C336">
        <f t="shared" si="38"/>
        <v>80</v>
      </c>
      <c r="D336">
        <f t="shared" si="33"/>
        <v>30</v>
      </c>
      <c r="E336">
        <f t="shared" si="34"/>
        <v>50</v>
      </c>
      <c r="G336">
        <f t="shared" si="36"/>
        <v>0</v>
      </c>
      <c r="K336">
        <f t="shared" si="37"/>
        <v>30</v>
      </c>
    </row>
    <row r="337" spans="1:11" x14ac:dyDescent="0.25">
      <c r="A337" t="str">
        <f t="shared" si="32"/>
        <v/>
      </c>
      <c r="B337" s="16">
        <f t="shared" si="35"/>
        <v>39137</v>
      </c>
      <c r="C337">
        <f t="shared" si="38"/>
        <v>80</v>
      </c>
      <c r="D337">
        <f t="shared" si="33"/>
        <v>30</v>
      </c>
      <c r="E337">
        <f t="shared" si="34"/>
        <v>50</v>
      </c>
      <c r="G337">
        <f t="shared" si="36"/>
        <v>0</v>
      </c>
      <c r="K337">
        <f t="shared" si="37"/>
        <v>30</v>
      </c>
    </row>
    <row r="338" spans="1:11" x14ac:dyDescent="0.25">
      <c r="A338" t="str">
        <f t="shared" si="32"/>
        <v/>
      </c>
      <c r="B338" s="16">
        <f t="shared" si="35"/>
        <v>39138</v>
      </c>
      <c r="C338">
        <f t="shared" si="38"/>
        <v>80</v>
      </c>
      <c r="D338">
        <f t="shared" si="33"/>
        <v>30</v>
      </c>
      <c r="E338">
        <f t="shared" si="34"/>
        <v>50</v>
      </c>
      <c r="G338">
        <f t="shared" si="36"/>
        <v>0</v>
      </c>
      <c r="K338">
        <f t="shared" si="37"/>
        <v>30</v>
      </c>
    </row>
    <row r="339" spans="1:11" x14ac:dyDescent="0.25">
      <c r="A339" t="str">
        <f t="shared" si="32"/>
        <v/>
      </c>
      <c r="B339" s="16">
        <f t="shared" si="35"/>
        <v>39139</v>
      </c>
      <c r="C339">
        <f t="shared" si="38"/>
        <v>80</v>
      </c>
      <c r="D339">
        <f t="shared" si="33"/>
        <v>30</v>
      </c>
      <c r="E339">
        <f t="shared" si="34"/>
        <v>50</v>
      </c>
      <c r="G339">
        <f t="shared" si="36"/>
        <v>0</v>
      </c>
      <c r="K339">
        <f t="shared" si="37"/>
        <v>30</v>
      </c>
    </row>
    <row r="340" spans="1:11" x14ac:dyDescent="0.25">
      <c r="A340" t="str">
        <f t="shared" si="32"/>
        <v/>
      </c>
      <c r="B340" s="16">
        <f t="shared" si="35"/>
        <v>39140</v>
      </c>
      <c r="C340">
        <f t="shared" si="38"/>
        <v>80</v>
      </c>
      <c r="D340">
        <f t="shared" si="33"/>
        <v>30</v>
      </c>
      <c r="E340">
        <f t="shared" si="34"/>
        <v>50</v>
      </c>
      <c r="G340">
        <f t="shared" si="36"/>
        <v>0</v>
      </c>
      <c r="K340">
        <f t="shared" si="37"/>
        <v>30</v>
      </c>
    </row>
    <row r="341" spans="1:11" x14ac:dyDescent="0.25">
      <c r="A341" t="str">
        <f t="shared" si="32"/>
        <v/>
      </c>
      <c r="B341" s="16">
        <f t="shared" si="35"/>
        <v>39141</v>
      </c>
      <c r="C341">
        <f t="shared" si="38"/>
        <v>80</v>
      </c>
      <c r="D341">
        <f t="shared" si="33"/>
        <v>30</v>
      </c>
      <c r="E341">
        <f t="shared" si="34"/>
        <v>50</v>
      </c>
      <c r="G341">
        <f t="shared" si="36"/>
        <v>0</v>
      </c>
      <c r="K341">
        <f t="shared" si="37"/>
        <v>30</v>
      </c>
    </row>
    <row r="342" spans="1:11" x14ac:dyDescent="0.25">
      <c r="A342">
        <f t="shared" si="32"/>
        <v>1</v>
      </c>
      <c r="B342" s="16">
        <f t="shared" si="35"/>
        <v>39142</v>
      </c>
      <c r="C342">
        <f t="shared" si="38"/>
        <v>80</v>
      </c>
      <c r="D342">
        <f t="shared" si="33"/>
        <v>30</v>
      </c>
      <c r="E342">
        <f t="shared" si="34"/>
        <v>50</v>
      </c>
      <c r="G342">
        <f t="shared" si="36"/>
        <v>0</v>
      </c>
      <c r="K342">
        <f t="shared" si="37"/>
        <v>30</v>
      </c>
    </row>
    <row r="343" spans="1:11" x14ac:dyDescent="0.25">
      <c r="A343" t="str">
        <f t="shared" si="32"/>
        <v/>
      </c>
      <c r="B343" s="16">
        <f t="shared" si="35"/>
        <v>39143</v>
      </c>
      <c r="C343">
        <f t="shared" si="38"/>
        <v>80</v>
      </c>
      <c r="D343">
        <f t="shared" si="33"/>
        <v>30</v>
      </c>
      <c r="E343">
        <f t="shared" si="34"/>
        <v>50</v>
      </c>
      <c r="G343">
        <f t="shared" si="36"/>
        <v>0</v>
      </c>
      <c r="K343">
        <f t="shared" si="37"/>
        <v>30</v>
      </c>
    </row>
    <row r="344" spans="1:11" x14ac:dyDescent="0.25">
      <c r="A344" t="str">
        <f t="shared" si="32"/>
        <v/>
      </c>
      <c r="B344" s="16">
        <f t="shared" si="35"/>
        <v>39144</v>
      </c>
      <c r="C344">
        <f t="shared" si="38"/>
        <v>80</v>
      </c>
      <c r="D344">
        <f t="shared" si="33"/>
        <v>30</v>
      </c>
      <c r="E344">
        <f t="shared" si="34"/>
        <v>50</v>
      </c>
      <c r="G344">
        <f t="shared" si="36"/>
        <v>0</v>
      </c>
      <c r="K344">
        <f t="shared" si="37"/>
        <v>30</v>
      </c>
    </row>
    <row r="345" spans="1:11" x14ac:dyDescent="0.25">
      <c r="A345" t="str">
        <f t="shared" si="32"/>
        <v/>
      </c>
      <c r="B345" s="16">
        <f t="shared" si="35"/>
        <v>39145</v>
      </c>
      <c r="C345">
        <f t="shared" si="38"/>
        <v>80</v>
      </c>
      <c r="D345">
        <f t="shared" si="33"/>
        <v>30</v>
      </c>
      <c r="E345">
        <f t="shared" si="34"/>
        <v>50</v>
      </c>
      <c r="G345">
        <f t="shared" si="36"/>
        <v>0</v>
      </c>
      <c r="K345">
        <f t="shared" si="37"/>
        <v>30</v>
      </c>
    </row>
    <row r="346" spans="1:11" x14ac:dyDescent="0.25">
      <c r="A346" t="str">
        <f t="shared" si="32"/>
        <v/>
      </c>
      <c r="B346" s="16">
        <f t="shared" si="35"/>
        <v>39146</v>
      </c>
      <c r="C346">
        <f t="shared" si="38"/>
        <v>80</v>
      </c>
      <c r="D346">
        <f t="shared" si="33"/>
        <v>30</v>
      </c>
      <c r="E346">
        <f t="shared" si="34"/>
        <v>50</v>
      </c>
      <c r="G346">
        <f t="shared" si="36"/>
        <v>0</v>
      </c>
      <c r="K346">
        <f t="shared" si="37"/>
        <v>30</v>
      </c>
    </row>
    <row r="347" spans="1:11" x14ac:dyDescent="0.25">
      <c r="A347" t="str">
        <f t="shared" si="32"/>
        <v/>
      </c>
      <c r="B347" s="16">
        <f t="shared" si="35"/>
        <v>39147</v>
      </c>
      <c r="C347">
        <f t="shared" si="38"/>
        <v>80</v>
      </c>
      <c r="D347">
        <f t="shared" si="33"/>
        <v>30</v>
      </c>
      <c r="E347">
        <f t="shared" si="34"/>
        <v>50</v>
      </c>
      <c r="G347">
        <f t="shared" si="36"/>
        <v>0</v>
      </c>
      <c r="K347">
        <f t="shared" si="37"/>
        <v>30</v>
      </c>
    </row>
    <row r="348" spans="1:11" x14ac:dyDescent="0.25">
      <c r="A348" t="str">
        <f t="shared" si="32"/>
        <v/>
      </c>
      <c r="B348" s="16">
        <f t="shared" si="35"/>
        <v>39148</v>
      </c>
      <c r="C348">
        <f t="shared" si="38"/>
        <v>80</v>
      </c>
      <c r="D348">
        <f t="shared" si="33"/>
        <v>30</v>
      </c>
      <c r="E348">
        <f t="shared" si="34"/>
        <v>50</v>
      </c>
      <c r="G348">
        <f t="shared" si="36"/>
        <v>0</v>
      </c>
      <c r="K348">
        <f t="shared" si="37"/>
        <v>30</v>
      </c>
    </row>
    <row r="349" spans="1:11" x14ac:dyDescent="0.25">
      <c r="A349" t="str">
        <f t="shared" si="32"/>
        <v/>
      </c>
      <c r="B349" s="16">
        <f t="shared" si="35"/>
        <v>39149</v>
      </c>
      <c r="C349">
        <f t="shared" si="38"/>
        <v>80</v>
      </c>
      <c r="D349">
        <f t="shared" si="33"/>
        <v>30</v>
      </c>
      <c r="E349">
        <f t="shared" si="34"/>
        <v>50</v>
      </c>
      <c r="G349">
        <f t="shared" si="36"/>
        <v>0</v>
      </c>
      <c r="K349">
        <f t="shared" si="37"/>
        <v>30</v>
      </c>
    </row>
    <row r="350" spans="1:11" x14ac:dyDescent="0.25">
      <c r="A350" t="str">
        <f t="shared" si="32"/>
        <v/>
      </c>
      <c r="B350" s="16">
        <f t="shared" si="35"/>
        <v>39150</v>
      </c>
      <c r="C350">
        <f t="shared" si="38"/>
        <v>80</v>
      </c>
      <c r="D350">
        <f t="shared" si="33"/>
        <v>30</v>
      </c>
      <c r="E350">
        <f t="shared" si="34"/>
        <v>50</v>
      </c>
      <c r="G350">
        <f t="shared" si="36"/>
        <v>0</v>
      </c>
      <c r="K350">
        <f t="shared" si="37"/>
        <v>30</v>
      </c>
    </row>
    <row r="351" spans="1:11" x14ac:dyDescent="0.25">
      <c r="A351" t="str">
        <f t="shared" si="32"/>
        <v/>
      </c>
      <c r="B351" s="16">
        <f t="shared" si="35"/>
        <v>39151</v>
      </c>
      <c r="C351">
        <f t="shared" si="38"/>
        <v>80</v>
      </c>
      <c r="D351">
        <f t="shared" si="33"/>
        <v>30</v>
      </c>
      <c r="E351">
        <f t="shared" si="34"/>
        <v>50</v>
      </c>
      <c r="G351">
        <f t="shared" si="36"/>
        <v>0</v>
      </c>
      <c r="K351">
        <f t="shared" si="37"/>
        <v>30</v>
      </c>
    </row>
    <row r="352" spans="1:11" x14ac:dyDescent="0.25">
      <c r="A352" t="str">
        <f t="shared" si="32"/>
        <v/>
      </c>
      <c r="B352" s="16">
        <f t="shared" si="35"/>
        <v>39152</v>
      </c>
      <c r="C352">
        <f t="shared" si="38"/>
        <v>80</v>
      </c>
      <c r="D352">
        <f t="shared" si="33"/>
        <v>30</v>
      </c>
      <c r="E352">
        <f t="shared" si="34"/>
        <v>50</v>
      </c>
      <c r="G352">
        <f t="shared" si="36"/>
        <v>0</v>
      </c>
      <c r="K352">
        <f t="shared" si="37"/>
        <v>30</v>
      </c>
    </row>
    <row r="353" spans="1:11" x14ac:dyDescent="0.25">
      <c r="A353" t="str">
        <f t="shared" si="32"/>
        <v/>
      </c>
      <c r="B353" s="16">
        <f t="shared" si="35"/>
        <v>39153</v>
      </c>
      <c r="C353">
        <f t="shared" si="38"/>
        <v>80</v>
      </c>
      <c r="D353">
        <f t="shared" si="33"/>
        <v>30</v>
      </c>
      <c r="E353">
        <f t="shared" si="34"/>
        <v>50</v>
      </c>
      <c r="G353">
        <f t="shared" si="36"/>
        <v>0</v>
      </c>
      <c r="K353">
        <f t="shared" si="37"/>
        <v>30</v>
      </c>
    </row>
    <row r="354" spans="1:11" x14ac:dyDescent="0.25">
      <c r="A354" t="str">
        <f t="shared" si="32"/>
        <v/>
      </c>
      <c r="B354" s="16">
        <f t="shared" si="35"/>
        <v>39154</v>
      </c>
      <c r="C354">
        <f t="shared" si="38"/>
        <v>80</v>
      </c>
      <c r="D354">
        <f t="shared" si="33"/>
        <v>30</v>
      </c>
      <c r="E354">
        <f t="shared" si="34"/>
        <v>50</v>
      </c>
      <c r="G354">
        <f t="shared" si="36"/>
        <v>0</v>
      </c>
      <c r="K354">
        <f t="shared" si="37"/>
        <v>30</v>
      </c>
    </row>
    <row r="355" spans="1:11" x14ac:dyDescent="0.25">
      <c r="A355" t="str">
        <f t="shared" si="32"/>
        <v/>
      </c>
      <c r="B355" s="16">
        <f t="shared" si="35"/>
        <v>39155</v>
      </c>
      <c r="C355">
        <f t="shared" si="38"/>
        <v>80</v>
      </c>
      <c r="D355">
        <f t="shared" si="33"/>
        <v>30</v>
      </c>
      <c r="E355">
        <f t="shared" si="34"/>
        <v>50</v>
      </c>
      <c r="G355">
        <f t="shared" si="36"/>
        <v>0</v>
      </c>
      <c r="K355">
        <f t="shared" si="37"/>
        <v>30</v>
      </c>
    </row>
    <row r="356" spans="1:11" x14ac:dyDescent="0.25">
      <c r="A356" t="str">
        <f t="shared" si="32"/>
        <v/>
      </c>
      <c r="B356" s="16">
        <f t="shared" si="35"/>
        <v>39156</v>
      </c>
      <c r="C356">
        <f t="shared" si="38"/>
        <v>80</v>
      </c>
      <c r="D356">
        <f t="shared" si="33"/>
        <v>30</v>
      </c>
      <c r="E356">
        <f t="shared" si="34"/>
        <v>50</v>
      </c>
      <c r="G356">
        <f t="shared" si="36"/>
        <v>0</v>
      </c>
      <c r="K356">
        <f t="shared" si="37"/>
        <v>30</v>
      </c>
    </row>
    <row r="357" spans="1:11" x14ac:dyDescent="0.25">
      <c r="A357" t="str">
        <f t="shared" si="32"/>
        <v/>
      </c>
      <c r="B357" s="16">
        <f t="shared" si="35"/>
        <v>39157</v>
      </c>
      <c r="C357">
        <f t="shared" si="38"/>
        <v>80</v>
      </c>
      <c r="D357">
        <f t="shared" si="33"/>
        <v>30</v>
      </c>
      <c r="E357">
        <f t="shared" si="34"/>
        <v>50</v>
      </c>
      <c r="G357">
        <f t="shared" si="36"/>
        <v>0</v>
      </c>
      <c r="K357">
        <f t="shared" si="37"/>
        <v>30</v>
      </c>
    </row>
    <row r="358" spans="1:11" x14ac:dyDescent="0.25">
      <c r="A358" t="str">
        <f t="shared" si="32"/>
        <v/>
      </c>
      <c r="B358" s="16">
        <f t="shared" si="35"/>
        <v>39158</v>
      </c>
      <c r="C358">
        <f t="shared" si="38"/>
        <v>80</v>
      </c>
      <c r="D358">
        <f t="shared" si="33"/>
        <v>30</v>
      </c>
      <c r="E358">
        <f t="shared" si="34"/>
        <v>50</v>
      </c>
      <c r="G358">
        <f t="shared" si="36"/>
        <v>0</v>
      </c>
      <c r="K358">
        <f t="shared" si="37"/>
        <v>30</v>
      </c>
    </row>
    <row r="359" spans="1:11" x14ac:dyDescent="0.25">
      <c r="A359" t="str">
        <f t="shared" si="32"/>
        <v/>
      </c>
      <c r="B359" s="16">
        <f t="shared" si="35"/>
        <v>39159</v>
      </c>
      <c r="C359">
        <f t="shared" si="38"/>
        <v>80</v>
      </c>
      <c r="D359">
        <f t="shared" si="33"/>
        <v>30</v>
      </c>
      <c r="E359">
        <f t="shared" si="34"/>
        <v>50</v>
      </c>
      <c r="G359">
        <f t="shared" si="36"/>
        <v>0</v>
      </c>
      <c r="K359">
        <f t="shared" si="37"/>
        <v>30</v>
      </c>
    </row>
    <row r="360" spans="1:11" x14ac:dyDescent="0.25">
      <c r="A360" t="str">
        <f t="shared" si="32"/>
        <v/>
      </c>
      <c r="B360" s="16">
        <f t="shared" si="35"/>
        <v>39160</v>
      </c>
      <c r="C360">
        <f t="shared" si="38"/>
        <v>80</v>
      </c>
      <c r="D360">
        <f t="shared" si="33"/>
        <v>30</v>
      </c>
      <c r="E360">
        <f t="shared" si="34"/>
        <v>50</v>
      </c>
      <c r="G360">
        <f t="shared" si="36"/>
        <v>0</v>
      </c>
      <c r="K360">
        <f t="shared" si="37"/>
        <v>30</v>
      </c>
    </row>
    <row r="361" spans="1:11" x14ac:dyDescent="0.25">
      <c r="A361" t="str">
        <f t="shared" si="32"/>
        <v/>
      </c>
      <c r="B361" s="16">
        <f t="shared" si="35"/>
        <v>39161</v>
      </c>
      <c r="C361">
        <f t="shared" si="38"/>
        <v>80</v>
      </c>
      <c r="D361">
        <f t="shared" si="33"/>
        <v>30</v>
      </c>
      <c r="E361">
        <f t="shared" si="34"/>
        <v>50</v>
      </c>
      <c r="G361">
        <f t="shared" si="36"/>
        <v>0</v>
      </c>
      <c r="K361">
        <f t="shared" si="37"/>
        <v>30</v>
      </c>
    </row>
    <row r="362" spans="1:11" x14ac:dyDescent="0.25">
      <c r="A362" t="str">
        <f t="shared" si="32"/>
        <v/>
      </c>
      <c r="B362" s="16">
        <f t="shared" si="35"/>
        <v>39162</v>
      </c>
      <c r="C362">
        <f t="shared" si="38"/>
        <v>80</v>
      </c>
      <c r="D362">
        <f t="shared" si="33"/>
        <v>30</v>
      </c>
      <c r="E362">
        <f t="shared" si="34"/>
        <v>50</v>
      </c>
      <c r="G362">
        <f t="shared" si="36"/>
        <v>0</v>
      </c>
      <c r="K362">
        <f t="shared" si="37"/>
        <v>30</v>
      </c>
    </row>
    <row r="363" spans="1:11" x14ac:dyDescent="0.25">
      <c r="A363" t="str">
        <f t="shared" si="32"/>
        <v/>
      </c>
      <c r="B363" s="16">
        <f t="shared" si="35"/>
        <v>39163</v>
      </c>
      <c r="C363">
        <f t="shared" si="38"/>
        <v>80</v>
      </c>
      <c r="D363">
        <f t="shared" si="33"/>
        <v>30</v>
      </c>
      <c r="E363">
        <f t="shared" si="34"/>
        <v>50</v>
      </c>
      <c r="G363">
        <f t="shared" si="36"/>
        <v>0</v>
      </c>
      <c r="K363">
        <f t="shared" si="37"/>
        <v>30</v>
      </c>
    </row>
    <row r="364" spans="1:11" x14ac:dyDescent="0.25">
      <c r="A364" t="str">
        <f t="shared" si="32"/>
        <v/>
      </c>
      <c r="B364" s="16">
        <f t="shared" si="35"/>
        <v>39164</v>
      </c>
      <c r="C364">
        <f t="shared" si="38"/>
        <v>80</v>
      </c>
      <c r="D364">
        <f t="shared" si="33"/>
        <v>30</v>
      </c>
      <c r="E364">
        <f t="shared" si="34"/>
        <v>50</v>
      </c>
      <c r="G364">
        <f t="shared" si="36"/>
        <v>0</v>
      </c>
      <c r="K364">
        <f t="shared" si="37"/>
        <v>30</v>
      </c>
    </row>
    <row r="365" spans="1:11" x14ac:dyDescent="0.25">
      <c r="A365" t="str">
        <f t="shared" si="32"/>
        <v/>
      </c>
      <c r="B365" s="16">
        <f t="shared" si="35"/>
        <v>39165</v>
      </c>
      <c r="C365">
        <f t="shared" si="38"/>
        <v>80</v>
      </c>
      <c r="D365">
        <f t="shared" si="33"/>
        <v>30</v>
      </c>
      <c r="E365">
        <f t="shared" si="34"/>
        <v>50</v>
      </c>
      <c r="G365">
        <f t="shared" si="36"/>
        <v>0</v>
      </c>
      <c r="K365">
        <f t="shared" si="37"/>
        <v>30</v>
      </c>
    </row>
    <row r="366" spans="1:11" x14ac:dyDescent="0.25">
      <c r="A366" t="str">
        <f t="shared" si="32"/>
        <v/>
      </c>
      <c r="B366" s="16">
        <f t="shared" si="35"/>
        <v>39166</v>
      </c>
      <c r="C366">
        <f t="shared" si="38"/>
        <v>80</v>
      </c>
      <c r="D366">
        <f t="shared" si="33"/>
        <v>30</v>
      </c>
      <c r="E366">
        <f t="shared" si="34"/>
        <v>50</v>
      </c>
      <c r="G366">
        <f t="shared" si="36"/>
        <v>0</v>
      </c>
      <c r="K366">
        <f t="shared" si="37"/>
        <v>30</v>
      </c>
    </row>
    <row r="367" spans="1:11" x14ac:dyDescent="0.25">
      <c r="A367" t="str">
        <f t="shared" si="32"/>
        <v/>
      </c>
      <c r="B367" s="16">
        <f t="shared" si="35"/>
        <v>39167</v>
      </c>
      <c r="C367">
        <f t="shared" si="38"/>
        <v>80</v>
      </c>
      <c r="D367">
        <f t="shared" si="33"/>
        <v>30</v>
      </c>
      <c r="E367">
        <f t="shared" si="34"/>
        <v>50</v>
      </c>
      <c r="G367">
        <f t="shared" si="36"/>
        <v>0</v>
      </c>
      <c r="K367">
        <f t="shared" si="37"/>
        <v>30</v>
      </c>
    </row>
    <row r="368" spans="1:11" x14ac:dyDescent="0.25">
      <c r="A368" t="str">
        <f t="shared" si="32"/>
        <v/>
      </c>
      <c r="B368" s="16">
        <f t="shared" si="35"/>
        <v>39168</v>
      </c>
      <c r="C368">
        <f t="shared" si="38"/>
        <v>80</v>
      </c>
      <c r="D368">
        <f t="shared" si="33"/>
        <v>30</v>
      </c>
      <c r="E368">
        <f t="shared" si="34"/>
        <v>50</v>
      </c>
      <c r="G368">
        <f t="shared" si="36"/>
        <v>0</v>
      </c>
      <c r="K368">
        <f t="shared" si="37"/>
        <v>30</v>
      </c>
    </row>
    <row r="369" spans="1:11" x14ac:dyDescent="0.25">
      <c r="A369" t="str">
        <f t="shared" si="32"/>
        <v/>
      </c>
      <c r="B369" s="16">
        <f t="shared" si="35"/>
        <v>39169</v>
      </c>
      <c r="C369">
        <f t="shared" si="38"/>
        <v>80</v>
      </c>
      <c r="D369">
        <f t="shared" si="33"/>
        <v>30</v>
      </c>
      <c r="E369">
        <f t="shared" si="34"/>
        <v>50</v>
      </c>
      <c r="G369">
        <f t="shared" si="36"/>
        <v>0</v>
      </c>
      <c r="K369">
        <f t="shared" si="37"/>
        <v>30</v>
      </c>
    </row>
    <row r="370" spans="1:11" x14ac:dyDescent="0.25">
      <c r="A370" t="str">
        <f t="shared" si="32"/>
        <v/>
      </c>
      <c r="B370" s="16">
        <f t="shared" si="35"/>
        <v>39170</v>
      </c>
      <c r="C370">
        <f t="shared" si="38"/>
        <v>80</v>
      </c>
      <c r="D370">
        <f t="shared" si="33"/>
        <v>30</v>
      </c>
      <c r="E370">
        <f t="shared" si="34"/>
        <v>50</v>
      </c>
      <c r="G370">
        <f t="shared" si="36"/>
        <v>0</v>
      </c>
      <c r="K370">
        <f t="shared" si="37"/>
        <v>30</v>
      </c>
    </row>
    <row r="371" spans="1:11" x14ac:dyDescent="0.25">
      <c r="A371" t="str">
        <f t="shared" si="32"/>
        <v/>
      </c>
      <c r="B371" s="16">
        <f t="shared" si="35"/>
        <v>39171</v>
      </c>
      <c r="C371">
        <f t="shared" si="38"/>
        <v>80</v>
      </c>
      <c r="D371">
        <f t="shared" si="33"/>
        <v>30</v>
      </c>
      <c r="E371">
        <f t="shared" si="34"/>
        <v>50</v>
      </c>
      <c r="G371">
        <f t="shared" si="36"/>
        <v>0</v>
      </c>
      <c r="K371">
        <f t="shared" si="37"/>
        <v>30</v>
      </c>
    </row>
    <row r="372" spans="1:11" x14ac:dyDescent="0.25">
      <c r="A372" t="str">
        <f t="shared" si="32"/>
        <v/>
      </c>
      <c r="B372" s="16">
        <f t="shared" si="35"/>
        <v>39172</v>
      </c>
      <c r="C372">
        <f t="shared" si="38"/>
        <v>80</v>
      </c>
      <c r="D372">
        <f t="shared" si="33"/>
        <v>30</v>
      </c>
      <c r="E372">
        <f t="shared" si="34"/>
        <v>50</v>
      </c>
      <c r="G372">
        <f t="shared" si="36"/>
        <v>0</v>
      </c>
      <c r="K372">
        <f t="shared" si="37"/>
        <v>30</v>
      </c>
    </row>
    <row r="373" spans="1:11" x14ac:dyDescent="0.25">
      <c r="A373">
        <f t="shared" si="32"/>
        <v>1</v>
      </c>
      <c r="B373" s="16">
        <f t="shared" si="35"/>
        <v>39173</v>
      </c>
      <c r="C373">
        <f t="shared" si="38"/>
        <v>80</v>
      </c>
      <c r="D373">
        <f t="shared" si="33"/>
        <v>30</v>
      </c>
      <c r="E373">
        <f t="shared" si="34"/>
        <v>50</v>
      </c>
      <c r="G373">
        <v>0</v>
      </c>
      <c r="I373">
        <v>0</v>
      </c>
      <c r="K373">
        <v>30</v>
      </c>
    </row>
    <row r="374" spans="1:11" x14ac:dyDescent="0.25">
      <c r="A374" t="str">
        <f t="shared" si="32"/>
        <v/>
      </c>
      <c r="B374" s="16">
        <f t="shared" si="35"/>
        <v>39174</v>
      </c>
      <c r="C374">
        <f t="shared" si="38"/>
        <v>80</v>
      </c>
      <c r="D374">
        <f t="shared" si="33"/>
        <v>30</v>
      </c>
      <c r="E374">
        <f t="shared" si="34"/>
        <v>50</v>
      </c>
      <c r="G374">
        <f t="shared" si="36"/>
        <v>0</v>
      </c>
      <c r="I374">
        <f t="shared" ref="I374:I402" si="39">I373</f>
        <v>0</v>
      </c>
      <c r="K374">
        <f t="shared" si="37"/>
        <v>30</v>
      </c>
    </row>
    <row r="375" spans="1:11" x14ac:dyDescent="0.25">
      <c r="A375" t="str">
        <f t="shared" si="32"/>
        <v/>
      </c>
      <c r="B375" s="16">
        <f t="shared" si="35"/>
        <v>39175</v>
      </c>
      <c r="C375">
        <f t="shared" si="38"/>
        <v>80</v>
      </c>
      <c r="D375">
        <f t="shared" si="33"/>
        <v>30</v>
      </c>
      <c r="E375">
        <f t="shared" si="34"/>
        <v>50</v>
      </c>
      <c r="G375">
        <f t="shared" si="36"/>
        <v>0</v>
      </c>
      <c r="I375">
        <f t="shared" si="39"/>
        <v>0</v>
      </c>
      <c r="K375">
        <f t="shared" si="37"/>
        <v>30</v>
      </c>
    </row>
    <row r="376" spans="1:11" x14ac:dyDescent="0.25">
      <c r="A376" t="str">
        <f t="shared" si="32"/>
        <v/>
      </c>
      <c r="B376" s="16">
        <f t="shared" si="35"/>
        <v>39176</v>
      </c>
      <c r="C376">
        <f t="shared" si="38"/>
        <v>80</v>
      </c>
      <c r="D376">
        <f t="shared" si="33"/>
        <v>30</v>
      </c>
      <c r="E376">
        <f t="shared" si="34"/>
        <v>50</v>
      </c>
      <c r="G376">
        <f t="shared" si="36"/>
        <v>0</v>
      </c>
      <c r="I376">
        <f t="shared" si="39"/>
        <v>0</v>
      </c>
      <c r="K376">
        <f t="shared" si="37"/>
        <v>30</v>
      </c>
    </row>
    <row r="377" spans="1:11" x14ac:dyDescent="0.25">
      <c r="A377" t="str">
        <f t="shared" si="32"/>
        <v/>
      </c>
      <c r="B377" s="16">
        <f t="shared" si="35"/>
        <v>39177</v>
      </c>
      <c r="C377">
        <f t="shared" si="38"/>
        <v>80</v>
      </c>
      <c r="D377">
        <f t="shared" si="33"/>
        <v>30</v>
      </c>
      <c r="E377">
        <f t="shared" si="34"/>
        <v>50</v>
      </c>
      <c r="G377">
        <f t="shared" si="36"/>
        <v>0</v>
      </c>
      <c r="I377">
        <f t="shared" si="39"/>
        <v>0</v>
      </c>
      <c r="K377">
        <f t="shared" si="37"/>
        <v>30</v>
      </c>
    </row>
    <row r="378" spans="1:11" x14ac:dyDescent="0.25">
      <c r="A378" t="str">
        <f t="shared" si="32"/>
        <v/>
      </c>
      <c r="B378" s="16">
        <f t="shared" si="35"/>
        <v>39178</v>
      </c>
      <c r="C378">
        <f t="shared" si="38"/>
        <v>80</v>
      </c>
      <c r="D378">
        <f t="shared" si="33"/>
        <v>30</v>
      </c>
      <c r="E378">
        <f t="shared" si="34"/>
        <v>50</v>
      </c>
      <c r="G378">
        <f t="shared" si="36"/>
        <v>0</v>
      </c>
      <c r="I378">
        <f t="shared" si="39"/>
        <v>0</v>
      </c>
      <c r="K378">
        <f t="shared" si="37"/>
        <v>30</v>
      </c>
    </row>
    <row r="379" spans="1:11" x14ac:dyDescent="0.25">
      <c r="A379" t="str">
        <f t="shared" si="32"/>
        <v/>
      </c>
      <c r="B379" s="16">
        <f t="shared" si="35"/>
        <v>39179</v>
      </c>
      <c r="C379">
        <f t="shared" si="38"/>
        <v>80</v>
      </c>
      <c r="D379">
        <f t="shared" si="33"/>
        <v>30</v>
      </c>
      <c r="E379">
        <f t="shared" si="34"/>
        <v>50</v>
      </c>
      <c r="G379">
        <f t="shared" si="36"/>
        <v>0</v>
      </c>
      <c r="I379">
        <f t="shared" si="39"/>
        <v>0</v>
      </c>
      <c r="K379">
        <f t="shared" si="37"/>
        <v>30</v>
      </c>
    </row>
    <row r="380" spans="1:11" x14ac:dyDescent="0.25">
      <c r="A380" t="str">
        <f t="shared" si="32"/>
        <v/>
      </c>
      <c r="B380" s="16">
        <f t="shared" si="35"/>
        <v>39180</v>
      </c>
      <c r="C380">
        <f t="shared" si="38"/>
        <v>80</v>
      </c>
      <c r="D380">
        <f t="shared" si="33"/>
        <v>30</v>
      </c>
      <c r="E380">
        <f t="shared" si="34"/>
        <v>50</v>
      </c>
      <c r="G380">
        <f t="shared" si="36"/>
        <v>0</v>
      </c>
      <c r="I380">
        <f t="shared" si="39"/>
        <v>0</v>
      </c>
      <c r="K380">
        <f t="shared" si="37"/>
        <v>30</v>
      </c>
    </row>
    <row r="381" spans="1:11" x14ac:dyDescent="0.25">
      <c r="A381" t="str">
        <f t="shared" si="32"/>
        <v/>
      </c>
      <c r="B381" s="16">
        <f t="shared" si="35"/>
        <v>39181</v>
      </c>
      <c r="C381">
        <f t="shared" si="38"/>
        <v>80</v>
      </c>
      <c r="D381">
        <f t="shared" si="33"/>
        <v>30</v>
      </c>
      <c r="E381">
        <f t="shared" si="34"/>
        <v>50</v>
      </c>
      <c r="G381">
        <f t="shared" si="36"/>
        <v>0</v>
      </c>
      <c r="I381">
        <f t="shared" si="39"/>
        <v>0</v>
      </c>
      <c r="K381">
        <f t="shared" si="37"/>
        <v>30</v>
      </c>
    </row>
    <row r="382" spans="1:11" x14ac:dyDescent="0.25">
      <c r="A382" t="str">
        <f t="shared" si="32"/>
        <v/>
      </c>
      <c r="B382" s="16">
        <f t="shared" si="35"/>
        <v>39182</v>
      </c>
      <c r="C382">
        <f t="shared" si="38"/>
        <v>80</v>
      </c>
      <c r="D382">
        <f t="shared" si="33"/>
        <v>30</v>
      </c>
      <c r="E382">
        <f t="shared" si="34"/>
        <v>50</v>
      </c>
      <c r="G382">
        <f t="shared" si="36"/>
        <v>0</v>
      </c>
      <c r="I382">
        <f t="shared" si="39"/>
        <v>0</v>
      </c>
      <c r="K382">
        <f t="shared" si="37"/>
        <v>30</v>
      </c>
    </row>
    <row r="383" spans="1:11" x14ac:dyDescent="0.25">
      <c r="A383" t="str">
        <f t="shared" si="32"/>
        <v/>
      </c>
      <c r="B383" s="16">
        <f t="shared" si="35"/>
        <v>39183</v>
      </c>
      <c r="C383">
        <f t="shared" si="38"/>
        <v>80</v>
      </c>
      <c r="D383">
        <f t="shared" si="33"/>
        <v>30</v>
      </c>
      <c r="E383">
        <f t="shared" si="34"/>
        <v>50</v>
      </c>
      <c r="G383">
        <f t="shared" si="36"/>
        <v>0</v>
      </c>
      <c r="I383">
        <f t="shared" si="39"/>
        <v>0</v>
      </c>
      <c r="K383">
        <f t="shared" si="37"/>
        <v>30</v>
      </c>
    </row>
    <row r="384" spans="1:11" x14ac:dyDescent="0.25">
      <c r="A384" t="str">
        <f t="shared" si="32"/>
        <v/>
      </c>
      <c r="B384" s="16">
        <f t="shared" si="35"/>
        <v>39184</v>
      </c>
      <c r="C384">
        <f t="shared" si="38"/>
        <v>80</v>
      </c>
      <c r="D384">
        <f t="shared" si="33"/>
        <v>30</v>
      </c>
      <c r="E384">
        <f t="shared" si="34"/>
        <v>50</v>
      </c>
      <c r="G384">
        <f t="shared" si="36"/>
        <v>0</v>
      </c>
      <c r="I384">
        <f t="shared" si="39"/>
        <v>0</v>
      </c>
      <c r="K384">
        <f t="shared" si="37"/>
        <v>30</v>
      </c>
    </row>
    <row r="385" spans="1:11" x14ac:dyDescent="0.25">
      <c r="A385" t="str">
        <f t="shared" si="32"/>
        <v/>
      </c>
      <c r="B385" s="16">
        <f t="shared" si="35"/>
        <v>39185</v>
      </c>
      <c r="C385">
        <f t="shared" si="38"/>
        <v>80</v>
      </c>
      <c r="D385">
        <f t="shared" si="33"/>
        <v>30</v>
      </c>
      <c r="E385">
        <f t="shared" si="34"/>
        <v>50</v>
      </c>
      <c r="G385">
        <f t="shared" si="36"/>
        <v>0</v>
      </c>
      <c r="I385">
        <f t="shared" si="39"/>
        <v>0</v>
      </c>
      <c r="K385">
        <f t="shared" si="37"/>
        <v>30</v>
      </c>
    </row>
    <row r="386" spans="1:11" x14ac:dyDescent="0.25">
      <c r="A386" t="str">
        <f t="shared" si="32"/>
        <v/>
      </c>
      <c r="B386" s="16">
        <f t="shared" si="35"/>
        <v>39186</v>
      </c>
      <c r="C386">
        <f t="shared" si="38"/>
        <v>80</v>
      </c>
      <c r="D386">
        <f t="shared" si="33"/>
        <v>30</v>
      </c>
      <c r="E386">
        <f t="shared" si="34"/>
        <v>50</v>
      </c>
      <c r="G386">
        <f t="shared" si="36"/>
        <v>0</v>
      </c>
      <c r="I386">
        <f t="shared" si="39"/>
        <v>0</v>
      </c>
      <c r="K386">
        <f t="shared" si="37"/>
        <v>30</v>
      </c>
    </row>
    <row r="387" spans="1:11" x14ac:dyDescent="0.25">
      <c r="A387" t="str">
        <f t="shared" si="32"/>
        <v/>
      </c>
      <c r="B387" s="16">
        <f t="shared" si="35"/>
        <v>39187</v>
      </c>
      <c r="C387">
        <f t="shared" si="38"/>
        <v>80</v>
      </c>
      <c r="D387">
        <f t="shared" si="33"/>
        <v>30</v>
      </c>
      <c r="E387">
        <f t="shared" si="34"/>
        <v>50</v>
      </c>
      <c r="G387">
        <f t="shared" si="36"/>
        <v>0</v>
      </c>
      <c r="I387">
        <f t="shared" si="39"/>
        <v>0</v>
      </c>
      <c r="K387">
        <f t="shared" si="37"/>
        <v>30</v>
      </c>
    </row>
    <row r="388" spans="1:11" x14ac:dyDescent="0.25">
      <c r="A388" t="str">
        <f t="shared" si="32"/>
        <v/>
      </c>
      <c r="B388" s="16">
        <f t="shared" si="35"/>
        <v>39188</v>
      </c>
      <c r="C388">
        <f t="shared" si="38"/>
        <v>80</v>
      </c>
      <c r="D388">
        <f t="shared" si="33"/>
        <v>30</v>
      </c>
      <c r="E388">
        <f t="shared" si="34"/>
        <v>50</v>
      </c>
      <c r="G388">
        <f t="shared" si="36"/>
        <v>0</v>
      </c>
      <c r="I388">
        <f t="shared" si="39"/>
        <v>0</v>
      </c>
      <c r="K388">
        <f t="shared" si="37"/>
        <v>30</v>
      </c>
    </row>
    <row r="389" spans="1:11" x14ac:dyDescent="0.25">
      <c r="A389" t="str">
        <f t="shared" si="32"/>
        <v/>
      </c>
      <c r="B389" s="16">
        <f t="shared" si="35"/>
        <v>39189</v>
      </c>
      <c r="C389">
        <f t="shared" si="38"/>
        <v>80</v>
      </c>
      <c r="D389">
        <f t="shared" si="33"/>
        <v>30</v>
      </c>
      <c r="E389">
        <f t="shared" si="34"/>
        <v>50</v>
      </c>
      <c r="G389">
        <f t="shared" si="36"/>
        <v>0</v>
      </c>
      <c r="I389">
        <f t="shared" si="39"/>
        <v>0</v>
      </c>
      <c r="K389">
        <f t="shared" si="37"/>
        <v>30</v>
      </c>
    </row>
    <row r="390" spans="1:11" x14ac:dyDescent="0.25">
      <c r="A390" t="str">
        <f t="shared" si="32"/>
        <v/>
      </c>
      <c r="B390" s="16">
        <f t="shared" si="35"/>
        <v>39190</v>
      </c>
      <c r="C390">
        <f t="shared" si="38"/>
        <v>80</v>
      </c>
      <c r="D390">
        <f t="shared" si="33"/>
        <v>30</v>
      </c>
      <c r="E390">
        <f t="shared" si="34"/>
        <v>50</v>
      </c>
      <c r="G390">
        <f t="shared" si="36"/>
        <v>0</v>
      </c>
      <c r="I390">
        <f t="shared" si="39"/>
        <v>0</v>
      </c>
      <c r="K390">
        <f t="shared" si="37"/>
        <v>30</v>
      </c>
    </row>
    <row r="391" spans="1:11" x14ac:dyDescent="0.25">
      <c r="A391" t="str">
        <f t="shared" si="32"/>
        <v/>
      </c>
      <c r="B391" s="16">
        <f t="shared" si="35"/>
        <v>39191</v>
      </c>
      <c r="C391">
        <f t="shared" si="38"/>
        <v>80</v>
      </c>
      <c r="D391">
        <f t="shared" si="33"/>
        <v>30</v>
      </c>
      <c r="E391">
        <f t="shared" si="34"/>
        <v>50</v>
      </c>
      <c r="G391">
        <f t="shared" si="36"/>
        <v>0</v>
      </c>
      <c r="I391">
        <f t="shared" si="39"/>
        <v>0</v>
      </c>
      <c r="K391">
        <f t="shared" si="37"/>
        <v>30</v>
      </c>
    </row>
    <row r="392" spans="1:11" x14ac:dyDescent="0.25">
      <c r="A392" t="str">
        <f t="shared" ref="A392:A455" si="40">IF(DAY(B392)=1,1,"")</f>
        <v/>
      </c>
      <c r="B392" s="16">
        <f t="shared" si="35"/>
        <v>39192</v>
      </c>
      <c r="C392">
        <f t="shared" si="38"/>
        <v>80</v>
      </c>
      <c r="D392">
        <f t="shared" ref="D392:D455" si="41">SUM(F392:W392)</f>
        <v>30</v>
      </c>
      <c r="E392">
        <f t="shared" ref="E392:E455" si="42">C392-D392</f>
        <v>50</v>
      </c>
      <c r="G392">
        <f t="shared" si="36"/>
        <v>0</v>
      </c>
      <c r="I392">
        <f t="shared" si="39"/>
        <v>0</v>
      </c>
      <c r="K392">
        <f t="shared" si="37"/>
        <v>30</v>
      </c>
    </row>
    <row r="393" spans="1:11" x14ac:dyDescent="0.25">
      <c r="A393" t="str">
        <f t="shared" si="40"/>
        <v/>
      </c>
      <c r="B393" s="16">
        <f t="shared" ref="B393:B456" si="43">B392+1</f>
        <v>39193</v>
      </c>
      <c r="C393">
        <f t="shared" si="38"/>
        <v>80</v>
      </c>
      <c r="D393">
        <f t="shared" si="41"/>
        <v>30</v>
      </c>
      <c r="E393">
        <f t="shared" si="42"/>
        <v>50</v>
      </c>
      <c r="G393">
        <f t="shared" ref="G393:G402" si="44">G392</f>
        <v>0</v>
      </c>
      <c r="I393">
        <f t="shared" si="39"/>
        <v>0</v>
      </c>
      <c r="K393">
        <f t="shared" ref="K393:K402" si="45">K392</f>
        <v>30</v>
      </c>
    </row>
    <row r="394" spans="1:11" x14ac:dyDescent="0.25">
      <c r="A394" t="str">
        <f t="shared" si="40"/>
        <v/>
      </c>
      <c r="B394" s="16">
        <f t="shared" si="43"/>
        <v>39194</v>
      </c>
      <c r="C394">
        <f t="shared" ref="C394:C457" si="46">C393</f>
        <v>80</v>
      </c>
      <c r="D394">
        <f t="shared" si="41"/>
        <v>30</v>
      </c>
      <c r="E394">
        <f t="shared" si="42"/>
        <v>50</v>
      </c>
      <c r="G394">
        <f t="shared" si="44"/>
        <v>0</v>
      </c>
      <c r="I394">
        <f t="shared" si="39"/>
        <v>0</v>
      </c>
      <c r="K394">
        <f t="shared" si="45"/>
        <v>30</v>
      </c>
    </row>
    <row r="395" spans="1:11" x14ac:dyDescent="0.25">
      <c r="A395" t="str">
        <f t="shared" si="40"/>
        <v/>
      </c>
      <c r="B395" s="16">
        <f t="shared" si="43"/>
        <v>39195</v>
      </c>
      <c r="C395">
        <f t="shared" si="46"/>
        <v>80</v>
      </c>
      <c r="D395">
        <f t="shared" si="41"/>
        <v>30</v>
      </c>
      <c r="E395">
        <f t="shared" si="42"/>
        <v>50</v>
      </c>
      <c r="G395">
        <f t="shared" si="44"/>
        <v>0</v>
      </c>
      <c r="I395">
        <f t="shared" si="39"/>
        <v>0</v>
      </c>
      <c r="K395">
        <f t="shared" si="45"/>
        <v>30</v>
      </c>
    </row>
    <row r="396" spans="1:11" x14ac:dyDescent="0.25">
      <c r="A396" t="str">
        <f t="shared" si="40"/>
        <v/>
      </c>
      <c r="B396" s="16">
        <f t="shared" si="43"/>
        <v>39196</v>
      </c>
      <c r="C396">
        <f t="shared" si="46"/>
        <v>80</v>
      </c>
      <c r="D396">
        <f t="shared" si="41"/>
        <v>30</v>
      </c>
      <c r="E396">
        <f t="shared" si="42"/>
        <v>50</v>
      </c>
      <c r="G396">
        <f t="shared" si="44"/>
        <v>0</v>
      </c>
      <c r="I396">
        <f t="shared" si="39"/>
        <v>0</v>
      </c>
      <c r="K396">
        <f t="shared" si="45"/>
        <v>30</v>
      </c>
    </row>
    <row r="397" spans="1:11" x14ac:dyDescent="0.25">
      <c r="A397" t="str">
        <f t="shared" si="40"/>
        <v/>
      </c>
      <c r="B397" s="16">
        <f t="shared" si="43"/>
        <v>39197</v>
      </c>
      <c r="C397">
        <f t="shared" si="46"/>
        <v>80</v>
      </c>
      <c r="D397">
        <f t="shared" si="41"/>
        <v>30</v>
      </c>
      <c r="E397">
        <f t="shared" si="42"/>
        <v>50</v>
      </c>
      <c r="G397">
        <f t="shared" si="44"/>
        <v>0</v>
      </c>
      <c r="I397">
        <f t="shared" si="39"/>
        <v>0</v>
      </c>
      <c r="K397">
        <f t="shared" si="45"/>
        <v>30</v>
      </c>
    </row>
    <row r="398" spans="1:11" x14ac:dyDescent="0.25">
      <c r="A398" t="str">
        <f t="shared" si="40"/>
        <v/>
      </c>
      <c r="B398" s="16">
        <f t="shared" si="43"/>
        <v>39198</v>
      </c>
      <c r="C398">
        <f t="shared" si="46"/>
        <v>80</v>
      </c>
      <c r="D398">
        <f t="shared" si="41"/>
        <v>30</v>
      </c>
      <c r="E398">
        <f t="shared" si="42"/>
        <v>50</v>
      </c>
      <c r="G398">
        <f t="shared" si="44"/>
        <v>0</v>
      </c>
      <c r="I398">
        <f t="shared" si="39"/>
        <v>0</v>
      </c>
      <c r="K398">
        <f t="shared" si="45"/>
        <v>30</v>
      </c>
    </row>
    <row r="399" spans="1:11" x14ac:dyDescent="0.25">
      <c r="A399" t="str">
        <f t="shared" si="40"/>
        <v/>
      </c>
      <c r="B399" s="16">
        <f t="shared" si="43"/>
        <v>39199</v>
      </c>
      <c r="C399">
        <f t="shared" si="46"/>
        <v>80</v>
      </c>
      <c r="D399">
        <f t="shared" si="41"/>
        <v>30</v>
      </c>
      <c r="E399">
        <f t="shared" si="42"/>
        <v>50</v>
      </c>
      <c r="G399">
        <f t="shared" si="44"/>
        <v>0</v>
      </c>
      <c r="I399">
        <f t="shared" si="39"/>
        <v>0</v>
      </c>
      <c r="K399">
        <f t="shared" si="45"/>
        <v>30</v>
      </c>
    </row>
    <row r="400" spans="1:11" x14ac:dyDescent="0.25">
      <c r="A400" t="str">
        <f t="shared" si="40"/>
        <v/>
      </c>
      <c r="B400" s="16">
        <f t="shared" si="43"/>
        <v>39200</v>
      </c>
      <c r="C400">
        <f t="shared" si="46"/>
        <v>80</v>
      </c>
      <c r="D400">
        <f t="shared" si="41"/>
        <v>30</v>
      </c>
      <c r="E400">
        <f t="shared" si="42"/>
        <v>50</v>
      </c>
      <c r="G400">
        <f t="shared" si="44"/>
        <v>0</v>
      </c>
      <c r="I400">
        <f t="shared" si="39"/>
        <v>0</v>
      </c>
      <c r="K400">
        <f t="shared" si="45"/>
        <v>30</v>
      </c>
    </row>
    <row r="401" spans="1:11" x14ac:dyDescent="0.25">
      <c r="A401" t="str">
        <f t="shared" si="40"/>
        <v/>
      </c>
      <c r="B401" s="16">
        <f t="shared" si="43"/>
        <v>39201</v>
      </c>
      <c r="C401">
        <f t="shared" si="46"/>
        <v>80</v>
      </c>
      <c r="D401">
        <f t="shared" si="41"/>
        <v>30</v>
      </c>
      <c r="E401">
        <f t="shared" si="42"/>
        <v>50</v>
      </c>
      <c r="G401">
        <f t="shared" si="44"/>
        <v>0</v>
      </c>
      <c r="I401">
        <f t="shared" si="39"/>
        <v>0</v>
      </c>
      <c r="K401">
        <f t="shared" si="45"/>
        <v>30</v>
      </c>
    </row>
    <row r="402" spans="1:11" x14ac:dyDescent="0.25">
      <c r="A402" t="str">
        <f t="shared" si="40"/>
        <v/>
      </c>
      <c r="B402" s="16">
        <f t="shared" si="43"/>
        <v>39202</v>
      </c>
      <c r="C402">
        <f t="shared" si="46"/>
        <v>80</v>
      </c>
      <c r="D402">
        <f t="shared" si="41"/>
        <v>30</v>
      </c>
      <c r="E402">
        <f t="shared" si="42"/>
        <v>50</v>
      </c>
      <c r="G402">
        <f t="shared" si="44"/>
        <v>0</v>
      </c>
      <c r="I402">
        <f t="shared" si="39"/>
        <v>0</v>
      </c>
      <c r="K402">
        <f t="shared" si="45"/>
        <v>30</v>
      </c>
    </row>
    <row r="403" spans="1:11" x14ac:dyDescent="0.25">
      <c r="A403">
        <f t="shared" si="40"/>
        <v>1</v>
      </c>
      <c r="B403" s="16">
        <f t="shared" si="43"/>
        <v>39203</v>
      </c>
      <c r="C403">
        <f t="shared" si="46"/>
        <v>80</v>
      </c>
      <c r="D403">
        <f t="shared" si="41"/>
        <v>30</v>
      </c>
      <c r="E403">
        <f t="shared" si="42"/>
        <v>50</v>
      </c>
      <c r="G403">
        <f t="shared" ref="G403:I434" si="47">G402</f>
        <v>0</v>
      </c>
      <c r="I403">
        <f t="shared" si="47"/>
        <v>0</v>
      </c>
      <c r="K403">
        <f t="shared" ref="K403:K466" si="48">K402</f>
        <v>30</v>
      </c>
    </row>
    <row r="404" spans="1:11" x14ac:dyDescent="0.25">
      <c r="A404" t="str">
        <f t="shared" si="40"/>
        <v/>
      </c>
      <c r="B404" s="16">
        <f t="shared" si="43"/>
        <v>39204</v>
      </c>
      <c r="C404">
        <f t="shared" si="46"/>
        <v>80</v>
      </c>
      <c r="D404">
        <f t="shared" si="41"/>
        <v>30</v>
      </c>
      <c r="E404">
        <f t="shared" si="42"/>
        <v>50</v>
      </c>
      <c r="G404">
        <f t="shared" si="47"/>
        <v>0</v>
      </c>
      <c r="I404">
        <f t="shared" si="47"/>
        <v>0</v>
      </c>
      <c r="K404">
        <f t="shared" si="48"/>
        <v>30</v>
      </c>
    </row>
    <row r="405" spans="1:11" x14ac:dyDescent="0.25">
      <c r="A405" t="str">
        <f t="shared" si="40"/>
        <v/>
      </c>
      <c r="B405" s="16">
        <f t="shared" si="43"/>
        <v>39205</v>
      </c>
      <c r="C405">
        <f t="shared" si="46"/>
        <v>80</v>
      </c>
      <c r="D405">
        <f t="shared" si="41"/>
        <v>30</v>
      </c>
      <c r="E405">
        <f t="shared" si="42"/>
        <v>50</v>
      </c>
      <c r="G405">
        <f t="shared" si="47"/>
        <v>0</v>
      </c>
      <c r="I405">
        <f t="shared" si="47"/>
        <v>0</v>
      </c>
      <c r="K405">
        <f t="shared" si="48"/>
        <v>30</v>
      </c>
    </row>
    <row r="406" spans="1:11" x14ac:dyDescent="0.25">
      <c r="A406" t="str">
        <f t="shared" si="40"/>
        <v/>
      </c>
      <c r="B406" s="16">
        <f t="shared" si="43"/>
        <v>39206</v>
      </c>
      <c r="C406">
        <f t="shared" si="46"/>
        <v>80</v>
      </c>
      <c r="D406">
        <f t="shared" si="41"/>
        <v>30</v>
      </c>
      <c r="E406">
        <f t="shared" si="42"/>
        <v>50</v>
      </c>
      <c r="G406">
        <f t="shared" si="47"/>
        <v>0</v>
      </c>
      <c r="I406">
        <f t="shared" si="47"/>
        <v>0</v>
      </c>
      <c r="K406">
        <f t="shared" si="48"/>
        <v>30</v>
      </c>
    </row>
    <row r="407" spans="1:11" x14ac:dyDescent="0.25">
      <c r="A407" t="str">
        <f t="shared" si="40"/>
        <v/>
      </c>
      <c r="B407" s="16">
        <f t="shared" si="43"/>
        <v>39207</v>
      </c>
      <c r="C407">
        <f t="shared" si="46"/>
        <v>80</v>
      </c>
      <c r="D407">
        <f t="shared" si="41"/>
        <v>30</v>
      </c>
      <c r="E407">
        <f t="shared" si="42"/>
        <v>50</v>
      </c>
      <c r="G407">
        <f t="shared" si="47"/>
        <v>0</v>
      </c>
      <c r="I407">
        <f t="shared" si="47"/>
        <v>0</v>
      </c>
      <c r="K407">
        <f t="shared" si="48"/>
        <v>30</v>
      </c>
    </row>
    <row r="408" spans="1:11" x14ac:dyDescent="0.25">
      <c r="A408" t="str">
        <f t="shared" si="40"/>
        <v/>
      </c>
      <c r="B408" s="16">
        <f t="shared" si="43"/>
        <v>39208</v>
      </c>
      <c r="C408">
        <f t="shared" si="46"/>
        <v>80</v>
      </c>
      <c r="D408">
        <f t="shared" si="41"/>
        <v>30</v>
      </c>
      <c r="E408">
        <f t="shared" si="42"/>
        <v>50</v>
      </c>
      <c r="G408">
        <f t="shared" si="47"/>
        <v>0</v>
      </c>
      <c r="I408">
        <f t="shared" si="47"/>
        <v>0</v>
      </c>
      <c r="K408">
        <f t="shared" si="48"/>
        <v>30</v>
      </c>
    </row>
    <row r="409" spans="1:11" x14ac:dyDescent="0.25">
      <c r="A409" t="str">
        <f t="shared" si="40"/>
        <v/>
      </c>
      <c r="B409" s="16">
        <f t="shared" si="43"/>
        <v>39209</v>
      </c>
      <c r="C409">
        <f t="shared" si="46"/>
        <v>80</v>
      </c>
      <c r="D409">
        <f t="shared" si="41"/>
        <v>30</v>
      </c>
      <c r="E409">
        <f t="shared" si="42"/>
        <v>50</v>
      </c>
      <c r="G409">
        <f t="shared" si="47"/>
        <v>0</v>
      </c>
      <c r="I409">
        <f t="shared" si="47"/>
        <v>0</v>
      </c>
      <c r="K409">
        <f t="shared" si="48"/>
        <v>30</v>
      </c>
    </row>
    <row r="410" spans="1:11" x14ac:dyDescent="0.25">
      <c r="A410" t="str">
        <f t="shared" si="40"/>
        <v/>
      </c>
      <c r="B410" s="16">
        <f t="shared" si="43"/>
        <v>39210</v>
      </c>
      <c r="C410">
        <f t="shared" si="46"/>
        <v>80</v>
      </c>
      <c r="D410">
        <f t="shared" si="41"/>
        <v>30</v>
      </c>
      <c r="E410">
        <f t="shared" si="42"/>
        <v>50</v>
      </c>
      <c r="G410">
        <f t="shared" si="47"/>
        <v>0</v>
      </c>
      <c r="I410">
        <f t="shared" si="47"/>
        <v>0</v>
      </c>
      <c r="K410">
        <f t="shared" si="48"/>
        <v>30</v>
      </c>
    </row>
    <row r="411" spans="1:11" x14ac:dyDescent="0.25">
      <c r="A411" t="str">
        <f t="shared" si="40"/>
        <v/>
      </c>
      <c r="B411" s="16">
        <f t="shared" si="43"/>
        <v>39211</v>
      </c>
      <c r="C411">
        <f t="shared" si="46"/>
        <v>80</v>
      </c>
      <c r="D411">
        <f t="shared" si="41"/>
        <v>30</v>
      </c>
      <c r="E411">
        <f t="shared" si="42"/>
        <v>50</v>
      </c>
      <c r="G411">
        <f t="shared" si="47"/>
        <v>0</v>
      </c>
      <c r="I411">
        <f t="shared" si="47"/>
        <v>0</v>
      </c>
      <c r="K411">
        <f t="shared" si="48"/>
        <v>30</v>
      </c>
    </row>
    <row r="412" spans="1:11" x14ac:dyDescent="0.25">
      <c r="A412" t="str">
        <f t="shared" si="40"/>
        <v/>
      </c>
      <c r="B412" s="16">
        <f t="shared" si="43"/>
        <v>39212</v>
      </c>
      <c r="C412">
        <f t="shared" si="46"/>
        <v>80</v>
      </c>
      <c r="D412">
        <f t="shared" si="41"/>
        <v>30</v>
      </c>
      <c r="E412">
        <f t="shared" si="42"/>
        <v>50</v>
      </c>
      <c r="G412">
        <f t="shared" si="47"/>
        <v>0</v>
      </c>
      <c r="I412">
        <f t="shared" si="47"/>
        <v>0</v>
      </c>
      <c r="K412">
        <f t="shared" si="48"/>
        <v>30</v>
      </c>
    </row>
    <row r="413" spans="1:11" x14ac:dyDescent="0.25">
      <c r="A413" t="str">
        <f t="shared" si="40"/>
        <v/>
      </c>
      <c r="B413" s="16">
        <f t="shared" si="43"/>
        <v>39213</v>
      </c>
      <c r="C413">
        <f t="shared" si="46"/>
        <v>80</v>
      </c>
      <c r="D413">
        <f t="shared" si="41"/>
        <v>30</v>
      </c>
      <c r="E413">
        <f t="shared" si="42"/>
        <v>50</v>
      </c>
      <c r="G413">
        <f t="shared" si="47"/>
        <v>0</v>
      </c>
      <c r="I413">
        <f t="shared" si="47"/>
        <v>0</v>
      </c>
      <c r="K413">
        <f t="shared" si="48"/>
        <v>30</v>
      </c>
    </row>
    <row r="414" spans="1:11" x14ac:dyDescent="0.25">
      <c r="A414" t="str">
        <f t="shared" si="40"/>
        <v/>
      </c>
      <c r="B414" s="16">
        <f t="shared" si="43"/>
        <v>39214</v>
      </c>
      <c r="C414">
        <f t="shared" si="46"/>
        <v>80</v>
      </c>
      <c r="D414">
        <f t="shared" si="41"/>
        <v>30</v>
      </c>
      <c r="E414">
        <f t="shared" si="42"/>
        <v>50</v>
      </c>
      <c r="G414">
        <f t="shared" si="47"/>
        <v>0</v>
      </c>
      <c r="I414">
        <f t="shared" si="47"/>
        <v>0</v>
      </c>
      <c r="K414">
        <f t="shared" si="48"/>
        <v>30</v>
      </c>
    </row>
    <row r="415" spans="1:11" x14ac:dyDescent="0.25">
      <c r="A415" t="str">
        <f t="shared" si="40"/>
        <v/>
      </c>
      <c r="B415" s="16">
        <f t="shared" si="43"/>
        <v>39215</v>
      </c>
      <c r="C415">
        <f t="shared" si="46"/>
        <v>80</v>
      </c>
      <c r="D415">
        <f t="shared" si="41"/>
        <v>30</v>
      </c>
      <c r="E415">
        <f t="shared" si="42"/>
        <v>50</v>
      </c>
      <c r="G415">
        <f t="shared" si="47"/>
        <v>0</v>
      </c>
      <c r="I415">
        <f t="shared" si="47"/>
        <v>0</v>
      </c>
      <c r="K415">
        <f t="shared" si="48"/>
        <v>30</v>
      </c>
    </row>
    <row r="416" spans="1:11" x14ac:dyDescent="0.25">
      <c r="A416" t="str">
        <f t="shared" si="40"/>
        <v/>
      </c>
      <c r="B416" s="16">
        <f t="shared" si="43"/>
        <v>39216</v>
      </c>
      <c r="C416">
        <f t="shared" si="46"/>
        <v>80</v>
      </c>
      <c r="D416">
        <f t="shared" si="41"/>
        <v>30</v>
      </c>
      <c r="E416">
        <f t="shared" si="42"/>
        <v>50</v>
      </c>
      <c r="G416">
        <f t="shared" si="47"/>
        <v>0</v>
      </c>
      <c r="I416">
        <f t="shared" si="47"/>
        <v>0</v>
      </c>
      <c r="K416">
        <f t="shared" si="48"/>
        <v>30</v>
      </c>
    </row>
    <row r="417" spans="1:11" x14ac:dyDescent="0.25">
      <c r="A417" t="str">
        <f t="shared" si="40"/>
        <v/>
      </c>
      <c r="B417" s="16">
        <f t="shared" si="43"/>
        <v>39217</v>
      </c>
      <c r="C417">
        <f t="shared" si="46"/>
        <v>80</v>
      </c>
      <c r="D417">
        <f t="shared" si="41"/>
        <v>30</v>
      </c>
      <c r="E417">
        <f t="shared" si="42"/>
        <v>50</v>
      </c>
      <c r="G417">
        <f t="shared" si="47"/>
        <v>0</v>
      </c>
      <c r="I417">
        <f t="shared" si="47"/>
        <v>0</v>
      </c>
      <c r="K417">
        <f t="shared" si="48"/>
        <v>30</v>
      </c>
    </row>
    <row r="418" spans="1:11" x14ac:dyDescent="0.25">
      <c r="A418" t="str">
        <f t="shared" si="40"/>
        <v/>
      </c>
      <c r="B418" s="16">
        <f t="shared" si="43"/>
        <v>39218</v>
      </c>
      <c r="C418">
        <f t="shared" si="46"/>
        <v>80</v>
      </c>
      <c r="D418">
        <f t="shared" si="41"/>
        <v>30</v>
      </c>
      <c r="E418">
        <f t="shared" si="42"/>
        <v>50</v>
      </c>
      <c r="G418">
        <f t="shared" si="47"/>
        <v>0</v>
      </c>
      <c r="I418">
        <f t="shared" si="47"/>
        <v>0</v>
      </c>
      <c r="K418">
        <f t="shared" si="48"/>
        <v>30</v>
      </c>
    </row>
    <row r="419" spans="1:11" x14ac:dyDescent="0.25">
      <c r="A419" t="str">
        <f t="shared" si="40"/>
        <v/>
      </c>
      <c r="B419" s="16">
        <f t="shared" si="43"/>
        <v>39219</v>
      </c>
      <c r="C419">
        <f t="shared" si="46"/>
        <v>80</v>
      </c>
      <c r="D419">
        <f t="shared" si="41"/>
        <v>30</v>
      </c>
      <c r="E419">
        <f t="shared" si="42"/>
        <v>50</v>
      </c>
      <c r="G419">
        <f t="shared" si="47"/>
        <v>0</v>
      </c>
      <c r="I419">
        <f t="shared" si="47"/>
        <v>0</v>
      </c>
      <c r="K419">
        <f t="shared" si="48"/>
        <v>30</v>
      </c>
    </row>
    <row r="420" spans="1:11" x14ac:dyDescent="0.25">
      <c r="A420" t="str">
        <f t="shared" si="40"/>
        <v/>
      </c>
      <c r="B420" s="16">
        <f t="shared" si="43"/>
        <v>39220</v>
      </c>
      <c r="C420">
        <f t="shared" si="46"/>
        <v>80</v>
      </c>
      <c r="D420">
        <f t="shared" si="41"/>
        <v>30</v>
      </c>
      <c r="E420">
        <f t="shared" si="42"/>
        <v>50</v>
      </c>
      <c r="G420">
        <f t="shared" si="47"/>
        <v>0</v>
      </c>
      <c r="I420">
        <f t="shared" si="47"/>
        <v>0</v>
      </c>
      <c r="K420">
        <f t="shared" si="48"/>
        <v>30</v>
      </c>
    </row>
    <row r="421" spans="1:11" x14ac:dyDescent="0.25">
      <c r="A421" t="str">
        <f t="shared" si="40"/>
        <v/>
      </c>
      <c r="B421" s="16">
        <f t="shared" si="43"/>
        <v>39221</v>
      </c>
      <c r="C421">
        <f t="shared" si="46"/>
        <v>80</v>
      </c>
      <c r="D421">
        <f t="shared" si="41"/>
        <v>30</v>
      </c>
      <c r="E421">
        <f t="shared" si="42"/>
        <v>50</v>
      </c>
      <c r="G421">
        <f t="shared" si="47"/>
        <v>0</v>
      </c>
      <c r="I421">
        <f t="shared" si="47"/>
        <v>0</v>
      </c>
      <c r="K421">
        <f t="shared" si="48"/>
        <v>30</v>
      </c>
    </row>
    <row r="422" spans="1:11" x14ac:dyDescent="0.25">
      <c r="A422" t="str">
        <f t="shared" si="40"/>
        <v/>
      </c>
      <c r="B422" s="16">
        <f t="shared" si="43"/>
        <v>39222</v>
      </c>
      <c r="C422">
        <f t="shared" si="46"/>
        <v>80</v>
      </c>
      <c r="D422">
        <f t="shared" si="41"/>
        <v>30</v>
      </c>
      <c r="E422">
        <f t="shared" si="42"/>
        <v>50</v>
      </c>
      <c r="G422">
        <f t="shared" si="47"/>
        <v>0</v>
      </c>
      <c r="I422">
        <f t="shared" si="47"/>
        <v>0</v>
      </c>
      <c r="K422">
        <f t="shared" si="48"/>
        <v>30</v>
      </c>
    </row>
    <row r="423" spans="1:11" x14ac:dyDescent="0.25">
      <c r="A423" t="str">
        <f t="shared" si="40"/>
        <v/>
      </c>
      <c r="B423" s="16">
        <f t="shared" si="43"/>
        <v>39223</v>
      </c>
      <c r="C423">
        <f t="shared" si="46"/>
        <v>80</v>
      </c>
      <c r="D423">
        <f t="shared" si="41"/>
        <v>30</v>
      </c>
      <c r="E423">
        <f t="shared" si="42"/>
        <v>50</v>
      </c>
      <c r="G423">
        <f t="shared" si="47"/>
        <v>0</v>
      </c>
      <c r="I423">
        <f t="shared" si="47"/>
        <v>0</v>
      </c>
      <c r="K423">
        <f t="shared" si="48"/>
        <v>30</v>
      </c>
    </row>
    <row r="424" spans="1:11" x14ac:dyDescent="0.25">
      <c r="A424" t="str">
        <f t="shared" si="40"/>
        <v/>
      </c>
      <c r="B424" s="16">
        <f t="shared" si="43"/>
        <v>39224</v>
      </c>
      <c r="C424">
        <f t="shared" si="46"/>
        <v>80</v>
      </c>
      <c r="D424">
        <f t="shared" si="41"/>
        <v>30</v>
      </c>
      <c r="E424">
        <f t="shared" si="42"/>
        <v>50</v>
      </c>
      <c r="G424">
        <f t="shared" si="47"/>
        <v>0</v>
      </c>
      <c r="I424">
        <f t="shared" si="47"/>
        <v>0</v>
      </c>
      <c r="K424">
        <f t="shared" si="48"/>
        <v>30</v>
      </c>
    </row>
    <row r="425" spans="1:11" x14ac:dyDescent="0.25">
      <c r="A425" t="str">
        <f t="shared" si="40"/>
        <v/>
      </c>
      <c r="B425" s="16">
        <f t="shared" si="43"/>
        <v>39225</v>
      </c>
      <c r="C425">
        <f t="shared" si="46"/>
        <v>80</v>
      </c>
      <c r="D425">
        <f t="shared" si="41"/>
        <v>30</v>
      </c>
      <c r="E425">
        <f t="shared" si="42"/>
        <v>50</v>
      </c>
      <c r="G425">
        <f t="shared" si="47"/>
        <v>0</v>
      </c>
      <c r="I425">
        <f t="shared" si="47"/>
        <v>0</v>
      </c>
      <c r="K425">
        <f t="shared" si="48"/>
        <v>30</v>
      </c>
    </row>
    <row r="426" spans="1:11" x14ac:dyDescent="0.25">
      <c r="A426" t="str">
        <f t="shared" si="40"/>
        <v/>
      </c>
      <c r="B426" s="16">
        <f t="shared" si="43"/>
        <v>39226</v>
      </c>
      <c r="C426">
        <f t="shared" si="46"/>
        <v>80</v>
      </c>
      <c r="D426">
        <f t="shared" si="41"/>
        <v>30</v>
      </c>
      <c r="E426">
        <f t="shared" si="42"/>
        <v>50</v>
      </c>
      <c r="G426">
        <f t="shared" si="47"/>
        <v>0</v>
      </c>
      <c r="I426">
        <f t="shared" si="47"/>
        <v>0</v>
      </c>
      <c r="K426">
        <f t="shared" si="48"/>
        <v>30</v>
      </c>
    </row>
    <row r="427" spans="1:11" x14ac:dyDescent="0.25">
      <c r="A427" t="str">
        <f t="shared" si="40"/>
        <v/>
      </c>
      <c r="B427" s="16">
        <f t="shared" si="43"/>
        <v>39227</v>
      </c>
      <c r="C427">
        <f t="shared" si="46"/>
        <v>80</v>
      </c>
      <c r="D427">
        <f t="shared" si="41"/>
        <v>30</v>
      </c>
      <c r="E427">
        <f t="shared" si="42"/>
        <v>50</v>
      </c>
      <c r="G427">
        <f t="shared" si="47"/>
        <v>0</v>
      </c>
      <c r="I427">
        <f t="shared" si="47"/>
        <v>0</v>
      </c>
      <c r="K427">
        <f t="shared" si="48"/>
        <v>30</v>
      </c>
    </row>
    <row r="428" spans="1:11" x14ac:dyDescent="0.25">
      <c r="A428" t="str">
        <f t="shared" si="40"/>
        <v/>
      </c>
      <c r="B428" s="16">
        <f t="shared" si="43"/>
        <v>39228</v>
      </c>
      <c r="C428">
        <f t="shared" si="46"/>
        <v>80</v>
      </c>
      <c r="D428">
        <f t="shared" si="41"/>
        <v>30</v>
      </c>
      <c r="E428">
        <f t="shared" si="42"/>
        <v>50</v>
      </c>
      <c r="G428">
        <f t="shared" si="47"/>
        <v>0</v>
      </c>
      <c r="I428">
        <f t="shared" si="47"/>
        <v>0</v>
      </c>
      <c r="K428">
        <f t="shared" si="48"/>
        <v>30</v>
      </c>
    </row>
    <row r="429" spans="1:11" x14ac:dyDescent="0.25">
      <c r="A429" t="str">
        <f t="shared" si="40"/>
        <v/>
      </c>
      <c r="B429" s="16">
        <f t="shared" si="43"/>
        <v>39229</v>
      </c>
      <c r="C429">
        <f t="shared" si="46"/>
        <v>80</v>
      </c>
      <c r="D429">
        <f t="shared" si="41"/>
        <v>30</v>
      </c>
      <c r="E429">
        <f t="shared" si="42"/>
        <v>50</v>
      </c>
      <c r="G429">
        <f t="shared" si="47"/>
        <v>0</v>
      </c>
      <c r="I429">
        <f t="shared" si="47"/>
        <v>0</v>
      </c>
      <c r="K429">
        <f t="shared" si="48"/>
        <v>30</v>
      </c>
    </row>
    <row r="430" spans="1:11" x14ac:dyDescent="0.25">
      <c r="A430" t="str">
        <f t="shared" si="40"/>
        <v/>
      </c>
      <c r="B430" s="16">
        <f t="shared" si="43"/>
        <v>39230</v>
      </c>
      <c r="C430">
        <f t="shared" si="46"/>
        <v>80</v>
      </c>
      <c r="D430">
        <f t="shared" si="41"/>
        <v>30</v>
      </c>
      <c r="E430">
        <f t="shared" si="42"/>
        <v>50</v>
      </c>
      <c r="G430">
        <f t="shared" si="47"/>
        <v>0</v>
      </c>
      <c r="I430">
        <f t="shared" si="47"/>
        <v>0</v>
      </c>
      <c r="K430">
        <f t="shared" si="48"/>
        <v>30</v>
      </c>
    </row>
    <row r="431" spans="1:11" x14ac:dyDescent="0.25">
      <c r="A431" t="str">
        <f t="shared" si="40"/>
        <v/>
      </c>
      <c r="B431" s="16">
        <f t="shared" si="43"/>
        <v>39231</v>
      </c>
      <c r="C431">
        <f t="shared" si="46"/>
        <v>80</v>
      </c>
      <c r="D431">
        <f t="shared" si="41"/>
        <v>30</v>
      </c>
      <c r="E431">
        <f t="shared" si="42"/>
        <v>50</v>
      </c>
      <c r="G431">
        <f t="shared" si="47"/>
        <v>0</v>
      </c>
      <c r="I431">
        <f t="shared" si="47"/>
        <v>0</v>
      </c>
      <c r="K431">
        <f t="shared" si="48"/>
        <v>30</v>
      </c>
    </row>
    <row r="432" spans="1:11" x14ac:dyDescent="0.25">
      <c r="A432" t="str">
        <f t="shared" si="40"/>
        <v/>
      </c>
      <c r="B432" s="16">
        <f t="shared" si="43"/>
        <v>39232</v>
      </c>
      <c r="C432">
        <f t="shared" si="46"/>
        <v>80</v>
      </c>
      <c r="D432">
        <f t="shared" si="41"/>
        <v>30</v>
      </c>
      <c r="E432">
        <f t="shared" si="42"/>
        <v>50</v>
      </c>
      <c r="G432">
        <f t="shared" si="47"/>
        <v>0</v>
      </c>
      <c r="I432">
        <f t="shared" si="47"/>
        <v>0</v>
      </c>
      <c r="K432">
        <f t="shared" si="48"/>
        <v>30</v>
      </c>
    </row>
    <row r="433" spans="1:11" x14ac:dyDescent="0.25">
      <c r="A433" t="str">
        <f t="shared" si="40"/>
        <v/>
      </c>
      <c r="B433" s="16">
        <f t="shared" si="43"/>
        <v>39233</v>
      </c>
      <c r="C433">
        <f t="shared" si="46"/>
        <v>80</v>
      </c>
      <c r="D433">
        <f t="shared" si="41"/>
        <v>30</v>
      </c>
      <c r="E433">
        <f t="shared" si="42"/>
        <v>50</v>
      </c>
      <c r="G433">
        <f t="shared" si="47"/>
        <v>0</v>
      </c>
      <c r="I433">
        <f t="shared" si="47"/>
        <v>0</v>
      </c>
      <c r="K433">
        <f t="shared" si="48"/>
        <v>30</v>
      </c>
    </row>
    <row r="434" spans="1:11" x14ac:dyDescent="0.25">
      <c r="A434">
        <f t="shared" si="40"/>
        <v>1</v>
      </c>
      <c r="B434" s="16">
        <f t="shared" si="43"/>
        <v>39234</v>
      </c>
      <c r="C434">
        <f t="shared" si="46"/>
        <v>80</v>
      </c>
      <c r="D434">
        <f t="shared" si="41"/>
        <v>30</v>
      </c>
      <c r="E434">
        <f t="shared" si="42"/>
        <v>50</v>
      </c>
      <c r="G434">
        <f t="shared" si="47"/>
        <v>0</v>
      </c>
      <c r="I434">
        <f t="shared" si="47"/>
        <v>0</v>
      </c>
      <c r="K434">
        <f t="shared" si="48"/>
        <v>30</v>
      </c>
    </row>
    <row r="435" spans="1:11" x14ac:dyDescent="0.25">
      <c r="A435" t="str">
        <f t="shared" si="40"/>
        <v/>
      </c>
      <c r="B435" s="16">
        <f t="shared" si="43"/>
        <v>39235</v>
      </c>
      <c r="C435">
        <f t="shared" si="46"/>
        <v>80</v>
      </c>
      <c r="D435">
        <f t="shared" si="41"/>
        <v>30</v>
      </c>
      <c r="E435">
        <f t="shared" si="42"/>
        <v>50</v>
      </c>
      <c r="G435">
        <f t="shared" ref="G435:I466" si="49">G434</f>
        <v>0</v>
      </c>
      <c r="I435">
        <f t="shared" si="49"/>
        <v>0</v>
      </c>
      <c r="K435">
        <f t="shared" si="48"/>
        <v>30</v>
      </c>
    </row>
    <row r="436" spans="1:11" x14ac:dyDescent="0.25">
      <c r="A436" t="str">
        <f t="shared" si="40"/>
        <v/>
      </c>
      <c r="B436" s="16">
        <f t="shared" si="43"/>
        <v>39236</v>
      </c>
      <c r="C436">
        <f t="shared" si="46"/>
        <v>80</v>
      </c>
      <c r="D436">
        <f t="shared" si="41"/>
        <v>30</v>
      </c>
      <c r="E436">
        <f t="shared" si="42"/>
        <v>50</v>
      </c>
      <c r="G436">
        <f t="shared" si="49"/>
        <v>0</v>
      </c>
      <c r="I436">
        <f t="shared" si="49"/>
        <v>0</v>
      </c>
      <c r="K436">
        <f t="shared" si="48"/>
        <v>30</v>
      </c>
    </row>
    <row r="437" spans="1:11" x14ac:dyDescent="0.25">
      <c r="A437" t="str">
        <f t="shared" si="40"/>
        <v/>
      </c>
      <c r="B437" s="16">
        <f t="shared" si="43"/>
        <v>39237</v>
      </c>
      <c r="C437">
        <f t="shared" si="46"/>
        <v>80</v>
      </c>
      <c r="D437">
        <f t="shared" si="41"/>
        <v>30</v>
      </c>
      <c r="E437">
        <f t="shared" si="42"/>
        <v>50</v>
      </c>
      <c r="G437">
        <f t="shared" si="49"/>
        <v>0</v>
      </c>
      <c r="I437">
        <f t="shared" si="49"/>
        <v>0</v>
      </c>
      <c r="K437">
        <f t="shared" si="48"/>
        <v>30</v>
      </c>
    </row>
    <row r="438" spans="1:11" x14ac:dyDescent="0.25">
      <c r="A438" t="str">
        <f t="shared" si="40"/>
        <v/>
      </c>
      <c r="B438" s="16">
        <f t="shared" si="43"/>
        <v>39238</v>
      </c>
      <c r="C438">
        <f t="shared" si="46"/>
        <v>80</v>
      </c>
      <c r="D438">
        <f t="shared" si="41"/>
        <v>30</v>
      </c>
      <c r="E438">
        <f t="shared" si="42"/>
        <v>50</v>
      </c>
      <c r="G438">
        <f t="shared" si="49"/>
        <v>0</v>
      </c>
      <c r="I438">
        <f t="shared" si="49"/>
        <v>0</v>
      </c>
      <c r="K438">
        <f t="shared" si="48"/>
        <v>30</v>
      </c>
    </row>
    <row r="439" spans="1:11" x14ac:dyDescent="0.25">
      <c r="A439" t="str">
        <f t="shared" si="40"/>
        <v/>
      </c>
      <c r="B439" s="16">
        <f t="shared" si="43"/>
        <v>39239</v>
      </c>
      <c r="C439">
        <f t="shared" si="46"/>
        <v>80</v>
      </c>
      <c r="D439">
        <f t="shared" si="41"/>
        <v>30</v>
      </c>
      <c r="E439">
        <f t="shared" si="42"/>
        <v>50</v>
      </c>
      <c r="G439">
        <f t="shared" si="49"/>
        <v>0</v>
      </c>
      <c r="I439">
        <f t="shared" si="49"/>
        <v>0</v>
      </c>
      <c r="K439">
        <f t="shared" si="48"/>
        <v>30</v>
      </c>
    </row>
    <row r="440" spans="1:11" x14ac:dyDescent="0.25">
      <c r="A440" t="str">
        <f t="shared" si="40"/>
        <v/>
      </c>
      <c r="B440" s="16">
        <f t="shared" si="43"/>
        <v>39240</v>
      </c>
      <c r="C440">
        <f t="shared" si="46"/>
        <v>80</v>
      </c>
      <c r="D440">
        <f t="shared" si="41"/>
        <v>30</v>
      </c>
      <c r="E440">
        <f t="shared" si="42"/>
        <v>50</v>
      </c>
      <c r="G440">
        <f t="shared" si="49"/>
        <v>0</v>
      </c>
      <c r="I440">
        <f t="shared" si="49"/>
        <v>0</v>
      </c>
      <c r="K440">
        <f t="shared" si="48"/>
        <v>30</v>
      </c>
    </row>
    <row r="441" spans="1:11" x14ac:dyDescent="0.25">
      <c r="A441" t="str">
        <f t="shared" si="40"/>
        <v/>
      </c>
      <c r="B441" s="16">
        <f t="shared" si="43"/>
        <v>39241</v>
      </c>
      <c r="C441">
        <f t="shared" si="46"/>
        <v>80</v>
      </c>
      <c r="D441">
        <f t="shared" si="41"/>
        <v>30</v>
      </c>
      <c r="E441">
        <f t="shared" si="42"/>
        <v>50</v>
      </c>
      <c r="G441">
        <f t="shared" si="49"/>
        <v>0</v>
      </c>
      <c r="I441">
        <f t="shared" si="49"/>
        <v>0</v>
      </c>
      <c r="K441">
        <f t="shared" si="48"/>
        <v>30</v>
      </c>
    </row>
    <row r="442" spans="1:11" x14ac:dyDescent="0.25">
      <c r="A442" t="str">
        <f t="shared" si="40"/>
        <v/>
      </c>
      <c r="B442" s="16">
        <f t="shared" si="43"/>
        <v>39242</v>
      </c>
      <c r="C442">
        <f t="shared" si="46"/>
        <v>80</v>
      </c>
      <c r="D442">
        <f t="shared" si="41"/>
        <v>30</v>
      </c>
      <c r="E442">
        <f t="shared" si="42"/>
        <v>50</v>
      </c>
      <c r="G442">
        <f t="shared" si="49"/>
        <v>0</v>
      </c>
      <c r="I442">
        <f t="shared" si="49"/>
        <v>0</v>
      </c>
      <c r="K442">
        <f t="shared" si="48"/>
        <v>30</v>
      </c>
    </row>
    <row r="443" spans="1:11" x14ac:dyDescent="0.25">
      <c r="A443" t="str">
        <f t="shared" si="40"/>
        <v/>
      </c>
      <c r="B443" s="16">
        <f t="shared" si="43"/>
        <v>39243</v>
      </c>
      <c r="C443">
        <f t="shared" si="46"/>
        <v>80</v>
      </c>
      <c r="D443">
        <f t="shared" si="41"/>
        <v>30</v>
      </c>
      <c r="E443">
        <f t="shared" si="42"/>
        <v>50</v>
      </c>
      <c r="G443">
        <f t="shared" si="49"/>
        <v>0</v>
      </c>
      <c r="I443">
        <f t="shared" si="49"/>
        <v>0</v>
      </c>
      <c r="K443">
        <f t="shared" si="48"/>
        <v>30</v>
      </c>
    </row>
    <row r="444" spans="1:11" x14ac:dyDescent="0.25">
      <c r="A444" t="str">
        <f t="shared" si="40"/>
        <v/>
      </c>
      <c r="B444" s="16">
        <f t="shared" si="43"/>
        <v>39244</v>
      </c>
      <c r="C444">
        <f t="shared" si="46"/>
        <v>80</v>
      </c>
      <c r="D444">
        <f t="shared" si="41"/>
        <v>30</v>
      </c>
      <c r="E444">
        <f t="shared" si="42"/>
        <v>50</v>
      </c>
      <c r="G444">
        <f t="shared" si="49"/>
        <v>0</v>
      </c>
      <c r="I444">
        <f t="shared" si="49"/>
        <v>0</v>
      </c>
      <c r="K444">
        <f t="shared" si="48"/>
        <v>30</v>
      </c>
    </row>
    <row r="445" spans="1:11" x14ac:dyDescent="0.25">
      <c r="A445" t="str">
        <f t="shared" si="40"/>
        <v/>
      </c>
      <c r="B445" s="16">
        <f t="shared" si="43"/>
        <v>39245</v>
      </c>
      <c r="C445">
        <f t="shared" si="46"/>
        <v>80</v>
      </c>
      <c r="D445">
        <f t="shared" si="41"/>
        <v>30</v>
      </c>
      <c r="E445">
        <f t="shared" si="42"/>
        <v>50</v>
      </c>
      <c r="G445">
        <f t="shared" si="49"/>
        <v>0</v>
      </c>
      <c r="I445">
        <f t="shared" si="49"/>
        <v>0</v>
      </c>
      <c r="K445">
        <f t="shared" si="48"/>
        <v>30</v>
      </c>
    </row>
    <row r="446" spans="1:11" x14ac:dyDescent="0.25">
      <c r="A446" t="str">
        <f t="shared" si="40"/>
        <v/>
      </c>
      <c r="B446" s="16">
        <f t="shared" si="43"/>
        <v>39246</v>
      </c>
      <c r="C446">
        <f t="shared" si="46"/>
        <v>80</v>
      </c>
      <c r="D446">
        <f t="shared" si="41"/>
        <v>30</v>
      </c>
      <c r="E446">
        <f t="shared" si="42"/>
        <v>50</v>
      </c>
      <c r="G446">
        <f t="shared" si="49"/>
        <v>0</v>
      </c>
      <c r="I446">
        <f t="shared" si="49"/>
        <v>0</v>
      </c>
      <c r="K446">
        <f t="shared" si="48"/>
        <v>30</v>
      </c>
    </row>
    <row r="447" spans="1:11" x14ac:dyDescent="0.25">
      <c r="A447" t="str">
        <f t="shared" si="40"/>
        <v/>
      </c>
      <c r="B447" s="16">
        <f t="shared" si="43"/>
        <v>39247</v>
      </c>
      <c r="C447">
        <f t="shared" si="46"/>
        <v>80</v>
      </c>
      <c r="D447">
        <f t="shared" si="41"/>
        <v>30</v>
      </c>
      <c r="E447">
        <f t="shared" si="42"/>
        <v>50</v>
      </c>
      <c r="G447">
        <f t="shared" si="49"/>
        <v>0</v>
      </c>
      <c r="I447">
        <f t="shared" si="49"/>
        <v>0</v>
      </c>
      <c r="K447">
        <f t="shared" si="48"/>
        <v>30</v>
      </c>
    </row>
    <row r="448" spans="1:11" x14ac:dyDescent="0.25">
      <c r="A448" t="str">
        <f t="shared" si="40"/>
        <v/>
      </c>
      <c r="B448" s="16">
        <f t="shared" si="43"/>
        <v>39248</v>
      </c>
      <c r="C448">
        <f t="shared" si="46"/>
        <v>80</v>
      </c>
      <c r="D448">
        <f t="shared" si="41"/>
        <v>30</v>
      </c>
      <c r="E448">
        <f t="shared" si="42"/>
        <v>50</v>
      </c>
      <c r="G448">
        <f t="shared" si="49"/>
        <v>0</v>
      </c>
      <c r="I448">
        <f t="shared" si="49"/>
        <v>0</v>
      </c>
      <c r="K448">
        <f t="shared" si="48"/>
        <v>30</v>
      </c>
    </row>
    <row r="449" spans="1:11" x14ac:dyDescent="0.25">
      <c r="A449" t="str">
        <f t="shared" si="40"/>
        <v/>
      </c>
      <c r="B449" s="16">
        <f t="shared" si="43"/>
        <v>39249</v>
      </c>
      <c r="C449">
        <f t="shared" si="46"/>
        <v>80</v>
      </c>
      <c r="D449">
        <f t="shared" si="41"/>
        <v>30</v>
      </c>
      <c r="E449">
        <f t="shared" si="42"/>
        <v>50</v>
      </c>
      <c r="G449">
        <f t="shared" si="49"/>
        <v>0</v>
      </c>
      <c r="I449">
        <f t="shared" si="49"/>
        <v>0</v>
      </c>
      <c r="K449">
        <f t="shared" si="48"/>
        <v>30</v>
      </c>
    </row>
    <row r="450" spans="1:11" x14ac:dyDescent="0.25">
      <c r="A450" t="str">
        <f t="shared" si="40"/>
        <v/>
      </c>
      <c r="B450" s="16">
        <f t="shared" si="43"/>
        <v>39250</v>
      </c>
      <c r="C450">
        <f t="shared" si="46"/>
        <v>80</v>
      </c>
      <c r="D450">
        <f t="shared" si="41"/>
        <v>30</v>
      </c>
      <c r="E450">
        <f t="shared" si="42"/>
        <v>50</v>
      </c>
      <c r="G450">
        <f t="shared" si="49"/>
        <v>0</v>
      </c>
      <c r="I450">
        <f t="shared" si="49"/>
        <v>0</v>
      </c>
      <c r="K450">
        <f t="shared" si="48"/>
        <v>30</v>
      </c>
    </row>
    <row r="451" spans="1:11" x14ac:dyDescent="0.25">
      <c r="A451" t="str">
        <f t="shared" si="40"/>
        <v/>
      </c>
      <c r="B451" s="16">
        <f t="shared" si="43"/>
        <v>39251</v>
      </c>
      <c r="C451">
        <f t="shared" si="46"/>
        <v>80</v>
      </c>
      <c r="D451">
        <f t="shared" si="41"/>
        <v>30</v>
      </c>
      <c r="E451">
        <f t="shared" si="42"/>
        <v>50</v>
      </c>
      <c r="G451">
        <f t="shared" si="49"/>
        <v>0</v>
      </c>
      <c r="I451">
        <f t="shared" si="49"/>
        <v>0</v>
      </c>
      <c r="K451">
        <f t="shared" si="48"/>
        <v>30</v>
      </c>
    </row>
    <row r="452" spans="1:11" x14ac:dyDescent="0.25">
      <c r="A452" t="str">
        <f t="shared" si="40"/>
        <v/>
      </c>
      <c r="B452" s="16">
        <f t="shared" si="43"/>
        <v>39252</v>
      </c>
      <c r="C452">
        <f t="shared" si="46"/>
        <v>80</v>
      </c>
      <c r="D452">
        <f t="shared" si="41"/>
        <v>30</v>
      </c>
      <c r="E452">
        <f t="shared" si="42"/>
        <v>50</v>
      </c>
      <c r="G452">
        <f t="shared" si="49"/>
        <v>0</v>
      </c>
      <c r="I452">
        <f t="shared" si="49"/>
        <v>0</v>
      </c>
      <c r="K452">
        <f t="shared" si="48"/>
        <v>30</v>
      </c>
    </row>
    <row r="453" spans="1:11" x14ac:dyDescent="0.25">
      <c r="A453" t="str">
        <f t="shared" si="40"/>
        <v/>
      </c>
      <c r="B453" s="16">
        <f t="shared" si="43"/>
        <v>39253</v>
      </c>
      <c r="C453">
        <f t="shared" si="46"/>
        <v>80</v>
      </c>
      <c r="D453">
        <f t="shared" si="41"/>
        <v>30</v>
      </c>
      <c r="E453">
        <f t="shared" si="42"/>
        <v>50</v>
      </c>
      <c r="G453">
        <f t="shared" si="49"/>
        <v>0</v>
      </c>
      <c r="I453">
        <f t="shared" si="49"/>
        <v>0</v>
      </c>
      <c r="K453">
        <f t="shared" si="48"/>
        <v>30</v>
      </c>
    </row>
    <row r="454" spans="1:11" x14ac:dyDescent="0.25">
      <c r="A454" t="str">
        <f t="shared" si="40"/>
        <v/>
      </c>
      <c r="B454" s="16">
        <f t="shared" si="43"/>
        <v>39254</v>
      </c>
      <c r="C454">
        <f t="shared" si="46"/>
        <v>80</v>
      </c>
      <c r="D454">
        <f t="shared" si="41"/>
        <v>30</v>
      </c>
      <c r="E454">
        <f t="shared" si="42"/>
        <v>50</v>
      </c>
      <c r="G454">
        <f t="shared" si="49"/>
        <v>0</v>
      </c>
      <c r="I454">
        <f t="shared" si="49"/>
        <v>0</v>
      </c>
      <c r="K454">
        <f t="shared" si="48"/>
        <v>30</v>
      </c>
    </row>
    <row r="455" spans="1:11" x14ac:dyDescent="0.25">
      <c r="A455" t="str">
        <f t="shared" si="40"/>
        <v/>
      </c>
      <c r="B455" s="16">
        <f t="shared" si="43"/>
        <v>39255</v>
      </c>
      <c r="C455">
        <f t="shared" si="46"/>
        <v>80</v>
      </c>
      <c r="D455">
        <f t="shared" si="41"/>
        <v>30</v>
      </c>
      <c r="E455">
        <f t="shared" si="42"/>
        <v>50</v>
      </c>
      <c r="G455">
        <f t="shared" si="49"/>
        <v>0</v>
      </c>
      <c r="I455">
        <f t="shared" si="49"/>
        <v>0</v>
      </c>
      <c r="K455">
        <f t="shared" si="48"/>
        <v>30</v>
      </c>
    </row>
    <row r="456" spans="1:11" x14ac:dyDescent="0.25">
      <c r="A456" t="str">
        <f t="shared" ref="A456:A519" si="50">IF(DAY(B456)=1,1,"")</f>
        <v/>
      </c>
      <c r="B456" s="16">
        <f t="shared" si="43"/>
        <v>39256</v>
      </c>
      <c r="C456">
        <f t="shared" si="46"/>
        <v>80</v>
      </c>
      <c r="D456">
        <f t="shared" ref="D456:D519" si="51">SUM(F456:W456)</f>
        <v>30</v>
      </c>
      <c r="E456">
        <f t="shared" ref="E456:E519" si="52">C456-D456</f>
        <v>50</v>
      </c>
      <c r="G456">
        <f t="shared" si="49"/>
        <v>0</v>
      </c>
      <c r="I456">
        <f t="shared" si="49"/>
        <v>0</v>
      </c>
      <c r="K456">
        <f t="shared" si="48"/>
        <v>30</v>
      </c>
    </row>
    <row r="457" spans="1:11" x14ac:dyDescent="0.25">
      <c r="A457" t="str">
        <f t="shared" si="50"/>
        <v/>
      </c>
      <c r="B457" s="16">
        <f t="shared" ref="B457:B520" si="53">B456+1</f>
        <v>39257</v>
      </c>
      <c r="C457">
        <f t="shared" si="46"/>
        <v>80</v>
      </c>
      <c r="D457">
        <f t="shared" si="51"/>
        <v>30</v>
      </c>
      <c r="E457">
        <f t="shared" si="52"/>
        <v>50</v>
      </c>
      <c r="G457">
        <f t="shared" si="49"/>
        <v>0</v>
      </c>
      <c r="I457">
        <f t="shared" si="49"/>
        <v>0</v>
      </c>
      <c r="K457">
        <f t="shared" si="48"/>
        <v>30</v>
      </c>
    </row>
    <row r="458" spans="1:11" x14ac:dyDescent="0.25">
      <c r="A458" t="str">
        <f t="shared" si="50"/>
        <v/>
      </c>
      <c r="B458" s="16">
        <f t="shared" si="53"/>
        <v>39258</v>
      </c>
      <c r="C458">
        <f t="shared" ref="C458:C521" si="54">C457</f>
        <v>80</v>
      </c>
      <c r="D458">
        <f t="shared" si="51"/>
        <v>30</v>
      </c>
      <c r="E458">
        <f t="shared" si="52"/>
        <v>50</v>
      </c>
      <c r="G458">
        <f t="shared" si="49"/>
        <v>0</v>
      </c>
      <c r="I458">
        <f t="shared" si="49"/>
        <v>0</v>
      </c>
      <c r="K458">
        <f t="shared" si="48"/>
        <v>30</v>
      </c>
    </row>
    <row r="459" spans="1:11" x14ac:dyDescent="0.25">
      <c r="A459" t="str">
        <f t="shared" si="50"/>
        <v/>
      </c>
      <c r="B459" s="16">
        <f t="shared" si="53"/>
        <v>39259</v>
      </c>
      <c r="C459">
        <f t="shared" si="54"/>
        <v>80</v>
      </c>
      <c r="D459">
        <f t="shared" si="51"/>
        <v>30</v>
      </c>
      <c r="E459">
        <f t="shared" si="52"/>
        <v>50</v>
      </c>
      <c r="G459">
        <f t="shared" si="49"/>
        <v>0</v>
      </c>
      <c r="I459">
        <f t="shared" si="49"/>
        <v>0</v>
      </c>
      <c r="K459">
        <f t="shared" si="48"/>
        <v>30</v>
      </c>
    </row>
    <row r="460" spans="1:11" x14ac:dyDescent="0.25">
      <c r="A460" t="str">
        <f t="shared" si="50"/>
        <v/>
      </c>
      <c r="B460" s="16">
        <f t="shared" si="53"/>
        <v>39260</v>
      </c>
      <c r="C460">
        <f t="shared" si="54"/>
        <v>80</v>
      </c>
      <c r="D460">
        <f t="shared" si="51"/>
        <v>30</v>
      </c>
      <c r="E460">
        <f t="shared" si="52"/>
        <v>50</v>
      </c>
      <c r="G460">
        <f t="shared" si="49"/>
        <v>0</v>
      </c>
      <c r="I460">
        <f t="shared" si="49"/>
        <v>0</v>
      </c>
      <c r="K460">
        <f t="shared" si="48"/>
        <v>30</v>
      </c>
    </row>
    <row r="461" spans="1:11" x14ac:dyDescent="0.25">
      <c r="A461" t="str">
        <f t="shared" si="50"/>
        <v/>
      </c>
      <c r="B461" s="16">
        <f t="shared" si="53"/>
        <v>39261</v>
      </c>
      <c r="C461">
        <f t="shared" si="54"/>
        <v>80</v>
      </c>
      <c r="D461">
        <f t="shared" si="51"/>
        <v>30</v>
      </c>
      <c r="E461">
        <f t="shared" si="52"/>
        <v>50</v>
      </c>
      <c r="G461">
        <f t="shared" si="49"/>
        <v>0</v>
      </c>
      <c r="I461">
        <f t="shared" si="49"/>
        <v>0</v>
      </c>
      <c r="K461">
        <f t="shared" si="48"/>
        <v>30</v>
      </c>
    </row>
    <row r="462" spans="1:11" x14ac:dyDescent="0.25">
      <c r="A462" t="str">
        <f t="shared" si="50"/>
        <v/>
      </c>
      <c r="B462" s="16">
        <f t="shared" si="53"/>
        <v>39262</v>
      </c>
      <c r="C462">
        <f t="shared" si="54"/>
        <v>80</v>
      </c>
      <c r="D462">
        <f t="shared" si="51"/>
        <v>30</v>
      </c>
      <c r="E462">
        <f t="shared" si="52"/>
        <v>50</v>
      </c>
      <c r="G462">
        <f t="shared" si="49"/>
        <v>0</v>
      </c>
      <c r="I462">
        <f t="shared" si="49"/>
        <v>0</v>
      </c>
      <c r="K462">
        <f t="shared" si="48"/>
        <v>30</v>
      </c>
    </row>
    <row r="463" spans="1:11" x14ac:dyDescent="0.25">
      <c r="A463" t="str">
        <f t="shared" si="50"/>
        <v/>
      </c>
      <c r="B463" s="16">
        <f t="shared" si="53"/>
        <v>39263</v>
      </c>
      <c r="C463">
        <f t="shared" si="54"/>
        <v>80</v>
      </c>
      <c r="D463">
        <f t="shared" si="51"/>
        <v>30</v>
      </c>
      <c r="E463">
        <f t="shared" si="52"/>
        <v>50</v>
      </c>
      <c r="G463">
        <f t="shared" si="49"/>
        <v>0</v>
      </c>
      <c r="I463">
        <f t="shared" si="49"/>
        <v>0</v>
      </c>
      <c r="K463">
        <f t="shared" si="48"/>
        <v>30</v>
      </c>
    </row>
    <row r="464" spans="1:11" x14ac:dyDescent="0.25">
      <c r="A464">
        <f t="shared" si="50"/>
        <v>1</v>
      </c>
      <c r="B464" s="16">
        <f t="shared" si="53"/>
        <v>39264</v>
      </c>
      <c r="C464">
        <f t="shared" si="54"/>
        <v>80</v>
      </c>
      <c r="D464">
        <f t="shared" si="51"/>
        <v>30</v>
      </c>
      <c r="E464">
        <f t="shared" si="52"/>
        <v>50</v>
      </c>
      <c r="G464">
        <f t="shared" si="49"/>
        <v>0</v>
      </c>
      <c r="I464">
        <f t="shared" si="49"/>
        <v>0</v>
      </c>
      <c r="K464">
        <f t="shared" si="48"/>
        <v>30</v>
      </c>
    </row>
    <row r="465" spans="1:11" x14ac:dyDescent="0.25">
      <c r="A465" t="str">
        <f t="shared" si="50"/>
        <v/>
      </c>
      <c r="B465" s="16">
        <f t="shared" si="53"/>
        <v>39265</v>
      </c>
      <c r="C465">
        <f t="shared" si="54"/>
        <v>80</v>
      </c>
      <c r="D465">
        <f t="shared" si="51"/>
        <v>30</v>
      </c>
      <c r="E465">
        <f t="shared" si="52"/>
        <v>50</v>
      </c>
      <c r="G465">
        <f t="shared" si="49"/>
        <v>0</v>
      </c>
      <c r="I465">
        <f t="shared" si="49"/>
        <v>0</v>
      </c>
      <c r="K465">
        <f t="shared" si="48"/>
        <v>30</v>
      </c>
    </row>
    <row r="466" spans="1:11" x14ac:dyDescent="0.25">
      <c r="A466" t="str">
        <f t="shared" si="50"/>
        <v/>
      </c>
      <c r="B466" s="16">
        <f t="shared" si="53"/>
        <v>39266</v>
      </c>
      <c r="C466">
        <f t="shared" si="54"/>
        <v>80</v>
      </c>
      <c r="D466">
        <f t="shared" si="51"/>
        <v>30</v>
      </c>
      <c r="E466">
        <f t="shared" si="52"/>
        <v>50</v>
      </c>
      <c r="G466">
        <f t="shared" si="49"/>
        <v>0</v>
      </c>
      <c r="I466">
        <f t="shared" si="49"/>
        <v>0</v>
      </c>
      <c r="K466">
        <f t="shared" si="48"/>
        <v>30</v>
      </c>
    </row>
    <row r="467" spans="1:11" x14ac:dyDescent="0.25">
      <c r="A467" t="str">
        <f t="shared" si="50"/>
        <v/>
      </c>
      <c r="B467" s="16">
        <f t="shared" si="53"/>
        <v>39267</v>
      </c>
      <c r="C467">
        <f t="shared" si="54"/>
        <v>80</v>
      </c>
      <c r="D467">
        <f t="shared" si="51"/>
        <v>30</v>
      </c>
      <c r="E467">
        <f t="shared" si="52"/>
        <v>50</v>
      </c>
      <c r="G467">
        <f t="shared" ref="G467:I498" si="55">G466</f>
        <v>0</v>
      </c>
      <c r="I467">
        <f t="shared" si="55"/>
        <v>0</v>
      </c>
      <c r="K467">
        <f t="shared" ref="K467:K494" si="56">K466</f>
        <v>30</v>
      </c>
    </row>
    <row r="468" spans="1:11" x14ac:dyDescent="0.25">
      <c r="A468" t="str">
        <f t="shared" si="50"/>
        <v/>
      </c>
      <c r="B468" s="16">
        <f t="shared" si="53"/>
        <v>39268</v>
      </c>
      <c r="C468">
        <f t="shared" si="54"/>
        <v>80</v>
      </c>
      <c r="D468">
        <f t="shared" si="51"/>
        <v>30</v>
      </c>
      <c r="E468">
        <f t="shared" si="52"/>
        <v>50</v>
      </c>
      <c r="G468">
        <f t="shared" si="55"/>
        <v>0</v>
      </c>
      <c r="I468">
        <f t="shared" si="55"/>
        <v>0</v>
      </c>
      <c r="K468">
        <f t="shared" si="56"/>
        <v>30</v>
      </c>
    </row>
    <row r="469" spans="1:11" x14ac:dyDescent="0.25">
      <c r="A469" t="str">
        <f t="shared" si="50"/>
        <v/>
      </c>
      <c r="B469" s="16">
        <f t="shared" si="53"/>
        <v>39269</v>
      </c>
      <c r="C469">
        <f t="shared" si="54"/>
        <v>80</v>
      </c>
      <c r="D469">
        <f t="shared" si="51"/>
        <v>30</v>
      </c>
      <c r="E469">
        <f t="shared" si="52"/>
        <v>50</v>
      </c>
      <c r="G469">
        <f t="shared" si="55"/>
        <v>0</v>
      </c>
      <c r="I469">
        <f t="shared" si="55"/>
        <v>0</v>
      </c>
      <c r="K469">
        <f t="shared" si="56"/>
        <v>30</v>
      </c>
    </row>
    <row r="470" spans="1:11" x14ac:dyDescent="0.25">
      <c r="A470" t="str">
        <f t="shared" si="50"/>
        <v/>
      </c>
      <c r="B470" s="16">
        <f t="shared" si="53"/>
        <v>39270</v>
      </c>
      <c r="C470">
        <f t="shared" si="54"/>
        <v>80</v>
      </c>
      <c r="D470">
        <f t="shared" si="51"/>
        <v>30</v>
      </c>
      <c r="E470">
        <f t="shared" si="52"/>
        <v>50</v>
      </c>
      <c r="G470">
        <f t="shared" si="55"/>
        <v>0</v>
      </c>
      <c r="I470">
        <f t="shared" si="55"/>
        <v>0</v>
      </c>
      <c r="K470">
        <f t="shared" si="56"/>
        <v>30</v>
      </c>
    </row>
    <row r="471" spans="1:11" x14ac:dyDescent="0.25">
      <c r="A471" t="str">
        <f t="shared" si="50"/>
        <v/>
      </c>
      <c r="B471" s="16">
        <f t="shared" si="53"/>
        <v>39271</v>
      </c>
      <c r="C471">
        <f t="shared" si="54"/>
        <v>80</v>
      </c>
      <c r="D471">
        <f t="shared" si="51"/>
        <v>30</v>
      </c>
      <c r="E471">
        <f t="shared" si="52"/>
        <v>50</v>
      </c>
      <c r="G471">
        <f t="shared" si="55"/>
        <v>0</v>
      </c>
      <c r="I471">
        <f t="shared" si="55"/>
        <v>0</v>
      </c>
      <c r="K471">
        <f t="shared" si="56"/>
        <v>30</v>
      </c>
    </row>
    <row r="472" spans="1:11" x14ac:dyDescent="0.25">
      <c r="A472" t="str">
        <f t="shared" si="50"/>
        <v/>
      </c>
      <c r="B472" s="16">
        <f t="shared" si="53"/>
        <v>39272</v>
      </c>
      <c r="C472">
        <f t="shared" si="54"/>
        <v>80</v>
      </c>
      <c r="D472">
        <f t="shared" si="51"/>
        <v>30</v>
      </c>
      <c r="E472">
        <f t="shared" si="52"/>
        <v>50</v>
      </c>
      <c r="G472">
        <f t="shared" si="55"/>
        <v>0</v>
      </c>
      <c r="I472">
        <f t="shared" si="55"/>
        <v>0</v>
      </c>
      <c r="K472">
        <f t="shared" si="56"/>
        <v>30</v>
      </c>
    </row>
    <row r="473" spans="1:11" x14ac:dyDescent="0.25">
      <c r="A473" t="str">
        <f t="shared" si="50"/>
        <v/>
      </c>
      <c r="B473" s="16">
        <f t="shared" si="53"/>
        <v>39273</v>
      </c>
      <c r="C473">
        <f t="shared" si="54"/>
        <v>80</v>
      </c>
      <c r="D473">
        <f t="shared" si="51"/>
        <v>30</v>
      </c>
      <c r="E473">
        <f t="shared" si="52"/>
        <v>50</v>
      </c>
      <c r="G473">
        <f t="shared" si="55"/>
        <v>0</v>
      </c>
      <c r="I473">
        <f t="shared" si="55"/>
        <v>0</v>
      </c>
      <c r="K473">
        <f t="shared" si="56"/>
        <v>30</v>
      </c>
    </row>
    <row r="474" spans="1:11" x14ac:dyDescent="0.25">
      <c r="A474" t="str">
        <f t="shared" si="50"/>
        <v/>
      </c>
      <c r="B474" s="16">
        <f t="shared" si="53"/>
        <v>39274</v>
      </c>
      <c r="C474">
        <f t="shared" si="54"/>
        <v>80</v>
      </c>
      <c r="D474">
        <f t="shared" si="51"/>
        <v>30</v>
      </c>
      <c r="E474">
        <f t="shared" si="52"/>
        <v>50</v>
      </c>
      <c r="G474">
        <f t="shared" si="55"/>
        <v>0</v>
      </c>
      <c r="I474">
        <f t="shared" si="55"/>
        <v>0</v>
      </c>
      <c r="K474">
        <f t="shared" si="56"/>
        <v>30</v>
      </c>
    </row>
    <row r="475" spans="1:11" x14ac:dyDescent="0.25">
      <c r="A475" t="str">
        <f t="shared" si="50"/>
        <v/>
      </c>
      <c r="B475" s="16">
        <f t="shared" si="53"/>
        <v>39275</v>
      </c>
      <c r="C475">
        <f t="shared" si="54"/>
        <v>80</v>
      </c>
      <c r="D475">
        <f t="shared" si="51"/>
        <v>30</v>
      </c>
      <c r="E475">
        <f t="shared" si="52"/>
        <v>50</v>
      </c>
      <c r="G475">
        <f t="shared" si="55"/>
        <v>0</v>
      </c>
      <c r="I475">
        <f t="shared" si="55"/>
        <v>0</v>
      </c>
      <c r="K475">
        <f t="shared" si="56"/>
        <v>30</v>
      </c>
    </row>
    <row r="476" spans="1:11" x14ac:dyDescent="0.25">
      <c r="A476" t="str">
        <f t="shared" si="50"/>
        <v/>
      </c>
      <c r="B476" s="16">
        <f t="shared" si="53"/>
        <v>39276</v>
      </c>
      <c r="C476">
        <f t="shared" si="54"/>
        <v>80</v>
      </c>
      <c r="D476">
        <f t="shared" si="51"/>
        <v>30</v>
      </c>
      <c r="E476">
        <f t="shared" si="52"/>
        <v>50</v>
      </c>
      <c r="G476">
        <f t="shared" si="55"/>
        <v>0</v>
      </c>
      <c r="I476">
        <f t="shared" si="55"/>
        <v>0</v>
      </c>
      <c r="K476">
        <f t="shared" si="56"/>
        <v>30</v>
      </c>
    </row>
    <row r="477" spans="1:11" x14ac:dyDescent="0.25">
      <c r="A477" t="str">
        <f t="shared" si="50"/>
        <v/>
      </c>
      <c r="B477" s="16">
        <f t="shared" si="53"/>
        <v>39277</v>
      </c>
      <c r="C477">
        <f t="shared" si="54"/>
        <v>80</v>
      </c>
      <c r="D477">
        <f t="shared" si="51"/>
        <v>30</v>
      </c>
      <c r="E477">
        <f t="shared" si="52"/>
        <v>50</v>
      </c>
      <c r="G477">
        <f t="shared" si="55"/>
        <v>0</v>
      </c>
      <c r="I477">
        <f t="shared" si="55"/>
        <v>0</v>
      </c>
      <c r="K477">
        <f t="shared" si="56"/>
        <v>30</v>
      </c>
    </row>
    <row r="478" spans="1:11" x14ac:dyDescent="0.25">
      <c r="A478" t="str">
        <f t="shared" si="50"/>
        <v/>
      </c>
      <c r="B478" s="16">
        <f t="shared" si="53"/>
        <v>39278</v>
      </c>
      <c r="C478">
        <f t="shared" si="54"/>
        <v>80</v>
      </c>
      <c r="D478">
        <f t="shared" si="51"/>
        <v>30</v>
      </c>
      <c r="E478">
        <f t="shared" si="52"/>
        <v>50</v>
      </c>
      <c r="G478">
        <f t="shared" si="55"/>
        <v>0</v>
      </c>
      <c r="I478">
        <f t="shared" si="55"/>
        <v>0</v>
      </c>
      <c r="K478">
        <f t="shared" si="56"/>
        <v>30</v>
      </c>
    </row>
    <row r="479" spans="1:11" x14ac:dyDescent="0.25">
      <c r="A479" t="str">
        <f t="shared" si="50"/>
        <v/>
      </c>
      <c r="B479" s="16">
        <f t="shared" si="53"/>
        <v>39279</v>
      </c>
      <c r="C479">
        <f t="shared" si="54"/>
        <v>80</v>
      </c>
      <c r="D479">
        <f t="shared" si="51"/>
        <v>30</v>
      </c>
      <c r="E479">
        <f t="shared" si="52"/>
        <v>50</v>
      </c>
      <c r="G479">
        <f t="shared" si="55"/>
        <v>0</v>
      </c>
      <c r="I479">
        <f t="shared" si="55"/>
        <v>0</v>
      </c>
      <c r="K479">
        <f t="shared" si="56"/>
        <v>30</v>
      </c>
    </row>
    <row r="480" spans="1:11" x14ac:dyDescent="0.25">
      <c r="A480" t="str">
        <f t="shared" si="50"/>
        <v/>
      </c>
      <c r="B480" s="16">
        <f t="shared" si="53"/>
        <v>39280</v>
      </c>
      <c r="C480">
        <f t="shared" si="54"/>
        <v>80</v>
      </c>
      <c r="D480">
        <f t="shared" si="51"/>
        <v>30</v>
      </c>
      <c r="E480">
        <f t="shared" si="52"/>
        <v>50</v>
      </c>
      <c r="G480">
        <f t="shared" si="55"/>
        <v>0</v>
      </c>
      <c r="I480">
        <f t="shared" si="55"/>
        <v>0</v>
      </c>
      <c r="K480">
        <f t="shared" si="56"/>
        <v>30</v>
      </c>
    </row>
    <row r="481" spans="1:11" x14ac:dyDescent="0.25">
      <c r="A481" t="str">
        <f t="shared" si="50"/>
        <v/>
      </c>
      <c r="B481" s="16">
        <f t="shared" si="53"/>
        <v>39281</v>
      </c>
      <c r="C481">
        <f t="shared" si="54"/>
        <v>80</v>
      </c>
      <c r="D481">
        <f t="shared" si="51"/>
        <v>30</v>
      </c>
      <c r="E481">
        <f t="shared" si="52"/>
        <v>50</v>
      </c>
      <c r="G481">
        <f t="shared" si="55"/>
        <v>0</v>
      </c>
      <c r="I481">
        <f t="shared" si="55"/>
        <v>0</v>
      </c>
      <c r="K481">
        <f t="shared" si="56"/>
        <v>30</v>
      </c>
    </row>
    <row r="482" spans="1:11" x14ac:dyDescent="0.25">
      <c r="A482" t="str">
        <f t="shared" si="50"/>
        <v/>
      </c>
      <c r="B482" s="16">
        <f t="shared" si="53"/>
        <v>39282</v>
      </c>
      <c r="C482">
        <f t="shared" si="54"/>
        <v>80</v>
      </c>
      <c r="D482">
        <f t="shared" si="51"/>
        <v>30</v>
      </c>
      <c r="E482">
        <f t="shared" si="52"/>
        <v>50</v>
      </c>
      <c r="G482">
        <f t="shared" si="55"/>
        <v>0</v>
      </c>
      <c r="I482">
        <f t="shared" si="55"/>
        <v>0</v>
      </c>
      <c r="K482">
        <f t="shared" si="56"/>
        <v>30</v>
      </c>
    </row>
    <row r="483" spans="1:11" x14ac:dyDescent="0.25">
      <c r="A483" t="str">
        <f t="shared" si="50"/>
        <v/>
      </c>
      <c r="B483" s="16">
        <f t="shared" si="53"/>
        <v>39283</v>
      </c>
      <c r="C483">
        <f t="shared" si="54"/>
        <v>80</v>
      </c>
      <c r="D483">
        <f t="shared" si="51"/>
        <v>30</v>
      </c>
      <c r="E483">
        <f t="shared" si="52"/>
        <v>50</v>
      </c>
      <c r="G483">
        <f t="shared" si="55"/>
        <v>0</v>
      </c>
      <c r="I483">
        <f t="shared" si="55"/>
        <v>0</v>
      </c>
      <c r="K483">
        <f t="shared" si="56"/>
        <v>30</v>
      </c>
    </row>
    <row r="484" spans="1:11" x14ac:dyDescent="0.25">
      <c r="A484" t="str">
        <f t="shared" si="50"/>
        <v/>
      </c>
      <c r="B484" s="16">
        <f t="shared" si="53"/>
        <v>39284</v>
      </c>
      <c r="C484">
        <f t="shared" si="54"/>
        <v>80</v>
      </c>
      <c r="D484">
        <f t="shared" si="51"/>
        <v>30</v>
      </c>
      <c r="E484">
        <f t="shared" si="52"/>
        <v>50</v>
      </c>
      <c r="G484">
        <f t="shared" si="55"/>
        <v>0</v>
      </c>
      <c r="I484">
        <f t="shared" si="55"/>
        <v>0</v>
      </c>
      <c r="K484">
        <f t="shared" si="56"/>
        <v>30</v>
      </c>
    </row>
    <row r="485" spans="1:11" x14ac:dyDescent="0.25">
      <c r="A485" t="str">
        <f t="shared" si="50"/>
        <v/>
      </c>
      <c r="B485" s="16">
        <f t="shared" si="53"/>
        <v>39285</v>
      </c>
      <c r="C485">
        <f t="shared" si="54"/>
        <v>80</v>
      </c>
      <c r="D485">
        <f t="shared" si="51"/>
        <v>30</v>
      </c>
      <c r="E485">
        <f t="shared" si="52"/>
        <v>50</v>
      </c>
      <c r="G485">
        <f t="shared" si="55"/>
        <v>0</v>
      </c>
      <c r="I485">
        <f t="shared" si="55"/>
        <v>0</v>
      </c>
      <c r="K485">
        <f t="shared" si="56"/>
        <v>30</v>
      </c>
    </row>
    <row r="486" spans="1:11" x14ac:dyDescent="0.25">
      <c r="A486" t="str">
        <f t="shared" si="50"/>
        <v/>
      </c>
      <c r="B486" s="16">
        <f t="shared" si="53"/>
        <v>39286</v>
      </c>
      <c r="C486">
        <f t="shared" si="54"/>
        <v>80</v>
      </c>
      <c r="D486">
        <f t="shared" si="51"/>
        <v>30</v>
      </c>
      <c r="E486">
        <f t="shared" si="52"/>
        <v>50</v>
      </c>
      <c r="G486">
        <f t="shared" si="55"/>
        <v>0</v>
      </c>
      <c r="I486">
        <f t="shared" si="55"/>
        <v>0</v>
      </c>
      <c r="K486">
        <f t="shared" si="56"/>
        <v>30</v>
      </c>
    </row>
    <row r="487" spans="1:11" x14ac:dyDescent="0.25">
      <c r="A487" t="str">
        <f t="shared" si="50"/>
        <v/>
      </c>
      <c r="B487" s="16">
        <f t="shared" si="53"/>
        <v>39287</v>
      </c>
      <c r="C487">
        <f t="shared" si="54"/>
        <v>80</v>
      </c>
      <c r="D487">
        <f t="shared" si="51"/>
        <v>30</v>
      </c>
      <c r="E487">
        <f t="shared" si="52"/>
        <v>50</v>
      </c>
      <c r="G487">
        <f t="shared" si="55"/>
        <v>0</v>
      </c>
      <c r="I487">
        <f t="shared" si="55"/>
        <v>0</v>
      </c>
      <c r="K487">
        <f t="shared" si="56"/>
        <v>30</v>
      </c>
    </row>
    <row r="488" spans="1:11" x14ac:dyDescent="0.25">
      <c r="A488" t="str">
        <f t="shared" si="50"/>
        <v/>
      </c>
      <c r="B488" s="16">
        <f t="shared" si="53"/>
        <v>39288</v>
      </c>
      <c r="C488">
        <f t="shared" si="54"/>
        <v>80</v>
      </c>
      <c r="D488">
        <f t="shared" si="51"/>
        <v>30</v>
      </c>
      <c r="E488">
        <f t="shared" si="52"/>
        <v>50</v>
      </c>
      <c r="G488">
        <f t="shared" si="55"/>
        <v>0</v>
      </c>
      <c r="I488">
        <f t="shared" si="55"/>
        <v>0</v>
      </c>
      <c r="K488">
        <f t="shared" si="56"/>
        <v>30</v>
      </c>
    </row>
    <row r="489" spans="1:11" x14ac:dyDescent="0.25">
      <c r="A489" t="str">
        <f t="shared" si="50"/>
        <v/>
      </c>
      <c r="B489" s="16">
        <f t="shared" si="53"/>
        <v>39289</v>
      </c>
      <c r="C489">
        <f t="shared" si="54"/>
        <v>80</v>
      </c>
      <c r="D489">
        <f t="shared" si="51"/>
        <v>30</v>
      </c>
      <c r="E489">
        <f t="shared" si="52"/>
        <v>50</v>
      </c>
      <c r="G489">
        <f t="shared" si="55"/>
        <v>0</v>
      </c>
      <c r="I489">
        <f t="shared" si="55"/>
        <v>0</v>
      </c>
      <c r="K489">
        <f t="shared" si="56"/>
        <v>30</v>
      </c>
    </row>
    <row r="490" spans="1:11" x14ac:dyDescent="0.25">
      <c r="A490" t="str">
        <f t="shared" si="50"/>
        <v/>
      </c>
      <c r="B490" s="16">
        <f t="shared" si="53"/>
        <v>39290</v>
      </c>
      <c r="C490">
        <f t="shared" si="54"/>
        <v>80</v>
      </c>
      <c r="D490">
        <f t="shared" si="51"/>
        <v>30</v>
      </c>
      <c r="E490">
        <f t="shared" si="52"/>
        <v>50</v>
      </c>
      <c r="G490">
        <f t="shared" si="55"/>
        <v>0</v>
      </c>
      <c r="I490">
        <f t="shared" si="55"/>
        <v>0</v>
      </c>
      <c r="K490">
        <f t="shared" si="56"/>
        <v>30</v>
      </c>
    </row>
    <row r="491" spans="1:11" x14ac:dyDescent="0.25">
      <c r="A491" t="str">
        <f t="shared" si="50"/>
        <v/>
      </c>
      <c r="B491" s="16">
        <f t="shared" si="53"/>
        <v>39291</v>
      </c>
      <c r="C491">
        <f t="shared" si="54"/>
        <v>80</v>
      </c>
      <c r="D491">
        <f t="shared" si="51"/>
        <v>30</v>
      </c>
      <c r="E491">
        <f t="shared" si="52"/>
        <v>50</v>
      </c>
      <c r="G491">
        <f t="shared" si="55"/>
        <v>0</v>
      </c>
      <c r="I491">
        <f t="shared" si="55"/>
        <v>0</v>
      </c>
      <c r="K491">
        <f t="shared" si="56"/>
        <v>30</v>
      </c>
    </row>
    <row r="492" spans="1:11" x14ac:dyDescent="0.25">
      <c r="A492" t="str">
        <f t="shared" si="50"/>
        <v/>
      </c>
      <c r="B492" s="16">
        <f t="shared" si="53"/>
        <v>39292</v>
      </c>
      <c r="C492">
        <f t="shared" si="54"/>
        <v>80</v>
      </c>
      <c r="D492">
        <f t="shared" si="51"/>
        <v>30</v>
      </c>
      <c r="E492">
        <f t="shared" si="52"/>
        <v>50</v>
      </c>
      <c r="G492">
        <f t="shared" si="55"/>
        <v>0</v>
      </c>
      <c r="I492">
        <f t="shared" si="55"/>
        <v>0</v>
      </c>
      <c r="K492">
        <f t="shared" si="56"/>
        <v>30</v>
      </c>
    </row>
    <row r="493" spans="1:11" x14ac:dyDescent="0.25">
      <c r="A493" t="str">
        <f t="shared" si="50"/>
        <v/>
      </c>
      <c r="B493" s="16">
        <f t="shared" si="53"/>
        <v>39293</v>
      </c>
      <c r="C493">
        <f t="shared" si="54"/>
        <v>80</v>
      </c>
      <c r="D493">
        <f t="shared" si="51"/>
        <v>30</v>
      </c>
      <c r="E493">
        <f t="shared" si="52"/>
        <v>50</v>
      </c>
      <c r="G493">
        <f t="shared" si="55"/>
        <v>0</v>
      </c>
      <c r="I493">
        <f t="shared" si="55"/>
        <v>0</v>
      </c>
      <c r="K493">
        <f t="shared" si="56"/>
        <v>30</v>
      </c>
    </row>
    <row r="494" spans="1:11" x14ac:dyDescent="0.25">
      <c r="A494" t="str">
        <f t="shared" si="50"/>
        <v/>
      </c>
      <c r="B494" s="16">
        <f t="shared" si="53"/>
        <v>39294</v>
      </c>
      <c r="C494">
        <f t="shared" si="54"/>
        <v>80</v>
      </c>
      <c r="D494">
        <f t="shared" si="51"/>
        <v>30</v>
      </c>
      <c r="E494">
        <f t="shared" si="52"/>
        <v>50</v>
      </c>
      <c r="G494">
        <f t="shared" si="55"/>
        <v>0</v>
      </c>
      <c r="I494">
        <f t="shared" si="55"/>
        <v>0</v>
      </c>
      <c r="K494">
        <f t="shared" si="56"/>
        <v>30</v>
      </c>
    </row>
    <row r="495" spans="1:11" x14ac:dyDescent="0.25">
      <c r="A495">
        <f t="shared" si="50"/>
        <v>1</v>
      </c>
      <c r="B495" s="16">
        <f t="shared" si="53"/>
        <v>39295</v>
      </c>
      <c r="C495">
        <f t="shared" si="54"/>
        <v>80</v>
      </c>
      <c r="D495">
        <f t="shared" si="51"/>
        <v>30</v>
      </c>
      <c r="E495">
        <f t="shared" si="52"/>
        <v>50</v>
      </c>
      <c r="G495">
        <f t="shared" si="55"/>
        <v>0</v>
      </c>
      <c r="I495">
        <f t="shared" si="55"/>
        <v>0</v>
      </c>
      <c r="K495">
        <f t="shared" ref="K495:K558" si="57">K494</f>
        <v>30</v>
      </c>
    </row>
    <row r="496" spans="1:11" x14ac:dyDescent="0.25">
      <c r="A496" t="str">
        <f t="shared" si="50"/>
        <v/>
      </c>
      <c r="B496" s="16">
        <f t="shared" si="53"/>
        <v>39296</v>
      </c>
      <c r="C496">
        <f t="shared" si="54"/>
        <v>80</v>
      </c>
      <c r="D496">
        <f t="shared" si="51"/>
        <v>30</v>
      </c>
      <c r="E496">
        <f t="shared" si="52"/>
        <v>50</v>
      </c>
      <c r="G496">
        <f t="shared" si="55"/>
        <v>0</v>
      </c>
      <c r="I496">
        <f t="shared" si="55"/>
        <v>0</v>
      </c>
      <c r="K496">
        <f t="shared" si="57"/>
        <v>30</v>
      </c>
    </row>
    <row r="497" spans="1:11" x14ac:dyDescent="0.25">
      <c r="A497" t="str">
        <f t="shared" si="50"/>
        <v/>
      </c>
      <c r="B497" s="16">
        <f t="shared" si="53"/>
        <v>39297</v>
      </c>
      <c r="C497">
        <f t="shared" si="54"/>
        <v>80</v>
      </c>
      <c r="D497">
        <f t="shared" si="51"/>
        <v>30</v>
      </c>
      <c r="E497">
        <f t="shared" si="52"/>
        <v>50</v>
      </c>
      <c r="G497">
        <f t="shared" si="55"/>
        <v>0</v>
      </c>
      <c r="I497">
        <f t="shared" si="55"/>
        <v>0</v>
      </c>
      <c r="K497">
        <f t="shared" si="57"/>
        <v>30</v>
      </c>
    </row>
    <row r="498" spans="1:11" x14ac:dyDescent="0.25">
      <c r="A498" t="str">
        <f t="shared" si="50"/>
        <v/>
      </c>
      <c r="B498" s="16">
        <f t="shared" si="53"/>
        <v>39298</v>
      </c>
      <c r="C498">
        <f t="shared" si="54"/>
        <v>80</v>
      </c>
      <c r="D498">
        <f t="shared" si="51"/>
        <v>30</v>
      </c>
      <c r="E498">
        <f t="shared" si="52"/>
        <v>50</v>
      </c>
      <c r="G498">
        <f t="shared" si="55"/>
        <v>0</v>
      </c>
      <c r="I498">
        <f t="shared" si="55"/>
        <v>0</v>
      </c>
      <c r="K498">
        <f t="shared" si="57"/>
        <v>30</v>
      </c>
    </row>
    <row r="499" spans="1:11" x14ac:dyDescent="0.25">
      <c r="A499" t="str">
        <f t="shared" si="50"/>
        <v/>
      </c>
      <c r="B499" s="16">
        <f t="shared" si="53"/>
        <v>39299</v>
      </c>
      <c r="C499">
        <f t="shared" si="54"/>
        <v>80</v>
      </c>
      <c r="D499">
        <f t="shared" si="51"/>
        <v>30</v>
      </c>
      <c r="E499">
        <f t="shared" si="52"/>
        <v>50</v>
      </c>
      <c r="G499">
        <f t="shared" ref="G499:I530" si="58">G498</f>
        <v>0</v>
      </c>
      <c r="I499">
        <f t="shared" si="58"/>
        <v>0</v>
      </c>
      <c r="K499">
        <f t="shared" si="57"/>
        <v>30</v>
      </c>
    </row>
    <row r="500" spans="1:11" x14ac:dyDescent="0.25">
      <c r="A500" t="str">
        <f t="shared" si="50"/>
        <v/>
      </c>
      <c r="B500" s="16">
        <f t="shared" si="53"/>
        <v>39300</v>
      </c>
      <c r="C500">
        <f t="shared" si="54"/>
        <v>80</v>
      </c>
      <c r="D500">
        <f t="shared" si="51"/>
        <v>30</v>
      </c>
      <c r="E500">
        <f t="shared" si="52"/>
        <v>50</v>
      </c>
      <c r="G500">
        <f t="shared" si="58"/>
        <v>0</v>
      </c>
      <c r="I500">
        <f t="shared" si="58"/>
        <v>0</v>
      </c>
      <c r="K500">
        <f t="shared" si="57"/>
        <v>30</v>
      </c>
    </row>
    <row r="501" spans="1:11" x14ac:dyDescent="0.25">
      <c r="A501" t="str">
        <f t="shared" si="50"/>
        <v/>
      </c>
      <c r="B501" s="16">
        <f t="shared" si="53"/>
        <v>39301</v>
      </c>
      <c r="C501">
        <f t="shared" si="54"/>
        <v>80</v>
      </c>
      <c r="D501">
        <f t="shared" si="51"/>
        <v>30</v>
      </c>
      <c r="E501">
        <f t="shared" si="52"/>
        <v>50</v>
      </c>
      <c r="G501">
        <f t="shared" si="58"/>
        <v>0</v>
      </c>
      <c r="I501">
        <f t="shared" si="58"/>
        <v>0</v>
      </c>
      <c r="K501">
        <f t="shared" si="57"/>
        <v>30</v>
      </c>
    </row>
    <row r="502" spans="1:11" x14ac:dyDescent="0.25">
      <c r="A502" t="str">
        <f t="shared" si="50"/>
        <v/>
      </c>
      <c r="B502" s="16">
        <f t="shared" si="53"/>
        <v>39302</v>
      </c>
      <c r="C502">
        <f t="shared" si="54"/>
        <v>80</v>
      </c>
      <c r="D502">
        <f t="shared" si="51"/>
        <v>30</v>
      </c>
      <c r="E502">
        <f t="shared" si="52"/>
        <v>50</v>
      </c>
      <c r="G502">
        <f t="shared" si="58"/>
        <v>0</v>
      </c>
      <c r="I502">
        <f t="shared" si="58"/>
        <v>0</v>
      </c>
      <c r="K502">
        <f t="shared" si="57"/>
        <v>30</v>
      </c>
    </row>
    <row r="503" spans="1:11" x14ac:dyDescent="0.25">
      <c r="A503" t="str">
        <f t="shared" si="50"/>
        <v/>
      </c>
      <c r="B503" s="16">
        <f t="shared" si="53"/>
        <v>39303</v>
      </c>
      <c r="C503">
        <f t="shared" si="54"/>
        <v>80</v>
      </c>
      <c r="D503">
        <f t="shared" si="51"/>
        <v>30</v>
      </c>
      <c r="E503">
        <f t="shared" si="52"/>
        <v>50</v>
      </c>
      <c r="G503">
        <f t="shared" si="58"/>
        <v>0</v>
      </c>
      <c r="I503">
        <f t="shared" si="58"/>
        <v>0</v>
      </c>
      <c r="K503">
        <f t="shared" si="57"/>
        <v>30</v>
      </c>
    </row>
    <row r="504" spans="1:11" x14ac:dyDescent="0.25">
      <c r="A504" t="str">
        <f t="shared" si="50"/>
        <v/>
      </c>
      <c r="B504" s="16">
        <f t="shared" si="53"/>
        <v>39304</v>
      </c>
      <c r="C504">
        <f t="shared" si="54"/>
        <v>80</v>
      </c>
      <c r="D504">
        <f t="shared" si="51"/>
        <v>30</v>
      </c>
      <c r="E504">
        <f t="shared" si="52"/>
        <v>50</v>
      </c>
      <c r="G504">
        <f t="shared" si="58"/>
        <v>0</v>
      </c>
      <c r="I504">
        <f t="shared" si="58"/>
        <v>0</v>
      </c>
      <c r="K504">
        <f t="shared" si="57"/>
        <v>30</v>
      </c>
    </row>
    <row r="505" spans="1:11" x14ac:dyDescent="0.25">
      <c r="A505" t="str">
        <f t="shared" si="50"/>
        <v/>
      </c>
      <c r="B505" s="16">
        <f t="shared" si="53"/>
        <v>39305</v>
      </c>
      <c r="C505">
        <f t="shared" si="54"/>
        <v>80</v>
      </c>
      <c r="D505">
        <f t="shared" si="51"/>
        <v>30</v>
      </c>
      <c r="E505">
        <f t="shared" si="52"/>
        <v>50</v>
      </c>
      <c r="G505">
        <f t="shared" si="58"/>
        <v>0</v>
      </c>
      <c r="I505">
        <f t="shared" si="58"/>
        <v>0</v>
      </c>
      <c r="K505">
        <f t="shared" si="57"/>
        <v>30</v>
      </c>
    </row>
    <row r="506" spans="1:11" x14ac:dyDescent="0.25">
      <c r="A506" t="str">
        <f t="shared" si="50"/>
        <v/>
      </c>
      <c r="B506" s="16">
        <f t="shared" si="53"/>
        <v>39306</v>
      </c>
      <c r="C506">
        <f t="shared" si="54"/>
        <v>80</v>
      </c>
      <c r="D506">
        <f t="shared" si="51"/>
        <v>30</v>
      </c>
      <c r="E506">
        <f t="shared" si="52"/>
        <v>50</v>
      </c>
      <c r="G506">
        <f t="shared" si="58"/>
        <v>0</v>
      </c>
      <c r="I506">
        <f t="shared" si="58"/>
        <v>0</v>
      </c>
      <c r="K506">
        <f t="shared" si="57"/>
        <v>30</v>
      </c>
    </row>
    <row r="507" spans="1:11" x14ac:dyDescent="0.25">
      <c r="A507" t="str">
        <f t="shared" si="50"/>
        <v/>
      </c>
      <c r="B507" s="16">
        <f t="shared" si="53"/>
        <v>39307</v>
      </c>
      <c r="C507">
        <f t="shared" si="54"/>
        <v>80</v>
      </c>
      <c r="D507">
        <f t="shared" si="51"/>
        <v>30</v>
      </c>
      <c r="E507">
        <f t="shared" si="52"/>
        <v>50</v>
      </c>
      <c r="G507">
        <f t="shared" si="58"/>
        <v>0</v>
      </c>
      <c r="I507">
        <f t="shared" si="58"/>
        <v>0</v>
      </c>
      <c r="K507">
        <f t="shared" si="57"/>
        <v>30</v>
      </c>
    </row>
    <row r="508" spans="1:11" x14ac:dyDescent="0.25">
      <c r="A508" t="str">
        <f t="shared" si="50"/>
        <v/>
      </c>
      <c r="B508" s="16">
        <f t="shared" si="53"/>
        <v>39308</v>
      </c>
      <c r="C508">
        <f t="shared" si="54"/>
        <v>80</v>
      </c>
      <c r="D508">
        <f t="shared" si="51"/>
        <v>30</v>
      </c>
      <c r="E508">
        <f t="shared" si="52"/>
        <v>50</v>
      </c>
      <c r="G508">
        <f t="shared" si="58"/>
        <v>0</v>
      </c>
      <c r="I508">
        <f t="shared" si="58"/>
        <v>0</v>
      </c>
      <c r="K508">
        <f t="shared" si="57"/>
        <v>30</v>
      </c>
    </row>
    <row r="509" spans="1:11" x14ac:dyDescent="0.25">
      <c r="A509" t="str">
        <f t="shared" si="50"/>
        <v/>
      </c>
      <c r="B509" s="16">
        <f t="shared" si="53"/>
        <v>39309</v>
      </c>
      <c r="C509">
        <f t="shared" si="54"/>
        <v>80</v>
      </c>
      <c r="D509">
        <f t="shared" si="51"/>
        <v>30</v>
      </c>
      <c r="E509">
        <f t="shared" si="52"/>
        <v>50</v>
      </c>
      <c r="G509">
        <f t="shared" si="58"/>
        <v>0</v>
      </c>
      <c r="I509">
        <f t="shared" si="58"/>
        <v>0</v>
      </c>
      <c r="K509">
        <f t="shared" si="57"/>
        <v>30</v>
      </c>
    </row>
    <row r="510" spans="1:11" x14ac:dyDescent="0.25">
      <c r="A510" t="str">
        <f t="shared" si="50"/>
        <v/>
      </c>
      <c r="B510" s="16">
        <f t="shared" si="53"/>
        <v>39310</v>
      </c>
      <c r="C510">
        <f t="shared" si="54"/>
        <v>80</v>
      </c>
      <c r="D510">
        <f t="shared" si="51"/>
        <v>30</v>
      </c>
      <c r="E510">
        <f t="shared" si="52"/>
        <v>50</v>
      </c>
      <c r="G510">
        <f t="shared" si="58"/>
        <v>0</v>
      </c>
      <c r="I510">
        <f t="shared" si="58"/>
        <v>0</v>
      </c>
      <c r="K510">
        <f t="shared" si="57"/>
        <v>30</v>
      </c>
    </row>
    <row r="511" spans="1:11" x14ac:dyDescent="0.25">
      <c r="A511" t="str">
        <f t="shared" si="50"/>
        <v/>
      </c>
      <c r="B511" s="16">
        <f t="shared" si="53"/>
        <v>39311</v>
      </c>
      <c r="C511">
        <f t="shared" si="54"/>
        <v>80</v>
      </c>
      <c r="D511">
        <f t="shared" si="51"/>
        <v>30</v>
      </c>
      <c r="E511">
        <f t="shared" si="52"/>
        <v>50</v>
      </c>
      <c r="G511">
        <f t="shared" si="58"/>
        <v>0</v>
      </c>
      <c r="I511">
        <f t="shared" si="58"/>
        <v>0</v>
      </c>
      <c r="K511">
        <f t="shared" si="57"/>
        <v>30</v>
      </c>
    </row>
    <row r="512" spans="1:11" x14ac:dyDescent="0.25">
      <c r="A512" t="str">
        <f t="shared" si="50"/>
        <v/>
      </c>
      <c r="B512" s="16">
        <f t="shared" si="53"/>
        <v>39312</v>
      </c>
      <c r="C512">
        <f t="shared" si="54"/>
        <v>80</v>
      </c>
      <c r="D512">
        <f t="shared" si="51"/>
        <v>30</v>
      </c>
      <c r="E512">
        <f t="shared" si="52"/>
        <v>50</v>
      </c>
      <c r="G512">
        <f t="shared" si="58"/>
        <v>0</v>
      </c>
      <c r="I512">
        <f t="shared" si="58"/>
        <v>0</v>
      </c>
      <c r="K512">
        <f t="shared" si="57"/>
        <v>30</v>
      </c>
    </row>
    <row r="513" spans="1:11" x14ac:dyDescent="0.25">
      <c r="A513" t="str">
        <f t="shared" si="50"/>
        <v/>
      </c>
      <c r="B513" s="16">
        <f t="shared" si="53"/>
        <v>39313</v>
      </c>
      <c r="C513">
        <f t="shared" si="54"/>
        <v>80</v>
      </c>
      <c r="D513">
        <f t="shared" si="51"/>
        <v>30</v>
      </c>
      <c r="E513">
        <f t="shared" si="52"/>
        <v>50</v>
      </c>
      <c r="G513">
        <f t="shared" si="58"/>
        <v>0</v>
      </c>
      <c r="I513">
        <f t="shared" si="58"/>
        <v>0</v>
      </c>
      <c r="K513">
        <f t="shared" si="57"/>
        <v>30</v>
      </c>
    </row>
    <row r="514" spans="1:11" x14ac:dyDescent="0.25">
      <c r="A514" t="str">
        <f t="shared" si="50"/>
        <v/>
      </c>
      <c r="B514" s="16">
        <f t="shared" si="53"/>
        <v>39314</v>
      </c>
      <c r="C514">
        <f t="shared" si="54"/>
        <v>80</v>
      </c>
      <c r="D514">
        <f t="shared" si="51"/>
        <v>30</v>
      </c>
      <c r="E514">
        <f t="shared" si="52"/>
        <v>50</v>
      </c>
      <c r="G514">
        <f t="shared" si="58"/>
        <v>0</v>
      </c>
      <c r="I514">
        <f t="shared" si="58"/>
        <v>0</v>
      </c>
      <c r="K514">
        <f t="shared" si="57"/>
        <v>30</v>
      </c>
    </row>
    <row r="515" spans="1:11" x14ac:dyDescent="0.25">
      <c r="A515" t="str">
        <f t="shared" si="50"/>
        <v/>
      </c>
      <c r="B515" s="16">
        <f t="shared" si="53"/>
        <v>39315</v>
      </c>
      <c r="C515">
        <f t="shared" si="54"/>
        <v>80</v>
      </c>
      <c r="D515">
        <f t="shared" si="51"/>
        <v>30</v>
      </c>
      <c r="E515">
        <f t="shared" si="52"/>
        <v>50</v>
      </c>
      <c r="G515">
        <f t="shared" si="58"/>
        <v>0</v>
      </c>
      <c r="I515">
        <f t="shared" si="58"/>
        <v>0</v>
      </c>
      <c r="K515">
        <f t="shared" si="57"/>
        <v>30</v>
      </c>
    </row>
    <row r="516" spans="1:11" x14ac:dyDescent="0.25">
      <c r="A516" t="str">
        <f t="shared" si="50"/>
        <v/>
      </c>
      <c r="B516" s="16">
        <f t="shared" si="53"/>
        <v>39316</v>
      </c>
      <c r="C516">
        <f t="shared" si="54"/>
        <v>80</v>
      </c>
      <c r="D516">
        <f t="shared" si="51"/>
        <v>30</v>
      </c>
      <c r="E516">
        <f t="shared" si="52"/>
        <v>50</v>
      </c>
      <c r="G516">
        <f t="shared" si="58"/>
        <v>0</v>
      </c>
      <c r="I516">
        <f t="shared" si="58"/>
        <v>0</v>
      </c>
      <c r="K516">
        <f t="shared" si="57"/>
        <v>30</v>
      </c>
    </row>
    <row r="517" spans="1:11" x14ac:dyDescent="0.25">
      <c r="A517" t="str">
        <f t="shared" si="50"/>
        <v/>
      </c>
      <c r="B517" s="16">
        <f t="shared" si="53"/>
        <v>39317</v>
      </c>
      <c r="C517">
        <f t="shared" si="54"/>
        <v>80</v>
      </c>
      <c r="D517">
        <f t="shared" si="51"/>
        <v>30</v>
      </c>
      <c r="E517">
        <f t="shared" si="52"/>
        <v>50</v>
      </c>
      <c r="G517">
        <f t="shared" si="58"/>
        <v>0</v>
      </c>
      <c r="I517">
        <f t="shared" si="58"/>
        <v>0</v>
      </c>
      <c r="K517">
        <f t="shared" si="57"/>
        <v>30</v>
      </c>
    </row>
    <row r="518" spans="1:11" x14ac:dyDescent="0.25">
      <c r="A518" t="str">
        <f t="shared" si="50"/>
        <v/>
      </c>
      <c r="B518" s="16">
        <f t="shared" si="53"/>
        <v>39318</v>
      </c>
      <c r="C518">
        <f t="shared" si="54"/>
        <v>80</v>
      </c>
      <c r="D518">
        <f t="shared" si="51"/>
        <v>30</v>
      </c>
      <c r="E518">
        <f t="shared" si="52"/>
        <v>50</v>
      </c>
      <c r="G518">
        <f t="shared" si="58"/>
        <v>0</v>
      </c>
      <c r="I518">
        <f t="shared" si="58"/>
        <v>0</v>
      </c>
      <c r="K518">
        <f t="shared" si="57"/>
        <v>30</v>
      </c>
    </row>
    <row r="519" spans="1:11" x14ac:dyDescent="0.25">
      <c r="A519" t="str">
        <f t="shared" si="50"/>
        <v/>
      </c>
      <c r="B519" s="16">
        <f t="shared" si="53"/>
        <v>39319</v>
      </c>
      <c r="C519">
        <f t="shared" si="54"/>
        <v>80</v>
      </c>
      <c r="D519">
        <f t="shared" si="51"/>
        <v>30</v>
      </c>
      <c r="E519">
        <f t="shared" si="52"/>
        <v>50</v>
      </c>
      <c r="G519">
        <f t="shared" si="58"/>
        <v>0</v>
      </c>
      <c r="I519">
        <f t="shared" si="58"/>
        <v>0</v>
      </c>
      <c r="K519">
        <f t="shared" si="57"/>
        <v>30</v>
      </c>
    </row>
    <row r="520" spans="1:11" x14ac:dyDescent="0.25">
      <c r="A520" t="str">
        <f t="shared" ref="A520:A583" si="59">IF(DAY(B520)=1,1,"")</f>
        <v/>
      </c>
      <c r="B520" s="16">
        <f t="shared" si="53"/>
        <v>39320</v>
      </c>
      <c r="C520">
        <f t="shared" si="54"/>
        <v>80</v>
      </c>
      <c r="D520">
        <f t="shared" ref="D520:D583" si="60">SUM(F520:W520)</f>
        <v>30</v>
      </c>
      <c r="E520">
        <f t="shared" ref="E520:E583" si="61">C520-D520</f>
        <v>50</v>
      </c>
      <c r="G520">
        <f t="shared" si="58"/>
        <v>0</v>
      </c>
      <c r="I520">
        <f t="shared" si="58"/>
        <v>0</v>
      </c>
      <c r="K520">
        <f t="shared" si="57"/>
        <v>30</v>
      </c>
    </row>
    <row r="521" spans="1:11" x14ac:dyDescent="0.25">
      <c r="A521" t="str">
        <f t="shared" si="59"/>
        <v/>
      </c>
      <c r="B521" s="16">
        <f t="shared" ref="B521:B584" si="62">B520+1</f>
        <v>39321</v>
      </c>
      <c r="C521">
        <f t="shared" si="54"/>
        <v>80</v>
      </c>
      <c r="D521">
        <f t="shared" si="60"/>
        <v>30</v>
      </c>
      <c r="E521">
        <f t="shared" si="61"/>
        <v>50</v>
      </c>
      <c r="G521">
        <f t="shared" si="58"/>
        <v>0</v>
      </c>
      <c r="I521">
        <f t="shared" si="58"/>
        <v>0</v>
      </c>
      <c r="K521">
        <f t="shared" si="57"/>
        <v>30</v>
      </c>
    </row>
    <row r="522" spans="1:11" x14ac:dyDescent="0.25">
      <c r="A522" t="str">
        <f t="shared" si="59"/>
        <v/>
      </c>
      <c r="B522" s="16">
        <f t="shared" si="62"/>
        <v>39322</v>
      </c>
      <c r="C522">
        <f t="shared" ref="C522:C585" si="63">C521</f>
        <v>80</v>
      </c>
      <c r="D522">
        <f t="shared" si="60"/>
        <v>30</v>
      </c>
      <c r="E522">
        <f t="shared" si="61"/>
        <v>50</v>
      </c>
      <c r="G522">
        <f t="shared" si="58"/>
        <v>0</v>
      </c>
      <c r="I522">
        <f t="shared" si="58"/>
        <v>0</v>
      </c>
      <c r="K522">
        <f t="shared" si="57"/>
        <v>30</v>
      </c>
    </row>
    <row r="523" spans="1:11" x14ac:dyDescent="0.25">
      <c r="A523" t="str">
        <f t="shared" si="59"/>
        <v/>
      </c>
      <c r="B523" s="16">
        <f t="shared" si="62"/>
        <v>39323</v>
      </c>
      <c r="C523">
        <f t="shared" si="63"/>
        <v>80</v>
      </c>
      <c r="D523">
        <f t="shared" si="60"/>
        <v>30</v>
      </c>
      <c r="E523">
        <f t="shared" si="61"/>
        <v>50</v>
      </c>
      <c r="G523">
        <f t="shared" si="58"/>
        <v>0</v>
      </c>
      <c r="I523">
        <f t="shared" si="58"/>
        <v>0</v>
      </c>
      <c r="K523">
        <f t="shared" si="57"/>
        <v>30</v>
      </c>
    </row>
    <row r="524" spans="1:11" x14ac:dyDescent="0.25">
      <c r="A524" t="str">
        <f t="shared" si="59"/>
        <v/>
      </c>
      <c r="B524" s="16">
        <f t="shared" si="62"/>
        <v>39324</v>
      </c>
      <c r="C524">
        <f t="shared" si="63"/>
        <v>80</v>
      </c>
      <c r="D524">
        <f t="shared" si="60"/>
        <v>30</v>
      </c>
      <c r="E524">
        <f t="shared" si="61"/>
        <v>50</v>
      </c>
      <c r="G524">
        <f t="shared" si="58"/>
        <v>0</v>
      </c>
      <c r="I524">
        <f t="shared" si="58"/>
        <v>0</v>
      </c>
      <c r="K524">
        <f t="shared" si="57"/>
        <v>30</v>
      </c>
    </row>
    <row r="525" spans="1:11" x14ac:dyDescent="0.25">
      <c r="A525" t="str">
        <f t="shared" si="59"/>
        <v/>
      </c>
      <c r="B525" s="16">
        <f t="shared" si="62"/>
        <v>39325</v>
      </c>
      <c r="C525">
        <f t="shared" si="63"/>
        <v>80</v>
      </c>
      <c r="D525">
        <f t="shared" si="60"/>
        <v>30</v>
      </c>
      <c r="E525">
        <f t="shared" si="61"/>
        <v>50</v>
      </c>
      <c r="G525">
        <f t="shared" si="58"/>
        <v>0</v>
      </c>
      <c r="I525">
        <f t="shared" si="58"/>
        <v>0</v>
      </c>
      <c r="K525">
        <f t="shared" si="57"/>
        <v>30</v>
      </c>
    </row>
    <row r="526" spans="1:11" x14ac:dyDescent="0.25">
      <c r="A526">
        <f t="shared" si="59"/>
        <v>1</v>
      </c>
      <c r="B526" s="16">
        <f t="shared" si="62"/>
        <v>39326</v>
      </c>
      <c r="C526">
        <f t="shared" si="63"/>
        <v>80</v>
      </c>
      <c r="D526">
        <f t="shared" si="60"/>
        <v>30</v>
      </c>
      <c r="E526">
        <f t="shared" si="61"/>
        <v>50</v>
      </c>
      <c r="G526">
        <f t="shared" si="58"/>
        <v>0</v>
      </c>
      <c r="I526">
        <f t="shared" si="58"/>
        <v>0</v>
      </c>
      <c r="K526">
        <f t="shared" si="57"/>
        <v>30</v>
      </c>
    </row>
    <row r="527" spans="1:11" x14ac:dyDescent="0.25">
      <c r="A527" t="str">
        <f t="shared" si="59"/>
        <v/>
      </c>
      <c r="B527" s="16">
        <f t="shared" si="62"/>
        <v>39327</v>
      </c>
      <c r="C527">
        <f t="shared" si="63"/>
        <v>80</v>
      </c>
      <c r="D527">
        <f t="shared" si="60"/>
        <v>30</v>
      </c>
      <c r="E527">
        <f t="shared" si="61"/>
        <v>50</v>
      </c>
      <c r="G527">
        <f t="shared" si="58"/>
        <v>0</v>
      </c>
      <c r="I527">
        <f t="shared" si="58"/>
        <v>0</v>
      </c>
      <c r="K527">
        <f t="shared" si="57"/>
        <v>30</v>
      </c>
    </row>
    <row r="528" spans="1:11" x14ac:dyDescent="0.25">
      <c r="A528" t="str">
        <f t="shared" si="59"/>
        <v/>
      </c>
      <c r="B528" s="16">
        <f t="shared" si="62"/>
        <v>39328</v>
      </c>
      <c r="C528">
        <f t="shared" si="63"/>
        <v>80</v>
      </c>
      <c r="D528">
        <f t="shared" si="60"/>
        <v>30</v>
      </c>
      <c r="E528">
        <f t="shared" si="61"/>
        <v>50</v>
      </c>
      <c r="G528">
        <f t="shared" si="58"/>
        <v>0</v>
      </c>
      <c r="I528">
        <f t="shared" si="58"/>
        <v>0</v>
      </c>
      <c r="K528">
        <f t="shared" si="57"/>
        <v>30</v>
      </c>
    </row>
    <row r="529" spans="1:11" x14ac:dyDescent="0.25">
      <c r="A529" t="str">
        <f t="shared" si="59"/>
        <v/>
      </c>
      <c r="B529" s="16">
        <f t="shared" si="62"/>
        <v>39329</v>
      </c>
      <c r="C529">
        <f t="shared" si="63"/>
        <v>80</v>
      </c>
      <c r="D529">
        <f t="shared" si="60"/>
        <v>30</v>
      </c>
      <c r="E529">
        <f t="shared" si="61"/>
        <v>50</v>
      </c>
      <c r="G529">
        <f t="shared" si="58"/>
        <v>0</v>
      </c>
      <c r="I529">
        <f t="shared" si="58"/>
        <v>0</v>
      </c>
      <c r="K529">
        <f t="shared" si="57"/>
        <v>30</v>
      </c>
    </row>
    <row r="530" spans="1:11" x14ac:dyDescent="0.25">
      <c r="A530" t="str">
        <f t="shared" si="59"/>
        <v/>
      </c>
      <c r="B530" s="16">
        <f t="shared" si="62"/>
        <v>39330</v>
      </c>
      <c r="C530">
        <f t="shared" si="63"/>
        <v>80</v>
      </c>
      <c r="D530">
        <f t="shared" si="60"/>
        <v>30</v>
      </c>
      <c r="E530">
        <f t="shared" si="61"/>
        <v>50</v>
      </c>
      <c r="G530">
        <f t="shared" si="58"/>
        <v>0</v>
      </c>
      <c r="I530">
        <f t="shared" si="58"/>
        <v>0</v>
      </c>
      <c r="K530">
        <f t="shared" si="57"/>
        <v>30</v>
      </c>
    </row>
    <row r="531" spans="1:11" x14ac:dyDescent="0.25">
      <c r="A531" t="str">
        <f t="shared" si="59"/>
        <v/>
      </c>
      <c r="B531" s="16">
        <f t="shared" si="62"/>
        <v>39331</v>
      </c>
      <c r="C531">
        <f t="shared" si="63"/>
        <v>80</v>
      </c>
      <c r="D531">
        <f t="shared" si="60"/>
        <v>30</v>
      </c>
      <c r="E531">
        <f t="shared" si="61"/>
        <v>50</v>
      </c>
      <c r="G531">
        <f t="shared" ref="G531:I562" si="64">G530</f>
        <v>0</v>
      </c>
      <c r="I531">
        <f t="shared" si="64"/>
        <v>0</v>
      </c>
      <c r="K531">
        <f t="shared" si="57"/>
        <v>30</v>
      </c>
    </row>
    <row r="532" spans="1:11" x14ac:dyDescent="0.25">
      <c r="A532" t="str">
        <f t="shared" si="59"/>
        <v/>
      </c>
      <c r="B532" s="16">
        <f t="shared" si="62"/>
        <v>39332</v>
      </c>
      <c r="C532">
        <f t="shared" si="63"/>
        <v>80</v>
      </c>
      <c r="D532">
        <f t="shared" si="60"/>
        <v>30</v>
      </c>
      <c r="E532">
        <f t="shared" si="61"/>
        <v>50</v>
      </c>
      <c r="G532">
        <f t="shared" si="64"/>
        <v>0</v>
      </c>
      <c r="I532">
        <f t="shared" si="64"/>
        <v>0</v>
      </c>
      <c r="K532">
        <f t="shared" si="57"/>
        <v>30</v>
      </c>
    </row>
    <row r="533" spans="1:11" x14ac:dyDescent="0.25">
      <c r="A533" t="str">
        <f t="shared" si="59"/>
        <v/>
      </c>
      <c r="B533" s="16">
        <f t="shared" si="62"/>
        <v>39333</v>
      </c>
      <c r="C533">
        <f t="shared" si="63"/>
        <v>80</v>
      </c>
      <c r="D533">
        <f t="shared" si="60"/>
        <v>30</v>
      </c>
      <c r="E533">
        <f t="shared" si="61"/>
        <v>50</v>
      </c>
      <c r="G533">
        <f t="shared" si="64"/>
        <v>0</v>
      </c>
      <c r="I533">
        <f t="shared" si="64"/>
        <v>0</v>
      </c>
      <c r="K533">
        <f t="shared" si="57"/>
        <v>30</v>
      </c>
    </row>
    <row r="534" spans="1:11" x14ac:dyDescent="0.25">
      <c r="A534" t="str">
        <f t="shared" si="59"/>
        <v/>
      </c>
      <c r="B534" s="16">
        <f t="shared" si="62"/>
        <v>39334</v>
      </c>
      <c r="C534">
        <f t="shared" si="63"/>
        <v>80</v>
      </c>
      <c r="D534">
        <f t="shared" si="60"/>
        <v>30</v>
      </c>
      <c r="E534">
        <f t="shared" si="61"/>
        <v>50</v>
      </c>
      <c r="G534">
        <f t="shared" si="64"/>
        <v>0</v>
      </c>
      <c r="I534">
        <f t="shared" si="64"/>
        <v>0</v>
      </c>
      <c r="K534">
        <f t="shared" si="57"/>
        <v>30</v>
      </c>
    </row>
    <row r="535" spans="1:11" x14ac:dyDescent="0.25">
      <c r="A535" t="str">
        <f t="shared" si="59"/>
        <v/>
      </c>
      <c r="B535" s="16">
        <f t="shared" si="62"/>
        <v>39335</v>
      </c>
      <c r="C535">
        <f t="shared" si="63"/>
        <v>80</v>
      </c>
      <c r="D535">
        <f t="shared" si="60"/>
        <v>30</v>
      </c>
      <c r="E535">
        <f t="shared" si="61"/>
        <v>50</v>
      </c>
      <c r="G535">
        <f t="shared" si="64"/>
        <v>0</v>
      </c>
      <c r="I535">
        <f t="shared" si="64"/>
        <v>0</v>
      </c>
      <c r="K535">
        <f t="shared" si="57"/>
        <v>30</v>
      </c>
    </row>
    <row r="536" spans="1:11" x14ac:dyDescent="0.25">
      <c r="A536" t="str">
        <f t="shared" si="59"/>
        <v/>
      </c>
      <c r="B536" s="16">
        <f t="shared" si="62"/>
        <v>39336</v>
      </c>
      <c r="C536">
        <f t="shared" si="63"/>
        <v>80</v>
      </c>
      <c r="D536">
        <f t="shared" si="60"/>
        <v>30</v>
      </c>
      <c r="E536">
        <f t="shared" si="61"/>
        <v>50</v>
      </c>
      <c r="G536">
        <f t="shared" si="64"/>
        <v>0</v>
      </c>
      <c r="I536">
        <f t="shared" si="64"/>
        <v>0</v>
      </c>
      <c r="K536">
        <f t="shared" si="57"/>
        <v>30</v>
      </c>
    </row>
    <row r="537" spans="1:11" x14ac:dyDescent="0.25">
      <c r="A537" t="str">
        <f t="shared" si="59"/>
        <v/>
      </c>
      <c r="B537" s="16">
        <f t="shared" si="62"/>
        <v>39337</v>
      </c>
      <c r="C537">
        <f t="shared" si="63"/>
        <v>80</v>
      </c>
      <c r="D537">
        <f t="shared" si="60"/>
        <v>30</v>
      </c>
      <c r="E537">
        <f t="shared" si="61"/>
        <v>50</v>
      </c>
      <c r="G537">
        <f t="shared" si="64"/>
        <v>0</v>
      </c>
      <c r="I537">
        <f t="shared" si="64"/>
        <v>0</v>
      </c>
      <c r="K537">
        <f t="shared" si="57"/>
        <v>30</v>
      </c>
    </row>
    <row r="538" spans="1:11" x14ac:dyDescent="0.25">
      <c r="A538" t="str">
        <f t="shared" si="59"/>
        <v/>
      </c>
      <c r="B538" s="16">
        <f t="shared" si="62"/>
        <v>39338</v>
      </c>
      <c r="C538">
        <f t="shared" si="63"/>
        <v>80</v>
      </c>
      <c r="D538">
        <f t="shared" si="60"/>
        <v>30</v>
      </c>
      <c r="E538">
        <f t="shared" si="61"/>
        <v>50</v>
      </c>
      <c r="G538">
        <f t="shared" si="64"/>
        <v>0</v>
      </c>
      <c r="I538">
        <f t="shared" si="64"/>
        <v>0</v>
      </c>
      <c r="K538">
        <f t="shared" si="57"/>
        <v>30</v>
      </c>
    </row>
    <row r="539" spans="1:11" x14ac:dyDescent="0.25">
      <c r="A539" t="str">
        <f t="shared" si="59"/>
        <v/>
      </c>
      <c r="B539" s="16">
        <f t="shared" si="62"/>
        <v>39339</v>
      </c>
      <c r="C539">
        <f t="shared" si="63"/>
        <v>80</v>
      </c>
      <c r="D539">
        <f t="shared" si="60"/>
        <v>30</v>
      </c>
      <c r="E539">
        <f t="shared" si="61"/>
        <v>50</v>
      </c>
      <c r="G539">
        <f t="shared" si="64"/>
        <v>0</v>
      </c>
      <c r="I539">
        <f t="shared" si="64"/>
        <v>0</v>
      </c>
      <c r="K539">
        <f t="shared" si="57"/>
        <v>30</v>
      </c>
    </row>
    <row r="540" spans="1:11" x14ac:dyDescent="0.25">
      <c r="A540" t="str">
        <f t="shared" si="59"/>
        <v/>
      </c>
      <c r="B540" s="16">
        <f t="shared" si="62"/>
        <v>39340</v>
      </c>
      <c r="C540">
        <f t="shared" si="63"/>
        <v>80</v>
      </c>
      <c r="D540">
        <f t="shared" si="60"/>
        <v>30</v>
      </c>
      <c r="E540">
        <f t="shared" si="61"/>
        <v>50</v>
      </c>
      <c r="G540">
        <f t="shared" si="64"/>
        <v>0</v>
      </c>
      <c r="I540">
        <f t="shared" si="64"/>
        <v>0</v>
      </c>
      <c r="K540">
        <f t="shared" si="57"/>
        <v>30</v>
      </c>
    </row>
    <row r="541" spans="1:11" x14ac:dyDescent="0.25">
      <c r="A541" t="str">
        <f t="shared" si="59"/>
        <v/>
      </c>
      <c r="B541" s="16">
        <f t="shared" si="62"/>
        <v>39341</v>
      </c>
      <c r="C541">
        <f t="shared" si="63"/>
        <v>80</v>
      </c>
      <c r="D541">
        <f t="shared" si="60"/>
        <v>30</v>
      </c>
      <c r="E541">
        <f t="shared" si="61"/>
        <v>50</v>
      </c>
      <c r="G541">
        <f t="shared" si="64"/>
        <v>0</v>
      </c>
      <c r="I541">
        <f t="shared" si="64"/>
        <v>0</v>
      </c>
      <c r="K541">
        <f t="shared" si="57"/>
        <v>30</v>
      </c>
    </row>
    <row r="542" spans="1:11" x14ac:dyDescent="0.25">
      <c r="A542" t="str">
        <f t="shared" si="59"/>
        <v/>
      </c>
      <c r="B542" s="16">
        <f t="shared" si="62"/>
        <v>39342</v>
      </c>
      <c r="C542">
        <f t="shared" si="63"/>
        <v>80</v>
      </c>
      <c r="D542">
        <f t="shared" si="60"/>
        <v>30</v>
      </c>
      <c r="E542">
        <f t="shared" si="61"/>
        <v>50</v>
      </c>
      <c r="G542">
        <f t="shared" si="64"/>
        <v>0</v>
      </c>
      <c r="I542">
        <f t="shared" si="64"/>
        <v>0</v>
      </c>
      <c r="K542">
        <f t="shared" si="57"/>
        <v>30</v>
      </c>
    </row>
    <row r="543" spans="1:11" x14ac:dyDescent="0.25">
      <c r="A543" t="str">
        <f t="shared" si="59"/>
        <v/>
      </c>
      <c r="B543" s="16">
        <f t="shared" si="62"/>
        <v>39343</v>
      </c>
      <c r="C543">
        <f t="shared" si="63"/>
        <v>80</v>
      </c>
      <c r="D543">
        <f t="shared" si="60"/>
        <v>30</v>
      </c>
      <c r="E543">
        <f t="shared" si="61"/>
        <v>50</v>
      </c>
      <c r="G543">
        <f t="shared" si="64"/>
        <v>0</v>
      </c>
      <c r="I543">
        <f t="shared" si="64"/>
        <v>0</v>
      </c>
      <c r="K543">
        <f t="shared" si="57"/>
        <v>30</v>
      </c>
    </row>
    <row r="544" spans="1:11" x14ac:dyDescent="0.25">
      <c r="A544" t="str">
        <f t="shared" si="59"/>
        <v/>
      </c>
      <c r="B544" s="16">
        <f t="shared" si="62"/>
        <v>39344</v>
      </c>
      <c r="C544">
        <f t="shared" si="63"/>
        <v>80</v>
      </c>
      <c r="D544">
        <f t="shared" si="60"/>
        <v>30</v>
      </c>
      <c r="E544">
        <f t="shared" si="61"/>
        <v>50</v>
      </c>
      <c r="G544">
        <f t="shared" si="64"/>
        <v>0</v>
      </c>
      <c r="I544">
        <f t="shared" si="64"/>
        <v>0</v>
      </c>
      <c r="K544">
        <f t="shared" si="57"/>
        <v>30</v>
      </c>
    </row>
    <row r="545" spans="1:11" x14ac:dyDescent="0.25">
      <c r="A545" t="str">
        <f t="shared" si="59"/>
        <v/>
      </c>
      <c r="B545" s="16">
        <f t="shared" si="62"/>
        <v>39345</v>
      </c>
      <c r="C545">
        <f t="shared" si="63"/>
        <v>80</v>
      </c>
      <c r="D545">
        <f t="shared" si="60"/>
        <v>30</v>
      </c>
      <c r="E545">
        <f t="shared" si="61"/>
        <v>50</v>
      </c>
      <c r="G545">
        <f t="shared" si="64"/>
        <v>0</v>
      </c>
      <c r="I545">
        <f t="shared" si="64"/>
        <v>0</v>
      </c>
      <c r="K545">
        <f t="shared" si="57"/>
        <v>30</v>
      </c>
    </row>
    <row r="546" spans="1:11" x14ac:dyDescent="0.25">
      <c r="A546" t="str">
        <f t="shared" si="59"/>
        <v/>
      </c>
      <c r="B546" s="16">
        <f t="shared" si="62"/>
        <v>39346</v>
      </c>
      <c r="C546">
        <f t="shared" si="63"/>
        <v>80</v>
      </c>
      <c r="D546">
        <f t="shared" si="60"/>
        <v>30</v>
      </c>
      <c r="E546">
        <f t="shared" si="61"/>
        <v>50</v>
      </c>
      <c r="G546">
        <f t="shared" si="64"/>
        <v>0</v>
      </c>
      <c r="I546">
        <f t="shared" si="64"/>
        <v>0</v>
      </c>
      <c r="K546">
        <f t="shared" si="57"/>
        <v>30</v>
      </c>
    </row>
    <row r="547" spans="1:11" x14ac:dyDescent="0.25">
      <c r="A547" t="str">
        <f t="shared" si="59"/>
        <v/>
      </c>
      <c r="B547" s="16">
        <f t="shared" si="62"/>
        <v>39347</v>
      </c>
      <c r="C547">
        <f t="shared" si="63"/>
        <v>80</v>
      </c>
      <c r="D547">
        <f t="shared" si="60"/>
        <v>30</v>
      </c>
      <c r="E547">
        <f t="shared" si="61"/>
        <v>50</v>
      </c>
      <c r="G547">
        <f t="shared" si="64"/>
        <v>0</v>
      </c>
      <c r="I547">
        <f t="shared" si="64"/>
        <v>0</v>
      </c>
      <c r="K547">
        <f t="shared" si="57"/>
        <v>30</v>
      </c>
    </row>
    <row r="548" spans="1:11" x14ac:dyDescent="0.25">
      <c r="A548" t="str">
        <f t="shared" si="59"/>
        <v/>
      </c>
      <c r="B548" s="16">
        <f t="shared" si="62"/>
        <v>39348</v>
      </c>
      <c r="C548">
        <f t="shared" si="63"/>
        <v>80</v>
      </c>
      <c r="D548">
        <f t="shared" si="60"/>
        <v>30</v>
      </c>
      <c r="E548">
        <f t="shared" si="61"/>
        <v>50</v>
      </c>
      <c r="G548">
        <f t="shared" si="64"/>
        <v>0</v>
      </c>
      <c r="I548">
        <f t="shared" si="64"/>
        <v>0</v>
      </c>
      <c r="K548">
        <f t="shared" si="57"/>
        <v>30</v>
      </c>
    </row>
    <row r="549" spans="1:11" x14ac:dyDescent="0.25">
      <c r="A549" t="str">
        <f t="shared" si="59"/>
        <v/>
      </c>
      <c r="B549" s="16">
        <f t="shared" si="62"/>
        <v>39349</v>
      </c>
      <c r="C549">
        <f t="shared" si="63"/>
        <v>80</v>
      </c>
      <c r="D549">
        <f t="shared" si="60"/>
        <v>30</v>
      </c>
      <c r="E549">
        <f t="shared" si="61"/>
        <v>50</v>
      </c>
      <c r="G549">
        <f t="shared" si="64"/>
        <v>0</v>
      </c>
      <c r="I549">
        <f t="shared" si="64"/>
        <v>0</v>
      </c>
      <c r="K549">
        <f t="shared" si="57"/>
        <v>30</v>
      </c>
    </row>
    <row r="550" spans="1:11" x14ac:dyDescent="0.25">
      <c r="A550" t="str">
        <f t="shared" si="59"/>
        <v/>
      </c>
      <c r="B550" s="16">
        <f t="shared" si="62"/>
        <v>39350</v>
      </c>
      <c r="C550">
        <f t="shared" si="63"/>
        <v>80</v>
      </c>
      <c r="D550">
        <f t="shared" si="60"/>
        <v>30</v>
      </c>
      <c r="E550">
        <f t="shared" si="61"/>
        <v>50</v>
      </c>
      <c r="G550">
        <f t="shared" si="64"/>
        <v>0</v>
      </c>
      <c r="I550">
        <f t="shared" si="64"/>
        <v>0</v>
      </c>
      <c r="K550">
        <f t="shared" si="57"/>
        <v>30</v>
      </c>
    </row>
    <row r="551" spans="1:11" x14ac:dyDescent="0.25">
      <c r="A551" t="str">
        <f t="shared" si="59"/>
        <v/>
      </c>
      <c r="B551" s="16">
        <f t="shared" si="62"/>
        <v>39351</v>
      </c>
      <c r="C551">
        <f t="shared" si="63"/>
        <v>80</v>
      </c>
      <c r="D551">
        <f t="shared" si="60"/>
        <v>30</v>
      </c>
      <c r="E551">
        <f t="shared" si="61"/>
        <v>50</v>
      </c>
      <c r="G551">
        <f t="shared" si="64"/>
        <v>0</v>
      </c>
      <c r="I551">
        <f t="shared" si="64"/>
        <v>0</v>
      </c>
      <c r="K551">
        <f t="shared" si="57"/>
        <v>30</v>
      </c>
    </row>
    <row r="552" spans="1:11" x14ac:dyDescent="0.25">
      <c r="A552" t="str">
        <f t="shared" si="59"/>
        <v/>
      </c>
      <c r="B552" s="16">
        <f t="shared" si="62"/>
        <v>39352</v>
      </c>
      <c r="C552">
        <f t="shared" si="63"/>
        <v>80</v>
      </c>
      <c r="D552">
        <f t="shared" si="60"/>
        <v>30</v>
      </c>
      <c r="E552">
        <f t="shared" si="61"/>
        <v>50</v>
      </c>
      <c r="G552">
        <f t="shared" si="64"/>
        <v>0</v>
      </c>
      <c r="I552">
        <f t="shared" si="64"/>
        <v>0</v>
      </c>
      <c r="K552">
        <f t="shared" si="57"/>
        <v>30</v>
      </c>
    </row>
    <row r="553" spans="1:11" x14ac:dyDescent="0.25">
      <c r="A553" t="str">
        <f t="shared" si="59"/>
        <v/>
      </c>
      <c r="B553" s="16">
        <f t="shared" si="62"/>
        <v>39353</v>
      </c>
      <c r="C553">
        <f t="shared" si="63"/>
        <v>80</v>
      </c>
      <c r="D553">
        <f t="shared" si="60"/>
        <v>30</v>
      </c>
      <c r="E553">
        <f t="shared" si="61"/>
        <v>50</v>
      </c>
      <c r="G553">
        <f t="shared" si="64"/>
        <v>0</v>
      </c>
      <c r="I553">
        <f t="shared" si="64"/>
        <v>0</v>
      </c>
      <c r="K553">
        <f t="shared" si="57"/>
        <v>30</v>
      </c>
    </row>
    <row r="554" spans="1:11" x14ac:dyDescent="0.25">
      <c r="A554" t="str">
        <f t="shared" si="59"/>
        <v/>
      </c>
      <c r="B554" s="16">
        <f t="shared" si="62"/>
        <v>39354</v>
      </c>
      <c r="C554">
        <f t="shared" si="63"/>
        <v>80</v>
      </c>
      <c r="D554">
        <f t="shared" si="60"/>
        <v>30</v>
      </c>
      <c r="E554">
        <f t="shared" si="61"/>
        <v>50</v>
      </c>
      <c r="G554">
        <f t="shared" si="64"/>
        <v>0</v>
      </c>
      <c r="I554">
        <f t="shared" si="64"/>
        <v>0</v>
      </c>
      <c r="K554">
        <f t="shared" si="57"/>
        <v>30</v>
      </c>
    </row>
    <row r="555" spans="1:11" x14ac:dyDescent="0.25">
      <c r="A555" t="str">
        <f t="shared" si="59"/>
        <v/>
      </c>
      <c r="B555" s="16">
        <f t="shared" si="62"/>
        <v>39355</v>
      </c>
      <c r="C555">
        <f t="shared" si="63"/>
        <v>80</v>
      </c>
      <c r="D555">
        <f t="shared" si="60"/>
        <v>30</v>
      </c>
      <c r="E555">
        <f t="shared" si="61"/>
        <v>50</v>
      </c>
      <c r="G555">
        <f t="shared" si="64"/>
        <v>0</v>
      </c>
      <c r="I555">
        <f t="shared" si="64"/>
        <v>0</v>
      </c>
      <c r="K555">
        <f t="shared" si="57"/>
        <v>30</v>
      </c>
    </row>
    <row r="556" spans="1:11" x14ac:dyDescent="0.25">
      <c r="A556">
        <f t="shared" si="59"/>
        <v>1</v>
      </c>
      <c r="B556" s="16">
        <f t="shared" si="62"/>
        <v>39356</v>
      </c>
      <c r="C556">
        <f t="shared" si="63"/>
        <v>80</v>
      </c>
      <c r="D556">
        <f t="shared" si="60"/>
        <v>30</v>
      </c>
      <c r="E556">
        <f t="shared" si="61"/>
        <v>50</v>
      </c>
      <c r="G556">
        <f t="shared" si="64"/>
        <v>0</v>
      </c>
      <c r="I556">
        <f t="shared" si="64"/>
        <v>0</v>
      </c>
      <c r="K556">
        <f t="shared" si="57"/>
        <v>30</v>
      </c>
    </row>
    <row r="557" spans="1:11" x14ac:dyDescent="0.25">
      <c r="A557" t="str">
        <f t="shared" si="59"/>
        <v/>
      </c>
      <c r="B557" s="16">
        <f t="shared" si="62"/>
        <v>39357</v>
      </c>
      <c r="C557">
        <f t="shared" si="63"/>
        <v>80</v>
      </c>
      <c r="D557">
        <f t="shared" si="60"/>
        <v>30</v>
      </c>
      <c r="E557">
        <f t="shared" si="61"/>
        <v>50</v>
      </c>
      <c r="G557">
        <f t="shared" si="64"/>
        <v>0</v>
      </c>
      <c r="I557">
        <f t="shared" si="64"/>
        <v>0</v>
      </c>
      <c r="K557">
        <f t="shared" si="57"/>
        <v>30</v>
      </c>
    </row>
    <row r="558" spans="1:11" x14ac:dyDescent="0.25">
      <c r="A558" t="str">
        <f t="shared" si="59"/>
        <v/>
      </c>
      <c r="B558" s="16">
        <f t="shared" si="62"/>
        <v>39358</v>
      </c>
      <c r="C558">
        <f t="shared" si="63"/>
        <v>80</v>
      </c>
      <c r="D558">
        <f t="shared" si="60"/>
        <v>30</v>
      </c>
      <c r="E558">
        <f t="shared" si="61"/>
        <v>50</v>
      </c>
      <c r="G558">
        <f t="shared" si="64"/>
        <v>0</v>
      </c>
      <c r="I558">
        <f t="shared" si="64"/>
        <v>0</v>
      </c>
      <c r="K558">
        <f t="shared" si="57"/>
        <v>30</v>
      </c>
    </row>
    <row r="559" spans="1:11" x14ac:dyDescent="0.25">
      <c r="A559" t="str">
        <f t="shared" si="59"/>
        <v/>
      </c>
      <c r="B559" s="16">
        <f t="shared" si="62"/>
        <v>39359</v>
      </c>
      <c r="C559">
        <f t="shared" si="63"/>
        <v>80</v>
      </c>
      <c r="D559">
        <f t="shared" si="60"/>
        <v>30</v>
      </c>
      <c r="E559">
        <f t="shared" si="61"/>
        <v>50</v>
      </c>
      <c r="G559">
        <f t="shared" si="64"/>
        <v>0</v>
      </c>
      <c r="I559">
        <f t="shared" si="64"/>
        <v>0</v>
      </c>
      <c r="K559">
        <f t="shared" ref="K559:K586" si="65">K558</f>
        <v>30</v>
      </c>
    </row>
    <row r="560" spans="1:11" x14ac:dyDescent="0.25">
      <c r="A560" t="str">
        <f t="shared" si="59"/>
        <v/>
      </c>
      <c r="B560" s="16">
        <f t="shared" si="62"/>
        <v>39360</v>
      </c>
      <c r="C560">
        <f t="shared" si="63"/>
        <v>80</v>
      </c>
      <c r="D560">
        <f t="shared" si="60"/>
        <v>30</v>
      </c>
      <c r="E560">
        <f t="shared" si="61"/>
        <v>50</v>
      </c>
      <c r="G560">
        <f t="shared" si="64"/>
        <v>0</v>
      </c>
      <c r="I560">
        <f t="shared" si="64"/>
        <v>0</v>
      </c>
      <c r="K560">
        <f t="shared" si="65"/>
        <v>30</v>
      </c>
    </row>
    <row r="561" spans="1:11" x14ac:dyDescent="0.25">
      <c r="A561" t="str">
        <f t="shared" si="59"/>
        <v/>
      </c>
      <c r="B561" s="16">
        <f t="shared" si="62"/>
        <v>39361</v>
      </c>
      <c r="C561">
        <f t="shared" si="63"/>
        <v>80</v>
      </c>
      <c r="D561">
        <f t="shared" si="60"/>
        <v>30</v>
      </c>
      <c r="E561">
        <f t="shared" si="61"/>
        <v>50</v>
      </c>
      <c r="G561">
        <f t="shared" si="64"/>
        <v>0</v>
      </c>
      <c r="I561">
        <f t="shared" si="64"/>
        <v>0</v>
      </c>
      <c r="K561">
        <f t="shared" si="65"/>
        <v>30</v>
      </c>
    </row>
    <row r="562" spans="1:11" x14ac:dyDescent="0.25">
      <c r="A562" t="str">
        <f t="shared" si="59"/>
        <v/>
      </c>
      <c r="B562" s="16">
        <f t="shared" si="62"/>
        <v>39362</v>
      </c>
      <c r="C562">
        <f t="shared" si="63"/>
        <v>80</v>
      </c>
      <c r="D562">
        <f t="shared" si="60"/>
        <v>30</v>
      </c>
      <c r="E562">
        <f t="shared" si="61"/>
        <v>50</v>
      </c>
      <c r="G562">
        <f t="shared" si="64"/>
        <v>0</v>
      </c>
      <c r="I562">
        <f t="shared" si="64"/>
        <v>0</v>
      </c>
      <c r="K562">
        <f t="shared" si="65"/>
        <v>30</v>
      </c>
    </row>
    <row r="563" spans="1:11" x14ac:dyDescent="0.25">
      <c r="A563" t="str">
        <f t="shared" si="59"/>
        <v/>
      </c>
      <c r="B563" s="16">
        <f t="shared" si="62"/>
        <v>39363</v>
      </c>
      <c r="C563">
        <f t="shared" si="63"/>
        <v>80</v>
      </c>
      <c r="D563">
        <f t="shared" si="60"/>
        <v>30</v>
      </c>
      <c r="E563">
        <f t="shared" si="61"/>
        <v>50</v>
      </c>
      <c r="G563">
        <f t="shared" ref="G563:I586" si="66">G562</f>
        <v>0</v>
      </c>
      <c r="I563">
        <f t="shared" si="66"/>
        <v>0</v>
      </c>
      <c r="K563">
        <f t="shared" si="65"/>
        <v>30</v>
      </c>
    </row>
    <row r="564" spans="1:11" x14ac:dyDescent="0.25">
      <c r="A564" t="str">
        <f t="shared" si="59"/>
        <v/>
      </c>
      <c r="B564" s="16">
        <f t="shared" si="62"/>
        <v>39364</v>
      </c>
      <c r="C564">
        <f t="shared" si="63"/>
        <v>80</v>
      </c>
      <c r="D564">
        <f t="shared" si="60"/>
        <v>30</v>
      </c>
      <c r="E564">
        <f t="shared" si="61"/>
        <v>50</v>
      </c>
      <c r="G564">
        <f t="shared" si="66"/>
        <v>0</v>
      </c>
      <c r="I564">
        <f t="shared" si="66"/>
        <v>0</v>
      </c>
      <c r="K564">
        <f t="shared" si="65"/>
        <v>30</v>
      </c>
    </row>
    <row r="565" spans="1:11" x14ac:dyDescent="0.25">
      <c r="A565" t="str">
        <f t="shared" si="59"/>
        <v/>
      </c>
      <c r="B565" s="16">
        <f t="shared" si="62"/>
        <v>39365</v>
      </c>
      <c r="C565">
        <f t="shared" si="63"/>
        <v>80</v>
      </c>
      <c r="D565">
        <f t="shared" si="60"/>
        <v>30</v>
      </c>
      <c r="E565">
        <f t="shared" si="61"/>
        <v>50</v>
      </c>
      <c r="G565">
        <f t="shared" si="66"/>
        <v>0</v>
      </c>
      <c r="I565">
        <f t="shared" si="66"/>
        <v>0</v>
      </c>
      <c r="K565">
        <f t="shared" si="65"/>
        <v>30</v>
      </c>
    </row>
    <row r="566" spans="1:11" x14ac:dyDescent="0.25">
      <c r="A566" t="str">
        <f t="shared" si="59"/>
        <v/>
      </c>
      <c r="B566" s="16">
        <f t="shared" si="62"/>
        <v>39366</v>
      </c>
      <c r="C566">
        <f t="shared" si="63"/>
        <v>80</v>
      </c>
      <c r="D566">
        <f t="shared" si="60"/>
        <v>30</v>
      </c>
      <c r="E566">
        <f t="shared" si="61"/>
        <v>50</v>
      </c>
      <c r="G566">
        <f t="shared" si="66"/>
        <v>0</v>
      </c>
      <c r="I566">
        <f t="shared" si="66"/>
        <v>0</v>
      </c>
      <c r="K566">
        <f t="shared" si="65"/>
        <v>30</v>
      </c>
    </row>
    <row r="567" spans="1:11" x14ac:dyDescent="0.25">
      <c r="A567" t="str">
        <f t="shared" si="59"/>
        <v/>
      </c>
      <c r="B567" s="16">
        <f t="shared" si="62"/>
        <v>39367</v>
      </c>
      <c r="C567">
        <f t="shared" si="63"/>
        <v>80</v>
      </c>
      <c r="D567">
        <f t="shared" si="60"/>
        <v>30</v>
      </c>
      <c r="E567">
        <f t="shared" si="61"/>
        <v>50</v>
      </c>
      <c r="G567">
        <f t="shared" si="66"/>
        <v>0</v>
      </c>
      <c r="I567">
        <f t="shared" si="66"/>
        <v>0</v>
      </c>
      <c r="K567">
        <f t="shared" si="65"/>
        <v>30</v>
      </c>
    </row>
    <row r="568" spans="1:11" x14ac:dyDescent="0.25">
      <c r="A568" t="str">
        <f t="shared" si="59"/>
        <v/>
      </c>
      <c r="B568" s="16">
        <f t="shared" si="62"/>
        <v>39368</v>
      </c>
      <c r="C568">
        <f t="shared" si="63"/>
        <v>80</v>
      </c>
      <c r="D568">
        <f t="shared" si="60"/>
        <v>30</v>
      </c>
      <c r="E568">
        <f t="shared" si="61"/>
        <v>50</v>
      </c>
      <c r="G568">
        <f t="shared" si="66"/>
        <v>0</v>
      </c>
      <c r="I568">
        <f t="shared" si="66"/>
        <v>0</v>
      </c>
      <c r="K568">
        <f t="shared" si="65"/>
        <v>30</v>
      </c>
    </row>
    <row r="569" spans="1:11" x14ac:dyDescent="0.25">
      <c r="A569" t="str">
        <f t="shared" si="59"/>
        <v/>
      </c>
      <c r="B569" s="16">
        <f t="shared" si="62"/>
        <v>39369</v>
      </c>
      <c r="C569">
        <f t="shared" si="63"/>
        <v>80</v>
      </c>
      <c r="D569">
        <f t="shared" si="60"/>
        <v>30</v>
      </c>
      <c r="E569">
        <f t="shared" si="61"/>
        <v>50</v>
      </c>
      <c r="G569">
        <f t="shared" si="66"/>
        <v>0</v>
      </c>
      <c r="I569">
        <f t="shared" si="66"/>
        <v>0</v>
      </c>
      <c r="K569">
        <f t="shared" si="65"/>
        <v>30</v>
      </c>
    </row>
    <row r="570" spans="1:11" x14ac:dyDescent="0.25">
      <c r="A570" t="str">
        <f t="shared" si="59"/>
        <v/>
      </c>
      <c r="B570" s="16">
        <f t="shared" si="62"/>
        <v>39370</v>
      </c>
      <c r="C570">
        <f t="shared" si="63"/>
        <v>80</v>
      </c>
      <c r="D570">
        <f t="shared" si="60"/>
        <v>30</v>
      </c>
      <c r="E570">
        <f t="shared" si="61"/>
        <v>50</v>
      </c>
      <c r="G570">
        <f t="shared" si="66"/>
        <v>0</v>
      </c>
      <c r="I570">
        <f t="shared" si="66"/>
        <v>0</v>
      </c>
      <c r="K570">
        <f t="shared" si="65"/>
        <v>30</v>
      </c>
    </row>
    <row r="571" spans="1:11" x14ac:dyDescent="0.25">
      <c r="A571" t="str">
        <f t="shared" si="59"/>
        <v/>
      </c>
      <c r="B571" s="16">
        <f t="shared" si="62"/>
        <v>39371</v>
      </c>
      <c r="C571">
        <f t="shared" si="63"/>
        <v>80</v>
      </c>
      <c r="D571">
        <f t="shared" si="60"/>
        <v>30</v>
      </c>
      <c r="E571">
        <f t="shared" si="61"/>
        <v>50</v>
      </c>
      <c r="G571">
        <f t="shared" si="66"/>
        <v>0</v>
      </c>
      <c r="I571">
        <f t="shared" si="66"/>
        <v>0</v>
      </c>
      <c r="K571">
        <f t="shared" si="65"/>
        <v>30</v>
      </c>
    </row>
    <row r="572" spans="1:11" x14ac:dyDescent="0.25">
      <c r="A572" t="str">
        <f t="shared" si="59"/>
        <v/>
      </c>
      <c r="B572" s="16">
        <f t="shared" si="62"/>
        <v>39372</v>
      </c>
      <c r="C572">
        <f t="shared" si="63"/>
        <v>80</v>
      </c>
      <c r="D572">
        <f t="shared" si="60"/>
        <v>30</v>
      </c>
      <c r="E572">
        <f t="shared" si="61"/>
        <v>50</v>
      </c>
      <c r="G572">
        <f t="shared" si="66"/>
        <v>0</v>
      </c>
      <c r="I572">
        <f t="shared" si="66"/>
        <v>0</v>
      </c>
      <c r="K572">
        <f t="shared" si="65"/>
        <v>30</v>
      </c>
    </row>
    <row r="573" spans="1:11" x14ac:dyDescent="0.25">
      <c r="A573" t="str">
        <f t="shared" si="59"/>
        <v/>
      </c>
      <c r="B573" s="16">
        <f t="shared" si="62"/>
        <v>39373</v>
      </c>
      <c r="C573">
        <f t="shared" si="63"/>
        <v>80</v>
      </c>
      <c r="D573">
        <f t="shared" si="60"/>
        <v>30</v>
      </c>
      <c r="E573">
        <f t="shared" si="61"/>
        <v>50</v>
      </c>
      <c r="G573">
        <f t="shared" si="66"/>
        <v>0</v>
      </c>
      <c r="I573">
        <f t="shared" si="66"/>
        <v>0</v>
      </c>
      <c r="K573">
        <f t="shared" si="65"/>
        <v>30</v>
      </c>
    </row>
    <row r="574" spans="1:11" x14ac:dyDescent="0.25">
      <c r="A574" t="str">
        <f t="shared" si="59"/>
        <v/>
      </c>
      <c r="B574" s="16">
        <f t="shared" si="62"/>
        <v>39374</v>
      </c>
      <c r="C574">
        <f t="shared" si="63"/>
        <v>80</v>
      </c>
      <c r="D574">
        <f t="shared" si="60"/>
        <v>30</v>
      </c>
      <c r="E574">
        <f t="shared" si="61"/>
        <v>50</v>
      </c>
      <c r="G574">
        <f t="shared" si="66"/>
        <v>0</v>
      </c>
      <c r="I574">
        <f t="shared" si="66"/>
        <v>0</v>
      </c>
      <c r="K574">
        <f t="shared" si="65"/>
        <v>30</v>
      </c>
    </row>
    <row r="575" spans="1:11" x14ac:dyDescent="0.25">
      <c r="A575" t="str">
        <f t="shared" si="59"/>
        <v/>
      </c>
      <c r="B575" s="16">
        <f t="shared" si="62"/>
        <v>39375</v>
      </c>
      <c r="C575">
        <f t="shared" si="63"/>
        <v>80</v>
      </c>
      <c r="D575">
        <f t="shared" si="60"/>
        <v>30</v>
      </c>
      <c r="E575">
        <f t="shared" si="61"/>
        <v>50</v>
      </c>
      <c r="G575">
        <f t="shared" si="66"/>
        <v>0</v>
      </c>
      <c r="I575">
        <f t="shared" si="66"/>
        <v>0</v>
      </c>
      <c r="K575">
        <f t="shared" si="65"/>
        <v>30</v>
      </c>
    </row>
    <row r="576" spans="1:11" x14ac:dyDescent="0.25">
      <c r="A576" t="str">
        <f t="shared" si="59"/>
        <v/>
      </c>
      <c r="B576" s="16">
        <f t="shared" si="62"/>
        <v>39376</v>
      </c>
      <c r="C576">
        <f t="shared" si="63"/>
        <v>80</v>
      </c>
      <c r="D576">
        <f t="shared" si="60"/>
        <v>30</v>
      </c>
      <c r="E576">
        <f t="shared" si="61"/>
        <v>50</v>
      </c>
      <c r="G576">
        <f t="shared" si="66"/>
        <v>0</v>
      </c>
      <c r="I576">
        <f t="shared" si="66"/>
        <v>0</v>
      </c>
      <c r="K576">
        <f t="shared" si="65"/>
        <v>30</v>
      </c>
    </row>
    <row r="577" spans="1:11" x14ac:dyDescent="0.25">
      <c r="A577" t="str">
        <f t="shared" si="59"/>
        <v/>
      </c>
      <c r="B577" s="16">
        <f t="shared" si="62"/>
        <v>39377</v>
      </c>
      <c r="C577">
        <f t="shared" si="63"/>
        <v>80</v>
      </c>
      <c r="D577">
        <f t="shared" si="60"/>
        <v>30</v>
      </c>
      <c r="E577">
        <f t="shared" si="61"/>
        <v>50</v>
      </c>
      <c r="G577">
        <f t="shared" si="66"/>
        <v>0</v>
      </c>
      <c r="I577">
        <f t="shared" si="66"/>
        <v>0</v>
      </c>
      <c r="K577">
        <f t="shared" si="65"/>
        <v>30</v>
      </c>
    </row>
    <row r="578" spans="1:11" x14ac:dyDescent="0.25">
      <c r="A578" t="str">
        <f t="shared" si="59"/>
        <v/>
      </c>
      <c r="B578" s="16">
        <f t="shared" si="62"/>
        <v>39378</v>
      </c>
      <c r="C578">
        <f t="shared" si="63"/>
        <v>80</v>
      </c>
      <c r="D578">
        <f t="shared" si="60"/>
        <v>30</v>
      </c>
      <c r="E578">
        <f t="shared" si="61"/>
        <v>50</v>
      </c>
      <c r="G578">
        <f t="shared" si="66"/>
        <v>0</v>
      </c>
      <c r="I578">
        <f t="shared" si="66"/>
        <v>0</v>
      </c>
      <c r="K578">
        <f t="shared" si="65"/>
        <v>30</v>
      </c>
    </row>
    <row r="579" spans="1:11" x14ac:dyDescent="0.25">
      <c r="A579" t="str">
        <f t="shared" si="59"/>
        <v/>
      </c>
      <c r="B579" s="16">
        <f t="shared" si="62"/>
        <v>39379</v>
      </c>
      <c r="C579">
        <f t="shared" si="63"/>
        <v>80</v>
      </c>
      <c r="D579">
        <f t="shared" si="60"/>
        <v>30</v>
      </c>
      <c r="E579">
        <f t="shared" si="61"/>
        <v>50</v>
      </c>
      <c r="G579">
        <f t="shared" si="66"/>
        <v>0</v>
      </c>
      <c r="I579">
        <f t="shared" si="66"/>
        <v>0</v>
      </c>
      <c r="K579">
        <f t="shared" si="65"/>
        <v>30</v>
      </c>
    </row>
    <row r="580" spans="1:11" x14ac:dyDescent="0.25">
      <c r="A580" t="str">
        <f t="shared" si="59"/>
        <v/>
      </c>
      <c r="B580" s="16">
        <f t="shared" si="62"/>
        <v>39380</v>
      </c>
      <c r="C580">
        <f t="shared" si="63"/>
        <v>80</v>
      </c>
      <c r="D580">
        <f t="shared" si="60"/>
        <v>30</v>
      </c>
      <c r="E580">
        <f t="shared" si="61"/>
        <v>50</v>
      </c>
      <c r="G580">
        <f t="shared" si="66"/>
        <v>0</v>
      </c>
      <c r="I580">
        <f t="shared" si="66"/>
        <v>0</v>
      </c>
      <c r="K580">
        <f t="shared" si="65"/>
        <v>30</v>
      </c>
    </row>
    <row r="581" spans="1:11" x14ac:dyDescent="0.25">
      <c r="A581" t="str">
        <f t="shared" si="59"/>
        <v/>
      </c>
      <c r="B581" s="16">
        <f t="shared" si="62"/>
        <v>39381</v>
      </c>
      <c r="C581">
        <f t="shared" si="63"/>
        <v>80</v>
      </c>
      <c r="D581">
        <f t="shared" si="60"/>
        <v>30</v>
      </c>
      <c r="E581">
        <f t="shared" si="61"/>
        <v>50</v>
      </c>
      <c r="G581">
        <f t="shared" si="66"/>
        <v>0</v>
      </c>
      <c r="I581">
        <f t="shared" si="66"/>
        <v>0</v>
      </c>
      <c r="K581">
        <f t="shared" si="65"/>
        <v>30</v>
      </c>
    </row>
    <row r="582" spans="1:11" x14ac:dyDescent="0.25">
      <c r="A582" t="str">
        <f t="shared" si="59"/>
        <v/>
      </c>
      <c r="B582" s="16">
        <f t="shared" si="62"/>
        <v>39382</v>
      </c>
      <c r="C582">
        <f t="shared" si="63"/>
        <v>80</v>
      </c>
      <c r="D582">
        <f t="shared" si="60"/>
        <v>30</v>
      </c>
      <c r="E582">
        <f t="shared" si="61"/>
        <v>50</v>
      </c>
      <c r="G582">
        <f t="shared" si="66"/>
        <v>0</v>
      </c>
      <c r="I582">
        <f t="shared" si="66"/>
        <v>0</v>
      </c>
      <c r="K582">
        <f t="shared" si="65"/>
        <v>30</v>
      </c>
    </row>
    <row r="583" spans="1:11" x14ac:dyDescent="0.25">
      <c r="A583" t="str">
        <f t="shared" si="59"/>
        <v/>
      </c>
      <c r="B583" s="16">
        <f t="shared" si="62"/>
        <v>39383</v>
      </c>
      <c r="C583">
        <f t="shared" si="63"/>
        <v>80</v>
      </c>
      <c r="D583">
        <f t="shared" si="60"/>
        <v>30</v>
      </c>
      <c r="E583">
        <f t="shared" si="61"/>
        <v>50</v>
      </c>
      <c r="G583">
        <f t="shared" si="66"/>
        <v>0</v>
      </c>
      <c r="I583">
        <f t="shared" si="66"/>
        <v>0</v>
      </c>
      <c r="K583">
        <f t="shared" si="65"/>
        <v>30</v>
      </c>
    </row>
    <row r="584" spans="1:11" x14ac:dyDescent="0.25">
      <c r="A584" t="str">
        <f t="shared" ref="A584:A647" si="67">IF(DAY(B584)=1,1,"")</f>
        <v/>
      </c>
      <c r="B584" s="16">
        <f t="shared" si="62"/>
        <v>39384</v>
      </c>
      <c r="C584">
        <f t="shared" si="63"/>
        <v>80</v>
      </c>
      <c r="D584">
        <f t="shared" ref="D584:D647" si="68">SUM(F584:W584)</f>
        <v>30</v>
      </c>
      <c r="E584">
        <f t="shared" ref="E584:E647" si="69">C584-D584</f>
        <v>50</v>
      </c>
      <c r="G584">
        <f t="shared" si="66"/>
        <v>0</v>
      </c>
      <c r="I584">
        <f t="shared" si="66"/>
        <v>0</v>
      </c>
      <c r="K584">
        <f t="shared" si="65"/>
        <v>30</v>
      </c>
    </row>
    <row r="585" spans="1:11" x14ac:dyDescent="0.25">
      <c r="A585" t="str">
        <f t="shared" si="67"/>
        <v/>
      </c>
      <c r="B585" s="16">
        <f t="shared" ref="B585:B648" si="70">B584+1</f>
        <v>39385</v>
      </c>
      <c r="C585">
        <f t="shared" si="63"/>
        <v>80</v>
      </c>
      <c r="D585">
        <f t="shared" si="68"/>
        <v>30</v>
      </c>
      <c r="E585">
        <f t="shared" si="69"/>
        <v>50</v>
      </c>
      <c r="G585">
        <f t="shared" si="66"/>
        <v>0</v>
      </c>
      <c r="I585">
        <f t="shared" si="66"/>
        <v>0</v>
      </c>
      <c r="K585">
        <f t="shared" si="65"/>
        <v>30</v>
      </c>
    </row>
    <row r="586" spans="1:11" x14ac:dyDescent="0.25">
      <c r="A586" t="str">
        <f t="shared" si="67"/>
        <v/>
      </c>
      <c r="B586" s="16">
        <f t="shared" si="70"/>
        <v>39386</v>
      </c>
      <c r="C586">
        <f t="shared" ref="C586:C649" si="71">C585</f>
        <v>80</v>
      </c>
      <c r="D586">
        <f t="shared" si="68"/>
        <v>30</v>
      </c>
      <c r="E586">
        <f t="shared" si="69"/>
        <v>50</v>
      </c>
      <c r="G586">
        <f t="shared" si="66"/>
        <v>0</v>
      </c>
      <c r="I586">
        <f t="shared" si="66"/>
        <v>0</v>
      </c>
      <c r="K586">
        <f t="shared" si="65"/>
        <v>30</v>
      </c>
    </row>
    <row r="587" spans="1:11" x14ac:dyDescent="0.25">
      <c r="A587">
        <f t="shared" si="67"/>
        <v>1</v>
      </c>
      <c r="B587" s="16">
        <f t="shared" si="70"/>
        <v>39387</v>
      </c>
      <c r="C587">
        <f t="shared" si="71"/>
        <v>80</v>
      </c>
      <c r="D587">
        <f t="shared" si="68"/>
        <v>25</v>
      </c>
      <c r="E587">
        <f t="shared" si="69"/>
        <v>55</v>
      </c>
      <c r="G587">
        <v>20</v>
      </c>
      <c r="I587">
        <v>5</v>
      </c>
      <c r="K587">
        <v>0</v>
      </c>
    </row>
    <row r="588" spans="1:11" x14ac:dyDescent="0.25">
      <c r="A588" t="str">
        <f t="shared" si="67"/>
        <v/>
      </c>
      <c r="B588" s="16">
        <f t="shared" si="70"/>
        <v>39388</v>
      </c>
      <c r="C588">
        <f t="shared" si="71"/>
        <v>80</v>
      </c>
      <c r="D588">
        <f t="shared" si="68"/>
        <v>25</v>
      </c>
      <c r="E588">
        <f t="shared" si="69"/>
        <v>55</v>
      </c>
      <c r="G588">
        <f t="shared" ref="G588:I650" si="72">G587</f>
        <v>20</v>
      </c>
      <c r="I588">
        <f t="shared" si="72"/>
        <v>5</v>
      </c>
      <c r="K588">
        <f t="shared" ref="K588:K647" si="73">K587</f>
        <v>0</v>
      </c>
    </row>
    <row r="589" spans="1:11" x14ac:dyDescent="0.25">
      <c r="A589" t="str">
        <f t="shared" si="67"/>
        <v/>
      </c>
      <c r="B589" s="16">
        <f t="shared" si="70"/>
        <v>39389</v>
      </c>
      <c r="C589">
        <f t="shared" si="71"/>
        <v>80</v>
      </c>
      <c r="D589">
        <f t="shared" si="68"/>
        <v>25</v>
      </c>
      <c r="E589">
        <f t="shared" si="69"/>
        <v>55</v>
      </c>
      <c r="G589">
        <f t="shared" si="72"/>
        <v>20</v>
      </c>
      <c r="I589">
        <f t="shared" si="72"/>
        <v>5</v>
      </c>
      <c r="K589">
        <f t="shared" si="73"/>
        <v>0</v>
      </c>
    </row>
    <row r="590" spans="1:11" x14ac:dyDescent="0.25">
      <c r="A590" t="str">
        <f t="shared" si="67"/>
        <v/>
      </c>
      <c r="B590" s="16">
        <f t="shared" si="70"/>
        <v>39390</v>
      </c>
      <c r="C590">
        <f t="shared" si="71"/>
        <v>80</v>
      </c>
      <c r="D590">
        <f t="shared" si="68"/>
        <v>25</v>
      </c>
      <c r="E590">
        <f t="shared" si="69"/>
        <v>55</v>
      </c>
      <c r="G590">
        <f t="shared" si="72"/>
        <v>20</v>
      </c>
      <c r="I590">
        <f t="shared" si="72"/>
        <v>5</v>
      </c>
      <c r="K590">
        <f t="shared" si="73"/>
        <v>0</v>
      </c>
    </row>
    <row r="591" spans="1:11" x14ac:dyDescent="0.25">
      <c r="A591" t="str">
        <f t="shared" si="67"/>
        <v/>
      </c>
      <c r="B591" s="16">
        <f t="shared" si="70"/>
        <v>39391</v>
      </c>
      <c r="C591">
        <f t="shared" si="71"/>
        <v>80</v>
      </c>
      <c r="D591">
        <f t="shared" si="68"/>
        <v>25</v>
      </c>
      <c r="E591">
        <f t="shared" si="69"/>
        <v>55</v>
      </c>
      <c r="G591">
        <f t="shared" si="72"/>
        <v>20</v>
      </c>
      <c r="I591">
        <f t="shared" si="72"/>
        <v>5</v>
      </c>
      <c r="K591">
        <f t="shared" si="73"/>
        <v>0</v>
      </c>
    </row>
    <row r="592" spans="1:11" x14ac:dyDescent="0.25">
      <c r="A592" t="str">
        <f t="shared" si="67"/>
        <v/>
      </c>
      <c r="B592" s="16">
        <f t="shared" si="70"/>
        <v>39392</v>
      </c>
      <c r="C592">
        <f t="shared" si="71"/>
        <v>80</v>
      </c>
      <c r="D592">
        <f t="shared" si="68"/>
        <v>25</v>
      </c>
      <c r="E592">
        <f t="shared" si="69"/>
        <v>55</v>
      </c>
      <c r="G592">
        <f t="shared" si="72"/>
        <v>20</v>
      </c>
      <c r="I592">
        <f t="shared" si="72"/>
        <v>5</v>
      </c>
      <c r="K592">
        <f t="shared" si="73"/>
        <v>0</v>
      </c>
    </row>
    <row r="593" spans="1:11" x14ac:dyDescent="0.25">
      <c r="A593" t="str">
        <f t="shared" si="67"/>
        <v/>
      </c>
      <c r="B593" s="16">
        <f t="shared" si="70"/>
        <v>39393</v>
      </c>
      <c r="C593">
        <f t="shared" si="71"/>
        <v>80</v>
      </c>
      <c r="D593">
        <f t="shared" si="68"/>
        <v>25</v>
      </c>
      <c r="E593">
        <f t="shared" si="69"/>
        <v>55</v>
      </c>
      <c r="G593">
        <f t="shared" si="72"/>
        <v>20</v>
      </c>
      <c r="I593">
        <f t="shared" si="72"/>
        <v>5</v>
      </c>
      <c r="K593">
        <f t="shared" si="73"/>
        <v>0</v>
      </c>
    </row>
    <row r="594" spans="1:11" x14ac:dyDescent="0.25">
      <c r="A594" t="str">
        <f t="shared" si="67"/>
        <v/>
      </c>
      <c r="B594" s="16">
        <f t="shared" si="70"/>
        <v>39394</v>
      </c>
      <c r="C594">
        <f t="shared" si="71"/>
        <v>80</v>
      </c>
      <c r="D594">
        <f t="shared" si="68"/>
        <v>25</v>
      </c>
      <c r="E594">
        <f t="shared" si="69"/>
        <v>55</v>
      </c>
      <c r="G594">
        <f t="shared" si="72"/>
        <v>20</v>
      </c>
      <c r="I594">
        <f t="shared" si="72"/>
        <v>5</v>
      </c>
      <c r="K594">
        <f t="shared" si="73"/>
        <v>0</v>
      </c>
    </row>
    <row r="595" spans="1:11" x14ac:dyDescent="0.25">
      <c r="A595" t="str">
        <f t="shared" si="67"/>
        <v/>
      </c>
      <c r="B595" s="16">
        <f t="shared" si="70"/>
        <v>39395</v>
      </c>
      <c r="C595">
        <f t="shared" si="71"/>
        <v>80</v>
      </c>
      <c r="D595">
        <f t="shared" si="68"/>
        <v>25</v>
      </c>
      <c r="E595">
        <f t="shared" si="69"/>
        <v>55</v>
      </c>
      <c r="G595">
        <f t="shared" si="72"/>
        <v>20</v>
      </c>
      <c r="I595">
        <f t="shared" si="72"/>
        <v>5</v>
      </c>
      <c r="K595">
        <f t="shared" si="73"/>
        <v>0</v>
      </c>
    </row>
    <row r="596" spans="1:11" x14ac:dyDescent="0.25">
      <c r="A596" t="str">
        <f t="shared" si="67"/>
        <v/>
      </c>
      <c r="B596" s="16">
        <f t="shared" si="70"/>
        <v>39396</v>
      </c>
      <c r="C596">
        <f t="shared" si="71"/>
        <v>80</v>
      </c>
      <c r="D596">
        <f t="shared" si="68"/>
        <v>25</v>
      </c>
      <c r="E596">
        <f t="shared" si="69"/>
        <v>55</v>
      </c>
      <c r="G596">
        <f t="shared" si="72"/>
        <v>20</v>
      </c>
      <c r="I596">
        <f t="shared" si="72"/>
        <v>5</v>
      </c>
      <c r="K596">
        <f t="shared" si="73"/>
        <v>0</v>
      </c>
    </row>
    <row r="597" spans="1:11" x14ac:dyDescent="0.25">
      <c r="A597" t="str">
        <f t="shared" si="67"/>
        <v/>
      </c>
      <c r="B597" s="16">
        <f t="shared" si="70"/>
        <v>39397</v>
      </c>
      <c r="C597">
        <f t="shared" si="71"/>
        <v>80</v>
      </c>
      <c r="D597">
        <f t="shared" si="68"/>
        <v>25</v>
      </c>
      <c r="E597">
        <f t="shared" si="69"/>
        <v>55</v>
      </c>
      <c r="G597">
        <f t="shared" si="72"/>
        <v>20</v>
      </c>
      <c r="I597">
        <f t="shared" si="72"/>
        <v>5</v>
      </c>
      <c r="K597">
        <f t="shared" si="73"/>
        <v>0</v>
      </c>
    </row>
    <row r="598" spans="1:11" x14ac:dyDescent="0.25">
      <c r="A598" t="str">
        <f t="shared" si="67"/>
        <v/>
      </c>
      <c r="B598" s="16">
        <f t="shared" si="70"/>
        <v>39398</v>
      </c>
      <c r="C598">
        <f t="shared" si="71"/>
        <v>80</v>
      </c>
      <c r="D598">
        <f t="shared" si="68"/>
        <v>25</v>
      </c>
      <c r="E598">
        <f t="shared" si="69"/>
        <v>55</v>
      </c>
      <c r="G598">
        <f t="shared" si="72"/>
        <v>20</v>
      </c>
      <c r="I598">
        <f t="shared" si="72"/>
        <v>5</v>
      </c>
      <c r="K598">
        <f t="shared" si="73"/>
        <v>0</v>
      </c>
    </row>
    <row r="599" spans="1:11" x14ac:dyDescent="0.25">
      <c r="A599" t="str">
        <f t="shared" si="67"/>
        <v/>
      </c>
      <c r="B599" s="16">
        <f t="shared" si="70"/>
        <v>39399</v>
      </c>
      <c r="C599">
        <f t="shared" si="71"/>
        <v>80</v>
      </c>
      <c r="D599">
        <f t="shared" si="68"/>
        <v>25</v>
      </c>
      <c r="E599">
        <f t="shared" si="69"/>
        <v>55</v>
      </c>
      <c r="G599">
        <f t="shared" si="72"/>
        <v>20</v>
      </c>
      <c r="I599">
        <f t="shared" si="72"/>
        <v>5</v>
      </c>
      <c r="K599">
        <f t="shared" si="73"/>
        <v>0</v>
      </c>
    </row>
    <row r="600" spans="1:11" x14ac:dyDescent="0.25">
      <c r="A600" t="str">
        <f t="shared" si="67"/>
        <v/>
      </c>
      <c r="B600" s="16">
        <f t="shared" si="70"/>
        <v>39400</v>
      </c>
      <c r="C600">
        <f t="shared" si="71"/>
        <v>80</v>
      </c>
      <c r="D600">
        <f t="shared" si="68"/>
        <v>25</v>
      </c>
      <c r="E600">
        <f t="shared" si="69"/>
        <v>55</v>
      </c>
      <c r="G600">
        <f t="shared" si="72"/>
        <v>20</v>
      </c>
      <c r="I600">
        <f t="shared" si="72"/>
        <v>5</v>
      </c>
      <c r="K600">
        <f t="shared" si="73"/>
        <v>0</v>
      </c>
    </row>
    <row r="601" spans="1:11" x14ac:dyDescent="0.25">
      <c r="A601" t="str">
        <f t="shared" si="67"/>
        <v/>
      </c>
      <c r="B601" s="16">
        <f t="shared" si="70"/>
        <v>39401</v>
      </c>
      <c r="C601">
        <f t="shared" si="71"/>
        <v>80</v>
      </c>
      <c r="D601">
        <f t="shared" si="68"/>
        <v>25</v>
      </c>
      <c r="E601">
        <f t="shared" si="69"/>
        <v>55</v>
      </c>
      <c r="G601">
        <f t="shared" si="72"/>
        <v>20</v>
      </c>
      <c r="I601">
        <f t="shared" si="72"/>
        <v>5</v>
      </c>
      <c r="K601">
        <f t="shared" si="73"/>
        <v>0</v>
      </c>
    </row>
    <row r="602" spans="1:11" x14ac:dyDescent="0.25">
      <c r="A602" t="str">
        <f t="shared" si="67"/>
        <v/>
      </c>
      <c r="B602" s="16">
        <f t="shared" si="70"/>
        <v>39402</v>
      </c>
      <c r="C602">
        <f t="shared" si="71"/>
        <v>80</v>
      </c>
      <c r="D602">
        <f t="shared" si="68"/>
        <v>25</v>
      </c>
      <c r="E602">
        <f t="shared" si="69"/>
        <v>55</v>
      </c>
      <c r="G602">
        <f t="shared" si="72"/>
        <v>20</v>
      </c>
      <c r="I602">
        <f t="shared" si="72"/>
        <v>5</v>
      </c>
      <c r="K602">
        <f t="shared" si="73"/>
        <v>0</v>
      </c>
    </row>
    <row r="603" spans="1:11" x14ac:dyDescent="0.25">
      <c r="A603" t="str">
        <f t="shared" si="67"/>
        <v/>
      </c>
      <c r="B603" s="16">
        <f t="shared" si="70"/>
        <v>39403</v>
      </c>
      <c r="C603">
        <f t="shared" si="71"/>
        <v>80</v>
      </c>
      <c r="D603">
        <f t="shared" si="68"/>
        <v>25</v>
      </c>
      <c r="E603">
        <f t="shared" si="69"/>
        <v>55</v>
      </c>
      <c r="G603">
        <f t="shared" si="72"/>
        <v>20</v>
      </c>
      <c r="I603">
        <f t="shared" si="72"/>
        <v>5</v>
      </c>
      <c r="K603">
        <f t="shared" si="73"/>
        <v>0</v>
      </c>
    </row>
    <row r="604" spans="1:11" x14ac:dyDescent="0.25">
      <c r="A604" t="str">
        <f t="shared" si="67"/>
        <v/>
      </c>
      <c r="B604" s="16">
        <f t="shared" si="70"/>
        <v>39404</v>
      </c>
      <c r="C604">
        <f t="shared" si="71"/>
        <v>80</v>
      </c>
      <c r="D604">
        <f t="shared" si="68"/>
        <v>25</v>
      </c>
      <c r="E604">
        <f t="shared" si="69"/>
        <v>55</v>
      </c>
      <c r="G604">
        <f t="shared" si="72"/>
        <v>20</v>
      </c>
      <c r="I604">
        <f t="shared" si="72"/>
        <v>5</v>
      </c>
      <c r="K604">
        <f t="shared" si="73"/>
        <v>0</v>
      </c>
    </row>
    <row r="605" spans="1:11" x14ac:dyDescent="0.25">
      <c r="A605" t="str">
        <f t="shared" si="67"/>
        <v/>
      </c>
      <c r="B605" s="16">
        <f t="shared" si="70"/>
        <v>39405</v>
      </c>
      <c r="C605">
        <f t="shared" si="71"/>
        <v>80</v>
      </c>
      <c r="D605">
        <f t="shared" si="68"/>
        <v>25</v>
      </c>
      <c r="E605">
        <f t="shared" si="69"/>
        <v>55</v>
      </c>
      <c r="G605">
        <f t="shared" si="72"/>
        <v>20</v>
      </c>
      <c r="I605">
        <f t="shared" si="72"/>
        <v>5</v>
      </c>
      <c r="K605">
        <f t="shared" si="73"/>
        <v>0</v>
      </c>
    </row>
    <row r="606" spans="1:11" x14ac:dyDescent="0.25">
      <c r="A606" t="str">
        <f t="shared" si="67"/>
        <v/>
      </c>
      <c r="B606" s="16">
        <f t="shared" si="70"/>
        <v>39406</v>
      </c>
      <c r="C606">
        <f t="shared" si="71"/>
        <v>80</v>
      </c>
      <c r="D606">
        <f t="shared" si="68"/>
        <v>25</v>
      </c>
      <c r="E606">
        <f t="shared" si="69"/>
        <v>55</v>
      </c>
      <c r="G606">
        <f t="shared" si="72"/>
        <v>20</v>
      </c>
      <c r="I606">
        <f t="shared" si="72"/>
        <v>5</v>
      </c>
      <c r="K606">
        <f t="shared" si="73"/>
        <v>0</v>
      </c>
    </row>
    <row r="607" spans="1:11" x14ac:dyDescent="0.25">
      <c r="A607" t="str">
        <f t="shared" si="67"/>
        <v/>
      </c>
      <c r="B607" s="16">
        <f t="shared" si="70"/>
        <v>39407</v>
      </c>
      <c r="C607">
        <f t="shared" si="71"/>
        <v>80</v>
      </c>
      <c r="D607">
        <f t="shared" si="68"/>
        <v>25</v>
      </c>
      <c r="E607">
        <f t="shared" si="69"/>
        <v>55</v>
      </c>
      <c r="G607">
        <f t="shared" si="72"/>
        <v>20</v>
      </c>
      <c r="I607">
        <f t="shared" si="72"/>
        <v>5</v>
      </c>
      <c r="K607">
        <f t="shared" si="73"/>
        <v>0</v>
      </c>
    </row>
    <row r="608" spans="1:11" x14ac:dyDescent="0.25">
      <c r="A608" t="str">
        <f t="shared" si="67"/>
        <v/>
      </c>
      <c r="B608" s="16">
        <f t="shared" si="70"/>
        <v>39408</v>
      </c>
      <c r="C608">
        <f t="shared" si="71"/>
        <v>80</v>
      </c>
      <c r="D608">
        <f t="shared" si="68"/>
        <v>25</v>
      </c>
      <c r="E608">
        <f t="shared" si="69"/>
        <v>55</v>
      </c>
      <c r="G608">
        <f t="shared" si="72"/>
        <v>20</v>
      </c>
      <c r="I608">
        <f t="shared" si="72"/>
        <v>5</v>
      </c>
      <c r="K608">
        <f t="shared" si="73"/>
        <v>0</v>
      </c>
    </row>
    <row r="609" spans="1:11" x14ac:dyDescent="0.25">
      <c r="A609" t="str">
        <f t="shared" si="67"/>
        <v/>
      </c>
      <c r="B609" s="16">
        <f t="shared" si="70"/>
        <v>39409</v>
      </c>
      <c r="C609">
        <f t="shared" si="71"/>
        <v>80</v>
      </c>
      <c r="D609">
        <f t="shared" si="68"/>
        <v>25</v>
      </c>
      <c r="E609">
        <f t="shared" si="69"/>
        <v>55</v>
      </c>
      <c r="G609">
        <f t="shared" si="72"/>
        <v>20</v>
      </c>
      <c r="I609">
        <f t="shared" si="72"/>
        <v>5</v>
      </c>
      <c r="K609">
        <f t="shared" si="73"/>
        <v>0</v>
      </c>
    </row>
    <row r="610" spans="1:11" x14ac:dyDescent="0.25">
      <c r="A610" t="str">
        <f t="shared" si="67"/>
        <v/>
      </c>
      <c r="B610" s="16">
        <f t="shared" si="70"/>
        <v>39410</v>
      </c>
      <c r="C610">
        <f t="shared" si="71"/>
        <v>80</v>
      </c>
      <c r="D610">
        <f t="shared" si="68"/>
        <v>25</v>
      </c>
      <c r="E610">
        <f t="shared" si="69"/>
        <v>55</v>
      </c>
      <c r="G610">
        <f t="shared" si="72"/>
        <v>20</v>
      </c>
      <c r="I610">
        <f t="shared" si="72"/>
        <v>5</v>
      </c>
      <c r="K610">
        <f t="shared" si="73"/>
        <v>0</v>
      </c>
    </row>
    <row r="611" spans="1:11" x14ac:dyDescent="0.25">
      <c r="A611" t="str">
        <f t="shared" si="67"/>
        <v/>
      </c>
      <c r="B611" s="16">
        <f t="shared" si="70"/>
        <v>39411</v>
      </c>
      <c r="C611">
        <f t="shared" si="71"/>
        <v>80</v>
      </c>
      <c r="D611">
        <f t="shared" si="68"/>
        <v>25</v>
      </c>
      <c r="E611">
        <f t="shared" si="69"/>
        <v>55</v>
      </c>
      <c r="G611">
        <f t="shared" si="72"/>
        <v>20</v>
      </c>
      <c r="I611">
        <f t="shared" si="72"/>
        <v>5</v>
      </c>
      <c r="K611">
        <f t="shared" si="73"/>
        <v>0</v>
      </c>
    </row>
    <row r="612" spans="1:11" x14ac:dyDescent="0.25">
      <c r="A612" t="str">
        <f t="shared" si="67"/>
        <v/>
      </c>
      <c r="B612" s="16">
        <f t="shared" si="70"/>
        <v>39412</v>
      </c>
      <c r="C612">
        <f t="shared" si="71"/>
        <v>80</v>
      </c>
      <c r="D612">
        <f t="shared" si="68"/>
        <v>25</v>
      </c>
      <c r="E612">
        <f t="shared" si="69"/>
        <v>55</v>
      </c>
      <c r="G612">
        <f t="shared" si="72"/>
        <v>20</v>
      </c>
      <c r="I612">
        <f t="shared" si="72"/>
        <v>5</v>
      </c>
      <c r="K612">
        <f t="shared" si="73"/>
        <v>0</v>
      </c>
    </row>
    <row r="613" spans="1:11" x14ac:dyDescent="0.25">
      <c r="A613" t="str">
        <f t="shared" si="67"/>
        <v/>
      </c>
      <c r="B613" s="16">
        <f t="shared" si="70"/>
        <v>39413</v>
      </c>
      <c r="C613">
        <f t="shared" si="71"/>
        <v>80</v>
      </c>
      <c r="D613">
        <f t="shared" si="68"/>
        <v>25</v>
      </c>
      <c r="E613">
        <f t="shared" si="69"/>
        <v>55</v>
      </c>
      <c r="G613">
        <f t="shared" si="72"/>
        <v>20</v>
      </c>
      <c r="I613">
        <f t="shared" si="72"/>
        <v>5</v>
      </c>
      <c r="K613">
        <f t="shared" si="73"/>
        <v>0</v>
      </c>
    </row>
    <row r="614" spans="1:11" x14ac:dyDescent="0.25">
      <c r="A614" t="str">
        <f t="shared" si="67"/>
        <v/>
      </c>
      <c r="B614" s="16">
        <f t="shared" si="70"/>
        <v>39414</v>
      </c>
      <c r="C614">
        <f t="shared" si="71"/>
        <v>80</v>
      </c>
      <c r="D614">
        <f t="shared" si="68"/>
        <v>25</v>
      </c>
      <c r="E614">
        <f t="shared" si="69"/>
        <v>55</v>
      </c>
      <c r="G614">
        <f t="shared" si="72"/>
        <v>20</v>
      </c>
      <c r="I614">
        <f t="shared" si="72"/>
        <v>5</v>
      </c>
      <c r="K614">
        <f t="shared" si="73"/>
        <v>0</v>
      </c>
    </row>
    <row r="615" spans="1:11" x14ac:dyDescent="0.25">
      <c r="A615" t="str">
        <f t="shared" si="67"/>
        <v/>
      </c>
      <c r="B615" s="16">
        <f t="shared" si="70"/>
        <v>39415</v>
      </c>
      <c r="C615">
        <f t="shared" si="71"/>
        <v>80</v>
      </c>
      <c r="D615">
        <f t="shared" si="68"/>
        <v>25</v>
      </c>
      <c r="E615">
        <f t="shared" si="69"/>
        <v>55</v>
      </c>
      <c r="G615">
        <f t="shared" si="72"/>
        <v>20</v>
      </c>
      <c r="I615">
        <f t="shared" si="72"/>
        <v>5</v>
      </c>
      <c r="K615">
        <f t="shared" si="73"/>
        <v>0</v>
      </c>
    </row>
    <row r="616" spans="1:11" x14ac:dyDescent="0.25">
      <c r="A616" t="str">
        <f t="shared" si="67"/>
        <v/>
      </c>
      <c r="B616" s="16">
        <f t="shared" si="70"/>
        <v>39416</v>
      </c>
      <c r="C616">
        <f t="shared" si="71"/>
        <v>80</v>
      </c>
      <c r="D616">
        <f t="shared" si="68"/>
        <v>25</v>
      </c>
      <c r="E616">
        <f t="shared" si="69"/>
        <v>55</v>
      </c>
      <c r="G616">
        <f t="shared" si="72"/>
        <v>20</v>
      </c>
      <c r="I616">
        <f t="shared" si="72"/>
        <v>5</v>
      </c>
      <c r="K616">
        <f t="shared" si="73"/>
        <v>0</v>
      </c>
    </row>
    <row r="617" spans="1:11" x14ac:dyDescent="0.25">
      <c r="A617">
        <f t="shared" si="67"/>
        <v>1</v>
      </c>
      <c r="B617" s="16">
        <f t="shared" si="70"/>
        <v>39417</v>
      </c>
      <c r="C617">
        <f t="shared" si="71"/>
        <v>80</v>
      </c>
      <c r="D617">
        <f t="shared" si="68"/>
        <v>65</v>
      </c>
      <c r="E617">
        <f t="shared" si="69"/>
        <v>15</v>
      </c>
      <c r="G617">
        <v>30</v>
      </c>
      <c r="I617">
        <f t="shared" si="72"/>
        <v>5</v>
      </c>
      <c r="K617">
        <v>30</v>
      </c>
    </row>
    <row r="618" spans="1:11" x14ac:dyDescent="0.25">
      <c r="A618" t="str">
        <f t="shared" si="67"/>
        <v/>
      </c>
      <c r="B618" s="16">
        <f t="shared" si="70"/>
        <v>39418</v>
      </c>
      <c r="C618">
        <f t="shared" si="71"/>
        <v>80</v>
      </c>
      <c r="D618">
        <f t="shared" si="68"/>
        <v>65</v>
      </c>
      <c r="E618">
        <f t="shared" si="69"/>
        <v>15</v>
      </c>
      <c r="G618">
        <f t="shared" si="72"/>
        <v>30</v>
      </c>
      <c r="I618">
        <f t="shared" si="72"/>
        <v>5</v>
      </c>
      <c r="K618">
        <f t="shared" si="73"/>
        <v>30</v>
      </c>
    </row>
    <row r="619" spans="1:11" x14ac:dyDescent="0.25">
      <c r="A619" t="str">
        <f t="shared" si="67"/>
        <v/>
      </c>
      <c r="B619" s="16">
        <f t="shared" si="70"/>
        <v>39419</v>
      </c>
      <c r="C619">
        <f t="shared" si="71"/>
        <v>80</v>
      </c>
      <c r="D619">
        <f t="shared" si="68"/>
        <v>65</v>
      </c>
      <c r="E619">
        <f t="shared" si="69"/>
        <v>15</v>
      </c>
      <c r="G619">
        <f t="shared" si="72"/>
        <v>30</v>
      </c>
      <c r="I619">
        <f t="shared" si="72"/>
        <v>5</v>
      </c>
      <c r="K619">
        <f t="shared" si="73"/>
        <v>30</v>
      </c>
    </row>
    <row r="620" spans="1:11" x14ac:dyDescent="0.25">
      <c r="A620" t="str">
        <f t="shared" si="67"/>
        <v/>
      </c>
      <c r="B620" s="16">
        <f t="shared" si="70"/>
        <v>39420</v>
      </c>
      <c r="C620">
        <f t="shared" si="71"/>
        <v>80</v>
      </c>
      <c r="D620">
        <f t="shared" si="68"/>
        <v>65</v>
      </c>
      <c r="E620">
        <f t="shared" si="69"/>
        <v>15</v>
      </c>
      <c r="G620">
        <f t="shared" si="72"/>
        <v>30</v>
      </c>
      <c r="I620">
        <f t="shared" si="72"/>
        <v>5</v>
      </c>
      <c r="K620">
        <f t="shared" si="73"/>
        <v>30</v>
      </c>
    </row>
    <row r="621" spans="1:11" x14ac:dyDescent="0.25">
      <c r="A621" t="str">
        <f t="shared" si="67"/>
        <v/>
      </c>
      <c r="B621" s="16">
        <f t="shared" si="70"/>
        <v>39421</v>
      </c>
      <c r="C621">
        <f t="shared" si="71"/>
        <v>80</v>
      </c>
      <c r="D621">
        <f t="shared" si="68"/>
        <v>65</v>
      </c>
      <c r="E621">
        <f t="shared" si="69"/>
        <v>15</v>
      </c>
      <c r="G621">
        <f t="shared" si="72"/>
        <v>30</v>
      </c>
      <c r="I621">
        <f t="shared" si="72"/>
        <v>5</v>
      </c>
      <c r="K621">
        <f t="shared" si="73"/>
        <v>30</v>
      </c>
    </row>
    <row r="622" spans="1:11" x14ac:dyDescent="0.25">
      <c r="A622" t="str">
        <f t="shared" si="67"/>
        <v/>
      </c>
      <c r="B622" s="16">
        <f t="shared" si="70"/>
        <v>39422</v>
      </c>
      <c r="C622">
        <f t="shared" si="71"/>
        <v>80</v>
      </c>
      <c r="D622">
        <f t="shared" si="68"/>
        <v>65</v>
      </c>
      <c r="E622">
        <f t="shared" si="69"/>
        <v>15</v>
      </c>
      <c r="G622">
        <f t="shared" si="72"/>
        <v>30</v>
      </c>
      <c r="I622">
        <f t="shared" si="72"/>
        <v>5</v>
      </c>
      <c r="K622">
        <f t="shared" si="73"/>
        <v>30</v>
      </c>
    </row>
    <row r="623" spans="1:11" x14ac:dyDescent="0.25">
      <c r="A623" t="str">
        <f t="shared" si="67"/>
        <v/>
      </c>
      <c r="B623" s="16">
        <f t="shared" si="70"/>
        <v>39423</v>
      </c>
      <c r="C623">
        <f t="shared" si="71"/>
        <v>80</v>
      </c>
      <c r="D623">
        <f t="shared" si="68"/>
        <v>65</v>
      </c>
      <c r="E623">
        <f t="shared" si="69"/>
        <v>15</v>
      </c>
      <c r="G623">
        <f t="shared" si="72"/>
        <v>30</v>
      </c>
      <c r="I623">
        <f t="shared" si="72"/>
        <v>5</v>
      </c>
      <c r="K623">
        <f t="shared" si="73"/>
        <v>30</v>
      </c>
    </row>
    <row r="624" spans="1:11" x14ac:dyDescent="0.25">
      <c r="A624" t="str">
        <f t="shared" si="67"/>
        <v/>
      </c>
      <c r="B624" s="16">
        <f t="shared" si="70"/>
        <v>39424</v>
      </c>
      <c r="C624">
        <f t="shared" si="71"/>
        <v>80</v>
      </c>
      <c r="D624">
        <f t="shared" si="68"/>
        <v>65</v>
      </c>
      <c r="E624">
        <f t="shared" si="69"/>
        <v>15</v>
      </c>
      <c r="G624">
        <f t="shared" si="72"/>
        <v>30</v>
      </c>
      <c r="I624">
        <f t="shared" si="72"/>
        <v>5</v>
      </c>
      <c r="K624">
        <f t="shared" si="73"/>
        <v>30</v>
      </c>
    </row>
    <row r="625" spans="1:11" x14ac:dyDescent="0.25">
      <c r="A625" t="str">
        <f t="shared" si="67"/>
        <v/>
      </c>
      <c r="B625" s="16">
        <f t="shared" si="70"/>
        <v>39425</v>
      </c>
      <c r="C625">
        <f t="shared" si="71"/>
        <v>80</v>
      </c>
      <c r="D625">
        <f t="shared" si="68"/>
        <v>65</v>
      </c>
      <c r="E625">
        <f t="shared" si="69"/>
        <v>15</v>
      </c>
      <c r="G625">
        <f t="shared" si="72"/>
        <v>30</v>
      </c>
      <c r="I625">
        <f t="shared" si="72"/>
        <v>5</v>
      </c>
      <c r="K625">
        <f t="shared" si="73"/>
        <v>30</v>
      </c>
    </row>
    <row r="626" spans="1:11" x14ac:dyDescent="0.25">
      <c r="A626" t="str">
        <f t="shared" si="67"/>
        <v/>
      </c>
      <c r="B626" s="16">
        <f t="shared" si="70"/>
        <v>39426</v>
      </c>
      <c r="C626">
        <f t="shared" si="71"/>
        <v>80</v>
      </c>
      <c r="D626">
        <f t="shared" si="68"/>
        <v>65</v>
      </c>
      <c r="E626">
        <f t="shared" si="69"/>
        <v>15</v>
      </c>
      <c r="G626">
        <f t="shared" si="72"/>
        <v>30</v>
      </c>
      <c r="I626">
        <f t="shared" si="72"/>
        <v>5</v>
      </c>
      <c r="K626">
        <f t="shared" si="73"/>
        <v>30</v>
      </c>
    </row>
    <row r="627" spans="1:11" x14ac:dyDescent="0.25">
      <c r="A627" t="str">
        <f t="shared" si="67"/>
        <v/>
      </c>
      <c r="B627" s="16">
        <f t="shared" si="70"/>
        <v>39427</v>
      </c>
      <c r="C627">
        <f t="shared" si="71"/>
        <v>80</v>
      </c>
      <c r="D627">
        <f t="shared" si="68"/>
        <v>65</v>
      </c>
      <c r="E627">
        <f t="shared" si="69"/>
        <v>15</v>
      </c>
      <c r="G627">
        <f t="shared" si="72"/>
        <v>30</v>
      </c>
      <c r="I627">
        <f t="shared" si="72"/>
        <v>5</v>
      </c>
      <c r="K627">
        <f t="shared" si="73"/>
        <v>30</v>
      </c>
    </row>
    <row r="628" spans="1:11" x14ac:dyDescent="0.25">
      <c r="A628" t="str">
        <f t="shared" si="67"/>
        <v/>
      </c>
      <c r="B628" s="16">
        <f t="shared" si="70"/>
        <v>39428</v>
      </c>
      <c r="C628">
        <f t="shared" si="71"/>
        <v>80</v>
      </c>
      <c r="D628">
        <f t="shared" si="68"/>
        <v>65</v>
      </c>
      <c r="E628">
        <f t="shared" si="69"/>
        <v>15</v>
      </c>
      <c r="G628">
        <f t="shared" si="72"/>
        <v>30</v>
      </c>
      <c r="I628">
        <f t="shared" si="72"/>
        <v>5</v>
      </c>
      <c r="K628">
        <f t="shared" si="73"/>
        <v>30</v>
      </c>
    </row>
    <row r="629" spans="1:11" x14ac:dyDescent="0.25">
      <c r="A629" t="str">
        <f t="shared" si="67"/>
        <v/>
      </c>
      <c r="B629" s="16">
        <f t="shared" si="70"/>
        <v>39429</v>
      </c>
      <c r="C629">
        <f t="shared" si="71"/>
        <v>80</v>
      </c>
      <c r="D629">
        <f t="shared" si="68"/>
        <v>65</v>
      </c>
      <c r="E629">
        <f t="shared" si="69"/>
        <v>15</v>
      </c>
      <c r="G629">
        <f t="shared" si="72"/>
        <v>30</v>
      </c>
      <c r="I629">
        <f t="shared" si="72"/>
        <v>5</v>
      </c>
      <c r="K629">
        <f t="shared" si="73"/>
        <v>30</v>
      </c>
    </row>
    <row r="630" spans="1:11" x14ac:dyDescent="0.25">
      <c r="A630" t="str">
        <f t="shared" si="67"/>
        <v/>
      </c>
      <c r="B630" s="16">
        <f t="shared" si="70"/>
        <v>39430</v>
      </c>
      <c r="C630">
        <f t="shared" si="71"/>
        <v>80</v>
      </c>
      <c r="D630">
        <f t="shared" si="68"/>
        <v>65</v>
      </c>
      <c r="E630">
        <f t="shared" si="69"/>
        <v>15</v>
      </c>
      <c r="G630">
        <f t="shared" si="72"/>
        <v>30</v>
      </c>
      <c r="I630">
        <f t="shared" si="72"/>
        <v>5</v>
      </c>
      <c r="K630">
        <f t="shared" si="73"/>
        <v>30</v>
      </c>
    </row>
    <row r="631" spans="1:11" x14ac:dyDescent="0.25">
      <c r="A631" t="str">
        <f t="shared" si="67"/>
        <v/>
      </c>
      <c r="B631" s="16">
        <f t="shared" si="70"/>
        <v>39431</v>
      </c>
      <c r="C631">
        <f t="shared" si="71"/>
        <v>80</v>
      </c>
      <c r="D631">
        <f t="shared" si="68"/>
        <v>65</v>
      </c>
      <c r="E631">
        <f t="shared" si="69"/>
        <v>15</v>
      </c>
      <c r="G631">
        <f t="shared" si="72"/>
        <v>30</v>
      </c>
      <c r="I631">
        <f t="shared" si="72"/>
        <v>5</v>
      </c>
      <c r="K631">
        <f t="shared" si="73"/>
        <v>30</v>
      </c>
    </row>
    <row r="632" spans="1:11" x14ac:dyDescent="0.25">
      <c r="A632" t="str">
        <f t="shared" si="67"/>
        <v/>
      </c>
      <c r="B632" s="16">
        <f t="shared" si="70"/>
        <v>39432</v>
      </c>
      <c r="C632">
        <f t="shared" si="71"/>
        <v>80</v>
      </c>
      <c r="D632">
        <f t="shared" si="68"/>
        <v>65</v>
      </c>
      <c r="E632">
        <f t="shared" si="69"/>
        <v>15</v>
      </c>
      <c r="G632">
        <f t="shared" si="72"/>
        <v>30</v>
      </c>
      <c r="I632">
        <f t="shared" si="72"/>
        <v>5</v>
      </c>
      <c r="K632">
        <f t="shared" si="73"/>
        <v>30</v>
      </c>
    </row>
    <row r="633" spans="1:11" x14ac:dyDescent="0.25">
      <c r="A633" t="str">
        <f t="shared" si="67"/>
        <v/>
      </c>
      <c r="B633" s="16">
        <f t="shared" si="70"/>
        <v>39433</v>
      </c>
      <c r="C633">
        <f t="shared" si="71"/>
        <v>80</v>
      </c>
      <c r="D633">
        <f t="shared" si="68"/>
        <v>65</v>
      </c>
      <c r="E633">
        <f t="shared" si="69"/>
        <v>15</v>
      </c>
      <c r="G633">
        <f t="shared" si="72"/>
        <v>30</v>
      </c>
      <c r="I633">
        <f t="shared" si="72"/>
        <v>5</v>
      </c>
      <c r="K633">
        <f t="shared" si="73"/>
        <v>30</v>
      </c>
    </row>
    <row r="634" spans="1:11" x14ac:dyDescent="0.25">
      <c r="A634" t="str">
        <f t="shared" si="67"/>
        <v/>
      </c>
      <c r="B634" s="16">
        <f t="shared" si="70"/>
        <v>39434</v>
      </c>
      <c r="C634">
        <f t="shared" si="71"/>
        <v>80</v>
      </c>
      <c r="D634">
        <f t="shared" si="68"/>
        <v>65</v>
      </c>
      <c r="E634">
        <f t="shared" si="69"/>
        <v>15</v>
      </c>
      <c r="G634">
        <f t="shared" si="72"/>
        <v>30</v>
      </c>
      <c r="I634">
        <f t="shared" si="72"/>
        <v>5</v>
      </c>
      <c r="K634">
        <f t="shared" si="73"/>
        <v>30</v>
      </c>
    </row>
    <row r="635" spans="1:11" x14ac:dyDescent="0.25">
      <c r="A635" t="str">
        <f t="shared" si="67"/>
        <v/>
      </c>
      <c r="B635" s="16">
        <f t="shared" si="70"/>
        <v>39435</v>
      </c>
      <c r="C635">
        <f t="shared" si="71"/>
        <v>80</v>
      </c>
      <c r="D635">
        <f t="shared" si="68"/>
        <v>65</v>
      </c>
      <c r="E635">
        <f t="shared" si="69"/>
        <v>15</v>
      </c>
      <c r="G635">
        <f t="shared" si="72"/>
        <v>30</v>
      </c>
      <c r="I635">
        <f t="shared" si="72"/>
        <v>5</v>
      </c>
      <c r="K635">
        <f t="shared" si="73"/>
        <v>30</v>
      </c>
    </row>
    <row r="636" spans="1:11" x14ac:dyDescent="0.25">
      <c r="A636" t="str">
        <f t="shared" si="67"/>
        <v/>
      </c>
      <c r="B636" s="16">
        <f t="shared" si="70"/>
        <v>39436</v>
      </c>
      <c r="C636">
        <f t="shared" si="71"/>
        <v>80</v>
      </c>
      <c r="D636">
        <f t="shared" si="68"/>
        <v>65</v>
      </c>
      <c r="E636">
        <f t="shared" si="69"/>
        <v>15</v>
      </c>
      <c r="G636">
        <f t="shared" si="72"/>
        <v>30</v>
      </c>
      <c r="I636">
        <f t="shared" si="72"/>
        <v>5</v>
      </c>
      <c r="K636">
        <f t="shared" si="73"/>
        <v>30</v>
      </c>
    </row>
    <row r="637" spans="1:11" x14ac:dyDescent="0.25">
      <c r="A637" t="str">
        <f t="shared" si="67"/>
        <v/>
      </c>
      <c r="B637" s="16">
        <f t="shared" si="70"/>
        <v>39437</v>
      </c>
      <c r="C637">
        <f t="shared" si="71"/>
        <v>80</v>
      </c>
      <c r="D637">
        <f t="shared" si="68"/>
        <v>65</v>
      </c>
      <c r="E637">
        <f t="shared" si="69"/>
        <v>15</v>
      </c>
      <c r="G637">
        <f t="shared" si="72"/>
        <v>30</v>
      </c>
      <c r="I637">
        <f t="shared" si="72"/>
        <v>5</v>
      </c>
      <c r="K637">
        <f t="shared" si="73"/>
        <v>30</v>
      </c>
    </row>
    <row r="638" spans="1:11" x14ac:dyDescent="0.25">
      <c r="A638" t="str">
        <f t="shared" si="67"/>
        <v/>
      </c>
      <c r="B638" s="16">
        <f t="shared" si="70"/>
        <v>39438</v>
      </c>
      <c r="C638">
        <f t="shared" si="71"/>
        <v>80</v>
      </c>
      <c r="D638">
        <f t="shared" si="68"/>
        <v>65</v>
      </c>
      <c r="E638">
        <f t="shared" si="69"/>
        <v>15</v>
      </c>
      <c r="G638">
        <f t="shared" si="72"/>
        <v>30</v>
      </c>
      <c r="I638">
        <f t="shared" si="72"/>
        <v>5</v>
      </c>
      <c r="K638">
        <f t="shared" si="73"/>
        <v>30</v>
      </c>
    </row>
    <row r="639" spans="1:11" x14ac:dyDescent="0.25">
      <c r="A639" t="str">
        <f t="shared" si="67"/>
        <v/>
      </c>
      <c r="B639" s="16">
        <f t="shared" si="70"/>
        <v>39439</v>
      </c>
      <c r="C639">
        <f t="shared" si="71"/>
        <v>80</v>
      </c>
      <c r="D639">
        <f t="shared" si="68"/>
        <v>65</v>
      </c>
      <c r="E639">
        <f t="shared" si="69"/>
        <v>15</v>
      </c>
      <c r="G639">
        <f t="shared" si="72"/>
        <v>30</v>
      </c>
      <c r="I639">
        <f t="shared" si="72"/>
        <v>5</v>
      </c>
      <c r="K639">
        <f t="shared" si="73"/>
        <v>30</v>
      </c>
    </row>
    <row r="640" spans="1:11" x14ac:dyDescent="0.25">
      <c r="A640" t="str">
        <f t="shared" si="67"/>
        <v/>
      </c>
      <c r="B640" s="16">
        <f t="shared" si="70"/>
        <v>39440</v>
      </c>
      <c r="C640">
        <f t="shared" si="71"/>
        <v>80</v>
      </c>
      <c r="D640">
        <f t="shared" si="68"/>
        <v>65</v>
      </c>
      <c r="E640">
        <f t="shared" si="69"/>
        <v>15</v>
      </c>
      <c r="G640">
        <f t="shared" si="72"/>
        <v>30</v>
      </c>
      <c r="I640">
        <f t="shared" si="72"/>
        <v>5</v>
      </c>
      <c r="K640">
        <f t="shared" si="73"/>
        <v>30</v>
      </c>
    </row>
    <row r="641" spans="1:11" x14ac:dyDescent="0.25">
      <c r="A641" t="str">
        <f t="shared" si="67"/>
        <v/>
      </c>
      <c r="B641" s="16">
        <f t="shared" si="70"/>
        <v>39441</v>
      </c>
      <c r="C641">
        <f t="shared" si="71"/>
        <v>80</v>
      </c>
      <c r="D641">
        <f t="shared" si="68"/>
        <v>65</v>
      </c>
      <c r="E641">
        <f t="shared" si="69"/>
        <v>15</v>
      </c>
      <c r="G641">
        <f t="shared" si="72"/>
        <v>30</v>
      </c>
      <c r="I641">
        <f t="shared" si="72"/>
        <v>5</v>
      </c>
      <c r="K641">
        <f t="shared" si="73"/>
        <v>30</v>
      </c>
    </row>
    <row r="642" spans="1:11" x14ac:dyDescent="0.25">
      <c r="A642" t="str">
        <f t="shared" si="67"/>
        <v/>
      </c>
      <c r="B642" s="16">
        <f t="shared" si="70"/>
        <v>39442</v>
      </c>
      <c r="C642">
        <f t="shared" si="71"/>
        <v>80</v>
      </c>
      <c r="D642">
        <f t="shared" si="68"/>
        <v>65</v>
      </c>
      <c r="E642">
        <f t="shared" si="69"/>
        <v>15</v>
      </c>
      <c r="G642">
        <f t="shared" si="72"/>
        <v>30</v>
      </c>
      <c r="I642">
        <f t="shared" si="72"/>
        <v>5</v>
      </c>
      <c r="K642">
        <f t="shared" si="73"/>
        <v>30</v>
      </c>
    </row>
    <row r="643" spans="1:11" x14ac:dyDescent="0.25">
      <c r="A643" t="str">
        <f t="shared" si="67"/>
        <v/>
      </c>
      <c r="B643" s="16">
        <f t="shared" si="70"/>
        <v>39443</v>
      </c>
      <c r="C643">
        <f t="shared" si="71"/>
        <v>80</v>
      </c>
      <c r="D643">
        <f t="shared" si="68"/>
        <v>65</v>
      </c>
      <c r="E643">
        <f t="shared" si="69"/>
        <v>15</v>
      </c>
      <c r="G643">
        <f t="shared" si="72"/>
        <v>30</v>
      </c>
      <c r="I643">
        <f t="shared" si="72"/>
        <v>5</v>
      </c>
      <c r="K643">
        <f t="shared" si="73"/>
        <v>30</v>
      </c>
    </row>
    <row r="644" spans="1:11" x14ac:dyDescent="0.25">
      <c r="A644" t="str">
        <f t="shared" si="67"/>
        <v/>
      </c>
      <c r="B644" s="16">
        <f t="shared" si="70"/>
        <v>39444</v>
      </c>
      <c r="C644">
        <f t="shared" si="71"/>
        <v>80</v>
      </c>
      <c r="D644">
        <f t="shared" si="68"/>
        <v>65</v>
      </c>
      <c r="E644">
        <f t="shared" si="69"/>
        <v>15</v>
      </c>
      <c r="G644">
        <f t="shared" si="72"/>
        <v>30</v>
      </c>
      <c r="I644">
        <f t="shared" si="72"/>
        <v>5</v>
      </c>
      <c r="K644">
        <f t="shared" si="73"/>
        <v>30</v>
      </c>
    </row>
    <row r="645" spans="1:11" x14ac:dyDescent="0.25">
      <c r="A645" t="str">
        <f t="shared" si="67"/>
        <v/>
      </c>
      <c r="B645" s="16">
        <f t="shared" si="70"/>
        <v>39445</v>
      </c>
      <c r="C645">
        <f t="shared" si="71"/>
        <v>80</v>
      </c>
      <c r="D645">
        <f t="shared" si="68"/>
        <v>65</v>
      </c>
      <c r="E645">
        <f t="shared" si="69"/>
        <v>15</v>
      </c>
      <c r="G645">
        <f t="shared" si="72"/>
        <v>30</v>
      </c>
      <c r="I645">
        <f t="shared" si="72"/>
        <v>5</v>
      </c>
      <c r="K645">
        <f t="shared" si="73"/>
        <v>30</v>
      </c>
    </row>
    <row r="646" spans="1:11" x14ac:dyDescent="0.25">
      <c r="A646" t="str">
        <f t="shared" si="67"/>
        <v/>
      </c>
      <c r="B646" s="16">
        <f t="shared" si="70"/>
        <v>39446</v>
      </c>
      <c r="C646">
        <f t="shared" si="71"/>
        <v>80</v>
      </c>
      <c r="D646">
        <f t="shared" si="68"/>
        <v>65</v>
      </c>
      <c r="E646">
        <f t="shared" si="69"/>
        <v>15</v>
      </c>
      <c r="G646">
        <f t="shared" si="72"/>
        <v>30</v>
      </c>
      <c r="I646">
        <f t="shared" si="72"/>
        <v>5</v>
      </c>
      <c r="K646">
        <f t="shared" si="73"/>
        <v>30</v>
      </c>
    </row>
    <row r="647" spans="1:11" x14ac:dyDescent="0.25">
      <c r="A647" t="str">
        <f t="shared" si="67"/>
        <v/>
      </c>
      <c r="B647" s="16">
        <f t="shared" si="70"/>
        <v>39447</v>
      </c>
      <c r="C647">
        <f t="shared" si="71"/>
        <v>80</v>
      </c>
      <c r="D647">
        <f t="shared" si="68"/>
        <v>65</v>
      </c>
      <c r="E647">
        <f t="shared" si="69"/>
        <v>15</v>
      </c>
      <c r="G647">
        <f t="shared" si="72"/>
        <v>30</v>
      </c>
      <c r="I647">
        <f t="shared" si="72"/>
        <v>5</v>
      </c>
      <c r="K647">
        <f t="shared" si="73"/>
        <v>30</v>
      </c>
    </row>
    <row r="648" spans="1:11" x14ac:dyDescent="0.25">
      <c r="A648">
        <f t="shared" ref="A648:A711" si="74">IF(DAY(B648)=1,1,"")</f>
        <v>1</v>
      </c>
      <c r="B648" s="16">
        <f t="shared" si="70"/>
        <v>39448</v>
      </c>
      <c r="C648">
        <f t="shared" si="71"/>
        <v>80</v>
      </c>
      <c r="D648">
        <f t="shared" ref="D648:D711" si="75">SUM(F648:W648)</f>
        <v>30</v>
      </c>
      <c r="E648">
        <f t="shared" ref="E648:E711" si="76">C648-D648</f>
        <v>50</v>
      </c>
      <c r="G648">
        <v>25</v>
      </c>
      <c r="I648">
        <f t="shared" si="72"/>
        <v>5</v>
      </c>
    </row>
    <row r="649" spans="1:11" x14ac:dyDescent="0.25">
      <c r="A649" t="str">
        <f t="shared" si="74"/>
        <v/>
      </c>
      <c r="B649" s="16">
        <f t="shared" ref="B649:B712" si="77">B648+1</f>
        <v>39449</v>
      </c>
      <c r="C649">
        <f t="shared" si="71"/>
        <v>80</v>
      </c>
      <c r="D649">
        <f t="shared" si="75"/>
        <v>30</v>
      </c>
      <c r="E649">
        <f t="shared" si="76"/>
        <v>50</v>
      </c>
      <c r="G649">
        <f t="shared" si="72"/>
        <v>25</v>
      </c>
      <c r="I649">
        <f t="shared" si="72"/>
        <v>5</v>
      </c>
    </row>
    <row r="650" spans="1:11" x14ac:dyDescent="0.25">
      <c r="A650" t="str">
        <f t="shared" si="74"/>
        <v/>
      </c>
      <c r="B650" s="16">
        <f t="shared" si="77"/>
        <v>39450</v>
      </c>
      <c r="C650">
        <f t="shared" ref="C650:C713" si="78">C649</f>
        <v>80</v>
      </c>
      <c r="D650">
        <f t="shared" si="75"/>
        <v>30</v>
      </c>
      <c r="E650">
        <f t="shared" si="76"/>
        <v>50</v>
      </c>
      <c r="G650">
        <f t="shared" si="72"/>
        <v>25</v>
      </c>
      <c r="I650">
        <f t="shared" si="72"/>
        <v>5</v>
      </c>
    </row>
    <row r="651" spans="1:11" x14ac:dyDescent="0.25">
      <c r="A651" t="str">
        <f t="shared" si="74"/>
        <v/>
      </c>
      <c r="B651" s="16">
        <f t="shared" si="77"/>
        <v>39451</v>
      </c>
      <c r="C651">
        <f t="shared" si="78"/>
        <v>80</v>
      </c>
      <c r="D651">
        <f t="shared" si="75"/>
        <v>30</v>
      </c>
      <c r="E651">
        <f t="shared" si="76"/>
        <v>50</v>
      </c>
      <c r="G651">
        <f t="shared" ref="G651:I714" si="79">G650</f>
        <v>25</v>
      </c>
      <c r="I651">
        <f t="shared" si="79"/>
        <v>5</v>
      </c>
    </row>
    <row r="652" spans="1:11" x14ac:dyDescent="0.25">
      <c r="A652" t="str">
        <f t="shared" si="74"/>
        <v/>
      </c>
      <c r="B652" s="16">
        <f t="shared" si="77"/>
        <v>39452</v>
      </c>
      <c r="C652">
        <f t="shared" si="78"/>
        <v>80</v>
      </c>
      <c r="D652">
        <f t="shared" si="75"/>
        <v>30</v>
      </c>
      <c r="E652">
        <f t="shared" si="76"/>
        <v>50</v>
      </c>
      <c r="G652">
        <f t="shared" si="79"/>
        <v>25</v>
      </c>
      <c r="I652">
        <f t="shared" si="79"/>
        <v>5</v>
      </c>
    </row>
    <row r="653" spans="1:11" x14ac:dyDescent="0.25">
      <c r="A653" t="str">
        <f t="shared" si="74"/>
        <v/>
      </c>
      <c r="B653" s="16">
        <f t="shared" si="77"/>
        <v>39453</v>
      </c>
      <c r="C653">
        <f t="shared" si="78"/>
        <v>80</v>
      </c>
      <c r="D653">
        <f t="shared" si="75"/>
        <v>30</v>
      </c>
      <c r="E653">
        <f t="shared" si="76"/>
        <v>50</v>
      </c>
      <c r="G653">
        <f t="shared" si="79"/>
        <v>25</v>
      </c>
      <c r="I653">
        <f t="shared" si="79"/>
        <v>5</v>
      </c>
    </row>
    <row r="654" spans="1:11" x14ac:dyDescent="0.25">
      <c r="A654" t="str">
        <f t="shared" si="74"/>
        <v/>
      </c>
      <c r="B654" s="16">
        <f t="shared" si="77"/>
        <v>39454</v>
      </c>
      <c r="C654">
        <f t="shared" si="78"/>
        <v>80</v>
      </c>
      <c r="D654">
        <f t="shared" si="75"/>
        <v>30</v>
      </c>
      <c r="E654">
        <f t="shared" si="76"/>
        <v>50</v>
      </c>
      <c r="G654">
        <f t="shared" si="79"/>
        <v>25</v>
      </c>
      <c r="I654">
        <f t="shared" si="79"/>
        <v>5</v>
      </c>
    </row>
    <row r="655" spans="1:11" x14ac:dyDescent="0.25">
      <c r="A655" t="str">
        <f t="shared" si="74"/>
        <v/>
      </c>
      <c r="B655" s="16">
        <f t="shared" si="77"/>
        <v>39455</v>
      </c>
      <c r="C655">
        <f t="shared" si="78"/>
        <v>80</v>
      </c>
      <c r="D655">
        <f t="shared" si="75"/>
        <v>30</v>
      </c>
      <c r="E655">
        <f t="shared" si="76"/>
        <v>50</v>
      </c>
      <c r="G655">
        <f t="shared" si="79"/>
        <v>25</v>
      </c>
      <c r="I655">
        <f t="shared" si="79"/>
        <v>5</v>
      </c>
    </row>
    <row r="656" spans="1:11" x14ac:dyDescent="0.25">
      <c r="A656" t="str">
        <f t="shared" si="74"/>
        <v/>
      </c>
      <c r="B656" s="16">
        <f t="shared" si="77"/>
        <v>39456</v>
      </c>
      <c r="C656">
        <f t="shared" si="78"/>
        <v>80</v>
      </c>
      <c r="D656">
        <f t="shared" si="75"/>
        <v>30</v>
      </c>
      <c r="E656">
        <f t="shared" si="76"/>
        <v>50</v>
      </c>
      <c r="G656">
        <f t="shared" si="79"/>
        <v>25</v>
      </c>
      <c r="I656">
        <f t="shared" si="79"/>
        <v>5</v>
      </c>
    </row>
    <row r="657" spans="1:9" x14ac:dyDescent="0.25">
      <c r="A657" t="str">
        <f t="shared" si="74"/>
        <v/>
      </c>
      <c r="B657" s="16">
        <f t="shared" si="77"/>
        <v>39457</v>
      </c>
      <c r="C657">
        <f t="shared" si="78"/>
        <v>80</v>
      </c>
      <c r="D657">
        <f t="shared" si="75"/>
        <v>30</v>
      </c>
      <c r="E657">
        <f t="shared" si="76"/>
        <v>50</v>
      </c>
      <c r="G657">
        <f t="shared" si="79"/>
        <v>25</v>
      </c>
      <c r="I657">
        <f t="shared" si="79"/>
        <v>5</v>
      </c>
    </row>
    <row r="658" spans="1:9" x14ac:dyDescent="0.25">
      <c r="A658" t="str">
        <f t="shared" si="74"/>
        <v/>
      </c>
      <c r="B658" s="16">
        <f t="shared" si="77"/>
        <v>39458</v>
      </c>
      <c r="C658">
        <f t="shared" si="78"/>
        <v>80</v>
      </c>
      <c r="D658">
        <f t="shared" si="75"/>
        <v>30</v>
      </c>
      <c r="E658">
        <f t="shared" si="76"/>
        <v>50</v>
      </c>
      <c r="G658">
        <f t="shared" si="79"/>
        <v>25</v>
      </c>
      <c r="I658">
        <f t="shared" si="79"/>
        <v>5</v>
      </c>
    </row>
    <row r="659" spans="1:9" x14ac:dyDescent="0.25">
      <c r="A659" t="str">
        <f t="shared" si="74"/>
        <v/>
      </c>
      <c r="B659" s="16">
        <f t="shared" si="77"/>
        <v>39459</v>
      </c>
      <c r="C659">
        <f t="shared" si="78"/>
        <v>80</v>
      </c>
      <c r="D659">
        <f t="shared" si="75"/>
        <v>30</v>
      </c>
      <c r="E659">
        <f t="shared" si="76"/>
        <v>50</v>
      </c>
      <c r="G659">
        <f t="shared" si="79"/>
        <v>25</v>
      </c>
      <c r="I659">
        <f t="shared" si="79"/>
        <v>5</v>
      </c>
    </row>
    <row r="660" spans="1:9" x14ac:dyDescent="0.25">
      <c r="A660" t="str">
        <f t="shared" si="74"/>
        <v/>
      </c>
      <c r="B660" s="16">
        <f t="shared" si="77"/>
        <v>39460</v>
      </c>
      <c r="C660">
        <f t="shared" si="78"/>
        <v>80</v>
      </c>
      <c r="D660">
        <f t="shared" si="75"/>
        <v>30</v>
      </c>
      <c r="E660">
        <f t="shared" si="76"/>
        <v>50</v>
      </c>
      <c r="G660">
        <f t="shared" si="79"/>
        <v>25</v>
      </c>
      <c r="I660">
        <f t="shared" si="79"/>
        <v>5</v>
      </c>
    </row>
    <row r="661" spans="1:9" x14ac:dyDescent="0.25">
      <c r="A661" t="str">
        <f t="shared" si="74"/>
        <v/>
      </c>
      <c r="B661" s="16">
        <f t="shared" si="77"/>
        <v>39461</v>
      </c>
      <c r="C661">
        <f t="shared" si="78"/>
        <v>80</v>
      </c>
      <c r="D661">
        <f t="shared" si="75"/>
        <v>30</v>
      </c>
      <c r="E661">
        <f t="shared" si="76"/>
        <v>50</v>
      </c>
      <c r="G661">
        <f t="shared" si="79"/>
        <v>25</v>
      </c>
      <c r="I661">
        <f t="shared" si="79"/>
        <v>5</v>
      </c>
    </row>
    <row r="662" spans="1:9" x14ac:dyDescent="0.25">
      <c r="A662" t="str">
        <f t="shared" si="74"/>
        <v/>
      </c>
      <c r="B662" s="16">
        <f t="shared" si="77"/>
        <v>39462</v>
      </c>
      <c r="C662">
        <f t="shared" si="78"/>
        <v>80</v>
      </c>
      <c r="D662">
        <f t="shared" si="75"/>
        <v>30</v>
      </c>
      <c r="E662">
        <f t="shared" si="76"/>
        <v>50</v>
      </c>
      <c r="G662">
        <f t="shared" si="79"/>
        <v>25</v>
      </c>
      <c r="I662">
        <f t="shared" si="79"/>
        <v>5</v>
      </c>
    </row>
    <row r="663" spans="1:9" x14ac:dyDescent="0.25">
      <c r="A663" t="str">
        <f t="shared" si="74"/>
        <v/>
      </c>
      <c r="B663" s="16">
        <f t="shared" si="77"/>
        <v>39463</v>
      </c>
      <c r="C663">
        <f t="shared" si="78"/>
        <v>80</v>
      </c>
      <c r="D663">
        <f t="shared" si="75"/>
        <v>30</v>
      </c>
      <c r="E663">
        <f t="shared" si="76"/>
        <v>50</v>
      </c>
      <c r="G663">
        <f t="shared" si="79"/>
        <v>25</v>
      </c>
      <c r="I663">
        <f t="shared" si="79"/>
        <v>5</v>
      </c>
    </row>
    <row r="664" spans="1:9" x14ac:dyDescent="0.25">
      <c r="A664" t="str">
        <f t="shared" si="74"/>
        <v/>
      </c>
      <c r="B664" s="16">
        <f t="shared" si="77"/>
        <v>39464</v>
      </c>
      <c r="C664">
        <f t="shared" si="78"/>
        <v>80</v>
      </c>
      <c r="D664">
        <f t="shared" si="75"/>
        <v>30</v>
      </c>
      <c r="E664">
        <f t="shared" si="76"/>
        <v>50</v>
      </c>
      <c r="G664">
        <f t="shared" si="79"/>
        <v>25</v>
      </c>
      <c r="I664">
        <f t="shared" si="79"/>
        <v>5</v>
      </c>
    </row>
    <row r="665" spans="1:9" x14ac:dyDescent="0.25">
      <c r="A665" t="str">
        <f t="shared" si="74"/>
        <v/>
      </c>
      <c r="B665" s="16">
        <f t="shared" si="77"/>
        <v>39465</v>
      </c>
      <c r="C665">
        <f t="shared" si="78"/>
        <v>80</v>
      </c>
      <c r="D665">
        <f t="shared" si="75"/>
        <v>30</v>
      </c>
      <c r="E665">
        <f t="shared" si="76"/>
        <v>50</v>
      </c>
      <c r="G665">
        <f t="shared" si="79"/>
        <v>25</v>
      </c>
      <c r="I665">
        <f t="shared" si="79"/>
        <v>5</v>
      </c>
    </row>
    <row r="666" spans="1:9" x14ac:dyDescent="0.25">
      <c r="A666" t="str">
        <f t="shared" si="74"/>
        <v/>
      </c>
      <c r="B666" s="16">
        <f t="shared" si="77"/>
        <v>39466</v>
      </c>
      <c r="C666">
        <f t="shared" si="78"/>
        <v>80</v>
      </c>
      <c r="D666">
        <f t="shared" si="75"/>
        <v>30</v>
      </c>
      <c r="E666">
        <f t="shared" si="76"/>
        <v>50</v>
      </c>
      <c r="G666">
        <f t="shared" si="79"/>
        <v>25</v>
      </c>
      <c r="I666">
        <f t="shared" si="79"/>
        <v>5</v>
      </c>
    </row>
    <row r="667" spans="1:9" x14ac:dyDescent="0.25">
      <c r="A667" t="str">
        <f t="shared" si="74"/>
        <v/>
      </c>
      <c r="B667" s="16">
        <f t="shared" si="77"/>
        <v>39467</v>
      </c>
      <c r="C667">
        <f t="shared" si="78"/>
        <v>80</v>
      </c>
      <c r="D667">
        <f t="shared" si="75"/>
        <v>30</v>
      </c>
      <c r="E667">
        <f t="shared" si="76"/>
        <v>50</v>
      </c>
      <c r="G667">
        <f t="shared" si="79"/>
        <v>25</v>
      </c>
      <c r="I667">
        <f t="shared" si="79"/>
        <v>5</v>
      </c>
    </row>
    <row r="668" spans="1:9" x14ac:dyDescent="0.25">
      <c r="A668" t="str">
        <f t="shared" si="74"/>
        <v/>
      </c>
      <c r="B668" s="16">
        <f t="shared" si="77"/>
        <v>39468</v>
      </c>
      <c r="C668">
        <f t="shared" si="78"/>
        <v>80</v>
      </c>
      <c r="D668">
        <f t="shared" si="75"/>
        <v>30</v>
      </c>
      <c r="E668">
        <f t="shared" si="76"/>
        <v>50</v>
      </c>
      <c r="G668">
        <f t="shared" si="79"/>
        <v>25</v>
      </c>
      <c r="I668">
        <f t="shared" si="79"/>
        <v>5</v>
      </c>
    </row>
    <row r="669" spans="1:9" x14ac:dyDescent="0.25">
      <c r="A669" t="str">
        <f t="shared" si="74"/>
        <v/>
      </c>
      <c r="B669" s="16">
        <f t="shared" si="77"/>
        <v>39469</v>
      </c>
      <c r="C669">
        <f t="shared" si="78"/>
        <v>80</v>
      </c>
      <c r="D669">
        <f t="shared" si="75"/>
        <v>30</v>
      </c>
      <c r="E669">
        <f t="shared" si="76"/>
        <v>50</v>
      </c>
      <c r="G669">
        <f t="shared" si="79"/>
        <v>25</v>
      </c>
      <c r="I669">
        <f t="shared" si="79"/>
        <v>5</v>
      </c>
    </row>
    <row r="670" spans="1:9" x14ac:dyDescent="0.25">
      <c r="A670" t="str">
        <f t="shared" si="74"/>
        <v/>
      </c>
      <c r="B670" s="16">
        <f t="shared" si="77"/>
        <v>39470</v>
      </c>
      <c r="C670">
        <f t="shared" si="78"/>
        <v>80</v>
      </c>
      <c r="D670">
        <f t="shared" si="75"/>
        <v>30</v>
      </c>
      <c r="E670">
        <f t="shared" si="76"/>
        <v>50</v>
      </c>
      <c r="G670">
        <f t="shared" si="79"/>
        <v>25</v>
      </c>
      <c r="I670">
        <f t="shared" si="79"/>
        <v>5</v>
      </c>
    </row>
    <row r="671" spans="1:9" x14ac:dyDescent="0.25">
      <c r="A671" t="str">
        <f t="shared" si="74"/>
        <v/>
      </c>
      <c r="B671" s="16">
        <f t="shared" si="77"/>
        <v>39471</v>
      </c>
      <c r="C671">
        <f t="shared" si="78"/>
        <v>80</v>
      </c>
      <c r="D671">
        <f t="shared" si="75"/>
        <v>30</v>
      </c>
      <c r="E671">
        <f t="shared" si="76"/>
        <v>50</v>
      </c>
      <c r="G671">
        <f t="shared" si="79"/>
        <v>25</v>
      </c>
      <c r="I671">
        <f t="shared" si="79"/>
        <v>5</v>
      </c>
    </row>
    <row r="672" spans="1:9" x14ac:dyDescent="0.25">
      <c r="A672" t="str">
        <f t="shared" si="74"/>
        <v/>
      </c>
      <c r="B672" s="16">
        <f t="shared" si="77"/>
        <v>39472</v>
      </c>
      <c r="C672">
        <f t="shared" si="78"/>
        <v>80</v>
      </c>
      <c r="D672">
        <f t="shared" si="75"/>
        <v>30</v>
      </c>
      <c r="E672">
        <f t="shared" si="76"/>
        <v>50</v>
      </c>
      <c r="G672">
        <f t="shared" si="79"/>
        <v>25</v>
      </c>
      <c r="I672">
        <f t="shared" si="79"/>
        <v>5</v>
      </c>
    </row>
    <row r="673" spans="1:9" x14ac:dyDescent="0.25">
      <c r="A673" t="str">
        <f t="shared" si="74"/>
        <v/>
      </c>
      <c r="B673" s="16">
        <f t="shared" si="77"/>
        <v>39473</v>
      </c>
      <c r="C673">
        <f t="shared" si="78"/>
        <v>80</v>
      </c>
      <c r="D673">
        <f t="shared" si="75"/>
        <v>30</v>
      </c>
      <c r="E673">
        <f t="shared" si="76"/>
        <v>50</v>
      </c>
      <c r="G673">
        <f t="shared" si="79"/>
        <v>25</v>
      </c>
      <c r="I673">
        <f t="shared" si="79"/>
        <v>5</v>
      </c>
    </row>
    <row r="674" spans="1:9" x14ac:dyDescent="0.25">
      <c r="A674" t="str">
        <f t="shared" si="74"/>
        <v/>
      </c>
      <c r="B674" s="16">
        <f t="shared" si="77"/>
        <v>39474</v>
      </c>
      <c r="C674">
        <f t="shared" si="78"/>
        <v>80</v>
      </c>
      <c r="D674">
        <f t="shared" si="75"/>
        <v>30</v>
      </c>
      <c r="E674">
        <f t="shared" si="76"/>
        <v>50</v>
      </c>
      <c r="G674">
        <f t="shared" si="79"/>
        <v>25</v>
      </c>
      <c r="I674">
        <f t="shared" si="79"/>
        <v>5</v>
      </c>
    </row>
    <row r="675" spans="1:9" x14ac:dyDescent="0.25">
      <c r="A675" t="str">
        <f t="shared" si="74"/>
        <v/>
      </c>
      <c r="B675" s="16">
        <f t="shared" si="77"/>
        <v>39475</v>
      </c>
      <c r="C675">
        <f t="shared" si="78"/>
        <v>80</v>
      </c>
      <c r="D675">
        <f t="shared" si="75"/>
        <v>30</v>
      </c>
      <c r="E675">
        <f t="shared" si="76"/>
        <v>50</v>
      </c>
      <c r="G675">
        <f t="shared" si="79"/>
        <v>25</v>
      </c>
      <c r="I675">
        <f t="shared" si="79"/>
        <v>5</v>
      </c>
    </row>
    <row r="676" spans="1:9" x14ac:dyDescent="0.25">
      <c r="A676" t="str">
        <f t="shared" si="74"/>
        <v/>
      </c>
      <c r="B676" s="16">
        <f t="shared" si="77"/>
        <v>39476</v>
      </c>
      <c r="C676">
        <f t="shared" si="78"/>
        <v>80</v>
      </c>
      <c r="D676">
        <f t="shared" si="75"/>
        <v>30</v>
      </c>
      <c r="E676">
        <f t="shared" si="76"/>
        <v>50</v>
      </c>
      <c r="G676">
        <f t="shared" si="79"/>
        <v>25</v>
      </c>
      <c r="I676">
        <f t="shared" si="79"/>
        <v>5</v>
      </c>
    </row>
    <row r="677" spans="1:9" x14ac:dyDescent="0.25">
      <c r="A677" t="str">
        <f t="shared" si="74"/>
        <v/>
      </c>
      <c r="B677" s="16">
        <f t="shared" si="77"/>
        <v>39477</v>
      </c>
      <c r="C677">
        <f t="shared" si="78"/>
        <v>80</v>
      </c>
      <c r="D677">
        <f t="shared" si="75"/>
        <v>30</v>
      </c>
      <c r="E677">
        <f t="shared" si="76"/>
        <v>50</v>
      </c>
      <c r="G677">
        <f t="shared" si="79"/>
        <v>25</v>
      </c>
      <c r="I677">
        <f t="shared" si="79"/>
        <v>5</v>
      </c>
    </row>
    <row r="678" spans="1:9" x14ac:dyDescent="0.25">
      <c r="A678" t="str">
        <f t="shared" si="74"/>
        <v/>
      </c>
      <c r="B678" s="16">
        <f t="shared" si="77"/>
        <v>39478</v>
      </c>
      <c r="C678">
        <f t="shared" si="78"/>
        <v>80</v>
      </c>
      <c r="D678">
        <f t="shared" si="75"/>
        <v>30</v>
      </c>
      <c r="E678">
        <f t="shared" si="76"/>
        <v>50</v>
      </c>
      <c r="G678">
        <f t="shared" si="79"/>
        <v>25</v>
      </c>
      <c r="I678">
        <f t="shared" si="79"/>
        <v>5</v>
      </c>
    </row>
    <row r="679" spans="1:9" x14ac:dyDescent="0.25">
      <c r="A679">
        <f t="shared" si="74"/>
        <v>1</v>
      </c>
      <c r="B679" s="16">
        <f t="shared" si="77"/>
        <v>39479</v>
      </c>
      <c r="C679">
        <f t="shared" si="78"/>
        <v>80</v>
      </c>
      <c r="D679">
        <f t="shared" si="75"/>
        <v>20</v>
      </c>
      <c r="E679">
        <f t="shared" si="76"/>
        <v>60</v>
      </c>
      <c r="G679">
        <v>15</v>
      </c>
      <c r="I679">
        <f t="shared" si="79"/>
        <v>5</v>
      </c>
    </row>
    <row r="680" spans="1:9" x14ac:dyDescent="0.25">
      <c r="A680" t="str">
        <f t="shared" si="74"/>
        <v/>
      </c>
      <c r="B680" s="16">
        <f t="shared" si="77"/>
        <v>39480</v>
      </c>
      <c r="C680">
        <f t="shared" si="78"/>
        <v>80</v>
      </c>
      <c r="D680">
        <f t="shared" si="75"/>
        <v>20</v>
      </c>
      <c r="E680">
        <f t="shared" si="76"/>
        <v>60</v>
      </c>
      <c r="G680">
        <f t="shared" si="79"/>
        <v>15</v>
      </c>
      <c r="I680">
        <f t="shared" si="79"/>
        <v>5</v>
      </c>
    </row>
    <row r="681" spans="1:9" x14ac:dyDescent="0.25">
      <c r="A681" t="str">
        <f t="shared" si="74"/>
        <v/>
      </c>
      <c r="B681" s="16">
        <f t="shared" si="77"/>
        <v>39481</v>
      </c>
      <c r="C681">
        <f t="shared" si="78"/>
        <v>80</v>
      </c>
      <c r="D681">
        <f t="shared" si="75"/>
        <v>20</v>
      </c>
      <c r="E681">
        <f t="shared" si="76"/>
        <v>60</v>
      </c>
      <c r="G681">
        <f t="shared" si="79"/>
        <v>15</v>
      </c>
      <c r="I681">
        <f t="shared" si="79"/>
        <v>5</v>
      </c>
    </row>
    <row r="682" spans="1:9" x14ac:dyDescent="0.25">
      <c r="A682" t="str">
        <f t="shared" si="74"/>
        <v/>
      </c>
      <c r="B682" s="16">
        <f t="shared" si="77"/>
        <v>39482</v>
      </c>
      <c r="C682">
        <f t="shared" si="78"/>
        <v>80</v>
      </c>
      <c r="D682">
        <f t="shared" si="75"/>
        <v>20</v>
      </c>
      <c r="E682">
        <f t="shared" si="76"/>
        <v>60</v>
      </c>
      <c r="G682">
        <f t="shared" si="79"/>
        <v>15</v>
      </c>
      <c r="I682">
        <f t="shared" si="79"/>
        <v>5</v>
      </c>
    </row>
    <row r="683" spans="1:9" x14ac:dyDescent="0.25">
      <c r="A683" t="str">
        <f t="shared" si="74"/>
        <v/>
      </c>
      <c r="B683" s="16">
        <f t="shared" si="77"/>
        <v>39483</v>
      </c>
      <c r="C683">
        <f t="shared" si="78"/>
        <v>80</v>
      </c>
      <c r="D683">
        <f t="shared" si="75"/>
        <v>20</v>
      </c>
      <c r="E683">
        <f t="shared" si="76"/>
        <v>60</v>
      </c>
      <c r="G683">
        <f t="shared" si="79"/>
        <v>15</v>
      </c>
      <c r="I683">
        <f t="shared" si="79"/>
        <v>5</v>
      </c>
    </row>
    <row r="684" spans="1:9" x14ac:dyDescent="0.25">
      <c r="A684" t="str">
        <f t="shared" si="74"/>
        <v/>
      </c>
      <c r="B684" s="16">
        <f t="shared" si="77"/>
        <v>39484</v>
      </c>
      <c r="C684">
        <f t="shared" si="78"/>
        <v>80</v>
      </c>
      <c r="D684">
        <f t="shared" si="75"/>
        <v>20</v>
      </c>
      <c r="E684">
        <f t="shared" si="76"/>
        <v>60</v>
      </c>
      <c r="G684">
        <f t="shared" si="79"/>
        <v>15</v>
      </c>
      <c r="I684">
        <f t="shared" si="79"/>
        <v>5</v>
      </c>
    </row>
    <row r="685" spans="1:9" x14ac:dyDescent="0.25">
      <c r="A685" t="str">
        <f t="shared" si="74"/>
        <v/>
      </c>
      <c r="B685" s="16">
        <f t="shared" si="77"/>
        <v>39485</v>
      </c>
      <c r="C685">
        <f t="shared" si="78"/>
        <v>80</v>
      </c>
      <c r="D685">
        <f t="shared" si="75"/>
        <v>20</v>
      </c>
      <c r="E685">
        <f t="shared" si="76"/>
        <v>60</v>
      </c>
      <c r="G685">
        <f t="shared" si="79"/>
        <v>15</v>
      </c>
      <c r="I685">
        <f t="shared" si="79"/>
        <v>5</v>
      </c>
    </row>
    <row r="686" spans="1:9" x14ac:dyDescent="0.25">
      <c r="A686" t="str">
        <f t="shared" si="74"/>
        <v/>
      </c>
      <c r="B686" s="16">
        <f t="shared" si="77"/>
        <v>39486</v>
      </c>
      <c r="C686">
        <f t="shared" si="78"/>
        <v>80</v>
      </c>
      <c r="D686">
        <f t="shared" si="75"/>
        <v>20</v>
      </c>
      <c r="E686">
        <f t="shared" si="76"/>
        <v>60</v>
      </c>
      <c r="G686">
        <f t="shared" si="79"/>
        <v>15</v>
      </c>
      <c r="I686">
        <f t="shared" si="79"/>
        <v>5</v>
      </c>
    </row>
    <row r="687" spans="1:9" x14ac:dyDescent="0.25">
      <c r="A687" t="str">
        <f t="shared" si="74"/>
        <v/>
      </c>
      <c r="B687" s="16">
        <f t="shared" si="77"/>
        <v>39487</v>
      </c>
      <c r="C687">
        <f t="shared" si="78"/>
        <v>80</v>
      </c>
      <c r="D687">
        <f t="shared" si="75"/>
        <v>20</v>
      </c>
      <c r="E687">
        <f t="shared" si="76"/>
        <v>60</v>
      </c>
      <c r="G687">
        <f t="shared" si="79"/>
        <v>15</v>
      </c>
      <c r="I687">
        <f t="shared" si="79"/>
        <v>5</v>
      </c>
    </row>
    <row r="688" spans="1:9" x14ac:dyDescent="0.25">
      <c r="A688" t="str">
        <f t="shared" si="74"/>
        <v/>
      </c>
      <c r="B688" s="16">
        <f t="shared" si="77"/>
        <v>39488</v>
      </c>
      <c r="C688">
        <f t="shared" si="78"/>
        <v>80</v>
      </c>
      <c r="D688">
        <f t="shared" si="75"/>
        <v>20</v>
      </c>
      <c r="E688">
        <f t="shared" si="76"/>
        <v>60</v>
      </c>
      <c r="G688">
        <f t="shared" si="79"/>
        <v>15</v>
      </c>
      <c r="I688">
        <f t="shared" si="79"/>
        <v>5</v>
      </c>
    </row>
    <row r="689" spans="1:9" x14ac:dyDescent="0.25">
      <c r="A689" t="str">
        <f t="shared" si="74"/>
        <v/>
      </c>
      <c r="B689" s="16">
        <f t="shared" si="77"/>
        <v>39489</v>
      </c>
      <c r="C689">
        <f t="shared" si="78"/>
        <v>80</v>
      </c>
      <c r="D689">
        <f t="shared" si="75"/>
        <v>20</v>
      </c>
      <c r="E689">
        <f t="shared" si="76"/>
        <v>60</v>
      </c>
      <c r="G689">
        <f t="shared" si="79"/>
        <v>15</v>
      </c>
      <c r="I689">
        <f t="shared" si="79"/>
        <v>5</v>
      </c>
    </row>
    <row r="690" spans="1:9" x14ac:dyDescent="0.25">
      <c r="A690" t="str">
        <f t="shared" si="74"/>
        <v/>
      </c>
      <c r="B690" s="16">
        <f t="shared" si="77"/>
        <v>39490</v>
      </c>
      <c r="C690">
        <f t="shared" si="78"/>
        <v>80</v>
      </c>
      <c r="D690">
        <f t="shared" si="75"/>
        <v>20</v>
      </c>
      <c r="E690">
        <f t="shared" si="76"/>
        <v>60</v>
      </c>
      <c r="G690">
        <f t="shared" si="79"/>
        <v>15</v>
      </c>
      <c r="I690">
        <f t="shared" si="79"/>
        <v>5</v>
      </c>
    </row>
    <row r="691" spans="1:9" x14ac:dyDescent="0.25">
      <c r="A691" t="str">
        <f t="shared" si="74"/>
        <v/>
      </c>
      <c r="B691" s="16">
        <f t="shared" si="77"/>
        <v>39491</v>
      </c>
      <c r="C691">
        <f t="shared" si="78"/>
        <v>80</v>
      </c>
      <c r="D691">
        <f t="shared" si="75"/>
        <v>20</v>
      </c>
      <c r="E691">
        <f t="shared" si="76"/>
        <v>60</v>
      </c>
      <c r="G691">
        <f t="shared" si="79"/>
        <v>15</v>
      </c>
      <c r="I691">
        <f t="shared" si="79"/>
        <v>5</v>
      </c>
    </row>
    <row r="692" spans="1:9" x14ac:dyDescent="0.25">
      <c r="A692" t="str">
        <f t="shared" si="74"/>
        <v/>
      </c>
      <c r="B692" s="16">
        <f t="shared" si="77"/>
        <v>39492</v>
      </c>
      <c r="C692">
        <f t="shared" si="78"/>
        <v>80</v>
      </c>
      <c r="D692">
        <f t="shared" si="75"/>
        <v>20</v>
      </c>
      <c r="E692">
        <f t="shared" si="76"/>
        <v>60</v>
      </c>
      <c r="G692">
        <f t="shared" si="79"/>
        <v>15</v>
      </c>
      <c r="I692">
        <f t="shared" si="79"/>
        <v>5</v>
      </c>
    </row>
    <row r="693" spans="1:9" x14ac:dyDescent="0.25">
      <c r="A693" t="str">
        <f t="shared" si="74"/>
        <v/>
      </c>
      <c r="B693" s="16">
        <f t="shared" si="77"/>
        <v>39493</v>
      </c>
      <c r="C693">
        <f t="shared" si="78"/>
        <v>80</v>
      </c>
      <c r="D693">
        <f t="shared" si="75"/>
        <v>20</v>
      </c>
      <c r="E693">
        <f t="shared" si="76"/>
        <v>60</v>
      </c>
      <c r="G693">
        <f t="shared" si="79"/>
        <v>15</v>
      </c>
      <c r="I693">
        <f t="shared" si="79"/>
        <v>5</v>
      </c>
    </row>
    <row r="694" spans="1:9" x14ac:dyDescent="0.25">
      <c r="A694" t="str">
        <f t="shared" si="74"/>
        <v/>
      </c>
      <c r="B694" s="16">
        <f t="shared" si="77"/>
        <v>39494</v>
      </c>
      <c r="C694">
        <f t="shared" si="78"/>
        <v>80</v>
      </c>
      <c r="D694">
        <f t="shared" si="75"/>
        <v>20</v>
      </c>
      <c r="E694">
        <f t="shared" si="76"/>
        <v>60</v>
      </c>
      <c r="G694">
        <f t="shared" si="79"/>
        <v>15</v>
      </c>
      <c r="I694">
        <f t="shared" si="79"/>
        <v>5</v>
      </c>
    </row>
    <row r="695" spans="1:9" x14ac:dyDescent="0.25">
      <c r="A695" t="str">
        <f t="shared" si="74"/>
        <v/>
      </c>
      <c r="B695" s="16">
        <f t="shared" si="77"/>
        <v>39495</v>
      </c>
      <c r="C695">
        <f t="shared" si="78"/>
        <v>80</v>
      </c>
      <c r="D695">
        <f t="shared" si="75"/>
        <v>20</v>
      </c>
      <c r="E695">
        <f t="shared" si="76"/>
        <v>60</v>
      </c>
      <c r="G695">
        <f t="shared" si="79"/>
        <v>15</v>
      </c>
      <c r="I695">
        <f t="shared" si="79"/>
        <v>5</v>
      </c>
    </row>
    <row r="696" spans="1:9" x14ac:dyDescent="0.25">
      <c r="A696" t="str">
        <f t="shared" si="74"/>
        <v/>
      </c>
      <c r="B696" s="16">
        <f t="shared" si="77"/>
        <v>39496</v>
      </c>
      <c r="C696">
        <f t="shared" si="78"/>
        <v>80</v>
      </c>
      <c r="D696">
        <f t="shared" si="75"/>
        <v>20</v>
      </c>
      <c r="E696">
        <f t="shared" si="76"/>
        <v>60</v>
      </c>
      <c r="G696">
        <f t="shared" si="79"/>
        <v>15</v>
      </c>
      <c r="I696">
        <f t="shared" si="79"/>
        <v>5</v>
      </c>
    </row>
    <row r="697" spans="1:9" x14ac:dyDescent="0.25">
      <c r="A697" t="str">
        <f t="shared" si="74"/>
        <v/>
      </c>
      <c r="B697" s="16">
        <f t="shared" si="77"/>
        <v>39497</v>
      </c>
      <c r="C697">
        <f t="shared" si="78"/>
        <v>80</v>
      </c>
      <c r="D697">
        <f t="shared" si="75"/>
        <v>20</v>
      </c>
      <c r="E697">
        <f t="shared" si="76"/>
        <v>60</v>
      </c>
      <c r="G697">
        <f t="shared" si="79"/>
        <v>15</v>
      </c>
      <c r="I697">
        <f t="shared" si="79"/>
        <v>5</v>
      </c>
    </row>
    <row r="698" spans="1:9" x14ac:dyDescent="0.25">
      <c r="A698" t="str">
        <f t="shared" si="74"/>
        <v/>
      </c>
      <c r="B698" s="16">
        <f t="shared" si="77"/>
        <v>39498</v>
      </c>
      <c r="C698">
        <f t="shared" si="78"/>
        <v>80</v>
      </c>
      <c r="D698">
        <f t="shared" si="75"/>
        <v>20</v>
      </c>
      <c r="E698">
        <f t="shared" si="76"/>
        <v>60</v>
      </c>
      <c r="G698">
        <f t="shared" si="79"/>
        <v>15</v>
      </c>
      <c r="I698">
        <f t="shared" si="79"/>
        <v>5</v>
      </c>
    </row>
    <row r="699" spans="1:9" x14ac:dyDescent="0.25">
      <c r="A699" t="str">
        <f t="shared" si="74"/>
        <v/>
      </c>
      <c r="B699" s="16">
        <f t="shared" si="77"/>
        <v>39499</v>
      </c>
      <c r="C699">
        <f t="shared" si="78"/>
        <v>80</v>
      </c>
      <c r="D699">
        <f t="shared" si="75"/>
        <v>20</v>
      </c>
      <c r="E699">
        <f t="shared" si="76"/>
        <v>60</v>
      </c>
      <c r="G699">
        <f t="shared" si="79"/>
        <v>15</v>
      </c>
      <c r="I699">
        <f t="shared" si="79"/>
        <v>5</v>
      </c>
    </row>
    <row r="700" spans="1:9" x14ac:dyDescent="0.25">
      <c r="A700" t="str">
        <f t="shared" si="74"/>
        <v/>
      </c>
      <c r="B700" s="16">
        <f t="shared" si="77"/>
        <v>39500</v>
      </c>
      <c r="C700">
        <f t="shared" si="78"/>
        <v>80</v>
      </c>
      <c r="D700">
        <f t="shared" si="75"/>
        <v>20</v>
      </c>
      <c r="E700">
        <f t="shared" si="76"/>
        <v>60</v>
      </c>
      <c r="G700">
        <f t="shared" si="79"/>
        <v>15</v>
      </c>
      <c r="I700">
        <f t="shared" si="79"/>
        <v>5</v>
      </c>
    </row>
    <row r="701" spans="1:9" x14ac:dyDescent="0.25">
      <c r="A701" t="str">
        <f t="shared" si="74"/>
        <v/>
      </c>
      <c r="B701" s="16">
        <f t="shared" si="77"/>
        <v>39501</v>
      </c>
      <c r="C701">
        <f t="shared" si="78"/>
        <v>80</v>
      </c>
      <c r="D701">
        <f t="shared" si="75"/>
        <v>20</v>
      </c>
      <c r="E701">
        <f t="shared" si="76"/>
        <v>60</v>
      </c>
      <c r="G701">
        <f t="shared" si="79"/>
        <v>15</v>
      </c>
      <c r="I701">
        <f t="shared" si="79"/>
        <v>5</v>
      </c>
    </row>
    <row r="702" spans="1:9" x14ac:dyDescent="0.25">
      <c r="A702" t="str">
        <f t="shared" si="74"/>
        <v/>
      </c>
      <c r="B702" s="16">
        <f t="shared" si="77"/>
        <v>39502</v>
      </c>
      <c r="C702">
        <f t="shared" si="78"/>
        <v>80</v>
      </c>
      <c r="D702">
        <f t="shared" si="75"/>
        <v>20</v>
      </c>
      <c r="E702">
        <f t="shared" si="76"/>
        <v>60</v>
      </c>
      <c r="G702">
        <f t="shared" si="79"/>
        <v>15</v>
      </c>
      <c r="I702">
        <f t="shared" si="79"/>
        <v>5</v>
      </c>
    </row>
    <row r="703" spans="1:9" x14ac:dyDescent="0.25">
      <c r="A703" t="str">
        <f t="shared" si="74"/>
        <v/>
      </c>
      <c r="B703" s="16">
        <f t="shared" si="77"/>
        <v>39503</v>
      </c>
      <c r="C703">
        <f t="shared" si="78"/>
        <v>80</v>
      </c>
      <c r="D703">
        <f t="shared" si="75"/>
        <v>20</v>
      </c>
      <c r="E703">
        <f t="shared" si="76"/>
        <v>60</v>
      </c>
      <c r="G703">
        <f t="shared" si="79"/>
        <v>15</v>
      </c>
      <c r="I703">
        <f t="shared" si="79"/>
        <v>5</v>
      </c>
    </row>
    <row r="704" spans="1:9" x14ac:dyDescent="0.25">
      <c r="A704" t="str">
        <f t="shared" si="74"/>
        <v/>
      </c>
      <c r="B704" s="16">
        <f t="shared" si="77"/>
        <v>39504</v>
      </c>
      <c r="C704">
        <f t="shared" si="78"/>
        <v>80</v>
      </c>
      <c r="D704">
        <f t="shared" si="75"/>
        <v>20</v>
      </c>
      <c r="E704">
        <f t="shared" si="76"/>
        <v>60</v>
      </c>
      <c r="G704">
        <f t="shared" si="79"/>
        <v>15</v>
      </c>
      <c r="I704">
        <f t="shared" si="79"/>
        <v>5</v>
      </c>
    </row>
    <row r="705" spans="1:9" x14ac:dyDescent="0.25">
      <c r="A705" t="str">
        <f t="shared" si="74"/>
        <v/>
      </c>
      <c r="B705" s="16">
        <f t="shared" si="77"/>
        <v>39505</v>
      </c>
      <c r="C705">
        <f t="shared" si="78"/>
        <v>80</v>
      </c>
      <c r="D705">
        <f t="shared" si="75"/>
        <v>20</v>
      </c>
      <c r="E705">
        <f t="shared" si="76"/>
        <v>60</v>
      </c>
      <c r="G705">
        <f t="shared" si="79"/>
        <v>15</v>
      </c>
      <c r="I705">
        <f t="shared" si="79"/>
        <v>5</v>
      </c>
    </row>
    <row r="706" spans="1:9" x14ac:dyDescent="0.25">
      <c r="A706" t="str">
        <f t="shared" si="74"/>
        <v/>
      </c>
      <c r="B706" s="16">
        <f t="shared" si="77"/>
        <v>39506</v>
      </c>
      <c r="C706">
        <f t="shared" si="78"/>
        <v>80</v>
      </c>
      <c r="D706">
        <f t="shared" si="75"/>
        <v>20</v>
      </c>
      <c r="E706">
        <f t="shared" si="76"/>
        <v>60</v>
      </c>
      <c r="G706">
        <f t="shared" si="79"/>
        <v>15</v>
      </c>
      <c r="I706">
        <f t="shared" si="79"/>
        <v>5</v>
      </c>
    </row>
    <row r="707" spans="1:9" x14ac:dyDescent="0.25">
      <c r="A707" t="str">
        <f t="shared" si="74"/>
        <v/>
      </c>
      <c r="B707" s="16">
        <f t="shared" si="77"/>
        <v>39507</v>
      </c>
      <c r="C707">
        <f t="shared" si="78"/>
        <v>80</v>
      </c>
      <c r="D707">
        <f t="shared" si="75"/>
        <v>20</v>
      </c>
      <c r="E707">
        <f t="shared" si="76"/>
        <v>60</v>
      </c>
      <c r="G707">
        <f t="shared" si="79"/>
        <v>15</v>
      </c>
      <c r="I707">
        <f t="shared" si="79"/>
        <v>5</v>
      </c>
    </row>
    <row r="708" spans="1:9" x14ac:dyDescent="0.25">
      <c r="A708">
        <f t="shared" si="74"/>
        <v>1</v>
      </c>
      <c r="B708" s="16">
        <f t="shared" si="77"/>
        <v>39508</v>
      </c>
      <c r="C708">
        <f t="shared" si="78"/>
        <v>80</v>
      </c>
      <c r="D708">
        <f t="shared" si="75"/>
        <v>20</v>
      </c>
      <c r="E708">
        <f t="shared" si="76"/>
        <v>60</v>
      </c>
      <c r="G708">
        <f t="shared" si="79"/>
        <v>15</v>
      </c>
      <c r="I708">
        <f t="shared" si="79"/>
        <v>5</v>
      </c>
    </row>
    <row r="709" spans="1:9" x14ac:dyDescent="0.25">
      <c r="A709" t="str">
        <f t="shared" si="74"/>
        <v/>
      </c>
      <c r="B709" s="16">
        <f t="shared" si="77"/>
        <v>39509</v>
      </c>
      <c r="C709">
        <f t="shared" si="78"/>
        <v>80</v>
      </c>
      <c r="D709">
        <f t="shared" si="75"/>
        <v>20</v>
      </c>
      <c r="E709">
        <f t="shared" si="76"/>
        <v>60</v>
      </c>
      <c r="G709">
        <f t="shared" si="79"/>
        <v>15</v>
      </c>
      <c r="I709">
        <f t="shared" si="79"/>
        <v>5</v>
      </c>
    </row>
    <row r="710" spans="1:9" x14ac:dyDescent="0.25">
      <c r="A710" t="str">
        <f t="shared" si="74"/>
        <v/>
      </c>
      <c r="B710" s="16">
        <f t="shared" si="77"/>
        <v>39510</v>
      </c>
      <c r="C710">
        <f t="shared" si="78"/>
        <v>80</v>
      </c>
      <c r="D710">
        <f t="shared" si="75"/>
        <v>20</v>
      </c>
      <c r="E710">
        <f t="shared" si="76"/>
        <v>60</v>
      </c>
      <c r="G710">
        <f t="shared" si="79"/>
        <v>15</v>
      </c>
      <c r="I710">
        <f t="shared" si="79"/>
        <v>5</v>
      </c>
    </row>
    <row r="711" spans="1:9" x14ac:dyDescent="0.25">
      <c r="A711" t="str">
        <f t="shared" si="74"/>
        <v/>
      </c>
      <c r="B711" s="16">
        <f t="shared" si="77"/>
        <v>39511</v>
      </c>
      <c r="C711">
        <f t="shared" si="78"/>
        <v>80</v>
      </c>
      <c r="D711">
        <f t="shared" si="75"/>
        <v>20</v>
      </c>
      <c r="E711">
        <f t="shared" si="76"/>
        <v>60</v>
      </c>
      <c r="G711">
        <f t="shared" si="79"/>
        <v>15</v>
      </c>
      <c r="I711">
        <f t="shared" si="79"/>
        <v>5</v>
      </c>
    </row>
    <row r="712" spans="1:9" x14ac:dyDescent="0.25">
      <c r="A712" t="str">
        <f t="shared" ref="A712:A775" si="80">IF(DAY(B712)=1,1,"")</f>
        <v/>
      </c>
      <c r="B712" s="16">
        <f t="shared" si="77"/>
        <v>39512</v>
      </c>
      <c r="C712">
        <f t="shared" si="78"/>
        <v>80</v>
      </c>
      <c r="D712">
        <f t="shared" ref="D712:D775" si="81">SUM(F712:W712)</f>
        <v>20</v>
      </c>
      <c r="E712">
        <f t="shared" ref="E712:E775" si="82">C712-D712</f>
        <v>60</v>
      </c>
      <c r="G712">
        <f t="shared" si="79"/>
        <v>15</v>
      </c>
      <c r="I712">
        <f t="shared" si="79"/>
        <v>5</v>
      </c>
    </row>
    <row r="713" spans="1:9" x14ac:dyDescent="0.25">
      <c r="A713" t="str">
        <f t="shared" si="80"/>
        <v/>
      </c>
      <c r="B713" s="16">
        <f t="shared" ref="B713:B776" si="83">B712+1</f>
        <v>39513</v>
      </c>
      <c r="C713">
        <f t="shared" si="78"/>
        <v>80</v>
      </c>
      <c r="D713">
        <f t="shared" si="81"/>
        <v>20</v>
      </c>
      <c r="E713">
        <f t="shared" si="82"/>
        <v>60</v>
      </c>
      <c r="G713">
        <f t="shared" si="79"/>
        <v>15</v>
      </c>
      <c r="I713">
        <f t="shared" si="79"/>
        <v>5</v>
      </c>
    </row>
    <row r="714" spans="1:9" x14ac:dyDescent="0.25">
      <c r="A714" t="str">
        <f t="shared" si="80"/>
        <v/>
      </c>
      <c r="B714" s="16">
        <f t="shared" si="83"/>
        <v>39514</v>
      </c>
      <c r="C714">
        <f t="shared" ref="C714:C777" si="84">C713</f>
        <v>80</v>
      </c>
      <c r="D714">
        <f t="shared" si="81"/>
        <v>20</v>
      </c>
      <c r="E714">
        <f t="shared" si="82"/>
        <v>60</v>
      </c>
      <c r="G714">
        <f t="shared" si="79"/>
        <v>15</v>
      </c>
      <c r="I714">
        <f t="shared" si="79"/>
        <v>5</v>
      </c>
    </row>
    <row r="715" spans="1:9" x14ac:dyDescent="0.25">
      <c r="A715" t="str">
        <f t="shared" si="80"/>
        <v/>
      </c>
      <c r="B715" s="16">
        <f t="shared" si="83"/>
        <v>39515</v>
      </c>
      <c r="C715">
        <f t="shared" si="84"/>
        <v>80</v>
      </c>
      <c r="D715">
        <f t="shared" si="81"/>
        <v>20</v>
      </c>
      <c r="E715">
        <f t="shared" si="82"/>
        <v>60</v>
      </c>
      <c r="G715">
        <f t="shared" ref="G715:I778" si="85">G714</f>
        <v>15</v>
      </c>
      <c r="I715">
        <f t="shared" si="85"/>
        <v>5</v>
      </c>
    </row>
    <row r="716" spans="1:9" x14ac:dyDescent="0.25">
      <c r="A716" t="str">
        <f t="shared" si="80"/>
        <v/>
      </c>
      <c r="B716" s="16">
        <f t="shared" si="83"/>
        <v>39516</v>
      </c>
      <c r="C716">
        <f t="shared" si="84"/>
        <v>80</v>
      </c>
      <c r="D716">
        <f t="shared" si="81"/>
        <v>20</v>
      </c>
      <c r="E716">
        <f t="shared" si="82"/>
        <v>60</v>
      </c>
      <c r="G716">
        <f t="shared" si="85"/>
        <v>15</v>
      </c>
      <c r="I716">
        <f t="shared" si="85"/>
        <v>5</v>
      </c>
    </row>
    <row r="717" spans="1:9" x14ac:dyDescent="0.25">
      <c r="A717" t="str">
        <f t="shared" si="80"/>
        <v/>
      </c>
      <c r="B717" s="16">
        <f t="shared" si="83"/>
        <v>39517</v>
      </c>
      <c r="C717">
        <f t="shared" si="84"/>
        <v>80</v>
      </c>
      <c r="D717">
        <f t="shared" si="81"/>
        <v>20</v>
      </c>
      <c r="E717">
        <f t="shared" si="82"/>
        <v>60</v>
      </c>
      <c r="G717">
        <f t="shared" si="85"/>
        <v>15</v>
      </c>
      <c r="I717">
        <f t="shared" si="85"/>
        <v>5</v>
      </c>
    </row>
    <row r="718" spans="1:9" x14ac:dyDescent="0.25">
      <c r="A718" t="str">
        <f t="shared" si="80"/>
        <v/>
      </c>
      <c r="B718" s="16">
        <f t="shared" si="83"/>
        <v>39518</v>
      </c>
      <c r="C718">
        <f t="shared" si="84"/>
        <v>80</v>
      </c>
      <c r="D718">
        <f t="shared" si="81"/>
        <v>20</v>
      </c>
      <c r="E718">
        <f t="shared" si="82"/>
        <v>60</v>
      </c>
      <c r="G718">
        <f t="shared" si="85"/>
        <v>15</v>
      </c>
      <c r="I718">
        <f t="shared" si="85"/>
        <v>5</v>
      </c>
    </row>
    <row r="719" spans="1:9" x14ac:dyDescent="0.25">
      <c r="A719" t="str">
        <f t="shared" si="80"/>
        <v/>
      </c>
      <c r="B719" s="16">
        <f t="shared" si="83"/>
        <v>39519</v>
      </c>
      <c r="C719">
        <f t="shared" si="84"/>
        <v>80</v>
      </c>
      <c r="D719">
        <f t="shared" si="81"/>
        <v>20</v>
      </c>
      <c r="E719">
        <f t="shared" si="82"/>
        <v>60</v>
      </c>
      <c r="G719">
        <f t="shared" si="85"/>
        <v>15</v>
      </c>
      <c r="I719">
        <f t="shared" si="85"/>
        <v>5</v>
      </c>
    </row>
    <row r="720" spans="1:9" x14ac:dyDescent="0.25">
      <c r="A720" t="str">
        <f t="shared" si="80"/>
        <v/>
      </c>
      <c r="B720" s="16">
        <f t="shared" si="83"/>
        <v>39520</v>
      </c>
      <c r="C720">
        <f t="shared" si="84"/>
        <v>80</v>
      </c>
      <c r="D720">
        <f t="shared" si="81"/>
        <v>20</v>
      </c>
      <c r="E720">
        <f t="shared" si="82"/>
        <v>60</v>
      </c>
      <c r="G720">
        <f t="shared" si="85"/>
        <v>15</v>
      </c>
      <c r="I720">
        <f t="shared" si="85"/>
        <v>5</v>
      </c>
    </row>
    <row r="721" spans="1:9" x14ac:dyDescent="0.25">
      <c r="A721" t="str">
        <f t="shared" si="80"/>
        <v/>
      </c>
      <c r="B721" s="16">
        <f t="shared" si="83"/>
        <v>39521</v>
      </c>
      <c r="C721">
        <f t="shared" si="84"/>
        <v>80</v>
      </c>
      <c r="D721">
        <f t="shared" si="81"/>
        <v>20</v>
      </c>
      <c r="E721">
        <f t="shared" si="82"/>
        <v>60</v>
      </c>
      <c r="G721">
        <f t="shared" si="85"/>
        <v>15</v>
      </c>
      <c r="I721">
        <f t="shared" si="85"/>
        <v>5</v>
      </c>
    </row>
    <row r="722" spans="1:9" x14ac:dyDescent="0.25">
      <c r="A722" t="str">
        <f t="shared" si="80"/>
        <v/>
      </c>
      <c r="B722" s="16">
        <f t="shared" si="83"/>
        <v>39522</v>
      </c>
      <c r="C722">
        <f t="shared" si="84"/>
        <v>80</v>
      </c>
      <c r="D722">
        <f t="shared" si="81"/>
        <v>20</v>
      </c>
      <c r="E722">
        <f t="shared" si="82"/>
        <v>60</v>
      </c>
      <c r="G722">
        <f t="shared" si="85"/>
        <v>15</v>
      </c>
      <c r="I722">
        <f t="shared" si="85"/>
        <v>5</v>
      </c>
    </row>
    <row r="723" spans="1:9" x14ac:dyDescent="0.25">
      <c r="A723" t="str">
        <f t="shared" si="80"/>
        <v/>
      </c>
      <c r="B723" s="16">
        <f t="shared" si="83"/>
        <v>39523</v>
      </c>
      <c r="C723">
        <f t="shared" si="84"/>
        <v>80</v>
      </c>
      <c r="D723">
        <f t="shared" si="81"/>
        <v>20</v>
      </c>
      <c r="E723">
        <f t="shared" si="82"/>
        <v>60</v>
      </c>
      <c r="G723">
        <f t="shared" si="85"/>
        <v>15</v>
      </c>
      <c r="I723">
        <f t="shared" si="85"/>
        <v>5</v>
      </c>
    </row>
    <row r="724" spans="1:9" x14ac:dyDescent="0.25">
      <c r="A724" t="str">
        <f t="shared" si="80"/>
        <v/>
      </c>
      <c r="B724" s="16">
        <f t="shared" si="83"/>
        <v>39524</v>
      </c>
      <c r="C724">
        <f t="shared" si="84"/>
        <v>80</v>
      </c>
      <c r="D724">
        <f t="shared" si="81"/>
        <v>20</v>
      </c>
      <c r="E724">
        <f t="shared" si="82"/>
        <v>60</v>
      </c>
      <c r="G724">
        <f t="shared" si="85"/>
        <v>15</v>
      </c>
      <c r="I724">
        <f t="shared" si="85"/>
        <v>5</v>
      </c>
    </row>
    <row r="725" spans="1:9" x14ac:dyDescent="0.25">
      <c r="A725" t="str">
        <f t="shared" si="80"/>
        <v/>
      </c>
      <c r="B725" s="16">
        <f t="shared" si="83"/>
        <v>39525</v>
      </c>
      <c r="C725">
        <f t="shared" si="84"/>
        <v>80</v>
      </c>
      <c r="D725">
        <f t="shared" si="81"/>
        <v>20</v>
      </c>
      <c r="E725">
        <f t="shared" si="82"/>
        <v>60</v>
      </c>
      <c r="G725">
        <f t="shared" si="85"/>
        <v>15</v>
      </c>
      <c r="I725">
        <f t="shared" si="85"/>
        <v>5</v>
      </c>
    </row>
    <row r="726" spans="1:9" x14ac:dyDescent="0.25">
      <c r="A726" t="str">
        <f t="shared" si="80"/>
        <v/>
      </c>
      <c r="B726" s="16">
        <f t="shared" si="83"/>
        <v>39526</v>
      </c>
      <c r="C726">
        <f t="shared" si="84"/>
        <v>80</v>
      </c>
      <c r="D726">
        <f t="shared" si="81"/>
        <v>20</v>
      </c>
      <c r="E726">
        <f t="shared" si="82"/>
        <v>60</v>
      </c>
      <c r="G726">
        <f t="shared" si="85"/>
        <v>15</v>
      </c>
      <c r="I726">
        <f t="shared" si="85"/>
        <v>5</v>
      </c>
    </row>
    <row r="727" spans="1:9" x14ac:dyDescent="0.25">
      <c r="A727" t="str">
        <f t="shared" si="80"/>
        <v/>
      </c>
      <c r="B727" s="16">
        <f t="shared" si="83"/>
        <v>39527</v>
      </c>
      <c r="C727">
        <f t="shared" si="84"/>
        <v>80</v>
      </c>
      <c r="D727">
        <f t="shared" si="81"/>
        <v>20</v>
      </c>
      <c r="E727">
        <f t="shared" si="82"/>
        <v>60</v>
      </c>
      <c r="G727">
        <f t="shared" si="85"/>
        <v>15</v>
      </c>
      <c r="I727">
        <f t="shared" si="85"/>
        <v>5</v>
      </c>
    </row>
    <row r="728" spans="1:9" x14ac:dyDescent="0.25">
      <c r="A728" t="str">
        <f t="shared" si="80"/>
        <v/>
      </c>
      <c r="B728" s="16">
        <f t="shared" si="83"/>
        <v>39528</v>
      </c>
      <c r="C728">
        <f t="shared" si="84"/>
        <v>80</v>
      </c>
      <c r="D728">
        <f t="shared" si="81"/>
        <v>20</v>
      </c>
      <c r="E728">
        <f t="shared" si="82"/>
        <v>60</v>
      </c>
      <c r="G728">
        <f t="shared" si="85"/>
        <v>15</v>
      </c>
      <c r="I728">
        <f t="shared" si="85"/>
        <v>5</v>
      </c>
    </row>
    <row r="729" spans="1:9" x14ac:dyDescent="0.25">
      <c r="A729" t="str">
        <f t="shared" si="80"/>
        <v/>
      </c>
      <c r="B729" s="16">
        <f t="shared" si="83"/>
        <v>39529</v>
      </c>
      <c r="C729">
        <f t="shared" si="84"/>
        <v>80</v>
      </c>
      <c r="D729">
        <f t="shared" si="81"/>
        <v>20</v>
      </c>
      <c r="E729">
        <f t="shared" si="82"/>
        <v>60</v>
      </c>
      <c r="G729">
        <f t="shared" si="85"/>
        <v>15</v>
      </c>
      <c r="I729">
        <f t="shared" si="85"/>
        <v>5</v>
      </c>
    </row>
    <row r="730" spans="1:9" x14ac:dyDescent="0.25">
      <c r="A730" t="str">
        <f t="shared" si="80"/>
        <v/>
      </c>
      <c r="B730" s="16">
        <f t="shared" si="83"/>
        <v>39530</v>
      </c>
      <c r="C730">
        <f t="shared" si="84"/>
        <v>80</v>
      </c>
      <c r="D730">
        <f t="shared" si="81"/>
        <v>20</v>
      </c>
      <c r="E730">
        <f t="shared" si="82"/>
        <v>60</v>
      </c>
      <c r="G730">
        <f t="shared" si="85"/>
        <v>15</v>
      </c>
      <c r="I730">
        <f t="shared" si="85"/>
        <v>5</v>
      </c>
    </row>
    <row r="731" spans="1:9" x14ac:dyDescent="0.25">
      <c r="A731" t="str">
        <f t="shared" si="80"/>
        <v/>
      </c>
      <c r="B731" s="16">
        <f t="shared" si="83"/>
        <v>39531</v>
      </c>
      <c r="C731">
        <f t="shared" si="84"/>
        <v>80</v>
      </c>
      <c r="D731">
        <f t="shared" si="81"/>
        <v>20</v>
      </c>
      <c r="E731">
        <f t="shared" si="82"/>
        <v>60</v>
      </c>
      <c r="G731">
        <f t="shared" si="85"/>
        <v>15</v>
      </c>
      <c r="I731">
        <f t="shared" si="85"/>
        <v>5</v>
      </c>
    </row>
    <row r="732" spans="1:9" x14ac:dyDescent="0.25">
      <c r="A732" t="str">
        <f t="shared" si="80"/>
        <v/>
      </c>
      <c r="B732" s="16">
        <f t="shared" si="83"/>
        <v>39532</v>
      </c>
      <c r="C732">
        <f t="shared" si="84"/>
        <v>80</v>
      </c>
      <c r="D732">
        <f t="shared" si="81"/>
        <v>20</v>
      </c>
      <c r="E732">
        <f t="shared" si="82"/>
        <v>60</v>
      </c>
      <c r="G732">
        <f t="shared" si="85"/>
        <v>15</v>
      </c>
      <c r="I732">
        <f t="shared" si="85"/>
        <v>5</v>
      </c>
    </row>
    <row r="733" spans="1:9" x14ac:dyDescent="0.25">
      <c r="A733" t="str">
        <f t="shared" si="80"/>
        <v/>
      </c>
      <c r="B733" s="16">
        <f t="shared" si="83"/>
        <v>39533</v>
      </c>
      <c r="C733">
        <f t="shared" si="84"/>
        <v>80</v>
      </c>
      <c r="D733">
        <f t="shared" si="81"/>
        <v>20</v>
      </c>
      <c r="E733">
        <f t="shared" si="82"/>
        <v>60</v>
      </c>
      <c r="G733">
        <f t="shared" si="85"/>
        <v>15</v>
      </c>
      <c r="I733">
        <f t="shared" si="85"/>
        <v>5</v>
      </c>
    </row>
    <row r="734" spans="1:9" x14ac:dyDescent="0.25">
      <c r="A734" t="str">
        <f t="shared" si="80"/>
        <v/>
      </c>
      <c r="B734" s="16">
        <f t="shared" si="83"/>
        <v>39534</v>
      </c>
      <c r="C734">
        <f t="shared" si="84"/>
        <v>80</v>
      </c>
      <c r="D734">
        <f t="shared" si="81"/>
        <v>20</v>
      </c>
      <c r="E734">
        <f t="shared" si="82"/>
        <v>60</v>
      </c>
      <c r="G734">
        <f t="shared" si="85"/>
        <v>15</v>
      </c>
      <c r="I734">
        <f t="shared" si="85"/>
        <v>5</v>
      </c>
    </row>
    <row r="735" spans="1:9" x14ac:dyDescent="0.25">
      <c r="A735" t="str">
        <f t="shared" si="80"/>
        <v/>
      </c>
      <c r="B735" s="16">
        <f t="shared" si="83"/>
        <v>39535</v>
      </c>
      <c r="C735">
        <f t="shared" si="84"/>
        <v>80</v>
      </c>
      <c r="D735">
        <f t="shared" si="81"/>
        <v>20</v>
      </c>
      <c r="E735">
        <f t="shared" si="82"/>
        <v>60</v>
      </c>
      <c r="G735">
        <f t="shared" si="85"/>
        <v>15</v>
      </c>
      <c r="I735">
        <f t="shared" si="85"/>
        <v>5</v>
      </c>
    </row>
    <row r="736" spans="1:9" x14ac:dyDescent="0.25">
      <c r="A736" t="str">
        <f t="shared" si="80"/>
        <v/>
      </c>
      <c r="B736" s="16">
        <f t="shared" si="83"/>
        <v>39536</v>
      </c>
      <c r="C736">
        <f t="shared" si="84"/>
        <v>80</v>
      </c>
      <c r="D736">
        <f t="shared" si="81"/>
        <v>20</v>
      </c>
      <c r="E736">
        <f t="shared" si="82"/>
        <v>60</v>
      </c>
      <c r="G736">
        <f t="shared" si="85"/>
        <v>15</v>
      </c>
      <c r="I736">
        <f t="shared" si="85"/>
        <v>5</v>
      </c>
    </row>
    <row r="737" spans="1:9" x14ac:dyDescent="0.25">
      <c r="A737" t="str">
        <f t="shared" si="80"/>
        <v/>
      </c>
      <c r="B737" s="16">
        <f t="shared" si="83"/>
        <v>39537</v>
      </c>
      <c r="C737">
        <f t="shared" si="84"/>
        <v>80</v>
      </c>
      <c r="D737">
        <f t="shared" si="81"/>
        <v>20</v>
      </c>
      <c r="E737">
        <f t="shared" si="82"/>
        <v>60</v>
      </c>
      <c r="G737">
        <f t="shared" si="85"/>
        <v>15</v>
      </c>
      <c r="I737">
        <f t="shared" si="85"/>
        <v>5</v>
      </c>
    </row>
    <row r="738" spans="1:9" x14ac:dyDescent="0.25">
      <c r="A738" t="str">
        <f t="shared" si="80"/>
        <v/>
      </c>
      <c r="B738" s="16">
        <f t="shared" si="83"/>
        <v>39538</v>
      </c>
      <c r="C738">
        <f t="shared" si="84"/>
        <v>80</v>
      </c>
      <c r="D738">
        <f t="shared" si="81"/>
        <v>20</v>
      </c>
      <c r="E738">
        <f t="shared" si="82"/>
        <v>60</v>
      </c>
      <c r="G738">
        <f t="shared" si="85"/>
        <v>15</v>
      </c>
      <c r="I738">
        <f t="shared" si="85"/>
        <v>5</v>
      </c>
    </row>
    <row r="739" spans="1:9" x14ac:dyDescent="0.25">
      <c r="A739">
        <f t="shared" si="80"/>
        <v>1</v>
      </c>
      <c r="B739" s="16">
        <f t="shared" si="83"/>
        <v>39539</v>
      </c>
      <c r="C739">
        <f t="shared" si="84"/>
        <v>80</v>
      </c>
      <c r="D739">
        <f t="shared" si="81"/>
        <v>20</v>
      </c>
      <c r="E739">
        <f t="shared" si="82"/>
        <v>60</v>
      </c>
      <c r="G739">
        <f t="shared" si="85"/>
        <v>15</v>
      </c>
      <c r="I739">
        <f t="shared" si="85"/>
        <v>5</v>
      </c>
    </row>
    <row r="740" spans="1:9" x14ac:dyDescent="0.25">
      <c r="A740" t="str">
        <f t="shared" si="80"/>
        <v/>
      </c>
      <c r="B740" s="16">
        <f t="shared" si="83"/>
        <v>39540</v>
      </c>
      <c r="C740">
        <f t="shared" si="84"/>
        <v>80</v>
      </c>
      <c r="D740">
        <f t="shared" si="81"/>
        <v>20</v>
      </c>
      <c r="E740">
        <f t="shared" si="82"/>
        <v>60</v>
      </c>
      <c r="G740">
        <f t="shared" si="85"/>
        <v>15</v>
      </c>
      <c r="I740">
        <f t="shared" si="85"/>
        <v>5</v>
      </c>
    </row>
    <row r="741" spans="1:9" x14ac:dyDescent="0.25">
      <c r="A741" t="str">
        <f t="shared" si="80"/>
        <v/>
      </c>
      <c r="B741" s="16">
        <f t="shared" si="83"/>
        <v>39541</v>
      </c>
      <c r="C741">
        <f t="shared" si="84"/>
        <v>80</v>
      </c>
      <c r="D741">
        <f t="shared" si="81"/>
        <v>20</v>
      </c>
      <c r="E741">
        <f t="shared" si="82"/>
        <v>60</v>
      </c>
      <c r="G741">
        <f t="shared" si="85"/>
        <v>15</v>
      </c>
      <c r="I741">
        <f t="shared" si="85"/>
        <v>5</v>
      </c>
    </row>
    <row r="742" spans="1:9" x14ac:dyDescent="0.25">
      <c r="A742" t="str">
        <f t="shared" si="80"/>
        <v/>
      </c>
      <c r="B742" s="16">
        <f t="shared" si="83"/>
        <v>39542</v>
      </c>
      <c r="C742">
        <f t="shared" si="84"/>
        <v>80</v>
      </c>
      <c r="D742">
        <f t="shared" si="81"/>
        <v>20</v>
      </c>
      <c r="E742">
        <f t="shared" si="82"/>
        <v>60</v>
      </c>
      <c r="G742">
        <f t="shared" si="85"/>
        <v>15</v>
      </c>
      <c r="I742">
        <f t="shared" si="85"/>
        <v>5</v>
      </c>
    </row>
    <row r="743" spans="1:9" x14ac:dyDescent="0.25">
      <c r="A743" t="str">
        <f t="shared" si="80"/>
        <v/>
      </c>
      <c r="B743" s="16">
        <f t="shared" si="83"/>
        <v>39543</v>
      </c>
      <c r="C743">
        <f t="shared" si="84"/>
        <v>80</v>
      </c>
      <c r="D743">
        <f t="shared" si="81"/>
        <v>20</v>
      </c>
      <c r="E743">
        <f t="shared" si="82"/>
        <v>60</v>
      </c>
      <c r="G743">
        <f t="shared" si="85"/>
        <v>15</v>
      </c>
      <c r="I743">
        <f t="shared" si="85"/>
        <v>5</v>
      </c>
    </row>
    <row r="744" spans="1:9" x14ac:dyDescent="0.25">
      <c r="A744" t="str">
        <f t="shared" si="80"/>
        <v/>
      </c>
      <c r="B744" s="16">
        <f t="shared" si="83"/>
        <v>39544</v>
      </c>
      <c r="C744">
        <f t="shared" si="84"/>
        <v>80</v>
      </c>
      <c r="D744">
        <f t="shared" si="81"/>
        <v>20</v>
      </c>
      <c r="E744">
        <f t="shared" si="82"/>
        <v>60</v>
      </c>
      <c r="G744">
        <f t="shared" si="85"/>
        <v>15</v>
      </c>
      <c r="I744">
        <f t="shared" si="85"/>
        <v>5</v>
      </c>
    </row>
    <row r="745" spans="1:9" x14ac:dyDescent="0.25">
      <c r="A745" t="str">
        <f t="shared" si="80"/>
        <v/>
      </c>
      <c r="B745" s="16">
        <f t="shared" si="83"/>
        <v>39545</v>
      </c>
      <c r="C745">
        <f t="shared" si="84"/>
        <v>80</v>
      </c>
      <c r="D745">
        <f t="shared" si="81"/>
        <v>20</v>
      </c>
      <c r="E745">
        <f t="shared" si="82"/>
        <v>60</v>
      </c>
      <c r="G745">
        <f t="shared" si="85"/>
        <v>15</v>
      </c>
      <c r="I745">
        <f t="shared" si="85"/>
        <v>5</v>
      </c>
    </row>
    <row r="746" spans="1:9" x14ac:dyDescent="0.25">
      <c r="A746" t="str">
        <f t="shared" si="80"/>
        <v/>
      </c>
      <c r="B746" s="16">
        <f t="shared" si="83"/>
        <v>39546</v>
      </c>
      <c r="C746">
        <f t="shared" si="84"/>
        <v>80</v>
      </c>
      <c r="D746">
        <f t="shared" si="81"/>
        <v>20</v>
      </c>
      <c r="E746">
        <f t="shared" si="82"/>
        <v>60</v>
      </c>
      <c r="G746">
        <f t="shared" si="85"/>
        <v>15</v>
      </c>
      <c r="I746">
        <f t="shared" si="85"/>
        <v>5</v>
      </c>
    </row>
    <row r="747" spans="1:9" x14ac:dyDescent="0.25">
      <c r="A747" t="str">
        <f t="shared" si="80"/>
        <v/>
      </c>
      <c r="B747" s="16">
        <f t="shared" si="83"/>
        <v>39547</v>
      </c>
      <c r="C747">
        <f t="shared" si="84"/>
        <v>80</v>
      </c>
      <c r="D747">
        <f t="shared" si="81"/>
        <v>20</v>
      </c>
      <c r="E747">
        <f t="shared" si="82"/>
        <v>60</v>
      </c>
      <c r="G747">
        <f t="shared" si="85"/>
        <v>15</v>
      </c>
      <c r="I747">
        <f t="shared" si="85"/>
        <v>5</v>
      </c>
    </row>
    <row r="748" spans="1:9" x14ac:dyDescent="0.25">
      <c r="A748" t="str">
        <f t="shared" si="80"/>
        <v/>
      </c>
      <c r="B748" s="16">
        <f t="shared" si="83"/>
        <v>39548</v>
      </c>
      <c r="C748">
        <f t="shared" si="84"/>
        <v>80</v>
      </c>
      <c r="D748">
        <f t="shared" si="81"/>
        <v>20</v>
      </c>
      <c r="E748">
        <f t="shared" si="82"/>
        <v>60</v>
      </c>
      <c r="G748">
        <f t="shared" si="85"/>
        <v>15</v>
      </c>
      <c r="I748">
        <f t="shared" si="85"/>
        <v>5</v>
      </c>
    </row>
    <row r="749" spans="1:9" x14ac:dyDescent="0.25">
      <c r="A749" t="str">
        <f t="shared" si="80"/>
        <v/>
      </c>
      <c r="B749" s="16">
        <f t="shared" si="83"/>
        <v>39549</v>
      </c>
      <c r="C749">
        <f t="shared" si="84"/>
        <v>80</v>
      </c>
      <c r="D749">
        <f t="shared" si="81"/>
        <v>20</v>
      </c>
      <c r="E749">
        <f t="shared" si="82"/>
        <v>60</v>
      </c>
      <c r="G749">
        <f t="shared" si="85"/>
        <v>15</v>
      </c>
      <c r="I749">
        <f t="shared" si="85"/>
        <v>5</v>
      </c>
    </row>
    <row r="750" spans="1:9" x14ac:dyDescent="0.25">
      <c r="A750" t="str">
        <f t="shared" si="80"/>
        <v/>
      </c>
      <c r="B750" s="16">
        <f t="shared" si="83"/>
        <v>39550</v>
      </c>
      <c r="C750">
        <f t="shared" si="84"/>
        <v>80</v>
      </c>
      <c r="D750">
        <f t="shared" si="81"/>
        <v>20</v>
      </c>
      <c r="E750">
        <f t="shared" si="82"/>
        <v>60</v>
      </c>
      <c r="G750">
        <f t="shared" si="85"/>
        <v>15</v>
      </c>
      <c r="I750">
        <f t="shared" si="85"/>
        <v>5</v>
      </c>
    </row>
    <row r="751" spans="1:9" x14ac:dyDescent="0.25">
      <c r="A751" t="str">
        <f t="shared" si="80"/>
        <v/>
      </c>
      <c r="B751" s="16">
        <f t="shared" si="83"/>
        <v>39551</v>
      </c>
      <c r="C751">
        <f t="shared" si="84"/>
        <v>80</v>
      </c>
      <c r="D751">
        <f t="shared" si="81"/>
        <v>20</v>
      </c>
      <c r="E751">
        <f t="shared" si="82"/>
        <v>60</v>
      </c>
      <c r="G751">
        <f t="shared" si="85"/>
        <v>15</v>
      </c>
      <c r="I751">
        <f t="shared" si="85"/>
        <v>5</v>
      </c>
    </row>
    <row r="752" spans="1:9" x14ac:dyDescent="0.25">
      <c r="A752" t="str">
        <f t="shared" si="80"/>
        <v/>
      </c>
      <c r="B752" s="16">
        <f t="shared" si="83"/>
        <v>39552</v>
      </c>
      <c r="C752">
        <f t="shared" si="84"/>
        <v>80</v>
      </c>
      <c r="D752">
        <f t="shared" si="81"/>
        <v>20</v>
      </c>
      <c r="E752">
        <f t="shared" si="82"/>
        <v>60</v>
      </c>
      <c r="G752">
        <f t="shared" si="85"/>
        <v>15</v>
      </c>
      <c r="I752">
        <f t="shared" si="85"/>
        <v>5</v>
      </c>
    </row>
    <row r="753" spans="1:9" x14ac:dyDescent="0.25">
      <c r="A753" t="str">
        <f t="shared" si="80"/>
        <v/>
      </c>
      <c r="B753" s="16">
        <f t="shared" si="83"/>
        <v>39553</v>
      </c>
      <c r="C753">
        <f t="shared" si="84"/>
        <v>80</v>
      </c>
      <c r="D753">
        <f t="shared" si="81"/>
        <v>20</v>
      </c>
      <c r="E753">
        <f t="shared" si="82"/>
        <v>60</v>
      </c>
      <c r="G753">
        <f t="shared" si="85"/>
        <v>15</v>
      </c>
      <c r="I753">
        <f t="shared" si="85"/>
        <v>5</v>
      </c>
    </row>
    <row r="754" spans="1:9" x14ac:dyDescent="0.25">
      <c r="A754" t="str">
        <f t="shared" si="80"/>
        <v/>
      </c>
      <c r="B754" s="16">
        <f t="shared" si="83"/>
        <v>39554</v>
      </c>
      <c r="C754">
        <f t="shared" si="84"/>
        <v>80</v>
      </c>
      <c r="D754">
        <f t="shared" si="81"/>
        <v>20</v>
      </c>
      <c r="E754">
        <f t="shared" si="82"/>
        <v>60</v>
      </c>
      <c r="G754">
        <f t="shared" si="85"/>
        <v>15</v>
      </c>
      <c r="I754">
        <f t="shared" si="85"/>
        <v>5</v>
      </c>
    </row>
    <row r="755" spans="1:9" x14ac:dyDescent="0.25">
      <c r="A755" t="str">
        <f t="shared" si="80"/>
        <v/>
      </c>
      <c r="B755" s="16">
        <f t="shared" si="83"/>
        <v>39555</v>
      </c>
      <c r="C755">
        <f t="shared" si="84"/>
        <v>80</v>
      </c>
      <c r="D755">
        <f t="shared" si="81"/>
        <v>20</v>
      </c>
      <c r="E755">
        <f t="shared" si="82"/>
        <v>60</v>
      </c>
      <c r="G755">
        <f t="shared" si="85"/>
        <v>15</v>
      </c>
      <c r="I755">
        <f t="shared" si="85"/>
        <v>5</v>
      </c>
    </row>
    <row r="756" spans="1:9" x14ac:dyDescent="0.25">
      <c r="A756" t="str">
        <f t="shared" si="80"/>
        <v/>
      </c>
      <c r="B756" s="16">
        <f t="shared" si="83"/>
        <v>39556</v>
      </c>
      <c r="C756">
        <f t="shared" si="84"/>
        <v>80</v>
      </c>
      <c r="D756">
        <f t="shared" si="81"/>
        <v>20</v>
      </c>
      <c r="E756">
        <f t="shared" si="82"/>
        <v>60</v>
      </c>
      <c r="G756">
        <f t="shared" si="85"/>
        <v>15</v>
      </c>
      <c r="I756">
        <f t="shared" si="85"/>
        <v>5</v>
      </c>
    </row>
    <row r="757" spans="1:9" x14ac:dyDescent="0.25">
      <c r="A757" t="str">
        <f t="shared" si="80"/>
        <v/>
      </c>
      <c r="B757" s="16">
        <f t="shared" si="83"/>
        <v>39557</v>
      </c>
      <c r="C757">
        <f t="shared" si="84"/>
        <v>80</v>
      </c>
      <c r="D757">
        <f t="shared" si="81"/>
        <v>20</v>
      </c>
      <c r="E757">
        <f t="shared" si="82"/>
        <v>60</v>
      </c>
      <c r="G757">
        <f t="shared" si="85"/>
        <v>15</v>
      </c>
      <c r="I757">
        <f t="shared" si="85"/>
        <v>5</v>
      </c>
    </row>
    <row r="758" spans="1:9" x14ac:dyDescent="0.25">
      <c r="A758" t="str">
        <f t="shared" si="80"/>
        <v/>
      </c>
      <c r="B758" s="16">
        <f t="shared" si="83"/>
        <v>39558</v>
      </c>
      <c r="C758">
        <f t="shared" si="84"/>
        <v>80</v>
      </c>
      <c r="D758">
        <f t="shared" si="81"/>
        <v>20</v>
      </c>
      <c r="E758">
        <f t="shared" si="82"/>
        <v>60</v>
      </c>
      <c r="G758">
        <f t="shared" si="85"/>
        <v>15</v>
      </c>
      <c r="I758">
        <f t="shared" si="85"/>
        <v>5</v>
      </c>
    </row>
    <row r="759" spans="1:9" x14ac:dyDescent="0.25">
      <c r="A759" t="str">
        <f t="shared" si="80"/>
        <v/>
      </c>
      <c r="B759" s="16">
        <f t="shared" si="83"/>
        <v>39559</v>
      </c>
      <c r="C759">
        <f t="shared" si="84"/>
        <v>80</v>
      </c>
      <c r="D759">
        <f t="shared" si="81"/>
        <v>20</v>
      </c>
      <c r="E759">
        <f t="shared" si="82"/>
        <v>60</v>
      </c>
      <c r="G759">
        <f t="shared" si="85"/>
        <v>15</v>
      </c>
      <c r="I759">
        <f t="shared" si="85"/>
        <v>5</v>
      </c>
    </row>
    <row r="760" spans="1:9" x14ac:dyDescent="0.25">
      <c r="A760" t="str">
        <f t="shared" si="80"/>
        <v/>
      </c>
      <c r="B760" s="16">
        <f t="shared" si="83"/>
        <v>39560</v>
      </c>
      <c r="C760">
        <f t="shared" si="84"/>
        <v>80</v>
      </c>
      <c r="D760">
        <f t="shared" si="81"/>
        <v>20</v>
      </c>
      <c r="E760">
        <f t="shared" si="82"/>
        <v>60</v>
      </c>
      <c r="G760">
        <f t="shared" si="85"/>
        <v>15</v>
      </c>
      <c r="I760">
        <f t="shared" si="85"/>
        <v>5</v>
      </c>
    </row>
    <row r="761" spans="1:9" x14ac:dyDescent="0.25">
      <c r="A761" t="str">
        <f t="shared" si="80"/>
        <v/>
      </c>
      <c r="B761" s="16">
        <f t="shared" si="83"/>
        <v>39561</v>
      </c>
      <c r="C761">
        <f t="shared" si="84"/>
        <v>80</v>
      </c>
      <c r="D761">
        <f t="shared" si="81"/>
        <v>20</v>
      </c>
      <c r="E761">
        <f t="shared" si="82"/>
        <v>60</v>
      </c>
      <c r="G761">
        <f t="shared" si="85"/>
        <v>15</v>
      </c>
      <c r="I761">
        <f t="shared" si="85"/>
        <v>5</v>
      </c>
    </row>
    <row r="762" spans="1:9" x14ac:dyDescent="0.25">
      <c r="A762" t="str">
        <f t="shared" si="80"/>
        <v/>
      </c>
      <c r="B762" s="16">
        <f t="shared" si="83"/>
        <v>39562</v>
      </c>
      <c r="C762">
        <f t="shared" si="84"/>
        <v>80</v>
      </c>
      <c r="D762">
        <f t="shared" si="81"/>
        <v>20</v>
      </c>
      <c r="E762">
        <f t="shared" si="82"/>
        <v>60</v>
      </c>
      <c r="G762">
        <f t="shared" si="85"/>
        <v>15</v>
      </c>
      <c r="I762">
        <f t="shared" si="85"/>
        <v>5</v>
      </c>
    </row>
    <row r="763" spans="1:9" x14ac:dyDescent="0.25">
      <c r="A763" t="str">
        <f t="shared" si="80"/>
        <v/>
      </c>
      <c r="B763" s="16">
        <f t="shared" si="83"/>
        <v>39563</v>
      </c>
      <c r="C763">
        <f t="shared" si="84"/>
        <v>80</v>
      </c>
      <c r="D763">
        <f t="shared" si="81"/>
        <v>20</v>
      </c>
      <c r="E763">
        <f t="shared" si="82"/>
        <v>60</v>
      </c>
      <c r="G763">
        <f t="shared" si="85"/>
        <v>15</v>
      </c>
      <c r="I763">
        <f t="shared" si="85"/>
        <v>5</v>
      </c>
    </row>
    <row r="764" spans="1:9" x14ac:dyDescent="0.25">
      <c r="A764" t="str">
        <f t="shared" si="80"/>
        <v/>
      </c>
      <c r="B764" s="16">
        <f t="shared" si="83"/>
        <v>39564</v>
      </c>
      <c r="C764">
        <f t="shared" si="84"/>
        <v>80</v>
      </c>
      <c r="D764">
        <f t="shared" si="81"/>
        <v>20</v>
      </c>
      <c r="E764">
        <f t="shared" si="82"/>
        <v>60</v>
      </c>
      <c r="G764">
        <f t="shared" si="85"/>
        <v>15</v>
      </c>
      <c r="I764">
        <f t="shared" si="85"/>
        <v>5</v>
      </c>
    </row>
    <row r="765" spans="1:9" x14ac:dyDescent="0.25">
      <c r="A765" t="str">
        <f t="shared" si="80"/>
        <v/>
      </c>
      <c r="B765" s="16">
        <f t="shared" si="83"/>
        <v>39565</v>
      </c>
      <c r="C765">
        <f t="shared" si="84"/>
        <v>80</v>
      </c>
      <c r="D765">
        <f t="shared" si="81"/>
        <v>20</v>
      </c>
      <c r="E765">
        <f t="shared" si="82"/>
        <v>60</v>
      </c>
      <c r="G765">
        <f t="shared" si="85"/>
        <v>15</v>
      </c>
      <c r="I765">
        <f t="shared" si="85"/>
        <v>5</v>
      </c>
    </row>
    <row r="766" spans="1:9" x14ac:dyDescent="0.25">
      <c r="A766" t="str">
        <f t="shared" si="80"/>
        <v/>
      </c>
      <c r="B766" s="16">
        <f t="shared" si="83"/>
        <v>39566</v>
      </c>
      <c r="C766">
        <f t="shared" si="84"/>
        <v>80</v>
      </c>
      <c r="D766">
        <f t="shared" si="81"/>
        <v>20</v>
      </c>
      <c r="E766">
        <f t="shared" si="82"/>
        <v>60</v>
      </c>
      <c r="G766">
        <f t="shared" si="85"/>
        <v>15</v>
      </c>
      <c r="I766">
        <f t="shared" si="85"/>
        <v>5</v>
      </c>
    </row>
    <row r="767" spans="1:9" x14ac:dyDescent="0.25">
      <c r="A767" t="str">
        <f t="shared" si="80"/>
        <v/>
      </c>
      <c r="B767" s="16">
        <f t="shared" si="83"/>
        <v>39567</v>
      </c>
      <c r="C767">
        <f t="shared" si="84"/>
        <v>80</v>
      </c>
      <c r="D767">
        <f t="shared" si="81"/>
        <v>20</v>
      </c>
      <c r="E767">
        <f t="shared" si="82"/>
        <v>60</v>
      </c>
      <c r="G767">
        <f t="shared" si="85"/>
        <v>15</v>
      </c>
      <c r="I767">
        <f t="shared" si="85"/>
        <v>5</v>
      </c>
    </row>
    <row r="768" spans="1:9" x14ac:dyDescent="0.25">
      <c r="A768" t="str">
        <f t="shared" si="80"/>
        <v/>
      </c>
      <c r="B768" s="16">
        <f t="shared" si="83"/>
        <v>39568</v>
      </c>
      <c r="C768">
        <f t="shared" si="84"/>
        <v>80</v>
      </c>
      <c r="D768">
        <f t="shared" si="81"/>
        <v>20</v>
      </c>
      <c r="E768">
        <f t="shared" si="82"/>
        <v>60</v>
      </c>
      <c r="G768">
        <f t="shared" si="85"/>
        <v>15</v>
      </c>
      <c r="I768">
        <f t="shared" si="85"/>
        <v>5</v>
      </c>
    </row>
    <row r="769" spans="1:9" x14ac:dyDescent="0.25">
      <c r="A769">
        <f t="shared" si="80"/>
        <v>1</v>
      </c>
      <c r="B769" s="16">
        <f t="shared" si="83"/>
        <v>39569</v>
      </c>
      <c r="C769">
        <f t="shared" si="84"/>
        <v>80</v>
      </c>
      <c r="D769">
        <f t="shared" si="81"/>
        <v>20</v>
      </c>
      <c r="E769">
        <f t="shared" si="82"/>
        <v>60</v>
      </c>
      <c r="G769">
        <f t="shared" si="85"/>
        <v>15</v>
      </c>
      <c r="I769">
        <f t="shared" si="85"/>
        <v>5</v>
      </c>
    </row>
    <row r="770" spans="1:9" x14ac:dyDescent="0.25">
      <c r="A770" t="str">
        <f t="shared" si="80"/>
        <v/>
      </c>
      <c r="B770" s="16">
        <f t="shared" si="83"/>
        <v>39570</v>
      </c>
      <c r="C770">
        <f t="shared" si="84"/>
        <v>80</v>
      </c>
      <c r="D770">
        <f t="shared" si="81"/>
        <v>20</v>
      </c>
      <c r="E770">
        <f t="shared" si="82"/>
        <v>60</v>
      </c>
      <c r="G770">
        <f t="shared" si="85"/>
        <v>15</v>
      </c>
      <c r="I770">
        <f t="shared" si="85"/>
        <v>5</v>
      </c>
    </row>
    <row r="771" spans="1:9" x14ac:dyDescent="0.25">
      <c r="A771" t="str">
        <f t="shared" si="80"/>
        <v/>
      </c>
      <c r="B771" s="16">
        <f t="shared" si="83"/>
        <v>39571</v>
      </c>
      <c r="C771">
        <f t="shared" si="84"/>
        <v>80</v>
      </c>
      <c r="D771">
        <f t="shared" si="81"/>
        <v>20</v>
      </c>
      <c r="E771">
        <f t="shared" si="82"/>
        <v>60</v>
      </c>
      <c r="G771">
        <f t="shared" si="85"/>
        <v>15</v>
      </c>
      <c r="I771">
        <f t="shared" si="85"/>
        <v>5</v>
      </c>
    </row>
    <row r="772" spans="1:9" x14ac:dyDescent="0.25">
      <c r="A772" t="str">
        <f t="shared" si="80"/>
        <v/>
      </c>
      <c r="B772" s="16">
        <f t="shared" si="83"/>
        <v>39572</v>
      </c>
      <c r="C772">
        <f t="shared" si="84"/>
        <v>80</v>
      </c>
      <c r="D772">
        <f t="shared" si="81"/>
        <v>20</v>
      </c>
      <c r="E772">
        <f t="shared" si="82"/>
        <v>60</v>
      </c>
      <c r="G772">
        <f t="shared" si="85"/>
        <v>15</v>
      </c>
      <c r="I772">
        <f t="shared" si="85"/>
        <v>5</v>
      </c>
    </row>
    <row r="773" spans="1:9" x14ac:dyDescent="0.25">
      <c r="A773" t="str">
        <f t="shared" si="80"/>
        <v/>
      </c>
      <c r="B773" s="16">
        <f t="shared" si="83"/>
        <v>39573</v>
      </c>
      <c r="C773">
        <f t="shared" si="84"/>
        <v>80</v>
      </c>
      <c r="D773">
        <f t="shared" si="81"/>
        <v>20</v>
      </c>
      <c r="E773">
        <f t="shared" si="82"/>
        <v>60</v>
      </c>
      <c r="G773">
        <f t="shared" si="85"/>
        <v>15</v>
      </c>
      <c r="I773">
        <f t="shared" si="85"/>
        <v>5</v>
      </c>
    </row>
    <row r="774" spans="1:9" x14ac:dyDescent="0.25">
      <c r="A774" t="str">
        <f t="shared" si="80"/>
        <v/>
      </c>
      <c r="B774" s="16">
        <f t="shared" si="83"/>
        <v>39574</v>
      </c>
      <c r="C774">
        <f t="shared" si="84"/>
        <v>80</v>
      </c>
      <c r="D774">
        <f t="shared" si="81"/>
        <v>20</v>
      </c>
      <c r="E774">
        <f t="shared" si="82"/>
        <v>60</v>
      </c>
      <c r="G774">
        <f t="shared" si="85"/>
        <v>15</v>
      </c>
      <c r="I774">
        <f t="shared" si="85"/>
        <v>5</v>
      </c>
    </row>
    <row r="775" spans="1:9" x14ac:dyDescent="0.25">
      <c r="A775" t="str">
        <f t="shared" si="80"/>
        <v/>
      </c>
      <c r="B775" s="16">
        <f t="shared" si="83"/>
        <v>39575</v>
      </c>
      <c r="C775">
        <f t="shared" si="84"/>
        <v>80</v>
      </c>
      <c r="D775">
        <f t="shared" si="81"/>
        <v>20</v>
      </c>
      <c r="E775">
        <f t="shared" si="82"/>
        <v>60</v>
      </c>
      <c r="G775">
        <f t="shared" si="85"/>
        <v>15</v>
      </c>
      <c r="I775">
        <f t="shared" si="85"/>
        <v>5</v>
      </c>
    </row>
    <row r="776" spans="1:9" x14ac:dyDescent="0.25">
      <c r="A776" t="str">
        <f t="shared" ref="A776:A839" si="86">IF(DAY(B776)=1,1,"")</f>
        <v/>
      </c>
      <c r="B776" s="16">
        <f t="shared" si="83"/>
        <v>39576</v>
      </c>
      <c r="C776">
        <f t="shared" si="84"/>
        <v>80</v>
      </c>
      <c r="D776">
        <f t="shared" ref="D776:D839" si="87">SUM(F776:W776)</f>
        <v>20</v>
      </c>
      <c r="E776">
        <f t="shared" ref="E776:E839" si="88">C776-D776</f>
        <v>60</v>
      </c>
      <c r="G776">
        <f t="shared" si="85"/>
        <v>15</v>
      </c>
      <c r="I776">
        <f t="shared" si="85"/>
        <v>5</v>
      </c>
    </row>
    <row r="777" spans="1:9" x14ac:dyDescent="0.25">
      <c r="A777" t="str">
        <f t="shared" si="86"/>
        <v/>
      </c>
      <c r="B777" s="16">
        <f t="shared" ref="B777:B840" si="89">B776+1</f>
        <v>39577</v>
      </c>
      <c r="C777">
        <f t="shared" si="84"/>
        <v>80</v>
      </c>
      <c r="D777">
        <f t="shared" si="87"/>
        <v>20</v>
      </c>
      <c r="E777">
        <f t="shared" si="88"/>
        <v>60</v>
      </c>
      <c r="G777">
        <f t="shared" si="85"/>
        <v>15</v>
      </c>
      <c r="I777">
        <f t="shared" si="85"/>
        <v>5</v>
      </c>
    </row>
    <row r="778" spans="1:9" x14ac:dyDescent="0.25">
      <c r="A778" t="str">
        <f t="shared" si="86"/>
        <v/>
      </c>
      <c r="B778" s="16">
        <f t="shared" si="89"/>
        <v>39578</v>
      </c>
      <c r="C778">
        <f t="shared" ref="C778:C841" si="90">C777</f>
        <v>80</v>
      </c>
      <c r="D778">
        <f t="shared" si="87"/>
        <v>20</v>
      </c>
      <c r="E778">
        <f t="shared" si="88"/>
        <v>60</v>
      </c>
      <c r="G778">
        <f t="shared" si="85"/>
        <v>15</v>
      </c>
      <c r="I778">
        <f t="shared" si="85"/>
        <v>5</v>
      </c>
    </row>
    <row r="779" spans="1:9" x14ac:dyDescent="0.25">
      <c r="A779" t="str">
        <f t="shared" si="86"/>
        <v/>
      </c>
      <c r="B779" s="16">
        <f t="shared" si="89"/>
        <v>39579</v>
      </c>
      <c r="C779">
        <f t="shared" si="90"/>
        <v>80</v>
      </c>
      <c r="D779">
        <f t="shared" si="87"/>
        <v>20</v>
      </c>
      <c r="E779">
        <f t="shared" si="88"/>
        <v>60</v>
      </c>
      <c r="G779">
        <f t="shared" ref="G779:I842" si="91">G778</f>
        <v>15</v>
      </c>
      <c r="I779">
        <f t="shared" si="91"/>
        <v>5</v>
      </c>
    </row>
    <row r="780" spans="1:9" x14ac:dyDescent="0.25">
      <c r="A780" t="str">
        <f t="shared" si="86"/>
        <v/>
      </c>
      <c r="B780" s="16">
        <f t="shared" si="89"/>
        <v>39580</v>
      </c>
      <c r="C780">
        <f t="shared" si="90"/>
        <v>80</v>
      </c>
      <c r="D780">
        <f t="shared" si="87"/>
        <v>20</v>
      </c>
      <c r="E780">
        <f t="shared" si="88"/>
        <v>60</v>
      </c>
      <c r="G780">
        <f t="shared" si="91"/>
        <v>15</v>
      </c>
      <c r="I780">
        <f t="shared" si="91"/>
        <v>5</v>
      </c>
    </row>
    <row r="781" spans="1:9" x14ac:dyDescent="0.25">
      <c r="A781" t="str">
        <f t="shared" si="86"/>
        <v/>
      </c>
      <c r="B781" s="16">
        <f t="shared" si="89"/>
        <v>39581</v>
      </c>
      <c r="C781">
        <f t="shared" si="90"/>
        <v>80</v>
      </c>
      <c r="D781">
        <f t="shared" si="87"/>
        <v>20</v>
      </c>
      <c r="E781">
        <f t="shared" si="88"/>
        <v>60</v>
      </c>
      <c r="G781">
        <f t="shared" si="91"/>
        <v>15</v>
      </c>
      <c r="I781">
        <f t="shared" si="91"/>
        <v>5</v>
      </c>
    </row>
    <row r="782" spans="1:9" x14ac:dyDescent="0.25">
      <c r="A782" t="str">
        <f t="shared" si="86"/>
        <v/>
      </c>
      <c r="B782" s="16">
        <f t="shared" si="89"/>
        <v>39582</v>
      </c>
      <c r="C782">
        <f t="shared" si="90"/>
        <v>80</v>
      </c>
      <c r="D782">
        <f t="shared" si="87"/>
        <v>20</v>
      </c>
      <c r="E782">
        <f t="shared" si="88"/>
        <v>60</v>
      </c>
      <c r="G782">
        <f t="shared" si="91"/>
        <v>15</v>
      </c>
      <c r="I782">
        <f t="shared" si="91"/>
        <v>5</v>
      </c>
    </row>
    <row r="783" spans="1:9" x14ac:dyDescent="0.25">
      <c r="A783" t="str">
        <f t="shared" si="86"/>
        <v/>
      </c>
      <c r="B783" s="16">
        <f t="shared" si="89"/>
        <v>39583</v>
      </c>
      <c r="C783">
        <f t="shared" si="90"/>
        <v>80</v>
      </c>
      <c r="D783">
        <f t="shared" si="87"/>
        <v>20</v>
      </c>
      <c r="E783">
        <f t="shared" si="88"/>
        <v>60</v>
      </c>
      <c r="G783">
        <f t="shared" si="91"/>
        <v>15</v>
      </c>
      <c r="I783">
        <f t="shared" si="91"/>
        <v>5</v>
      </c>
    </row>
    <row r="784" spans="1:9" x14ac:dyDescent="0.25">
      <c r="A784" t="str">
        <f t="shared" si="86"/>
        <v/>
      </c>
      <c r="B784" s="16">
        <f t="shared" si="89"/>
        <v>39584</v>
      </c>
      <c r="C784">
        <f t="shared" si="90"/>
        <v>80</v>
      </c>
      <c r="D784">
        <f t="shared" si="87"/>
        <v>20</v>
      </c>
      <c r="E784">
        <f t="shared" si="88"/>
        <v>60</v>
      </c>
      <c r="G784">
        <f t="shared" si="91"/>
        <v>15</v>
      </c>
      <c r="I784">
        <f t="shared" si="91"/>
        <v>5</v>
      </c>
    </row>
    <row r="785" spans="1:9" x14ac:dyDescent="0.25">
      <c r="A785" t="str">
        <f t="shared" si="86"/>
        <v/>
      </c>
      <c r="B785" s="16">
        <f t="shared" si="89"/>
        <v>39585</v>
      </c>
      <c r="C785">
        <f t="shared" si="90"/>
        <v>80</v>
      </c>
      <c r="D785">
        <f t="shared" si="87"/>
        <v>20</v>
      </c>
      <c r="E785">
        <f t="shared" si="88"/>
        <v>60</v>
      </c>
      <c r="G785">
        <f t="shared" si="91"/>
        <v>15</v>
      </c>
      <c r="I785">
        <f t="shared" si="91"/>
        <v>5</v>
      </c>
    </row>
    <row r="786" spans="1:9" x14ac:dyDescent="0.25">
      <c r="A786" t="str">
        <f t="shared" si="86"/>
        <v/>
      </c>
      <c r="B786" s="16">
        <f t="shared" si="89"/>
        <v>39586</v>
      </c>
      <c r="C786">
        <f t="shared" si="90"/>
        <v>80</v>
      </c>
      <c r="D786">
        <f t="shared" si="87"/>
        <v>20</v>
      </c>
      <c r="E786">
        <f t="shared" si="88"/>
        <v>60</v>
      </c>
      <c r="G786">
        <f t="shared" si="91"/>
        <v>15</v>
      </c>
      <c r="I786">
        <f t="shared" si="91"/>
        <v>5</v>
      </c>
    </row>
    <row r="787" spans="1:9" x14ac:dyDescent="0.25">
      <c r="A787" t="str">
        <f t="shared" si="86"/>
        <v/>
      </c>
      <c r="B787" s="16">
        <f t="shared" si="89"/>
        <v>39587</v>
      </c>
      <c r="C787">
        <f t="shared" si="90"/>
        <v>80</v>
      </c>
      <c r="D787">
        <f t="shared" si="87"/>
        <v>20</v>
      </c>
      <c r="E787">
        <f t="shared" si="88"/>
        <v>60</v>
      </c>
      <c r="G787">
        <f t="shared" si="91"/>
        <v>15</v>
      </c>
      <c r="I787">
        <f t="shared" si="91"/>
        <v>5</v>
      </c>
    </row>
    <row r="788" spans="1:9" x14ac:dyDescent="0.25">
      <c r="A788" t="str">
        <f t="shared" si="86"/>
        <v/>
      </c>
      <c r="B788" s="16">
        <f t="shared" si="89"/>
        <v>39588</v>
      </c>
      <c r="C788">
        <f t="shared" si="90"/>
        <v>80</v>
      </c>
      <c r="D788">
        <f t="shared" si="87"/>
        <v>20</v>
      </c>
      <c r="E788">
        <f t="shared" si="88"/>
        <v>60</v>
      </c>
      <c r="G788">
        <f t="shared" si="91"/>
        <v>15</v>
      </c>
      <c r="I788">
        <f t="shared" si="91"/>
        <v>5</v>
      </c>
    </row>
    <row r="789" spans="1:9" x14ac:dyDescent="0.25">
      <c r="A789" t="str">
        <f t="shared" si="86"/>
        <v/>
      </c>
      <c r="B789" s="16">
        <f t="shared" si="89"/>
        <v>39589</v>
      </c>
      <c r="C789">
        <f t="shared" si="90"/>
        <v>80</v>
      </c>
      <c r="D789">
        <f t="shared" si="87"/>
        <v>20</v>
      </c>
      <c r="E789">
        <f t="shared" si="88"/>
        <v>60</v>
      </c>
      <c r="G789">
        <f t="shared" si="91"/>
        <v>15</v>
      </c>
      <c r="I789">
        <f t="shared" si="91"/>
        <v>5</v>
      </c>
    </row>
    <row r="790" spans="1:9" x14ac:dyDescent="0.25">
      <c r="A790" t="str">
        <f t="shared" si="86"/>
        <v/>
      </c>
      <c r="B790" s="16">
        <f t="shared" si="89"/>
        <v>39590</v>
      </c>
      <c r="C790">
        <f t="shared" si="90"/>
        <v>80</v>
      </c>
      <c r="D790">
        <f t="shared" si="87"/>
        <v>20</v>
      </c>
      <c r="E790">
        <f t="shared" si="88"/>
        <v>60</v>
      </c>
      <c r="G790">
        <f t="shared" si="91"/>
        <v>15</v>
      </c>
      <c r="I790">
        <f t="shared" si="91"/>
        <v>5</v>
      </c>
    </row>
    <row r="791" spans="1:9" x14ac:dyDescent="0.25">
      <c r="A791" t="str">
        <f t="shared" si="86"/>
        <v/>
      </c>
      <c r="B791" s="16">
        <f t="shared" si="89"/>
        <v>39591</v>
      </c>
      <c r="C791">
        <f t="shared" si="90"/>
        <v>80</v>
      </c>
      <c r="D791">
        <f t="shared" si="87"/>
        <v>20</v>
      </c>
      <c r="E791">
        <f t="shared" si="88"/>
        <v>60</v>
      </c>
      <c r="G791">
        <f t="shared" si="91"/>
        <v>15</v>
      </c>
      <c r="I791">
        <f t="shared" si="91"/>
        <v>5</v>
      </c>
    </row>
    <row r="792" spans="1:9" x14ac:dyDescent="0.25">
      <c r="A792" t="str">
        <f t="shared" si="86"/>
        <v/>
      </c>
      <c r="B792" s="16">
        <f t="shared" si="89"/>
        <v>39592</v>
      </c>
      <c r="C792">
        <f t="shared" si="90"/>
        <v>80</v>
      </c>
      <c r="D792">
        <f t="shared" si="87"/>
        <v>20</v>
      </c>
      <c r="E792">
        <f t="shared" si="88"/>
        <v>60</v>
      </c>
      <c r="G792">
        <f t="shared" si="91"/>
        <v>15</v>
      </c>
      <c r="I792">
        <f t="shared" si="91"/>
        <v>5</v>
      </c>
    </row>
    <row r="793" spans="1:9" x14ac:dyDescent="0.25">
      <c r="A793" t="str">
        <f t="shared" si="86"/>
        <v/>
      </c>
      <c r="B793" s="16">
        <f t="shared" si="89"/>
        <v>39593</v>
      </c>
      <c r="C793">
        <f t="shared" si="90"/>
        <v>80</v>
      </c>
      <c r="D793">
        <f t="shared" si="87"/>
        <v>20</v>
      </c>
      <c r="E793">
        <f t="shared" si="88"/>
        <v>60</v>
      </c>
      <c r="G793">
        <f t="shared" si="91"/>
        <v>15</v>
      </c>
      <c r="I793">
        <f t="shared" si="91"/>
        <v>5</v>
      </c>
    </row>
    <row r="794" spans="1:9" x14ac:dyDescent="0.25">
      <c r="A794" t="str">
        <f t="shared" si="86"/>
        <v/>
      </c>
      <c r="B794" s="16">
        <f t="shared" si="89"/>
        <v>39594</v>
      </c>
      <c r="C794">
        <f t="shared" si="90"/>
        <v>80</v>
      </c>
      <c r="D794">
        <f t="shared" si="87"/>
        <v>20</v>
      </c>
      <c r="E794">
        <f t="shared" si="88"/>
        <v>60</v>
      </c>
      <c r="G794">
        <f t="shared" si="91"/>
        <v>15</v>
      </c>
      <c r="I794">
        <f t="shared" si="91"/>
        <v>5</v>
      </c>
    </row>
    <row r="795" spans="1:9" x14ac:dyDescent="0.25">
      <c r="A795" t="str">
        <f t="shared" si="86"/>
        <v/>
      </c>
      <c r="B795" s="16">
        <f t="shared" si="89"/>
        <v>39595</v>
      </c>
      <c r="C795">
        <f t="shared" si="90"/>
        <v>80</v>
      </c>
      <c r="D795">
        <f t="shared" si="87"/>
        <v>20</v>
      </c>
      <c r="E795">
        <f t="shared" si="88"/>
        <v>60</v>
      </c>
      <c r="G795">
        <f t="shared" si="91"/>
        <v>15</v>
      </c>
      <c r="I795">
        <f t="shared" si="91"/>
        <v>5</v>
      </c>
    </row>
    <row r="796" spans="1:9" x14ac:dyDescent="0.25">
      <c r="A796" t="str">
        <f t="shared" si="86"/>
        <v/>
      </c>
      <c r="B796" s="16">
        <f t="shared" si="89"/>
        <v>39596</v>
      </c>
      <c r="C796">
        <f t="shared" si="90"/>
        <v>80</v>
      </c>
      <c r="D796">
        <f t="shared" si="87"/>
        <v>20</v>
      </c>
      <c r="E796">
        <f t="shared" si="88"/>
        <v>60</v>
      </c>
      <c r="G796">
        <f t="shared" si="91"/>
        <v>15</v>
      </c>
      <c r="I796">
        <f t="shared" si="91"/>
        <v>5</v>
      </c>
    </row>
    <row r="797" spans="1:9" x14ac:dyDescent="0.25">
      <c r="A797" t="str">
        <f t="shared" si="86"/>
        <v/>
      </c>
      <c r="B797" s="16">
        <f t="shared" si="89"/>
        <v>39597</v>
      </c>
      <c r="C797">
        <f t="shared" si="90"/>
        <v>80</v>
      </c>
      <c r="D797">
        <f t="shared" si="87"/>
        <v>20</v>
      </c>
      <c r="E797">
        <f t="shared" si="88"/>
        <v>60</v>
      </c>
      <c r="G797">
        <f t="shared" si="91"/>
        <v>15</v>
      </c>
      <c r="I797">
        <f t="shared" si="91"/>
        <v>5</v>
      </c>
    </row>
    <row r="798" spans="1:9" x14ac:dyDescent="0.25">
      <c r="A798" t="str">
        <f t="shared" si="86"/>
        <v/>
      </c>
      <c r="B798" s="16">
        <f t="shared" si="89"/>
        <v>39598</v>
      </c>
      <c r="C798">
        <f t="shared" si="90"/>
        <v>80</v>
      </c>
      <c r="D798">
        <f t="shared" si="87"/>
        <v>20</v>
      </c>
      <c r="E798">
        <f t="shared" si="88"/>
        <v>60</v>
      </c>
      <c r="G798">
        <f t="shared" si="91"/>
        <v>15</v>
      </c>
      <c r="I798">
        <f t="shared" si="91"/>
        <v>5</v>
      </c>
    </row>
    <row r="799" spans="1:9" x14ac:dyDescent="0.25">
      <c r="A799" t="str">
        <f t="shared" si="86"/>
        <v/>
      </c>
      <c r="B799" s="16">
        <f t="shared" si="89"/>
        <v>39599</v>
      </c>
      <c r="C799">
        <f t="shared" si="90"/>
        <v>80</v>
      </c>
      <c r="D799">
        <f t="shared" si="87"/>
        <v>20</v>
      </c>
      <c r="E799">
        <f t="shared" si="88"/>
        <v>60</v>
      </c>
      <c r="G799">
        <f t="shared" si="91"/>
        <v>15</v>
      </c>
      <c r="I799">
        <f t="shared" si="91"/>
        <v>5</v>
      </c>
    </row>
    <row r="800" spans="1:9" x14ac:dyDescent="0.25">
      <c r="A800">
        <f t="shared" si="86"/>
        <v>1</v>
      </c>
      <c r="B800" s="16">
        <f t="shared" si="89"/>
        <v>39600</v>
      </c>
      <c r="C800">
        <f t="shared" si="90"/>
        <v>80</v>
      </c>
      <c r="D800">
        <f t="shared" si="87"/>
        <v>45</v>
      </c>
      <c r="E800">
        <f t="shared" si="88"/>
        <v>35</v>
      </c>
      <c r="G800">
        <v>40</v>
      </c>
      <c r="I800">
        <f t="shared" si="91"/>
        <v>5</v>
      </c>
    </row>
    <row r="801" spans="1:9" x14ac:dyDescent="0.25">
      <c r="A801" t="str">
        <f t="shared" si="86"/>
        <v/>
      </c>
      <c r="B801" s="16">
        <f t="shared" si="89"/>
        <v>39601</v>
      </c>
      <c r="C801">
        <f t="shared" si="90"/>
        <v>80</v>
      </c>
      <c r="D801">
        <f t="shared" si="87"/>
        <v>45</v>
      </c>
      <c r="E801">
        <f t="shared" si="88"/>
        <v>35</v>
      </c>
      <c r="G801">
        <f t="shared" si="91"/>
        <v>40</v>
      </c>
      <c r="I801">
        <f t="shared" si="91"/>
        <v>5</v>
      </c>
    </row>
    <row r="802" spans="1:9" x14ac:dyDescent="0.25">
      <c r="A802" t="str">
        <f t="shared" si="86"/>
        <v/>
      </c>
      <c r="B802" s="16">
        <f t="shared" si="89"/>
        <v>39602</v>
      </c>
      <c r="C802">
        <f t="shared" si="90"/>
        <v>80</v>
      </c>
      <c r="D802">
        <f t="shared" si="87"/>
        <v>45</v>
      </c>
      <c r="E802">
        <f t="shared" si="88"/>
        <v>35</v>
      </c>
      <c r="G802">
        <f t="shared" si="91"/>
        <v>40</v>
      </c>
      <c r="I802">
        <f t="shared" si="91"/>
        <v>5</v>
      </c>
    </row>
    <row r="803" spans="1:9" x14ac:dyDescent="0.25">
      <c r="A803" t="str">
        <f t="shared" si="86"/>
        <v/>
      </c>
      <c r="B803" s="16">
        <f t="shared" si="89"/>
        <v>39603</v>
      </c>
      <c r="C803">
        <f t="shared" si="90"/>
        <v>80</v>
      </c>
      <c r="D803">
        <f t="shared" si="87"/>
        <v>45</v>
      </c>
      <c r="E803">
        <f t="shared" si="88"/>
        <v>35</v>
      </c>
      <c r="G803">
        <f t="shared" si="91"/>
        <v>40</v>
      </c>
      <c r="I803">
        <f t="shared" si="91"/>
        <v>5</v>
      </c>
    </row>
    <row r="804" spans="1:9" x14ac:dyDescent="0.25">
      <c r="A804" t="str">
        <f t="shared" si="86"/>
        <v/>
      </c>
      <c r="B804" s="16">
        <f t="shared" si="89"/>
        <v>39604</v>
      </c>
      <c r="C804">
        <f t="shared" si="90"/>
        <v>80</v>
      </c>
      <c r="D804">
        <f t="shared" si="87"/>
        <v>45</v>
      </c>
      <c r="E804">
        <f t="shared" si="88"/>
        <v>35</v>
      </c>
      <c r="G804">
        <f t="shared" si="91"/>
        <v>40</v>
      </c>
      <c r="I804">
        <f t="shared" si="91"/>
        <v>5</v>
      </c>
    </row>
    <row r="805" spans="1:9" x14ac:dyDescent="0.25">
      <c r="A805" t="str">
        <f t="shared" si="86"/>
        <v/>
      </c>
      <c r="B805" s="16">
        <f t="shared" si="89"/>
        <v>39605</v>
      </c>
      <c r="C805">
        <f t="shared" si="90"/>
        <v>80</v>
      </c>
      <c r="D805">
        <f t="shared" si="87"/>
        <v>45</v>
      </c>
      <c r="E805">
        <f t="shared" si="88"/>
        <v>35</v>
      </c>
      <c r="G805">
        <f t="shared" si="91"/>
        <v>40</v>
      </c>
      <c r="I805">
        <f t="shared" si="91"/>
        <v>5</v>
      </c>
    </row>
    <row r="806" spans="1:9" x14ac:dyDescent="0.25">
      <c r="A806" t="str">
        <f t="shared" si="86"/>
        <v/>
      </c>
      <c r="B806" s="16">
        <f t="shared" si="89"/>
        <v>39606</v>
      </c>
      <c r="C806">
        <f t="shared" si="90"/>
        <v>80</v>
      </c>
      <c r="D806">
        <f t="shared" si="87"/>
        <v>45</v>
      </c>
      <c r="E806">
        <f t="shared" si="88"/>
        <v>35</v>
      </c>
      <c r="G806">
        <f t="shared" si="91"/>
        <v>40</v>
      </c>
      <c r="I806">
        <f t="shared" si="91"/>
        <v>5</v>
      </c>
    </row>
    <row r="807" spans="1:9" x14ac:dyDescent="0.25">
      <c r="A807" t="str">
        <f t="shared" si="86"/>
        <v/>
      </c>
      <c r="B807" s="16">
        <f t="shared" si="89"/>
        <v>39607</v>
      </c>
      <c r="C807">
        <f t="shared" si="90"/>
        <v>80</v>
      </c>
      <c r="D807">
        <f t="shared" si="87"/>
        <v>45</v>
      </c>
      <c r="E807">
        <f t="shared" si="88"/>
        <v>35</v>
      </c>
      <c r="G807">
        <f t="shared" si="91"/>
        <v>40</v>
      </c>
      <c r="I807">
        <f t="shared" si="91"/>
        <v>5</v>
      </c>
    </row>
    <row r="808" spans="1:9" x14ac:dyDescent="0.25">
      <c r="A808" t="str">
        <f t="shared" si="86"/>
        <v/>
      </c>
      <c r="B808" s="16">
        <f t="shared" si="89"/>
        <v>39608</v>
      </c>
      <c r="C808">
        <f t="shared" si="90"/>
        <v>80</v>
      </c>
      <c r="D808">
        <f t="shared" si="87"/>
        <v>45</v>
      </c>
      <c r="E808">
        <f t="shared" si="88"/>
        <v>35</v>
      </c>
      <c r="G808">
        <f t="shared" si="91"/>
        <v>40</v>
      </c>
      <c r="I808">
        <f t="shared" si="91"/>
        <v>5</v>
      </c>
    </row>
    <row r="809" spans="1:9" x14ac:dyDescent="0.25">
      <c r="A809" t="str">
        <f t="shared" si="86"/>
        <v/>
      </c>
      <c r="B809" s="16">
        <f t="shared" si="89"/>
        <v>39609</v>
      </c>
      <c r="C809">
        <f t="shared" si="90"/>
        <v>80</v>
      </c>
      <c r="D809">
        <f t="shared" si="87"/>
        <v>45</v>
      </c>
      <c r="E809">
        <f t="shared" si="88"/>
        <v>35</v>
      </c>
      <c r="G809">
        <f t="shared" si="91"/>
        <v>40</v>
      </c>
      <c r="I809">
        <f t="shared" si="91"/>
        <v>5</v>
      </c>
    </row>
    <row r="810" spans="1:9" x14ac:dyDescent="0.25">
      <c r="A810" t="str">
        <f t="shared" si="86"/>
        <v/>
      </c>
      <c r="B810" s="16">
        <f t="shared" si="89"/>
        <v>39610</v>
      </c>
      <c r="C810">
        <f t="shared" si="90"/>
        <v>80</v>
      </c>
      <c r="D810">
        <f t="shared" si="87"/>
        <v>45</v>
      </c>
      <c r="E810">
        <f t="shared" si="88"/>
        <v>35</v>
      </c>
      <c r="G810">
        <f t="shared" si="91"/>
        <v>40</v>
      </c>
      <c r="I810">
        <f t="shared" si="91"/>
        <v>5</v>
      </c>
    </row>
    <row r="811" spans="1:9" x14ac:dyDescent="0.25">
      <c r="A811" t="str">
        <f t="shared" si="86"/>
        <v/>
      </c>
      <c r="B811" s="16">
        <f t="shared" si="89"/>
        <v>39611</v>
      </c>
      <c r="C811">
        <f t="shared" si="90"/>
        <v>80</v>
      </c>
      <c r="D811">
        <f t="shared" si="87"/>
        <v>45</v>
      </c>
      <c r="E811">
        <f t="shared" si="88"/>
        <v>35</v>
      </c>
      <c r="G811">
        <f t="shared" si="91"/>
        <v>40</v>
      </c>
      <c r="I811">
        <f t="shared" si="91"/>
        <v>5</v>
      </c>
    </row>
    <row r="812" spans="1:9" x14ac:dyDescent="0.25">
      <c r="A812" t="str">
        <f t="shared" si="86"/>
        <v/>
      </c>
      <c r="B812" s="16">
        <f t="shared" si="89"/>
        <v>39612</v>
      </c>
      <c r="C812">
        <f t="shared" si="90"/>
        <v>80</v>
      </c>
      <c r="D812">
        <f t="shared" si="87"/>
        <v>45</v>
      </c>
      <c r="E812">
        <f t="shared" si="88"/>
        <v>35</v>
      </c>
      <c r="G812">
        <f t="shared" si="91"/>
        <v>40</v>
      </c>
      <c r="I812">
        <f t="shared" si="91"/>
        <v>5</v>
      </c>
    </row>
    <row r="813" spans="1:9" x14ac:dyDescent="0.25">
      <c r="A813" t="str">
        <f t="shared" si="86"/>
        <v/>
      </c>
      <c r="B813" s="16">
        <f t="shared" si="89"/>
        <v>39613</v>
      </c>
      <c r="C813">
        <f t="shared" si="90"/>
        <v>80</v>
      </c>
      <c r="D813">
        <f t="shared" si="87"/>
        <v>45</v>
      </c>
      <c r="E813">
        <f t="shared" si="88"/>
        <v>35</v>
      </c>
      <c r="G813">
        <f t="shared" si="91"/>
        <v>40</v>
      </c>
      <c r="I813">
        <f t="shared" si="91"/>
        <v>5</v>
      </c>
    </row>
    <row r="814" spans="1:9" x14ac:dyDescent="0.25">
      <c r="A814" t="str">
        <f t="shared" si="86"/>
        <v/>
      </c>
      <c r="B814" s="16">
        <f t="shared" si="89"/>
        <v>39614</v>
      </c>
      <c r="C814">
        <f t="shared" si="90"/>
        <v>80</v>
      </c>
      <c r="D814">
        <f t="shared" si="87"/>
        <v>45</v>
      </c>
      <c r="E814">
        <f t="shared" si="88"/>
        <v>35</v>
      </c>
      <c r="G814">
        <f t="shared" si="91"/>
        <v>40</v>
      </c>
      <c r="I814">
        <f t="shared" si="91"/>
        <v>5</v>
      </c>
    </row>
    <row r="815" spans="1:9" x14ac:dyDescent="0.25">
      <c r="A815" t="str">
        <f t="shared" si="86"/>
        <v/>
      </c>
      <c r="B815" s="16">
        <f t="shared" si="89"/>
        <v>39615</v>
      </c>
      <c r="C815">
        <f t="shared" si="90"/>
        <v>80</v>
      </c>
      <c r="D815">
        <f t="shared" si="87"/>
        <v>45</v>
      </c>
      <c r="E815">
        <f t="shared" si="88"/>
        <v>35</v>
      </c>
      <c r="G815">
        <f t="shared" si="91"/>
        <v>40</v>
      </c>
      <c r="I815">
        <f t="shared" si="91"/>
        <v>5</v>
      </c>
    </row>
    <row r="816" spans="1:9" x14ac:dyDescent="0.25">
      <c r="A816" t="str">
        <f t="shared" si="86"/>
        <v/>
      </c>
      <c r="B816" s="16">
        <f t="shared" si="89"/>
        <v>39616</v>
      </c>
      <c r="C816">
        <f t="shared" si="90"/>
        <v>80</v>
      </c>
      <c r="D816">
        <f t="shared" si="87"/>
        <v>45</v>
      </c>
      <c r="E816">
        <f t="shared" si="88"/>
        <v>35</v>
      </c>
      <c r="G816">
        <f t="shared" si="91"/>
        <v>40</v>
      </c>
      <c r="I816">
        <f t="shared" si="91"/>
        <v>5</v>
      </c>
    </row>
    <row r="817" spans="1:9" x14ac:dyDescent="0.25">
      <c r="A817" t="str">
        <f t="shared" si="86"/>
        <v/>
      </c>
      <c r="B817" s="16">
        <f t="shared" si="89"/>
        <v>39617</v>
      </c>
      <c r="C817">
        <f t="shared" si="90"/>
        <v>80</v>
      </c>
      <c r="D817">
        <f t="shared" si="87"/>
        <v>45</v>
      </c>
      <c r="E817">
        <f t="shared" si="88"/>
        <v>35</v>
      </c>
      <c r="G817">
        <f t="shared" si="91"/>
        <v>40</v>
      </c>
      <c r="I817">
        <f t="shared" si="91"/>
        <v>5</v>
      </c>
    </row>
    <row r="818" spans="1:9" x14ac:dyDescent="0.25">
      <c r="A818" t="str">
        <f t="shared" si="86"/>
        <v/>
      </c>
      <c r="B818" s="16">
        <f t="shared" si="89"/>
        <v>39618</v>
      </c>
      <c r="C818">
        <f t="shared" si="90"/>
        <v>80</v>
      </c>
      <c r="D818">
        <f t="shared" si="87"/>
        <v>45</v>
      </c>
      <c r="E818">
        <f t="shared" si="88"/>
        <v>35</v>
      </c>
      <c r="G818">
        <f t="shared" si="91"/>
        <v>40</v>
      </c>
      <c r="I818">
        <f t="shared" si="91"/>
        <v>5</v>
      </c>
    </row>
    <row r="819" spans="1:9" x14ac:dyDescent="0.25">
      <c r="A819" t="str">
        <f t="shared" si="86"/>
        <v/>
      </c>
      <c r="B819" s="16">
        <f t="shared" si="89"/>
        <v>39619</v>
      </c>
      <c r="C819">
        <f t="shared" si="90"/>
        <v>80</v>
      </c>
      <c r="D819">
        <f t="shared" si="87"/>
        <v>45</v>
      </c>
      <c r="E819">
        <f t="shared" si="88"/>
        <v>35</v>
      </c>
      <c r="G819">
        <f t="shared" si="91"/>
        <v>40</v>
      </c>
      <c r="I819">
        <f t="shared" si="91"/>
        <v>5</v>
      </c>
    </row>
    <row r="820" spans="1:9" x14ac:dyDescent="0.25">
      <c r="A820" t="str">
        <f t="shared" si="86"/>
        <v/>
      </c>
      <c r="B820" s="16">
        <f t="shared" si="89"/>
        <v>39620</v>
      </c>
      <c r="C820">
        <f t="shared" si="90"/>
        <v>80</v>
      </c>
      <c r="D820">
        <f t="shared" si="87"/>
        <v>45</v>
      </c>
      <c r="E820">
        <f t="shared" si="88"/>
        <v>35</v>
      </c>
      <c r="G820">
        <f t="shared" si="91"/>
        <v>40</v>
      </c>
      <c r="I820">
        <f t="shared" si="91"/>
        <v>5</v>
      </c>
    </row>
    <row r="821" spans="1:9" x14ac:dyDescent="0.25">
      <c r="A821" t="str">
        <f t="shared" si="86"/>
        <v/>
      </c>
      <c r="B821" s="16">
        <f t="shared" si="89"/>
        <v>39621</v>
      </c>
      <c r="C821">
        <f t="shared" si="90"/>
        <v>80</v>
      </c>
      <c r="D821">
        <f t="shared" si="87"/>
        <v>45</v>
      </c>
      <c r="E821">
        <f t="shared" si="88"/>
        <v>35</v>
      </c>
      <c r="G821">
        <f t="shared" si="91"/>
        <v>40</v>
      </c>
      <c r="I821">
        <f t="shared" si="91"/>
        <v>5</v>
      </c>
    </row>
    <row r="822" spans="1:9" x14ac:dyDescent="0.25">
      <c r="A822" t="str">
        <f t="shared" si="86"/>
        <v/>
      </c>
      <c r="B822" s="16">
        <f t="shared" si="89"/>
        <v>39622</v>
      </c>
      <c r="C822">
        <f t="shared" si="90"/>
        <v>80</v>
      </c>
      <c r="D822">
        <f t="shared" si="87"/>
        <v>45</v>
      </c>
      <c r="E822">
        <f t="shared" si="88"/>
        <v>35</v>
      </c>
      <c r="G822">
        <f t="shared" si="91"/>
        <v>40</v>
      </c>
      <c r="I822">
        <f t="shared" si="91"/>
        <v>5</v>
      </c>
    </row>
    <row r="823" spans="1:9" x14ac:dyDescent="0.25">
      <c r="A823" t="str">
        <f t="shared" si="86"/>
        <v/>
      </c>
      <c r="B823" s="16">
        <f t="shared" si="89"/>
        <v>39623</v>
      </c>
      <c r="C823">
        <f t="shared" si="90"/>
        <v>80</v>
      </c>
      <c r="D823">
        <f t="shared" si="87"/>
        <v>45</v>
      </c>
      <c r="E823">
        <f t="shared" si="88"/>
        <v>35</v>
      </c>
      <c r="G823">
        <f t="shared" si="91"/>
        <v>40</v>
      </c>
      <c r="I823">
        <f t="shared" si="91"/>
        <v>5</v>
      </c>
    </row>
    <row r="824" spans="1:9" x14ac:dyDescent="0.25">
      <c r="A824" t="str">
        <f t="shared" si="86"/>
        <v/>
      </c>
      <c r="B824" s="16">
        <f t="shared" si="89"/>
        <v>39624</v>
      </c>
      <c r="C824">
        <f t="shared" si="90"/>
        <v>80</v>
      </c>
      <c r="D824">
        <f t="shared" si="87"/>
        <v>45</v>
      </c>
      <c r="E824">
        <f t="shared" si="88"/>
        <v>35</v>
      </c>
      <c r="G824">
        <f t="shared" si="91"/>
        <v>40</v>
      </c>
      <c r="I824">
        <f t="shared" si="91"/>
        <v>5</v>
      </c>
    </row>
    <row r="825" spans="1:9" x14ac:dyDescent="0.25">
      <c r="A825" t="str">
        <f t="shared" si="86"/>
        <v/>
      </c>
      <c r="B825" s="16">
        <f t="shared" si="89"/>
        <v>39625</v>
      </c>
      <c r="C825">
        <f t="shared" si="90"/>
        <v>80</v>
      </c>
      <c r="D825">
        <f t="shared" si="87"/>
        <v>45</v>
      </c>
      <c r="E825">
        <f t="shared" si="88"/>
        <v>35</v>
      </c>
      <c r="G825">
        <f t="shared" si="91"/>
        <v>40</v>
      </c>
      <c r="I825">
        <f t="shared" si="91"/>
        <v>5</v>
      </c>
    </row>
    <row r="826" spans="1:9" x14ac:dyDescent="0.25">
      <c r="A826" t="str">
        <f t="shared" si="86"/>
        <v/>
      </c>
      <c r="B826" s="16">
        <f t="shared" si="89"/>
        <v>39626</v>
      </c>
      <c r="C826">
        <f t="shared" si="90"/>
        <v>80</v>
      </c>
      <c r="D826">
        <f t="shared" si="87"/>
        <v>45</v>
      </c>
      <c r="E826">
        <f t="shared" si="88"/>
        <v>35</v>
      </c>
      <c r="G826">
        <f t="shared" si="91"/>
        <v>40</v>
      </c>
      <c r="I826">
        <f t="shared" si="91"/>
        <v>5</v>
      </c>
    </row>
    <row r="827" spans="1:9" x14ac:dyDescent="0.25">
      <c r="A827" t="str">
        <f t="shared" si="86"/>
        <v/>
      </c>
      <c r="B827" s="16">
        <f t="shared" si="89"/>
        <v>39627</v>
      </c>
      <c r="C827">
        <f t="shared" si="90"/>
        <v>80</v>
      </c>
      <c r="D827">
        <f t="shared" si="87"/>
        <v>45</v>
      </c>
      <c r="E827">
        <f t="shared" si="88"/>
        <v>35</v>
      </c>
      <c r="G827">
        <f t="shared" si="91"/>
        <v>40</v>
      </c>
      <c r="I827">
        <f t="shared" si="91"/>
        <v>5</v>
      </c>
    </row>
    <row r="828" spans="1:9" x14ac:dyDescent="0.25">
      <c r="A828" t="str">
        <f t="shared" si="86"/>
        <v/>
      </c>
      <c r="B828" s="16">
        <f t="shared" si="89"/>
        <v>39628</v>
      </c>
      <c r="C828">
        <f t="shared" si="90"/>
        <v>80</v>
      </c>
      <c r="D828">
        <f t="shared" si="87"/>
        <v>45</v>
      </c>
      <c r="E828">
        <f t="shared" si="88"/>
        <v>35</v>
      </c>
      <c r="G828">
        <f t="shared" si="91"/>
        <v>40</v>
      </c>
      <c r="I828">
        <f t="shared" si="91"/>
        <v>5</v>
      </c>
    </row>
    <row r="829" spans="1:9" x14ac:dyDescent="0.25">
      <c r="A829" t="str">
        <f t="shared" si="86"/>
        <v/>
      </c>
      <c r="B829" s="16">
        <f t="shared" si="89"/>
        <v>39629</v>
      </c>
      <c r="C829">
        <f t="shared" si="90"/>
        <v>80</v>
      </c>
      <c r="D829">
        <f t="shared" si="87"/>
        <v>45</v>
      </c>
      <c r="E829">
        <f t="shared" si="88"/>
        <v>35</v>
      </c>
      <c r="G829">
        <f t="shared" si="91"/>
        <v>40</v>
      </c>
      <c r="I829">
        <f t="shared" si="91"/>
        <v>5</v>
      </c>
    </row>
    <row r="830" spans="1:9" x14ac:dyDescent="0.25">
      <c r="A830">
        <f t="shared" si="86"/>
        <v>1</v>
      </c>
      <c r="B830" s="16">
        <f t="shared" si="89"/>
        <v>39630</v>
      </c>
      <c r="C830">
        <f t="shared" si="90"/>
        <v>80</v>
      </c>
      <c r="D830">
        <f t="shared" si="87"/>
        <v>45</v>
      </c>
      <c r="E830">
        <f t="shared" si="88"/>
        <v>35</v>
      </c>
      <c r="G830">
        <f t="shared" si="91"/>
        <v>40</v>
      </c>
      <c r="I830">
        <f t="shared" si="91"/>
        <v>5</v>
      </c>
    </row>
    <row r="831" spans="1:9" x14ac:dyDescent="0.25">
      <c r="A831" t="str">
        <f t="shared" si="86"/>
        <v/>
      </c>
      <c r="B831" s="16">
        <f t="shared" si="89"/>
        <v>39631</v>
      </c>
      <c r="C831">
        <f t="shared" si="90"/>
        <v>80</v>
      </c>
      <c r="D831">
        <f t="shared" si="87"/>
        <v>45</v>
      </c>
      <c r="E831">
        <f t="shared" si="88"/>
        <v>35</v>
      </c>
      <c r="G831">
        <f t="shared" si="91"/>
        <v>40</v>
      </c>
      <c r="I831">
        <f t="shared" si="91"/>
        <v>5</v>
      </c>
    </row>
    <row r="832" spans="1:9" x14ac:dyDescent="0.25">
      <c r="A832" t="str">
        <f t="shared" si="86"/>
        <v/>
      </c>
      <c r="B832" s="16">
        <f t="shared" si="89"/>
        <v>39632</v>
      </c>
      <c r="C832">
        <f t="shared" si="90"/>
        <v>80</v>
      </c>
      <c r="D832">
        <f t="shared" si="87"/>
        <v>80</v>
      </c>
      <c r="E832">
        <f t="shared" si="88"/>
        <v>0</v>
      </c>
      <c r="G832">
        <v>75</v>
      </c>
      <c r="I832">
        <f t="shared" si="91"/>
        <v>5</v>
      </c>
    </row>
    <row r="833" spans="1:9" x14ac:dyDescent="0.25">
      <c r="A833" t="str">
        <f t="shared" si="86"/>
        <v/>
      </c>
      <c r="B833" s="16">
        <f t="shared" si="89"/>
        <v>39633</v>
      </c>
      <c r="C833">
        <f t="shared" si="90"/>
        <v>80</v>
      </c>
      <c r="D833">
        <f t="shared" si="87"/>
        <v>80</v>
      </c>
      <c r="E833">
        <f t="shared" si="88"/>
        <v>0</v>
      </c>
      <c r="G833">
        <f t="shared" si="91"/>
        <v>75</v>
      </c>
      <c r="I833">
        <f t="shared" si="91"/>
        <v>5</v>
      </c>
    </row>
    <row r="834" spans="1:9" x14ac:dyDescent="0.25">
      <c r="A834" t="str">
        <f t="shared" si="86"/>
        <v/>
      </c>
      <c r="B834" s="16">
        <f t="shared" si="89"/>
        <v>39634</v>
      </c>
      <c r="C834">
        <f t="shared" si="90"/>
        <v>80</v>
      </c>
      <c r="D834">
        <f t="shared" si="87"/>
        <v>80</v>
      </c>
      <c r="E834">
        <f t="shared" si="88"/>
        <v>0</v>
      </c>
      <c r="G834">
        <f t="shared" si="91"/>
        <v>75</v>
      </c>
      <c r="I834">
        <f t="shared" si="91"/>
        <v>5</v>
      </c>
    </row>
    <row r="835" spans="1:9" x14ac:dyDescent="0.25">
      <c r="A835" t="str">
        <f t="shared" si="86"/>
        <v/>
      </c>
      <c r="B835" s="16">
        <f t="shared" si="89"/>
        <v>39635</v>
      </c>
      <c r="C835">
        <f t="shared" si="90"/>
        <v>80</v>
      </c>
      <c r="D835">
        <f t="shared" si="87"/>
        <v>80</v>
      </c>
      <c r="E835">
        <f t="shared" si="88"/>
        <v>0</v>
      </c>
      <c r="G835">
        <f t="shared" si="91"/>
        <v>75</v>
      </c>
      <c r="I835">
        <f t="shared" si="91"/>
        <v>5</v>
      </c>
    </row>
    <row r="836" spans="1:9" x14ac:dyDescent="0.25">
      <c r="A836" t="str">
        <f t="shared" si="86"/>
        <v/>
      </c>
      <c r="B836" s="16">
        <f t="shared" si="89"/>
        <v>39636</v>
      </c>
      <c r="C836">
        <f t="shared" si="90"/>
        <v>80</v>
      </c>
      <c r="D836">
        <f t="shared" si="87"/>
        <v>80</v>
      </c>
      <c r="E836">
        <f t="shared" si="88"/>
        <v>0</v>
      </c>
      <c r="G836">
        <f t="shared" si="91"/>
        <v>75</v>
      </c>
      <c r="I836">
        <f t="shared" si="91"/>
        <v>5</v>
      </c>
    </row>
    <row r="837" spans="1:9" x14ac:dyDescent="0.25">
      <c r="A837" t="str">
        <f t="shared" si="86"/>
        <v/>
      </c>
      <c r="B837" s="16">
        <f t="shared" si="89"/>
        <v>39637</v>
      </c>
      <c r="C837">
        <f t="shared" si="90"/>
        <v>80</v>
      </c>
      <c r="D837">
        <f t="shared" si="87"/>
        <v>80</v>
      </c>
      <c r="E837">
        <f t="shared" si="88"/>
        <v>0</v>
      </c>
      <c r="G837">
        <f t="shared" si="91"/>
        <v>75</v>
      </c>
      <c r="I837">
        <f t="shared" si="91"/>
        <v>5</v>
      </c>
    </row>
    <row r="838" spans="1:9" x14ac:dyDescent="0.25">
      <c r="A838" t="str">
        <f t="shared" si="86"/>
        <v/>
      </c>
      <c r="B838" s="16">
        <f t="shared" si="89"/>
        <v>39638</v>
      </c>
      <c r="C838">
        <f t="shared" si="90"/>
        <v>80</v>
      </c>
      <c r="D838">
        <f t="shared" si="87"/>
        <v>80</v>
      </c>
      <c r="E838">
        <f t="shared" si="88"/>
        <v>0</v>
      </c>
      <c r="G838">
        <f t="shared" si="91"/>
        <v>75</v>
      </c>
      <c r="I838">
        <f t="shared" si="91"/>
        <v>5</v>
      </c>
    </row>
    <row r="839" spans="1:9" x14ac:dyDescent="0.25">
      <c r="A839" t="str">
        <f t="shared" si="86"/>
        <v/>
      </c>
      <c r="B839" s="16">
        <f t="shared" si="89"/>
        <v>39639</v>
      </c>
      <c r="C839">
        <f t="shared" si="90"/>
        <v>80</v>
      </c>
      <c r="D839">
        <f t="shared" si="87"/>
        <v>80</v>
      </c>
      <c r="E839">
        <f t="shared" si="88"/>
        <v>0</v>
      </c>
      <c r="G839">
        <f t="shared" si="91"/>
        <v>75</v>
      </c>
      <c r="I839">
        <f t="shared" si="91"/>
        <v>5</v>
      </c>
    </row>
    <row r="840" spans="1:9" x14ac:dyDescent="0.25">
      <c r="A840" t="str">
        <f t="shared" ref="A840:A903" si="92">IF(DAY(B840)=1,1,"")</f>
        <v/>
      </c>
      <c r="B840" s="16">
        <f t="shared" si="89"/>
        <v>39640</v>
      </c>
      <c r="C840">
        <f t="shared" si="90"/>
        <v>80</v>
      </c>
      <c r="D840">
        <f t="shared" ref="D840:D903" si="93">SUM(F840:W840)</f>
        <v>80</v>
      </c>
      <c r="E840">
        <f t="shared" ref="E840:E903" si="94">C840-D840</f>
        <v>0</v>
      </c>
      <c r="G840">
        <f t="shared" si="91"/>
        <v>75</v>
      </c>
      <c r="I840">
        <f t="shared" si="91"/>
        <v>5</v>
      </c>
    </row>
    <row r="841" spans="1:9" x14ac:dyDescent="0.25">
      <c r="A841" t="str">
        <f t="shared" si="92"/>
        <v/>
      </c>
      <c r="B841" s="16">
        <f t="shared" ref="B841:B904" si="95">B840+1</f>
        <v>39641</v>
      </c>
      <c r="C841">
        <f t="shared" si="90"/>
        <v>80</v>
      </c>
      <c r="D841">
        <f t="shared" si="93"/>
        <v>80</v>
      </c>
      <c r="E841">
        <f t="shared" si="94"/>
        <v>0</v>
      </c>
      <c r="G841">
        <f t="shared" si="91"/>
        <v>75</v>
      </c>
      <c r="I841">
        <f t="shared" si="91"/>
        <v>5</v>
      </c>
    </row>
    <row r="842" spans="1:9" x14ac:dyDescent="0.25">
      <c r="A842" t="str">
        <f t="shared" si="92"/>
        <v/>
      </c>
      <c r="B842" s="16">
        <f t="shared" si="95"/>
        <v>39642</v>
      </c>
      <c r="C842">
        <f t="shared" ref="C842:C905" si="96">C841</f>
        <v>80</v>
      </c>
      <c r="D842">
        <f t="shared" si="93"/>
        <v>80</v>
      </c>
      <c r="E842">
        <f t="shared" si="94"/>
        <v>0</v>
      </c>
      <c r="G842">
        <f t="shared" si="91"/>
        <v>75</v>
      </c>
      <c r="I842">
        <f t="shared" si="91"/>
        <v>5</v>
      </c>
    </row>
    <row r="843" spans="1:9" x14ac:dyDescent="0.25">
      <c r="A843" t="str">
        <f t="shared" si="92"/>
        <v/>
      </c>
      <c r="B843" s="16">
        <f t="shared" si="95"/>
        <v>39643</v>
      </c>
      <c r="C843">
        <f t="shared" si="96"/>
        <v>80</v>
      </c>
      <c r="D843">
        <f t="shared" si="93"/>
        <v>80</v>
      </c>
      <c r="E843">
        <f t="shared" si="94"/>
        <v>0</v>
      </c>
      <c r="G843">
        <f t="shared" ref="G843:I906" si="97">G842</f>
        <v>75</v>
      </c>
      <c r="I843">
        <f t="shared" si="97"/>
        <v>5</v>
      </c>
    </row>
    <row r="844" spans="1:9" x14ac:dyDescent="0.25">
      <c r="A844" t="str">
        <f t="shared" si="92"/>
        <v/>
      </c>
      <c r="B844" s="16">
        <f t="shared" si="95"/>
        <v>39644</v>
      </c>
      <c r="C844">
        <f t="shared" si="96"/>
        <v>80</v>
      </c>
      <c r="D844">
        <f t="shared" si="93"/>
        <v>80</v>
      </c>
      <c r="E844">
        <f t="shared" si="94"/>
        <v>0</v>
      </c>
      <c r="G844">
        <f t="shared" si="97"/>
        <v>75</v>
      </c>
      <c r="I844">
        <f t="shared" si="97"/>
        <v>5</v>
      </c>
    </row>
    <row r="845" spans="1:9" x14ac:dyDescent="0.25">
      <c r="A845" t="str">
        <f t="shared" si="92"/>
        <v/>
      </c>
      <c r="B845" s="16">
        <f t="shared" si="95"/>
        <v>39645</v>
      </c>
      <c r="C845">
        <f t="shared" si="96"/>
        <v>80</v>
      </c>
      <c r="D845">
        <f t="shared" si="93"/>
        <v>80</v>
      </c>
      <c r="E845">
        <f t="shared" si="94"/>
        <v>0</v>
      </c>
      <c r="G845">
        <f t="shared" si="97"/>
        <v>75</v>
      </c>
      <c r="I845">
        <f t="shared" si="97"/>
        <v>5</v>
      </c>
    </row>
    <row r="846" spans="1:9" x14ac:dyDescent="0.25">
      <c r="A846" t="str">
        <f t="shared" si="92"/>
        <v/>
      </c>
      <c r="B846" s="16">
        <f t="shared" si="95"/>
        <v>39646</v>
      </c>
      <c r="C846">
        <f t="shared" si="96"/>
        <v>80</v>
      </c>
      <c r="D846">
        <f t="shared" si="93"/>
        <v>80</v>
      </c>
      <c r="E846">
        <f t="shared" si="94"/>
        <v>0</v>
      </c>
      <c r="G846">
        <f t="shared" si="97"/>
        <v>75</v>
      </c>
      <c r="I846">
        <f t="shared" si="97"/>
        <v>5</v>
      </c>
    </row>
    <row r="847" spans="1:9" x14ac:dyDescent="0.25">
      <c r="A847" t="str">
        <f t="shared" si="92"/>
        <v/>
      </c>
      <c r="B847" s="16">
        <f t="shared" si="95"/>
        <v>39647</v>
      </c>
      <c r="C847">
        <f t="shared" si="96"/>
        <v>80</v>
      </c>
      <c r="D847">
        <f t="shared" si="93"/>
        <v>80</v>
      </c>
      <c r="E847">
        <f t="shared" si="94"/>
        <v>0</v>
      </c>
      <c r="G847">
        <f t="shared" si="97"/>
        <v>75</v>
      </c>
      <c r="I847">
        <f t="shared" si="97"/>
        <v>5</v>
      </c>
    </row>
    <row r="848" spans="1:9" x14ac:dyDescent="0.25">
      <c r="A848" t="str">
        <f t="shared" si="92"/>
        <v/>
      </c>
      <c r="B848" s="16">
        <f t="shared" si="95"/>
        <v>39648</v>
      </c>
      <c r="C848">
        <f t="shared" si="96"/>
        <v>80</v>
      </c>
      <c r="D848">
        <f t="shared" si="93"/>
        <v>80</v>
      </c>
      <c r="E848">
        <f t="shared" si="94"/>
        <v>0</v>
      </c>
      <c r="G848">
        <f t="shared" si="97"/>
        <v>75</v>
      </c>
      <c r="I848">
        <f t="shared" si="97"/>
        <v>5</v>
      </c>
    </row>
    <row r="849" spans="1:9" x14ac:dyDescent="0.25">
      <c r="A849" t="str">
        <f t="shared" si="92"/>
        <v/>
      </c>
      <c r="B849" s="16">
        <f t="shared" si="95"/>
        <v>39649</v>
      </c>
      <c r="C849">
        <f t="shared" si="96"/>
        <v>80</v>
      </c>
      <c r="D849">
        <f t="shared" si="93"/>
        <v>80</v>
      </c>
      <c r="E849">
        <f t="shared" si="94"/>
        <v>0</v>
      </c>
      <c r="G849">
        <f t="shared" si="97"/>
        <v>75</v>
      </c>
      <c r="I849">
        <f t="shared" si="97"/>
        <v>5</v>
      </c>
    </row>
    <row r="850" spans="1:9" x14ac:dyDescent="0.25">
      <c r="A850" t="str">
        <f t="shared" si="92"/>
        <v/>
      </c>
      <c r="B850" s="16">
        <f t="shared" si="95"/>
        <v>39650</v>
      </c>
      <c r="C850">
        <f t="shared" si="96"/>
        <v>80</v>
      </c>
      <c r="D850">
        <f t="shared" si="93"/>
        <v>80</v>
      </c>
      <c r="E850">
        <f t="shared" si="94"/>
        <v>0</v>
      </c>
      <c r="G850">
        <f t="shared" si="97"/>
        <v>75</v>
      </c>
      <c r="I850">
        <f t="shared" si="97"/>
        <v>5</v>
      </c>
    </row>
    <row r="851" spans="1:9" x14ac:dyDescent="0.25">
      <c r="A851" t="str">
        <f t="shared" si="92"/>
        <v/>
      </c>
      <c r="B851" s="16">
        <f t="shared" si="95"/>
        <v>39651</v>
      </c>
      <c r="C851">
        <f t="shared" si="96"/>
        <v>80</v>
      </c>
      <c r="D851">
        <f t="shared" si="93"/>
        <v>80</v>
      </c>
      <c r="E851">
        <f t="shared" si="94"/>
        <v>0</v>
      </c>
      <c r="G851">
        <f t="shared" si="97"/>
        <v>75</v>
      </c>
      <c r="I851">
        <f t="shared" si="97"/>
        <v>5</v>
      </c>
    </row>
    <row r="852" spans="1:9" x14ac:dyDescent="0.25">
      <c r="A852" t="str">
        <f t="shared" si="92"/>
        <v/>
      </c>
      <c r="B852" s="16">
        <f t="shared" si="95"/>
        <v>39652</v>
      </c>
      <c r="C852">
        <f t="shared" si="96"/>
        <v>80</v>
      </c>
      <c r="D852">
        <f t="shared" si="93"/>
        <v>80</v>
      </c>
      <c r="E852">
        <f t="shared" si="94"/>
        <v>0</v>
      </c>
      <c r="G852">
        <f t="shared" si="97"/>
        <v>75</v>
      </c>
      <c r="I852">
        <f t="shared" si="97"/>
        <v>5</v>
      </c>
    </row>
    <row r="853" spans="1:9" x14ac:dyDescent="0.25">
      <c r="A853" t="str">
        <f t="shared" si="92"/>
        <v/>
      </c>
      <c r="B853" s="16">
        <f t="shared" si="95"/>
        <v>39653</v>
      </c>
      <c r="C853">
        <f t="shared" si="96"/>
        <v>80</v>
      </c>
      <c r="D853">
        <f t="shared" si="93"/>
        <v>80</v>
      </c>
      <c r="E853">
        <f t="shared" si="94"/>
        <v>0</v>
      </c>
      <c r="G853">
        <f t="shared" si="97"/>
        <v>75</v>
      </c>
      <c r="I853">
        <f t="shared" si="97"/>
        <v>5</v>
      </c>
    </row>
    <row r="854" spans="1:9" x14ac:dyDescent="0.25">
      <c r="A854" t="str">
        <f t="shared" si="92"/>
        <v/>
      </c>
      <c r="B854" s="16">
        <f t="shared" si="95"/>
        <v>39654</v>
      </c>
      <c r="C854">
        <f t="shared" si="96"/>
        <v>80</v>
      </c>
      <c r="D854">
        <f t="shared" si="93"/>
        <v>80</v>
      </c>
      <c r="E854">
        <f t="shared" si="94"/>
        <v>0</v>
      </c>
      <c r="G854">
        <f t="shared" si="97"/>
        <v>75</v>
      </c>
      <c r="I854">
        <f t="shared" si="97"/>
        <v>5</v>
      </c>
    </row>
    <row r="855" spans="1:9" x14ac:dyDescent="0.25">
      <c r="A855" t="str">
        <f t="shared" si="92"/>
        <v/>
      </c>
      <c r="B855" s="16">
        <f t="shared" si="95"/>
        <v>39655</v>
      </c>
      <c r="C855">
        <f t="shared" si="96"/>
        <v>80</v>
      </c>
      <c r="D855">
        <f t="shared" si="93"/>
        <v>80</v>
      </c>
      <c r="E855">
        <f t="shared" si="94"/>
        <v>0</v>
      </c>
      <c r="G855">
        <f t="shared" si="97"/>
        <v>75</v>
      </c>
      <c r="I855">
        <f t="shared" si="97"/>
        <v>5</v>
      </c>
    </row>
    <row r="856" spans="1:9" x14ac:dyDescent="0.25">
      <c r="A856" t="str">
        <f t="shared" si="92"/>
        <v/>
      </c>
      <c r="B856" s="16">
        <f t="shared" si="95"/>
        <v>39656</v>
      </c>
      <c r="C856">
        <f t="shared" si="96"/>
        <v>80</v>
      </c>
      <c r="D856">
        <f t="shared" si="93"/>
        <v>80</v>
      </c>
      <c r="E856">
        <f t="shared" si="94"/>
        <v>0</v>
      </c>
      <c r="G856">
        <f t="shared" si="97"/>
        <v>75</v>
      </c>
      <c r="I856">
        <f t="shared" si="97"/>
        <v>5</v>
      </c>
    </row>
    <row r="857" spans="1:9" x14ac:dyDescent="0.25">
      <c r="A857" t="str">
        <f t="shared" si="92"/>
        <v/>
      </c>
      <c r="B857" s="16">
        <f t="shared" si="95"/>
        <v>39657</v>
      </c>
      <c r="C857">
        <f t="shared" si="96"/>
        <v>80</v>
      </c>
      <c r="D857">
        <f t="shared" si="93"/>
        <v>80</v>
      </c>
      <c r="E857">
        <f t="shared" si="94"/>
        <v>0</v>
      </c>
      <c r="G857">
        <f t="shared" si="97"/>
        <v>75</v>
      </c>
      <c r="I857">
        <f t="shared" si="97"/>
        <v>5</v>
      </c>
    </row>
    <row r="858" spans="1:9" x14ac:dyDescent="0.25">
      <c r="A858" t="str">
        <f t="shared" si="92"/>
        <v/>
      </c>
      <c r="B858" s="16">
        <f t="shared" si="95"/>
        <v>39658</v>
      </c>
      <c r="C858">
        <f t="shared" si="96"/>
        <v>80</v>
      </c>
      <c r="D858">
        <f t="shared" si="93"/>
        <v>80</v>
      </c>
      <c r="E858">
        <f t="shared" si="94"/>
        <v>0</v>
      </c>
      <c r="G858">
        <f t="shared" si="97"/>
        <v>75</v>
      </c>
      <c r="I858">
        <f t="shared" si="97"/>
        <v>5</v>
      </c>
    </row>
    <row r="859" spans="1:9" x14ac:dyDescent="0.25">
      <c r="A859" t="str">
        <f t="shared" si="92"/>
        <v/>
      </c>
      <c r="B859" s="16">
        <f t="shared" si="95"/>
        <v>39659</v>
      </c>
      <c r="C859">
        <f t="shared" si="96"/>
        <v>80</v>
      </c>
      <c r="D859">
        <f t="shared" si="93"/>
        <v>80</v>
      </c>
      <c r="E859">
        <f t="shared" si="94"/>
        <v>0</v>
      </c>
      <c r="G859">
        <f t="shared" si="97"/>
        <v>75</v>
      </c>
      <c r="I859">
        <f t="shared" si="97"/>
        <v>5</v>
      </c>
    </row>
    <row r="860" spans="1:9" x14ac:dyDescent="0.25">
      <c r="A860" t="str">
        <f t="shared" si="92"/>
        <v/>
      </c>
      <c r="B860" s="16">
        <f t="shared" si="95"/>
        <v>39660</v>
      </c>
      <c r="C860">
        <f t="shared" si="96"/>
        <v>80</v>
      </c>
      <c r="D860">
        <f t="shared" si="93"/>
        <v>80</v>
      </c>
      <c r="E860">
        <f t="shared" si="94"/>
        <v>0</v>
      </c>
      <c r="G860">
        <f t="shared" si="97"/>
        <v>75</v>
      </c>
      <c r="I860">
        <f t="shared" si="97"/>
        <v>5</v>
      </c>
    </row>
    <row r="861" spans="1:9" x14ac:dyDescent="0.25">
      <c r="A861">
        <f t="shared" si="92"/>
        <v>1</v>
      </c>
      <c r="B861" s="16">
        <f t="shared" si="95"/>
        <v>39661</v>
      </c>
      <c r="C861">
        <f t="shared" si="96"/>
        <v>80</v>
      </c>
      <c r="D861">
        <f t="shared" si="93"/>
        <v>80</v>
      </c>
      <c r="E861">
        <f t="shared" si="94"/>
        <v>0</v>
      </c>
      <c r="G861">
        <f>G860</f>
        <v>75</v>
      </c>
      <c r="I861">
        <f t="shared" si="97"/>
        <v>5</v>
      </c>
    </row>
    <row r="862" spans="1:9" x14ac:dyDescent="0.25">
      <c r="A862" t="str">
        <f t="shared" si="92"/>
        <v/>
      </c>
      <c r="B862" s="16">
        <f t="shared" si="95"/>
        <v>39662</v>
      </c>
      <c r="C862">
        <f t="shared" si="96"/>
        <v>80</v>
      </c>
      <c r="D862">
        <f t="shared" si="93"/>
        <v>80</v>
      </c>
      <c r="E862">
        <f t="shared" si="94"/>
        <v>0</v>
      </c>
      <c r="G862">
        <f t="shared" si="97"/>
        <v>75</v>
      </c>
      <c r="I862">
        <f t="shared" si="97"/>
        <v>5</v>
      </c>
    </row>
    <row r="863" spans="1:9" x14ac:dyDescent="0.25">
      <c r="A863" t="str">
        <f t="shared" si="92"/>
        <v/>
      </c>
      <c r="B863" s="16">
        <f t="shared" si="95"/>
        <v>39663</v>
      </c>
      <c r="C863">
        <f t="shared" si="96"/>
        <v>80</v>
      </c>
      <c r="D863">
        <f t="shared" si="93"/>
        <v>80</v>
      </c>
      <c r="E863">
        <f t="shared" si="94"/>
        <v>0</v>
      </c>
      <c r="G863">
        <f t="shared" si="97"/>
        <v>75</v>
      </c>
      <c r="I863">
        <f t="shared" si="97"/>
        <v>5</v>
      </c>
    </row>
    <row r="864" spans="1:9" x14ac:dyDescent="0.25">
      <c r="A864" t="str">
        <f t="shared" si="92"/>
        <v/>
      </c>
      <c r="B864" s="16">
        <f t="shared" si="95"/>
        <v>39664</v>
      </c>
      <c r="C864">
        <f t="shared" si="96"/>
        <v>80</v>
      </c>
      <c r="D864">
        <f t="shared" si="93"/>
        <v>80</v>
      </c>
      <c r="E864">
        <f t="shared" si="94"/>
        <v>0</v>
      </c>
      <c r="G864">
        <f t="shared" si="97"/>
        <v>75</v>
      </c>
      <c r="I864">
        <f t="shared" si="97"/>
        <v>5</v>
      </c>
    </row>
    <row r="865" spans="1:9" x14ac:dyDescent="0.25">
      <c r="A865" t="str">
        <f t="shared" si="92"/>
        <v/>
      </c>
      <c r="B865" s="16">
        <f t="shared" si="95"/>
        <v>39665</v>
      </c>
      <c r="C865">
        <f t="shared" si="96"/>
        <v>80</v>
      </c>
      <c r="D865">
        <f t="shared" si="93"/>
        <v>80</v>
      </c>
      <c r="E865">
        <f t="shared" si="94"/>
        <v>0</v>
      </c>
      <c r="G865">
        <f t="shared" si="97"/>
        <v>75</v>
      </c>
      <c r="I865">
        <f t="shared" si="97"/>
        <v>5</v>
      </c>
    </row>
    <row r="866" spans="1:9" x14ac:dyDescent="0.25">
      <c r="A866" t="str">
        <f t="shared" si="92"/>
        <v/>
      </c>
      <c r="B866" s="16">
        <f t="shared" si="95"/>
        <v>39666</v>
      </c>
      <c r="C866">
        <f t="shared" si="96"/>
        <v>80</v>
      </c>
      <c r="D866">
        <f t="shared" si="93"/>
        <v>80</v>
      </c>
      <c r="E866">
        <f t="shared" si="94"/>
        <v>0</v>
      </c>
      <c r="G866">
        <f t="shared" si="97"/>
        <v>75</v>
      </c>
      <c r="I866">
        <f t="shared" si="97"/>
        <v>5</v>
      </c>
    </row>
    <row r="867" spans="1:9" x14ac:dyDescent="0.25">
      <c r="A867" t="str">
        <f t="shared" si="92"/>
        <v/>
      </c>
      <c r="B867" s="16">
        <f t="shared" si="95"/>
        <v>39667</v>
      </c>
      <c r="C867">
        <f t="shared" si="96"/>
        <v>80</v>
      </c>
      <c r="D867">
        <f t="shared" si="93"/>
        <v>80</v>
      </c>
      <c r="E867">
        <f t="shared" si="94"/>
        <v>0</v>
      </c>
      <c r="G867">
        <f t="shared" si="97"/>
        <v>75</v>
      </c>
      <c r="I867">
        <f t="shared" si="97"/>
        <v>5</v>
      </c>
    </row>
    <row r="868" spans="1:9" x14ac:dyDescent="0.25">
      <c r="A868" t="str">
        <f t="shared" si="92"/>
        <v/>
      </c>
      <c r="B868" s="16">
        <f t="shared" si="95"/>
        <v>39668</v>
      </c>
      <c r="C868">
        <f t="shared" si="96"/>
        <v>80</v>
      </c>
      <c r="D868">
        <f t="shared" si="93"/>
        <v>80</v>
      </c>
      <c r="E868">
        <f t="shared" si="94"/>
        <v>0</v>
      </c>
      <c r="G868">
        <f t="shared" si="97"/>
        <v>75</v>
      </c>
      <c r="I868">
        <f t="shared" si="97"/>
        <v>5</v>
      </c>
    </row>
    <row r="869" spans="1:9" x14ac:dyDescent="0.25">
      <c r="A869" t="str">
        <f t="shared" si="92"/>
        <v/>
      </c>
      <c r="B869" s="16">
        <f t="shared" si="95"/>
        <v>39669</v>
      </c>
      <c r="C869">
        <f t="shared" si="96"/>
        <v>80</v>
      </c>
      <c r="D869">
        <f t="shared" si="93"/>
        <v>80</v>
      </c>
      <c r="E869">
        <f t="shared" si="94"/>
        <v>0</v>
      </c>
      <c r="G869">
        <f t="shared" si="97"/>
        <v>75</v>
      </c>
      <c r="I869">
        <f t="shared" si="97"/>
        <v>5</v>
      </c>
    </row>
    <row r="870" spans="1:9" x14ac:dyDescent="0.25">
      <c r="A870" t="str">
        <f t="shared" si="92"/>
        <v/>
      </c>
      <c r="B870" s="16">
        <f t="shared" si="95"/>
        <v>39670</v>
      </c>
      <c r="C870">
        <f t="shared" si="96"/>
        <v>80</v>
      </c>
      <c r="D870">
        <f t="shared" si="93"/>
        <v>80</v>
      </c>
      <c r="E870">
        <f t="shared" si="94"/>
        <v>0</v>
      </c>
      <c r="G870">
        <f t="shared" si="97"/>
        <v>75</v>
      </c>
      <c r="I870">
        <f t="shared" si="97"/>
        <v>5</v>
      </c>
    </row>
    <row r="871" spans="1:9" x14ac:dyDescent="0.25">
      <c r="A871" t="str">
        <f t="shared" si="92"/>
        <v/>
      </c>
      <c r="B871" s="16">
        <f t="shared" si="95"/>
        <v>39671</v>
      </c>
      <c r="C871">
        <f t="shared" si="96"/>
        <v>80</v>
      </c>
      <c r="D871">
        <f t="shared" si="93"/>
        <v>80</v>
      </c>
      <c r="E871">
        <f t="shared" si="94"/>
        <v>0</v>
      </c>
      <c r="G871">
        <f t="shared" si="97"/>
        <v>75</v>
      </c>
      <c r="I871">
        <f t="shared" si="97"/>
        <v>5</v>
      </c>
    </row>
    <row r="872" spans="1:9" x14ac:dyDescent="0.25">
      <c r="A872" t="str">
        <f t="shared" si="92"/>
        <v/>
      </c>
      <c r="B872" s="16">
        <f t="shared" si="95"/>
        <v>39672</v>
      </c>
      <c r="C872">
        <f t="shared" si="96"/>
        <v>80</v>
      </c>
      <c r="D872">
        <f t="shared" si="93"/>
        <v>80</v>
      </c>
      <c r="E872">
        <f t="shared" si="94"/>
        <v>0</v>
      </c>
      <c r="G872">
        <f t="shared" si="97"/>
        <v>75</v>
      </c>
      <c r="I872">
        <f t="shared" si="97"/>
        <v>5</v>
      </c>
    </row>
    <row r="873" spans="1:9" x14ac:dyDescent="0.25">
      <c r="A873" t="str">
        <f t="shared" si="92"/>
        <v/>
      </c>
      <c r="B873" s="16">
        <f t="shared" si="95"/>
        <v>39673</v>
      </c>
      <c r="C873">
        <f t="shared" si="96"/>
        <v>80</v>
      </c>
      <c r="D873">
        <f t="shared" si="93"/>
        <v>80</v>
      </c>
      <c r="E873">
        <f t="shared" si="94"/>
        <v>0</v>
      </c>
      <c r="G873">
        <f t="shared" si="97"/>
        <v>75</v>
      </c>
      <c r="I873">
        <f t="shared" si="97"/>
        <v>5</v>
      </c>
    </row>
    <row r="874" spans="1:9" x14ac:dyDescent="0.25">
      <c r="A874" t="str">
        <f t="shared" si="92"/>
        <v/>
      </c>
      <c r="B874" s="16">
        <f t="shared" si="95"/>
        <v>39674</v>
      </c>
      <c r="C874">
        <f t="shared" si="96"/>
        <v>80</v>
      </c>
      <c r="D874">
        <f t="shared" si="93"/>
        <v>80</v>
      </c>
      <c r="E874">
        <f t="shared" si="94"/>
        <v>0</v>
      </c>
      <c r="G874">
        <f t="shared" si="97"/>
        <v>75</v>
      </c>
      <c r="I874">
        <f t="shared" si="97"/>
        <v>5</v>
      </c>
    </row>
    <row r="875" spans="1:9" x14ac:dyDescent="0.25">
      <c r="A875" t="str">
        <f t="shared" si="92"/>
        <v/>
      </c>
      <c r="B875" s="16">
        <f t="shared" si="95"/>
        <v>39675</v>
      </c>
      <c r="C875">
        <f t="shared" si="96"/>
        <v>80</v>
      </c>
      <c r="D875">
        <f t="shared" si="93"/>
        <v>80</v>
      </c>
      <c r="E875">
        <f t="shared" si="94"/>
        <v>0</v>
      </c>
      <c r="G875">
        <f t="shared" si="97"/>
        <v>75</v>
      </c>
      <c r="I875">
        <f t="shared" si="97"/>
        <v>5</v>
      </c>
    </row>
    <row r="876" spans="1:9" x14ac:dyDescent="0.25">
      <c r="A876" t="str">
        <f t="shared" si="92"/>
        <v/>
      </c>
      <c r="B876" s="16">
        <f t="shared" si="95"/>
        <v>39676</v>
      </c>
      <c r="C876">
        <f t="shared" si="96"/>
        <v>80</v>
      </c>
      <c r="D876">
        <f t="shared" si="93"/>
        <v>80</v>
      </c>
      <c r="E876">
        <f t="shared" si="94"/>
        <v>0</v>
      </c>
      <c r="G876">
        <f t="shared" si="97"/>
        <v>75</v>
      </c>
      <c r="I876">
        <f t="shared" si="97"/>
        <v>5</v>
      </c>
    </row>
    <row r="877" spans="1:9" x14ac:dyDescent="0.25">
      <c r="A877" t="str">
        <f t="shared" si="92"/>
        <v/>
      </c>
      <c r="B877" s="16">
        <f t="shared" si="95"/>
        <v>39677</v>
      </c>
      <c r="C877">
        <f t="shared" si="96"/>
        <v>80</v>
      </c>
      <c r="D877">
        <f t="shared" si="93"/>
        <v>80</v>
      </c>
      <c r="E877">
        <f t="shared" si="94"/>
        <v>0</v>
      </c>
      <c r="G877">
        <f t="shared" si="97"/>
        <v>75</v>
      </c>
      <c r="I877">
        <f t="shared" si="97"/>
        <v>5</v>
      </c>
    </row>
    <row r="878" spans="1:9" x14ac:dyDescent="0.25">
      <c r="A878" t="str">
        <f t="shared" si="92"/>
        <v/>
      </c>
      <c r="B878" s="16">
        <f t="shared" si="95"/>
        <v>39678</v>
      </c>
      <c r="C878">
        <f t="shared" si="96"/>
        <v>80</v>
      </c>
      <c r="D878">
        <f t="shared" si="93"/>
        <v>80</v>
      </c>
      <c r="E878">
        <f t="shared" si="94"/>
        <v>0</v>
      </c>
      <c r="G878">
        <f t="shared" si="97"/>
        <v>75</v>
      </c>
      <c r="I878">
        <f t="shared" si="97"/>
        <v>5</v>
      </c>
    </row>
    <row r="879" spans="1:9" x14ac:dyDescent="0.25">
      <c r="A879" t="str">
        <f t="shared" si="92"/>
        <v/>
      </c>
      <c r="B879" s="16">
        <f t="shared" si="95"/>
        <v>39679</v>
      </c>
      <c r="C879">
        <f t="shared" si="96"/>
        <v>80</v>
      </c>
      <c r="D879">
        <f t="shared" si="93"/>
        <v>80</v>
      </c>
      <c r="E879">
        <f t="shared" si="94"/>
        <v>0</v>
      </c>
      <c r="G879">
        <f t="shared" si="97"/>
        <v>75</v>
      </c>
      <c r="I879">
        <f t="shared" si="97"/>
        <v>5</v>
      </c>
    </row>
    <row r="880" spans="1:9" x14ac:dyDescent="0.25">
      <c r="A880" t="str">
        <f t="shared" si="92"/>
        <v/>
      </c>
      <c r="B880" s="16">
        <f t="shared" si="95"/>
        <v>39680</v>
      </c>
      <c r="C880">
        <f t="shared" si="96"/>
        <v>80</v>
      </c>
      <c r="D880">
        <f t="shared" si="93"/>
        <v>80</v>
      </c>
      <c r="E880">
        <f t="shared" si="94"/>
        <v>0</v>
      </c>
      <c r="G880">
        <f t="shared" si="97"/>
        <v>75</v>
      </c>
      <c r="I880">
        <f t="shared" si="97"/>
        <v>5</v>
      </c>
    </row>
    <row r="881" spans="1:9" x14ac:dyDescent="0.25">
      <c r="A881" t="str">
        <f t="shared" si="92"/>
        <v/>
      </c>
      <c r="B881" s="16">
        <f t="shared" si="95"/>
        <v>39681</v>
      </c>
      <c r="C881">
        <f t="shared" si="96"/>
        <v>80</v>
      </c>
      <c r="D881">
        <f t="shared" si="93"/>
        <v>80</v>
      </c>
      <c r="E881">
        <f t="shared" si="94"/>
        <v>0</v>
      </c>
      <c r="G881">
        <f t="shared" si="97"/>
        <v>75</v>
      </c>
      <c r="I881">
        <f t="shared" si="97"/>
        <v>5</v>
      </c>
    </row>
    <row r="882" spans="1:9" x14ac:dyDescent="0.25">
      <c r="A882" t="str">
        <f t="shared" si="92"/>
        <v/>
      </c>
      <c r="B882" s="16">
        <f t="shared" si="95"/>
        <v>39682</v>
      </c>
      <c r="C882">
        <f t="shared" si="96"/>
        <v>80</v>
      </c>
      <c r="D882">
        <f t="shared" si="93"/>
        <v>80</v>
      </c>
      <c r="E882">
        <f t="shared" si="94"/>
        <v>0</v>
      </c>
      <c r="G882">
        <f t="shared" si="97"/>
        <v>75</v>
      </c>
      <c r="I882">
        <f t="shared" si="97"/>
        <v>5</v>
      </c>
    </row>
    <row r="883" spans="1:9" x14ac:dyDescent="0.25">
      <c r="A883" t="str">
        <f t="shared" si="92"/>
        <v/>
      </c>
      <c r="B883" s="16">
        <f t="shared" si="95"/>
        <v>39683</v>
      </c>
      <c r="C883">
        <f t="shared" si="96"/>
        <v>80</v>
      </c>
      <c r="D883">
        <f t="shared" si="93"/>
        <v>80</v>
      </c>
      <c r="E883">
        <f t="shared" si="94"/>
        <v>0</v>
      </c>
      <c r="G883">
        <f t="shared" si="97"/>
        <v>75</v>
      </c>
      <c r="I883">
        <f t="shared" si="97"/>
        <v>5</v>
      </c>
    </row>
    <row r="884" spans="1:9" x14ac:dyDescent="0.25">
      <c r="A884" t="str">
        <f t="shared" si="92"/>
        <v/>
      </c>
      <c r="B884" s="16">
        <f t="shared" si="95"/>
        <v>39684</v>
      </c>
      <c r="C884">
        <f t="shared" si="96"/>
        <v>80</v>
      </c>
      <c r="D884">
        <f t="shared" si="93"/>
        <v>80</v>
      </c>
      <c r="E884">
        <f t="shared" si="94"/>
        <v>0</v>
      </c>
      <c r="G884">
        <f t="shared" si="97"/>
        <v>75</v>
      </c>
      <c r="I884">
        <f t="shared" si="97"/>
        <v>5</v>
      </c>
    </row>
    <row r="885" spans="1:9" x14ac:dyDescent="0.25">
      <c r="A885" t="str">
        <f t="shared" si="92"/>
        <v/>
      </c>
      <c r="B885" s="16">
        <f t="shared" si="95"/>
        <v>39685</v>
      </c>
      <c r="C885">
        <f t="shared" si="96"/>
        <v>80</v>
      </c>
      <c r="D885">
        <f t="shared" si="93"/>
        <v>80</v>
      </c>
      <c r="E885">
        <f t="shared" si="94"/>
        <v>0</v>
      </c>
      <c r="G885">
        <f t="shared" si="97"/>
        <v>75</v>
      </c>
      <c r="I885">
        <f t="shared" si="97"/>
        <v>5</v>
      </c>
    </row>
    <row r="886" spans="1:9" x14ac:dyDescent="0.25">
      <c r="A886" t="str">
        <f t="shared" si="92"/>
        <v/>
      </c>
      <c r="B886" s="16">
        <f t="shared" si="95"/>
        <v>39686</v>
      </c>
      <c r="C886">
        <f t="shared" si="96"/>
        <v>80</v>
      </c>
      <c r="D886">
        <f t="shared" si="93"/>
        <v>80</v>
      </c>
      <c r="E886">
        <f t="shared" si="94"/>
        <v>0</v>
      </c>
      <c r="G886">
        <f t="shared" si="97"/>
        <v>75</v>
      </c>
      <c r="I886">
        <f t="shared" si="97"/>
        <v>5</v>
      </c>
    </row>
    <row r="887" spans="1:9" x14ac:dyDescent="0.25">
      <c r="A887" t="str">
        <f t="shared" si="92"/>
        <v/>
      </c>
      <c r="B887" s="16">
        <f t="shared" si="95"/>
        <v>39687</v>
      </c>
      <c r="C887">
        <f t="shared" si="96"/>
        <v>80</v>
      </c>
      <c r="D887">
        <f t="shared" si="93"/>
        <v>80</v>
      </c>
      <c r="E887">
        <f t="shared" si="94"/>
        <v>0</v>
      </c>
      <c r="G887">
        <f t="shared" si="97"/>
        <v>75</v>
      </c>
      <c r="I887">
        <f t="shared" si="97"/>
        <v>5</v>
      </c>
    </row>
    <row r="888" spans="1:9" x14ac:dyDescent="0.25">
      <c r="A888" t="str">
        <f t="shared" si="92"/>
        <v/>
      </c>
      <c r="B888" s="16">
        <f t="shared" si="95"/>
        <v>39688</v>
      </c>
      <c r="C888">
        <f t="shared" si="96"/>
        <v>80</v>
      </c>
      <c r="D888">
        <f t="shared" si="93"/>
        <v>80</v>
      </c>
      <c r="E888">
        <f t="shared" si="94"/>
        <v>0</v>
      </c>
      <c r="G888">
        <f t="shared" si="97"/>
        <v>75</v>
      </c>
      <c r="I888">
        <f t="shared" si="97"/>
        <v>5</v>
      </c>
    </row>
    <row r="889" spans="1:9" x14ac:dyDescent="0.25">
      <c r="A889" t="str">
        <f t="shared" si="92"/>
        <v/>
      </c>
      <c r="B889" s="16">
        <f t="shared" si="95"/>
        <v>39689</v>
      </c>
      <c r="C889">
        <f t="shared" si="96"/>
        <v>80</v>
      </c>
      <c r="D889">
        <f t="shared" si="93"/>
        <v>80</v>
      </c>
      <c r="E889">
        <f t="shared" si="94"/>
        <v>0</v>
      </c>
      <c r="G889">
        <f t="shared" si="97"/>
        <v>75</v>
      </c>
      <c r="I889">
        <f t="shared" si="97"/>
        <v>5</v>
      </c>
    </row>
    <row r="890" spans="1:9" x14ac:dyDescent="0.25">
      <c r="A890" t="str">
        <f t="shared" si="92"/>
        <v/>
      </c>
      <c r="B890" s="16">
        <f t="shared" si="95"/>
        <v>39690</v>
      </c>
      <c r="C890">
        <f t="shared" si="96"/>
        <v>80</v>
      </c>
      <c r="D890">
        <f t="shared" si="93"/>
        <v>80</v>
      </c>
      <c r="E890">
        <f t="shared" si="94"/>
        <v>0</v>
      </c>
      <c r="G890">
        <f t="shared" si="97"/>
        <v>75</v>
      </c>
      <c r="I890">
        <f t="shared" si="97"/>
        <v>5</v>
      </c>
    </row>
    <row r="891" spans="1:9" x14ac:dyDescent="0.25">
      <c r="A891" t="str">
        <f t="shared" si="92"/>
        <v/>
      </c>
      <c r="B891" s="16">
        <f t="shared" si="95"/>
        <v>39691</v>
      </c>
      <c r="C891">
        <f t="shared" si="96"/>
        <v>80</v>
      </c>
      <c r="D891">
        <f t="shared" si="93"/>
        <v>80</v>
      </c>
      <c r="E891">
        <f t="shared" si="94"/>
        <v>0</v>
      </c>
      <c r="G891">
        <f t="shared" si="97"/>
        <v>75</v>
      </c>
      <c r="I891">
        <f t="shared" si="97"/>
        <v>5</v>
      </c>
    </row>
    <row r="892" spans="1:9" x14ac:dyDescent="0.25">
      <c r="A892">
        <f t="shared" si="92"/>
        <v>1</v>
      </c>
      <c r="B892" s="16">
        <f t="shared" si="95"/>
        <v>39692</v>
      </c>
      <c r="C892">
        <f t="shared" si="96"/>
        <v>80</v>
      </c>
      <c r="D892">
        <f t="shared" si="93"/>
        <v>80</v>
      </c>
      <c r="E892">
        <f t="shared" si="94"/>
        <v>0</v>
      </c>
      <c r="G892">
        <f>G891</f>
        <v>75</v>
      </c>
      <c r="I892">
        <f t="shared" si="97"/>
        <v>5</v>
      </c>
    </row>
    <row r="893" spans="1:9" x14ac:dyDescent="0.25">
      <c r="A893" t="str">
        <f t="shared" si="92"/>
        <v/>
      </c>
      <c r="B893" s="16">
        <f t="shared" si="95"/>
        <v>39693</v>
      </c>
      <c r="C893">
        <f t="shared" si="96"/>
        <v>80</v>
      </c>
      <c r="D893">
        <f t="shared" si="93"/>
        <v>80</v>
      </c>
      <c r="E893">
        <f t="shared" si="94"/>
        <v>0</v>
      </c>
      <c r="G893">
        <f t="shared" si="97"/>
        <v>75</v>
      </c>
      <c r="I893">
        <f t="shared" si="97"/>
        <v>5</v>
      </c>
    </row>
    <row r="894" spans="1:9" x14ac:dyDescent="0.25">
      <c r="A894" t="str">
        <f t="shared" si="92"/>
        <v/>
      </c>
      <c r="B894" s="16">
        <f t="shared" si="95"/>
        <v>39694</v>
      </c>
      <c r="C894">
        <f t="shared" si="96"/>
        <v>80</v>
      </c>
      <c r="D894">
        <f t="shared" si="93"/>
        <v>80</v>
      </c>
      <c r="E894">
        <f t="shared" si="94"/>
        <v>0</v>
      </c>
      <c r="G894">
        <f t="shared" si="97"/>
        <v>75</v>
      </c>
      <c r="I894">
        <f t="shared" si="97"/>
        <v>5</v>
      </c>
    </row>
    <row r="895" spans="1:9" x14ac:dyDescent="0.25">
      <c r="A895" t="str">
        <f t="shared" si="92"/>
        <v/>
      </c>
      <c r="B895" s="16">
        <f t="shared" si="95"/>
        <v>39695</v>
      </c>
      <c r="C895">
        <f t="shared" si="96"/>
        <v>80</v>
      </c>
      <c r="D895">
        <f t="shared" si="93"/>
        <v>80</v>
      </c>
      <c r="E895">
        <f t="shared" si="94"/>
        <v>0</v>
      </c>
      <c r="G895">
        <f t="shared" si="97"/>
        <v>75</v>
      </c>
      <c r="I895">
        <f t="shared" si="97"/>
        <v>5</v>
      </c>
    </row>
    <row r="896" spans="1:9" x14ac:dyDescent="0.25">
      <c r="A896" t="str">
        <f t="shared" si="92"/>
        <v/>
      </c>
      <c r="B896" s="16">
        <f t="shared" si="95"/>
        <v>39696</v>
      </c>
      <c r="C896">
        <f t="shared" si="96"/>
        <v>80</v>
      </c>
      <c r="D896">
        <f t="shared" si="93"/>
        <v>80</v>
      </c>
      <c r="E896">
        <f t="shared" si="94"/>
        <v>0</v>
      </c>
      <c r="G896">
        <f t="shared" si="97"/>
        <v>75</v>
      </c>
      <c r="I896">
        <f t="shared" si="97"/>
        <v>5</v>
      </c>
    </row>
    <row r="897" spans="1:9" x14ac:dyDescent="0.25">
      <c r="A897" t="str">
        <f t="shared" si="92"/>
        <v/>
      </c>
      <c r="B897" s="16">
        <f t="shared" si="95"/>
        <v>39697</v>
      </c>
      <c r="C897">
        <f t="shared" si="96"/>
        <v>80</v>
      </c>
      <c r="D897">
        <f t="shared" si="93"/>
        <v>80</v>
      </c>
      <c r="E897">
        <f t="shared" si="94"/>
        <v>0</v>
      </c>
      <c r="G897">
        <f t="shared" si="97"/>
        <v>75</v>
      </c>
      <c r="I897">
        <f t="shared" si="97"/>
        <v>5</v>
      </c>
    </row>
    <row r="898" spans="1:9" x14ac:dyDescent="0.25">
      <c r="A898" t="str">
        <f t="shared" si="92"/>
        <v/>
      </c>
      <c r="B898" s="16">
        <f t="shared" si="95"/>
        <v>39698</v>
      </c>
      <c r="C898">
        <f t="shared" si="96"/>
        <v>80</v>
      </c>
      <c r="D898">
        <f t="shared" si="93"/>
        <v>80</v>
      </c>
      <c r="E898">
        <f t="shared" si="94"/>
        <v>0</v>
      </c>
      <c r="G898">
        <f t="shared" si="97"/>
        <v>75</v>
      </c>
      <c r="I898">
        <f t="shared" si="97"/>
        <v>5</v>
      </c>
    </row>
    <row r="899" spans="1:9" x14ac:dyDescent="0.25">
      <c r="A899" t="str">
        <f t="shared" si="92"/>
        <v/>
      </c>
      <c r="B899" s="16">
        <f t="shared" si="95"/>
        <v>39699</v>
      </c>
      <c r="C899">
        <f t="shared" si="96"/>
        <v>80</v>
      </c>
      <c r="D899">
        <f t="shared" si="93"/>
        <v>80</v>
      </c>
      <c r="E899">
        <f t="shared" si="94"/>
        <v>0</v>
      </c>
      <c r="G899">
        <f t="shared" si="97"/>
        <v>75</v>
      </c>
      <c r="I899">
        <f t="shared" si="97"/>
        <v>5</v>
      </c>
    </row>
    <row r="900" spans="1:9" x14ac:dyDescent="0.25">
      <c r="A900" t="str">
        <f t="shared" si="92"/>
        <v/>
      </c>
      <c r="B900" s="16">
        <f t="shared" si="95"/>
        <v>39700</v>
      </c>
      <c r="C900">
        <f t="shared" si="96"/>
        <v>80</v>
      </c>
      <c r="D900">
        <f t="shared" si="93"/>
        <v>80</v>
      </c>
      <c r="E900">
        <f t="shared" si="94"/>
        <v>0</v>
      </c>
      <c r="G900">
        <f t="shared" si="97"/>
        <v>75</v>
      </c>
      <c r="I900">
        <f t="shared" si="97"/>
        <v>5</v>
      </c>
    </row>
    <row r="901" spans="1:9" x14ac:dyDescent="0.25">
      <c r="A901" t="str">
        <f t="shared" si="92"/>
        <v/>
      </c>
      <c r="B901" s="16">
        <f t="shared" si="95"/>
        <v>39701</v>
      </c>
      <c r="C901">
        <f t="shared" si="96"/>
        <v>80</v>
      </c>
      <c r="D901">
        <f t="shared" si="93"/>
        <v>80</v>
      </c>
      <c r="E901">
        <f t="shared" si="94"/>
        <v>0</v>
      </c>
      <c r="G901">
        <f t="shared" si="97"/>
        <v>75</v>
      </c>
      <c r="I901">
        <f t="shared" si="97"/>
        <v>5</v>
      </c>
    </row>
    <row r="902" spans="1:9" x14ac:dyDescent="0.25">
      <c r="A902" t="str">
        <f t="shared" si="92"/>
        <v/>
      </c>
      <c r="B902" s="16">
        <f t="shared" si="95"/>
        <v>39702</v>
      </c>
      <c r="C902">
        <f t="shared" si="96"/>
        <v>80</v>
      </c>
      <c r="D902">
        <f t="shared" si="93"/>
        <v>80</v>
      </c>
      <c r="E902">
        <f t="shared" si="94"/>
        <v>0</v>
      </c>
      <c r="G902">
        <f t="shared" si="97"/>
        <v>75</v>
      </c>
      <c r="I902">
        <f t="shared" si="97"/>
        <v>5</v>
      </c>
    </row>
    <row r="903" spans="1:9" x14ac:dyDescent="0.25">
      <c r="A903" t="str">
        <f t="shared" si="92"/>
        <v/>
      </c>
      <c r="B903" s="16">
        <f t="shared" si="95"/>
        <v>39703</v>
      </c>
      <c r="C903">
        <f t="shared" si="96"/>
        <v>80</v>
      </c>
      <c r="D903">
        <f t="shared" si="93"/>
        <v>80</v>
      </c>
      <c r="E903">
        <f t="shared" si="94"/>
        <v>0</v>
      </c>
      <c r="G903">
        <f t="shared" si="97"/>
        <v>75</v>
      </c>
      <c r="I903">
        <f t="shared" si="97"/>
        <v>5</v>
      </c>
    </row>
    <row r="904" spans="1:9" x14ac:dyDescent="0.25">
      <c r="A904" t="str">
        <f t="shared" ref="A904:A967" si="98">IF(DAY(B904)=1,1,"")</f>
        <v/>
      </c>
      <c r="B904" s="16">
        <f t="shared" si="95"/>
        <v>39704</v>
      </c>
      <c r="C904">
        <f t="shared" si="96"/>
        <v>80</v>
      </c>
      <c r="D904">
        <f t="shared" ref="D904:D967" si="99">SUM(F904:W904)</f>
        <v>80</v>
      </c>
      <c r="E904">
        <f t="shared" ref="E904:E967" si="100">C904-D904</f>
        <v>0</v>
      </c>
      <c r="G904">
        <f t="shared" si="97"/>
        <v>75</v>
      </c>
      <c r="I904">
        <f t="shared" si="97"/>
        <v>5</v>
      </c>
    </row>
    <row r="905" spans="1:9" x14ac:dyDescent="0.25">
      <c r="A905" t="str">
        <f t="shared" si="98"/>
        <v/>
      </c>
      <c r="B905" s="16">
        <f t="shared" ref="B905:B968" si="101">B904+1</f>
        <v>39705</v>
      </c>
      <c r="C905">
        <f t="shared" si="96"/>
        <v>80</v>
      </c>
      <c r="D905">
        <f t="shared" si="99"/>
        <v>80</v>
      </c>
      <c r="E905">
        <f t="shared" si="100"/>
        <v>0</v>
      </c>
      <c r="G905">
        <f t="shared" si="97"/>
        <v>75</v>
      </c>
      <c r="I905">
        <f t="shared" si="97"/>
        <v>5</v>
      </c>
    </row>
    <row r="906" spans="1:9" x14ac:dyDescent="0.25">
      <c r="A906" t="str">
        <f t="shared" si="98"/>
        <v/>
      </c>
      <c r="B906" s="16">
        <f t="shared" si="101"/>
        <v>39706</v>
      </c>
      <c r="C906">
        <f t="shared" ref="C906:C969" si="102">C905</f>
        <v>80</v>
      </c>
      <c r="D906">
        <f t="shared" si="99"/>
        <v>80</v>
      </c>
      <c r="E906">
        <f t="shared" si="100"/>
        <v>0</v>
      </c>
      <c r="G906">
        <f t="shared" si="97"/>
        <v>75</v>
      </c>
      <c r="I906">
        <f t="shared" si="97"/>
        <v>5</v>
      </c>
    </row>
    <row r="907" spans="1:9" x14ac:dyDescent="0.25">
      <c r="A907" t="str">
        <f t="shared" si="98"/>
        <v/>
      </c>
      <c r="B907" s="16">
        <f t="shared" si="101"/>
        <v>39707</v>
      </c>
      <c r="C907">
        <f t="shared" si="102"/>
        <v>80</v>
      </c>
      <c r="D907">
        <f t="shared" si="99"/>
        <v>80</v>
      </c>
      <c r="E907">
        <f t="shared" si="100"/>
        <v>0</v>
      </c>
      <c r="G907">
        <f t="shared" ref="G907:I970" si="103">G906</f>
        <v>75</v>
      </c>
      <c r="I907">
        <f t="shared" si="103"/>
        <v>5</v>
      </c>
    </row>
    <row r="908" spans="1:9" x14ac:dyDescent="0.25">
      <c r="A908" t="str">
        <f t="shared" si="98"/>
        <v/>
      </c>
      <c r="B908" s="16">
        <f t="shared" si="101"/>
        <v>39708</v>
      </c>
      <c r="C908">
        <f t="shared" si="102"/>
        <v>80</v>
      </c>
      <c r="D908">
        <f t="shared" si="99"/>
        <v>80</v>
      </c>
      <c r="E908">
        <f t="shared" si="100"/>
        <v>0</v>
      </c>
      <c r="G908">
        <f t="shared" si="103"/>
        <v>75</v>
      </c>
      <c r="I908">
        <f t="shared" si="103"/>
        <v>5</v>
      </c>
    </row>
    <row r="909" spans="1:9" x14ac:dyDescent="0.25">
      <c r="A909" t="str">
        <f t="shared" si="98"/>
        <v/>
      </c>
      <c r="B909" s="16">
        <f t="shared" si="101"/>
        <v>39709</v>
      </c>
      <c r="C909">
        <f t="shared" si="102"/>
        <v>80</v>
      </c>
      <c r="D909">
        <f t="shared" si="99"/>
        <v>80</v>
      </c>
      <c r="E909">
        <f t="shared" si="100"/>
        <v>0</v>
      </c>
      <c r="G909">
        <f t="shared" si="103"/>
        <v>75</v>
      </c>
      <c r="I909">
        <f t="shared" si="103"/>
        <v>5</v>
      </c>
    </row>
    <row r="910" spans="1:9" x14ac:dyDescent="0.25">
      <c r="A910" t="str">
        <f t="shared" si="98"/>
        <v/>
      </c>
      <c r="B910" s="16">
        <f t="shared" si="101"/>
        <v>39710</v>
      </c>
      <c r="C910">
        <f t="shared" si="102"/>
        <v>80</v>
      </c>
      <c r="D910">
        <f t="shared" si="99"/>
        <v>80</v>
      </c>
      <c r="E910">
        <f t="shared" si="100"/>
        <v>0</v>
      </c>
      <c r="G910">
        <f t="shared" si="103"/>
        <v>75</v>
      </c>
      <c r="I910">
        <f t="shared" si="103"/>
        <v>5</v>
      </c>
    </row>
    <row r="911" spans="1:9" x14ac:dyDescent="0.25">
      <c r="A911" t="str">
        <f t="shared" si="98"/>
        <v/>
      </c>
      <c r="B911" s="16">
        <f t="shared" si="101"/>
        <v>39711</v>
      </c>
      <c r="C911">
        <f t="shared" si="102"/>
        <v>80</v>
      </c>
      <c r="D911">
        <f t="shared" si="99"/>
        <v>80</v>
      </c>
      <c r="E911">
        <f t="shared" si="100"/>
        <v>0</v>
      </c>
      <c r="G911">
        <f t="shared" si="103"/>
        <v>75</v>
      </c>
      <c r="I911">
        <f t="shared" si="103"/>
        <v>5</v>
      </c>
    </row>
    <row r="912" spans="1:9" x14ac:dyDescent="0.25">
      <c r="A912" t="str">
        <f t="shared" si="98"/>
        <v/>
      </c>
      <c r="B912" s="16">
        <f t="shared" si="101"/>
        <v>39712</v>
      </c>
      <c r="C912">
        <f t="shared" si="102"/>
        <v>80</v>
      </c>
      <c r="D912">
        <f t="shared" si="99"/>
        <v>80</v>
      </c>
      <c r="E912">
        <f t="shared" si="100"/>
        <v>0</v>
      </c>
      <c r="G912">
        <f t="shared" si="103"/>
        <v>75</v>
      </c>
      <c r="I912">
        <f t="shared" si="103"/>
        <v>5</v>
      </c>
    </row>
    <row r="913" spans="1:11" x14ac:dyDescent="0.25">
      <c r="A913" t="str">
        <f t="shared" si="98"/>
        <v/>
      </c>
      <c r="B913" s="16">
        <f t="shared" si="101"/>
        <v>39713</v>
      </c>
      <c r="C913">
        <f t="shared" si="102"/>
        <v>80</v>
      </c>
      <c r="D913">
        <f t="shared" si="99"/>
        <v>80</v>
      </c>
      <c r="E913">
        <f t="shared" si="100"/>
        <v>0</v>
      </c>
      <c r="G913">
        <f t="shared" si="103"/>
        <v>75</v>
      </c>
      <c r="I913">
        <f t="shared" si="103"/>
        <v>5</v>
      </c>
    </row>
    <row r="914" spans="1:11" x14ac:dyDescent="0.25">
      <c r="A914" t="str">
        <f t="shared" si="98"/>
        <v/>
      </c>
      <c r="B914" s="16">
        <f t="shared" si="101"/>
        <v>39714</v>
      </c>
      <c r="C914">
        <f t="shared" si="102"/>
        <v>80</v>
      </c>
      <c r="D914">
        <f t="shared" si="99"/>
        <v>80</v>
      </c>
      <c r="E914">
        <f t="shared" si="100"/>
        <v>0</v>
      </c>
      <c r="G914">
        <f t="shared" si="103"/>
        <v>75</v>
      </c>
      <c r="I914">
        <f t="shared" si="103"/>
        <v>5</v>
      </c>
    </row>
    <row r="915" spans="1:11" x14ac:dyDescent="0.25">
      <c r="A915" t="str">
        <f t="shared" si="98"/>
        <v/>
      </c>
      <c r="B915" s="16">
        <f t="shared" si="101"/>
        <v>39715</v>
      </c>
      <c r="C915">
        <f t="shared" si="102"/>
        <v>80</v>
      </c>
      <c r="D915">
        <f t="shared" si="99"/>
        <v>80</v>
      </c>
      <c r="E915">
        <f t="shared" si="100"/>
        <v>0</v>
      </c>
      <c r="G915">
        <f t="shared" si="103"/>
        <v>75</v>
      </c>
      <c r="I915">
        <f t="shared" si="103"/>
        <v>5</v>
      </c>
    </row>
    <row r="916" spans="1:11" x14ac:dyDescent="0.25">
      <c r="A916" t="str">
        <f t="shared" si="98"/>
        <v/>
      </c>
      <c r="B916" s="16">
        <f t="shared" si="101"/>
        <v>39716</v>
      </c>
      <c r="C916">
        <f t="shared" si="102"/>
        <v>80</v>
      </c>
      <c r="D916">
        <f t="shared" si="99"/>
        <v>80</v>
      </c>
      <c r="E916">
        <f t="shared" si="100"/>
        <v>0</v>
      </c>
      <c r="G916">
        <f t="shared" si="103"/>
        <v>75</v>
      </c>
      <c r="I916">
        <f t="shared" si="103"/>
        <v>5</v>
      </c>
    </row>
    <row r="917" spans="1:11" x14ac:dyDescent="0.25">
      <c r="A917" t="str">
        <f t="shared" si="98"/>
        <v/>
      </c>
      <c r="B917" s="16">
        <f t="shared" si="101"/>
        <v>39717</v>
      </c>
      <c r="C917">
        <f t="shared" si="102"/>
        <v>80</v>
      </c>
      <c r="D917">
        <f t="shared" si="99"/>
        <v>80</v>
      </c>
      <c r="E917">
        <f t="shared" si="100"/>
        <v>0</v>
      </c>
      <c r="G917">
        <f t="shared" si="103"/>
        <v>75</v>
      </c>
      <c r="I917">
        <f t="shared" si="103"/>
        <v>5</v>
      </c>
    </row>
    <row r="918" spans="1:11" x14ac:dyDescent="0.25">
      <c r="A918" t="str">
        <f t="shared" si="98"/>
        <v/>
      </c>
      <c r="B918" s="16">
        <f t="shared" si="101"/>
        <v>39718</v>
      </c>
      <c r="C918">
        <f t="shared" si="102"/>
        <v>80</v>
      </c>
      <c r="D918">
        <f t="shared" si="99"/>
        <v>80</v>
      </c>
      <c r="E918">
        <f t="shared" si="100"/>
        <v>0</v>
      </c>
      <c r="G918">
        <f t="shared" si="103"/>
        <v>75</v>
      </c>
      <c r="I918">
        <f t="shared" si="103"/>
        <v>5</v>
      </c>
    </row>
    <row r="919" spans="1:11" x14ac:dyDescent="0.25">
      <c r="A919" t="str">
        <f t="shared" si="98"/>
        <v/>
      </c>
      <c r="B919" s="16">
        <f t="shared" si="101"/>
        <v>39719</v>
      </c>
      <c r="C919">
        <f t="shared" si="102"/>
        <v>80</v>
      </c>
      <c r="D919">
        <f t="shared" si="99"/>
        <v>80</v>
      </c>
      <c r="E919">
        <f t="shared" si="100"/>
        <v>0</v>
      </c>
      <c r="G919">
        <f t="shared" si="103"/>
        <v>75</v>
      </c>
      <c r="I919">
        <f t="shared" si="103"/>
        <v>5</v>
      </c>
    </row>
    <row r="920" spans="1:11" x14ac:dyDescent="0.25">
      <c r="A920" t="str">
        <f t="shared" si="98"/>
        <v/>
      </c>
      <c r="B920" s="16">
        <f t="shared" si="101"/>
        <v>39720</v>
      </c>
      <c r="C920">
        <f t="shared" si="102"/>
        <v>80</v>
      </c>
      <c r="D920">
        <f t="shared" si="99"/>
        <v>80</v>
      </c>
      <c r="E920">
        <f t="shared" si="100"/>
        <v>0</v>
      </c>
      <c r="G920">
        <f t="shared" si="103"/>
        <v>75</v>
      </c>
      <c r="I920">
        <f t="shared" si="103"/>
        <v>5</v>
      </c>
    </row>
    <row r="921" spans="1:11" x14ac:dyDescent="0.25">
      <c r="A921" t="str">
        <f t="shared" si="98"/>
        <v/>
      </c>
      <c r="B921" s="16">
        <f t="shared" si="101"/>
        <v>39721</v>
      </c>
      <c r="C921">
        <f t="shared" si="102"/>
        <v>80</v>
      </c>
      <c r="D921">
        <f t="shared" si="99"/>
        <v>80</v>
      </c>
      <c r="E921">
        <f t="shared" si="100"/>
        <v>0</v>
      </c>
      <c r="G921">
        <f t="shared" si="103"/>
        <v>75</v>
      </c>
      <c r="I921">
        <f t="shared" si="103"/>
        <v>5</v>
      </c>
    </row>
    <row r="922" spans="1:11" x14ac:dyDescent="0.25">
      <c r="A922">
        <f t="shared" si="98"/>
        <v>1</v>
      </c>
      <c r="B922" s="16">
        <f t="shared" si="101"/>
        <v>39722</v>
      </c>
      <c r="C922">
        <f t="shared" si="102"/>
        <v>80</v>
      </c>
      <c r="D922">
        <f t="shared" si="99"/>
        <v>80</v>
      </c>
      <c r="E922">
        <f t="shared" si="100"/>
        <v>0</v>
      </c>
      <c r="G922">
        <v>65</v>
      </c>
      <c r="I922">
        <f t="shared" si="103"/>
        <v>5</v>
      </c>
      <c r="K922">
        <v>10</v>
      </c>
    </row>
    <row r="923" spans="1:11" x14ac:dyDescent="0.25">
      <c r="A923" t="str">
        <f t="shared" si="98"/>
        <v/>
      </c>
      <c r="B923" s="16">
        <f t="shared" si="101"/>
        <v>39723</v>
      </c>
      <c r="C923">
        <f t="shared" si="102"/>
        <v>80</v>
      </c>
      <c r="D923">
        <f t="shared" si="99"/>
        <v>80</v>
      </c>
      <c r="E923">
        <f t="shared" si="100"/>
        <v>0</v>
      </c>
      <c r="G923">
        <f t="shared" si="103"/>
        <v>65</v>
      </c>
      <c r="I923">
        <f t="shared" si="103"/>
        <v>5</v>
      </c>
      <c r="K923">
        <f>K922</f>
        <v>10</v>
      </c>
    </row>
    <row r="924" spans="1:11" x14ac:dyDescent="0.25">
      <c r="A924" t="str">
        <f t="shared" si="98"/>
        <v/>
      </c>
      <c r="B924" s="16">
        <f t="shared" si="101"/>
        <v>39724</v>
      </c>
      <c r="C924">
        <f t="shared" si="102"/>
        <v>80</v>
      </c>
      <c r="D924">
        <f t="shared" si="99"/>
        <v>80</v>
      </c>
      <c r="E924">
        <f t="shared" si="100"/>
        <v>0</v>
      </c>
      <c r="G924">
        <f t="shared" si="103"/>
        <v>65</v>
      </c>
      <c r="I924">
        <f t="shared" si="103"/>
        <v>5</v>
      </c>
      <c r="K924">
        <f t="shared" ref="K924:K952" si="104">K923</f>
        <v>10</v>
      </c>
    </row>
    <row r="925" spans="1:11" x14ac:dyDescent="0.25">
      <c r="A925" t="str">
        <f t="shared" si="98"/>
        <v/>
      </c>
      <c r="B925" s="16">
        <f t="shared" si="101"/>
        <v>39725</v>
      </c>
      <c r="C925">
        <f t="shared" si="102"/>
        <v>80</v>
      </c>
      <c r="D925">
        <f t="shared" si="99"/>
        <v>80</v>
      </c>
      <c r="E925">
        <f t="shared" si="100"/>
        <v>0</v>
      </c>
      <c r="G925">
        <f t="shared" si="103"/>
        <v>65</v>
      </c>
      <c r="I925">
        <f t="shared" si="103"/>
        <v>5</v>
      </c>
      <c r="K925">
        <f t="shared" si="104"/>
        <v>10</v>
      </c>
    </row>
    <row r="926" spans="1:11" x14ac:dyDescent="0.25">
      <c r="A926" t="str">
        <f t="shared" si="98"/>
        <v/>
      </c>
      <c r="B926" s="16">
        <f t="shared" si="101"/>
        <v>39726</v>
      </c>
      <c r="C926">
        <f t="shared" si="102"/>
        <v>80</v>
      </c>
      <c r="D926">
        <f t="shared" si="99"/>
        <v>80</v>
      </c>
      <c r="E926">
        <f t="shared" si="100"/>
        <v>0</v>
      </c>
      <c r="G926">
        <f t="shared" si="103"/>
        <v>65</v>
      </c>
      <c r="I926">
        <f t="shared" si="103"/>
        <v>5</v>
      </c>
      <c r="K926">
        <f t="shared" si="104"/>
        <v>10</v>
      </c>
    </row>
    <row r="927" spans="1:11" x14ac:dyDescent="0.25">
      <c r="A927" t="str">
        <f t="shared" si="98"/>
        <v/>
      </c>
      <c r="B927" s="16">
        <f t="shared" si="101"/>
        <v>39727</v>
      </c>
      <c r="C927">
        <f t="shared" si="102"/>
        <v>80</v>
      </c>
      <c r="D927">
        <f t="shared" si="99"/>
        <v>80</v>
      </c>
      <c r="E927">
        <f t="shared" si="100"/>
        <v>0</v>
      </c>
      <c r="G927">
        <f t="shared" si="103"/>
        <v>65</v>
      </c>
      <c r="I927">
        <f t="shared" si="103"/>
        <v>5</v>
      </c>
      <c r="K927">
        <f t="shared" si="104"/>
        <v>10</v>
      </c>
    </row>
    <row r="928" spans="1:11" x14ac:dyDescent="0.25">
      <c r="A928" t="str">
        <f t="shared" si="98"/>
        <v/>
      </c>
      <c r="B928" s="16">
        <f t="shared" si="101"/>
        <v>39728</v>
      </c>
      <c r="C928">
        <f t="shared" si="102"/>
        <v>80</v>
      </c>
      <c r="D928">
        <f t="shared" si="99"/>
        <v>80</v>
      </c>
      <c r="E928">
        <f t="shared" si="100"/>
        <v>0</v>
      </c>
      <c r="G928">
        <f t="shared" si="103"/>
        <v>65</v>
      </c>
      <c r="I928">
        <f t="shared" si="103"/>
        <v>5</v>
      </c>
      <c r="K928">
        <f t="shared" si="104"/>
        <v>10</v>
      </c>
    </row>
    <row r="929" spans="1:11" x14ac:dyDescent="0.25">
      <c r="A929" t="str">
        <f t="shared" si="98"/>
        <v/>
      </c>
      <c r="B929" s="16">
        <f t="shared" si="101"/>
        <v>39729</v>
      </c>
      <c r="C929">
        <f t="shared" si="102"/>
        <v>80</v>
      </c>
      <c r="D929">
        <f t="shared" si="99"/>
        <v>80</v>
      </c>
      <c r="E929">
        <f t="shared" si="100"/>
        <v>0</v>
      </c>
      <c r="G929">
        <f t="shared" si="103"/>
        <v>65</v>
      </c>
      <c r="I929">
        <f t="shared" si="103"/>
        <v>5</v>
      </c>
      <c r="K929">
        <f t="shared" si="104"/>
        <v>10</v>
      </c>
    </row>
    <row r="930" spans="1:11" x14ac:dyDescent="0.25">
      <c r="A930" t="str">
        <f t="shared" si="98"/>
        <v/>
      </c>
      <c r="B930" s="16">
        <f t="shared" si="101"/>
        <v>39730</v>
      </c>
      <c r="C930">
        <f t="shared" si="102"/>
        <v>80</v>
      </c>
      <c r="D930">
        <f t="shared" si="99"/>
        <v>80</v>
      </c>
      <c r="E930">
        <f t="shared" si="100"/>
        <v>0</v>
      </c>
      <c r="G930">
        <f t="shared" si="103"/>
        <v>65</v>
      </c>
      <c r="I930">
        <f t="shared" si="103"/>
        <v>5</v>
      </c>
      <c r="K930">
        <f t="shared" si="104"/>
        <v>10</v>
      </c>
    </row>
    <row r="931" spans="1:11" x14ac:dyDescent="0.25">
      <c r="A931" t="str">
        <f t="shared" si="98"/>
        <v/>
      </c>
      <c r="B931" s="16">
        <f t="shared" si="101"/>
        <v>39731</v>
      </c>
      <c r="C931">
        <f t="shared" si="102"/>
        <v>80</v>
      </c>
      <c r="D931">
        <f t="shared" si="99"/>
        <v>80</v>
      </c>
      <c r="E931">
        <f t="shared" si="100"/>
        <v>0</v>
      </c>
      <c r="G931">
        <f t="shared" si="103"/>
        <v>65</v>
      </c>
      <c r="I931">
        <f t="shared" si="103"/>
        <v>5</v>
      </c>
      <c r="K931">
        <f t="shared" si="104"/>
        <v>10</v>
      </c>
    </row>
    <row r="932" spans="1:11" x14ac:dyDescent="0.25">
      <c r="A932" t="str">
        <f t="shared" si="98"/>
        <v/>
      </c>
      <c r="B932" s="16">
        <f t="shared" si="101"/>
        <v>39732</v>
      </c>
      <c r="C932">
        <f t="shared" si="102"/>
        <v>80</v>
      </c>
      <c r="D932">
        <f t="shared" si="99"/>
        <v>80</v>
      </c>
      <c r="E932">
        <f t="shared" si="100"/>
        <v>0</v>
      </c>
      <c r="G932">
        <f t="shared" si="103"/>
        <v>65</v>
      </c>
      <c r="I932">
        <f t="shared" si="103"/>
        <v>5</v>
      </c>
      <c r="K932">
        <f t="shared" si="104"/>
        <v>10</v>
      </c>
    </row>
    <row r="933" spans="1:11" x14ac:dyDescent="0.25">
      <c r="A933" t="str">
        <f t="shared" si="98"/>
        <v/>
      </c>
      <c r="B933" s="16">
        <f t="shared" si="101"/>
        <v>39733</v>
      </c>
      <c r="C933">
        <f t="shared" si="102"/>
        <v>80</v>
      </c>
      <c r="D933">
        <f t="shared" si="99"/>
        <v>80</v>
      </c>
      <c r="E933">
        <f t="shared" si="100"/>
        <v>0</v>
      </c>
      <c r="G933">
        <f t="shared" si="103"/>
        <v>65</v>
      </c>
      <c r="I933">
        <f t="shared" si="103"/>
        <v>5</v>
      </c>
      <c r="K933">
        <f t="shared" si="104"/>
        <v>10</v>
      </c>
    </row>
    <row r="934" spans="1:11" x14ac:dyDescent="0.25">
      <c r="A934" t="str">
        <f t="shared" si="98"/>
        <v/>
      </c>
      <c r="B934" s="16">
        <f t="shared" si="101"/>
        <v>39734</v>
      </c>
      <c r="C934">
        <f t="shared" si="102"/>
        <v>80</v>
      </c>
      <c r="D934">
        <f t="shared" si="99"/>
        <v>80</v>
      </c>
      <c r="E934">
        <f t="shared" si="100"/>
        <v>0</v>
      </c>
      <c r="G934">
        <f t="shared" si="103"/>
        <v>65</v>
      </c>
      <c r="I934">
        <f t="shared" si="103"/>
        <v>5</v>
      </c>
      <c r="K934">
        <f t="shared" si="104"/>
        <v>10</v>
      </c>
    </row>
    <row r="935" spans="1:11" x14ac:dyDescent="0.25">
      <c r="A935" t="str">
        <f t="shared" si="98"/>
        <v/>
      </c>
      <c r="B935" s="16">
        <f t="shared" si="101"/>
        <v>39735</v>
      </c>
      <c r="C935">
        <f t="shared" si="102"/>
        <v>80</v>
      </c>
      <c r="D935">
        <f t="shared" si="99"/>
        <v>80</v>
      </c>
      <c r="E935">
        <f t="shared" si="100"/>
        <v>0</v>
      </c>
      <c r="G935">
        <f t="shared" si="103"/>
        <v>65</v>
      </c>
      <c r="I935">
        <f t="shared" si="103"/>
        <v>5</v>
      </c>
      <c r="K935">
        <f t="shared" si="104"/>
        <v>10</v>
      </c>
    </row>
    <row r="936" spans="1:11" x14ac:dyDescent="0.25">
      <c r="A936" t="str">
        <f t="shared" si="98"/>
        <v/>
      </c>
      <c r="B936" s="16">
        <f t="shared" si="101"/>
        <v>39736</v>
      </c>
      <c r="C936">
        <f t="shared" si="102"/>
        <v>80</v>
      </c>
      <c r="D936">
        <f t="shared" si="99"/>
        <v>80</v>
      </c>
      <c r="E936">
        <f t="shared" si="100"/>
        <v>0</v>
      </c>
      <c r="G936">
        <f t="shared" si="103"/>
        <v>65</v>
      </c>
      <c r="I936">
        <f t="shared" si="103"/>
        <v>5</v>
      </c>
      <c r="K936">
        <f t="shared" si="104"/>
        <v>10</v>
      </c>
    </row>
    <row r="937" spans="1:11" x14ac:dyDescent="0.25">
      <c r="A937" t="str">
        <f t="shared" si="98"/>
        <v/>
      </c>
      <c r="B937" s="16">
        <f t="shared" si="101"/>
        <v>39737</v>
      </c>
      <c r="C937">
        <f t="shared" si="102"/>
        <v>80</v>
      </c>
      <c r="D937">
        <f t="shared" si="99"/>
        <v>80</v>
      </c>
      <c r="E937">
        <f t="shared" si="100"/>
        <v>0</v>
      </c>
      <c r="G937">
        <f t="shared" si="103"/>
        <v>65</v>
      </c>
      <c r="I937">
        <f t="shared" si="103"/>
        <v>5</v>
      </c>
      <c r="K937">
        <f t="shared" si="104"/>
        <v>10</v>
      </c>
    </row>
    <row r="938" spans="1:11" x14ac:dyDescent="0.25">
      <c r="A938" t="str">
        <f t="shared" si="98"/>
        <v/>
      </c>
      <c r="B938" s="16">
        <f t="shared" si="101"/>
        <v>39738</v>
      </c>
      <c r="C938">
        <f t="shared" si="102"/>
        <v>80</v>
      </c>
      <c r="D938">
        <f t="shared" si="99"/>
        <v>80</v>
      </c>
      <c r="E938">
        <f t="shared" si="100"/>
        <v>0</v>
      </c>
      <c r="G938">
        <f t="shared" si="103"/>
        <v>65</v>
      </c>
      <c r="I938">
        <f t="shared" si="103"/>
        <v>5</v>
      </c>
      <c r="K938">
        <f t="shared" si="104"/>
        <v>10</v>
      </c>
    </row>
    <row r="939" spans="1:11" x14ac:dyDescent="0.25">
      <c r="A939" t="str">
        <f t="shared" si="98"/>
        <v/>
      </c>
      <c r="B939" s="16">
        <f t="shared" si="101"/>
        <v>39739</v>
      </c>
      <c r="C939">
        <f t="shared" si="102"/>
        <v>80</v>
      </c>
      <c r="D939">
        <f t="shared" si="99"/>
        <v>80</v>
      </c>
      <c r="E939">
        <f t="shared" si="100"/>
        <v>0</v>
      </c>
      <c r="G939">
        <f t="shared" si="103"/>
        <v>65</v>
      </c>
      <c r="I939">
        <f t="shared" si="103"/>
        <v>5</v>
      </c>
      <c r="K939">
        <f t="shared" si="104"/>
        <v>10</v>
      </c>
    </row>
    <row r="940" spans="1:11" x14ac:dyDescent="0.25">
      <c r="A940" t="str">
        <f t="shared" si="98"/>
        <v/>
      </c>
      <c r="B940" s="16">
        <f t="shared" si="101"/>
        <v>39740</v>
      </c>
      <c r="C940">
        <f t="shared" si="102"/>
        <v>80</v>
      </c>
      <c r="D940">
        <f t="shared" si="99"/>
        <v>80</v>
      </c>
      <c r="E940">
        <f t="shared" si="100"/>
        <v>0</v>
      </c>
      <c r="G940">
        <f t="shared" si="103"/>
        <v>65</v>
      </c>
      <c r="I940">
        <f t="shared" si="103"/>
        <v>5</v>
      </c>
      <c r="K940">
        <f t="shared" si="104"/>
        <v>10</v>
      </c>
    </row>
    <row r="941" spans="1:11" x14ac:dyDescent="0.25">
      <c r="A941" t="str">
        <f t="shared" si="98"/>
        <v/>
      </c>
      <c r="B941" s="16">
        <f t="shared" si="101"/>
        <v>39741</v>
      </c>
      <c r="C941">
        <f t="shared" si="102"/>
        <v>80</v>
      </c>
      <c r="D941">
        <f t="shared" si="99"/>
        <v>80</v>
      </c>
      <c r="E941">
        <f t="shared" si="100"/>
        <v>0</v>
      </c>
      <c r="G941">
        <f t="shared" si="103"/>
        <v>65</v>
      </c>
      <c r="I941">
        <f t="shared" si="103"/>
        <v>5</v>
      </c>
      <c r="K941">
        <f t="shared" si="104"/>
        <v>10</v>
      </c>
    </row>
    <row r="942" spans="1:11" x14ac:dyDescent="0.25">
      <c r="A942" t="str">
        <f t="shared" si="98"/>
        <v/>
      </c>
      <c r="B942" s="16">
        <f t="shared" si="101"/>
        <v>39742</v>
      </c>
      <c r="C942">
        <f t="shared" si="102"/>
        <v>80</v>
      </c>
      <c r="D942">
        <f t="shared" si="99"/>
        <v>80</v>
      </c>
      <c r="E942">
        <f t="shared" si="100"/>
        <v>0</v>
      </c>
      <c r="G942">
        <f t="shared" si="103"/>
        <v>65</v>
      </c>
      <c r="I942">
        <f t="shared" si="103"/>
        <v>5</v>
      </c>
      <c r="K942">
        <f t="shared" si="104"/>
        <v>10</v>
      </c>
    </row>
    <row r="943" spans="1:11" x14ac:dyDescent="0.25">
      <c r="A943" t="str">
        <f t="shared" si="98"/>
        <v/>
      </c>
      <c r="B943" s="16">
        <f t="shared" si="101"/>
        <v>39743</v>
      </c>
      <c r="C943">
        <f t="shared" si="102"/>
        <v>80</v>
      </c>
      <c r="D943">
        <f t="shared" si="99"/>
        <v>80</v>
      </c>
      <c r="E943">
        <f t="shared" si="100"/>
        <v>0</v>
      </c>
      <c r="G943">
        <f t="shared" si="103"/>
        <v>65</v>
      </c>
      <c r="I943">
        <f t="shared" si="103"/>
        <v>5</v>
      </c>
      <c r="K943">
        <f t="shared" si="104"/>
        <v>10</v>
      </c>
    </row>
    <row r="944" spans="1:11" x14ac:dyDescent="0.25">
      <c r="A944" t="str">
        <f t="shared" si="98"/>
        <v/>
      </c>
      <c r="B944" s="16">
        <f t="shared" si="101"/>
        <v>39744</v>
      </c>
      <c r="C944">
        <f t="shared" si="102"/>
        <v>80</v>
      </c>
      <c r="D944">
        <f t="shared" si="99"/>
        <v>80</v>
      </c>
      <c r="E944">
        <f t="shared" si="100"/>
        <v>0</v>
      </c>
      <c r="G944">
        <f t="shared" si="103"/>
        <v>65</v>
      </c>
      <c r="I944">
        <f t="shared" si="103"/>
        <v>5</v>
      </c>
      <c r="K944">
        <f t="shared" si="104"/>
        <v>10</v>
      </c>
    </row>
    <row r="945" spans="1:11" x14ac:dyDescent="0.25">
      <c r="A945" t="str">
        <f t="shared" si="98"/>
        <v/>
      </c>
      <c r="B945" s="16">
        <f t="shared" si="101"/>
        <v>39745</v>
      </c>
      <c r="C945">
        <f t="shared" si="102"/>
        <v>80</v>
      </c>
      <c r="D945">
        <f t="shared" si="99"/>
        <v>80</v>
      </c>
      <c r="E945">
        <f t="shared" si="100"/>
        <v>0</v>
      </c>
      <c r="G945">
        <f t="shared" si="103"/>
        <v>65</v>
      </c>
      <c r="I945">
        <f t="shared" si="103"/>
        <v>5</v>
      </c>
      <c r="K945">
        <f t="shared" si="104"/>
        <v>10</v>
      </c>
    </row>
    <row r="946" spans="1:11" x14ac:dyDescent="0.25">
      <c r="A946" t="str">
        <f t="shared" si="98"/>
        <v/>
      </c>
      <c r="B946" s="16">
        <f t="shared" si="101"/>
        <v>39746</v>
      </c>
      <c r="C946">
        <f t="shared" si="102"/>
        <v>80</v>
      </c>
      <c r="D946">
        <f t="shared" si="99"/>
        <v>80</v>
      </c>
      <c r="E946">
        <f t="shared" si="100"/>
        <v>0</v>
      </c>
      <c r="G946">
        <f t="shared" si="103"/>
        <v>65</v>
      </c>
      <c r="I946">
        <f t="shared" si="103"/>
        <v>5</v>
      </c>
      <c r="K946">
        <f t="shared" si="104"/>
        <v>10</v>
      </c>
    </row>
    <row r="947" spans="1:11" x14ac:dyDescent="0.25">
      <c r="A947" t="str">
        <f t="shared" si="98"/>
        <v/>
      </c>
      <c r="B947" s="16">
        <f t="shared" si="101"/>
        <v>39747</v>
      </c>
      <c r="C947">
        <f t="shared" si="102"/>
        <v>80</v>
      </c>
      <c r="D947">
        <f t="shared" si="99"/>
        <v>80</v>
      </c>
      <c r="E947">
        <f t="shared" si="100"/>
        <v>0</v>
      </c>
      <c r="G947">
        <f t="shared" si="103"/>
        <v>65</v>
      </c>
      <c r="I947">
        <f t="shared" si="103"/>
        <v>5</v>
      </c>
      <c r="K947">
        <f t="shared" si="104"/>
        <v>10</v>
      </c>
    </row>
    <row r="948" spans="1:11" x14ac:dyDescent="0.25">
      <c r="A948" t="str">
        <f t="shared" si="98"/>
        <v/>
      </c>
      <c r="B948" s="16">
        <f t="shared" si="101"/>
        <v>39748</v>
      </c>
      <c r="C948">
        <f t="shared" si="102"/>
        <v>80</v>
      </c>
      <c r="D948">
        <f t="shared" si="99"/>
        <v>80</v>
      </c>
      <c r="E948">
        <f t="shared" si="100"/>
        <v>0</v>
      </c>
      <c r="G948">
        <f t="shared" si="103"/>
        <v>65</v>
      </c>
      <c r="I948">
        <f t="shared" si="103"/>
        <v>5</v>
      </c>
      <c r="K948">
        <f t="shared" si="104"/>
        <v>10</v>
      </c>
    </row>
    <row r="949" spans="1:11" x14ac:dyDescent="0.25">
      <c r="A949" t="str">
        <f t="shared" si="98"/>
        <v/>
      </c>
      <c r="B949" s="16">
        <f t="shared" si="101"/>
        <v>39749</v>
      </c>
      <c r="C949">
        <f t="shared" si="102"/>
        <v>80</v>
      </c>
      <c r="D949">
        <f t="shared" si="99"/>
        <v>80</v>
      </c>
      <c r="E949">
        <f t="shared" si="100"/>
        <v>0</v>
      </c>
      <c r="G949">
        <f t="shared" si="103"/>
        <v>65</v>
      </c>
      <c r="I949">
        <f t="shared" si="103"/>
        <v>5</v>
      </c>
      <c r="K949">
        <f t="shared" si="104"/>
        <v>10</v>
      </c>
    </row>
    <row r="950" spans="1:11" x14ac:dyDescent="0.25">
      <c r="A950" t="str">
        <f t="shared" si="98"/>
        <v/>
      </c>
      <c r="B950" s="16">
        <f t="shared" si="101"/>
        <v>39750</v>
      </c>
      <c r="C950">
        <f t="shared" si="102"/>
        <v>80</v>
      </c>
      <c r="D950">
        <f t="shared" si="99"/>
        <v>80</v>
      </c>
      <c r="E950">
        <f t="shared" si="100"/>
        <v>0</v>
      </c>
      <c r="G950">
        <f t="shared" si="103"/>
        <v>65</v>
      </c>
      <c r="I950">
        <f t="shared" si="103"/>
        <v>5</v>
      </c>
      <c r="K950">
        <f t="shared" si="104"/>
        <v>10</v>
      </c>
    </row>
    <row r="951" spans="1:11" x14ac:dyDescent="0.25">
      <c r="A951" t="str">
        <f t="shared" si="98"/>
        <v/>
      </c>
      <c r="B951" s="16">
        <f t="shared" si="101"/>
        <v>39751</v>
      </c>
      <c r="C951">
        <f t="shared" si="102"/>
        <v>80</v>
      </c>
      <c r="D951">
        <f t="shared" si="99"/>
        <v>80</v>
      </c>
      <c r="E951">
        <f t="shared" si="100"/>
        <v>0</v>
      </c>
      <c r="G951">
        <f t="shared" si="103"/>
        <v>65</v>
      </c>
      <c r="I951">
        <f t="shared" si="103"/>
        <v>5</v>
      </c>
      <c r="K951">
        <f t="shared" si="104"/>
        <v>10</v>
      </c>
    </row>
    <row r="952" spans="1:11" x14ac:dyDescent="0.25">
      <c r="A952" t="str">
        <f t="shared" si="98"/>
        <v/>
      </c>
      <c r="B952" s="16">
        <f t="shared" si="101"/>
        <v>39752</v>
      </c>
      <c r="C952">
        <f t="shared" si="102"/>
        <v>80</v>
      </c>
      <c r="D952">
        <f t="shared" si="99"/>
        <v>80</v>
      </c>
      <c r="E952">
        <f t="shared" si="100"/>
        <v>0</v>
      </c>
      <c r="G952">
        <f t="shared" si="103"/>
        <v>65</v>
      </c>
      <c r="I952">
        <f t="shared" si="103"/>
        <v>5</v>
      </c>
      <c r="K952">
        <f t="shared" si="104"/>
        <v>10</v>
      </c>
    </row>
    <row r="953" spans="1:11" x14ac:dyDescent="0.25">
      <c r="A953">
        <f t="shared" si="98"/>
        <v>1</v>
      </c>
      <c r="B953" s="16">
        <f t="shared" si="101"/>
        <v>39753</v>
      </c>
      <c r="C953">
        <f t="shared" si="102"/>
        <v>80</v>
      </c>
      <c r="D953">
        <f t="shared" si="99"/>
        <v>80</v>
      </c>
      <c r="E953">
        <f t="shared" si="100"/>
        <v>0</v>
      </c>
      <c r="G953">
        <v>50</v>
      </c>
      <c r="I953">
        <v>30</v>
      </c>
      <c r="K953">
        <v>0</v>
      </c>
    </row>
    <row r="954" spans="1:11" x14ac:dyDescent="0.25">
      <c r="A954" t="str">
        <f t="shared" si="98"/>
        <v/>
      </c>
      <c r="B954" s="16">
        <f t="shared" si="101"/>
        <v>39754</v>
      </c>
      <c r="C954">
        <f t="shared" si="102"/>
        <v>80</v>
      </c>
      <c r="D954">
        <f t="shared" si="99"/>
        <v>80</v>
      </c>
      <c r="E954">
        <f t="shared" si="100"/>
        <v>0</v>
      </c>
      <c r="G954">
        <f t="shared" si="103"/>
        <v>50</v>
      </c>
      <c r="I954">
        <f>I953</f>
        <v>30</v>
      </c>
      <c r="K954">
        <v>0</v>
      </c>
    </row>
    <row r="955" spans="1:11" x14ac:dyDescent="0.25">
      <c r="A955" t="str">
        <f t="shared" si="98"/>
        <v/>
      </c>
      <c r="B955" s="16">
        <f t="shared" si="101"/>
        <v>39755</v>
      </c>
      <c r="C955">
        <f t="shared" si="102"/>
        <v>80</v>
      </c>
      <c r="D955">
        <f t="shared" si="99"/>
        <v>80</v>
      </c>
      <c r="E955">
        <f t="shared" si="100"/>
        <v>0</v>
      </c>
      <c r="G955">
        <f t="shared" si="103"/>
        <v>50</v>
      </c>
      <c r="I955">
        <f t="shared" si="103"/>
        <v>30</v>
      </c>
      <c r="K955">
        <v>0</v>
      </c>
    </row>
    <row r="956" spans="1:11" x14ac:dyDescent="0.25">
      <c r="A956" t="str">
        <f t="shared" si="98"/>
        <v/>
      </c>
      <c r="B956" s="16">
        <f t="shared" si="101"/>
        <v>39756</v>
      </c>
      <c r="C956">
        <f t="shared" si="102"/>
        <v>80</v>
      </c>
      <c r="D956">
        <f t="shared" si="99"/>
        <v>80</v>
      </c>
      <c r="E956">
        <f t="shared" si="100"/>
        <v>0</v>
      </c>
      <c r="G956">
        <f t="shared" si="103"/>
        <v>50</v>
      </c>
      <c r="I956">
        <f t="shared" si="103"/>
        <v>30</v>
      </c>
      <c r="K956">
        <v>0</v>
      </c>
    </row>
    <row r="957" spans="1:11" x14ac:dyDescent="0.25">
      <c r="A957" t="str">
        <f t="shared" si="98"/>
        <v/>
      </c>
      <c r="B957" s="16">
        <f t="shared" si="101"/>
        <v>39757</v>
      </c>
      <c r="C957">
        <f t="shared" si="102"/>
        <v>80</v>
      </c>
      <c r="D957">
        <f t="shared" si="99"/>
        <v>80</v>
      </c>
      <c r="E957">
        <f t="shared" si="100"/>
        <v>0</v>
      </c>
      <c r="G957">
        <f t="shared" si="103"/>
        <v>50</v>
      </c>
      <c r="I957">
        <f t="shared" si="103"/>
        <v>30</v>
      </c>
      <c r="K957">
        <v>0</v>
      </c>
    </row>
    <row r="958" spans="1:11" x14ac:dyDescent="0.25">
      <c r="A958" t="str">
        <f t="shared" si="98"/>
        <v/>
      </c>
      <c r="B958" s="16">
        <f t="shared" si="101"/>
        <v>39758</v>
      </c>
      <c r="C958">
        <f t="shared" si="102"/>
        <v>80</v>
      </c>
      <c r="D958">
        <f t="shared" si="99"/>
        <v>80</v>
      </c>
      <c r="E958">
        <f t="shared" si="100"/>
        <v>0</v>
      </c>
      <c r="G958">
        <f t="shared" si="103"/>
        <v>50</v>
      </c>
      <c r="I958">
        <f t="shared" si="103"/>
        <v>30</v>
      </c>
      <c r="K958">
        <v>0</v>
      </c>
    </row>
    <row r="959" spans="1:11" x14ac:dyDescent="0.25">
      <c r="A959" t="str">
        <f t="shared" si="98"/>
        <v/>
      </c>
      <c r="B959" s="16">
        <f t="shared" si="101"/>
        <v>39759</v>
      </c>
      <c r="C959">
        <f t="shared" si="102"/>
        <v>80</v>
      </c>
      <c r="D959">
        <f t="shared" si="99"/>
        <v>80</v>
      </c>
      <c r="E959">
        <f t="shared" si="100"/>
        <v>0</v>
      </c>
      <c r="G959">
        <f t="shared" si="103"/>
        <v>50</v>
      </c>
      <c r="I959">
        <f t="shared" si="103"/>
        <v>30</v>
      </c>
      <c r="K959">
        <v>0</v>
      </c>
    </row>
    <row r="960" spans="1:11" x14ac:dyDescent="0.25">
      <c r="A960" t="str">
        <f t="shared" si="98"/>
        <v/>
      </c>
      <c r="B960" s="16">
        <f t="shared" si="101"/>
        <v>39760</v>
      </c>
      <c r="C960">
        <f t="shared" si="102"/>
        <v>80</v>
      </c>
      <c r="D960">
        <f t="shared" si="99"/>
        <v>80</v>
      </c>
      <c r="E960">
        <f t="shared" si="100"/>
        <v>0</v>
      </c>
      <c r="G960">
        <f t="shared" si="103"/>
        <v>50</v>
      </c>
      <c r="I960">
        <f t="shared" si="103"/>
        <v>30</v>
      </c>
      <c r="K960">
        <v>0</v>
      </c>
    </row>
    <row r="961" spans="1:11" x14ac:dyDescent="0.25">
      <c r="A961" t="str">
        <f t="shared" si="98"/>
        <v/>
      </c>
      <c r="B961" s="16">
        <f t="shared" si="101"/>
        <v>39761</v>
      </c>
      <c r="C961">
        <f t="shared" si="102"/>
        <v>80</v>
      </c>
      <c r="D961">
        <f t="shared" si="99"/>
        <v>80</v>
      </c>
      <c r="E961">
        <f t="shared" si="100"/>
        <v>0</v>
      </c>
      <c r="G961">
        <f t="shared" si="103"/>
        <v>50</v>
      </c>
      <c r="I961">
        <f t="shared" si="103"/>
        <v>30</v>
      </c>
      <c r="K961">
        <v>0</v>
      </c>
    </row>
    <row r="962" spans="1:11" x14ac:dyDescent="0.25">
      <c r="A962" t="str">
        <f t="shared" si="98"/>
        <v/>
      </c>
      <c r="B962" s="16">
        <f t="shared" si="101"/>
        <v>39762</v>
      </c>
      <c r="C962">
        <f t="shared" si="102"/>
        <v>80</v>
      </c>
      <c r="D962">
        <f t="shared" si="99"/>
        <v>80</v>
      </c>
      <c r="E962">
        <f t="shared" si="100"/>
        <v>0</v>
      </c>
      <c r="G962">
        <f t="shared" si="103"/>
        <v>50</v>
      </c>
      <c r="I962">
        <f t="shared" si="103"/>
        <v>30</v>
      </c>
      <c r="K962">
        <v>0</v>
      </c>
    </row>
    <row r="963" spans="1:11" x14ac:dyDescent="0.25">
      <c r="A963" t="str">
        <f t="shared" si="98"/>
        <v/>
      </c>
      <c r="B963" s="16">
        <f t="shared" si="101"/>
        <v>39763</v>
      </c>
      <c r="C963">
        <f t="shared" si="102"/>
        <v>80</v>
      </c>
      <c r="D963">
        <f t="shared" si="99"/>
        <v>80</v>
      </c>
      <c r="E963">
        <f t="shared" si="100"/>
        <v>0</v>
      </c>
      <c r="G963">
        <f t="shared" si="103"/>
        <v>50</v>
      </c>
      <c r="I963">
        <f t="shared" si="103"/>
        <v>30</v>
      </c>
      <c r="K963">
        <v>0</v>
      </c>
    </row>
    <row r="964" spans="1:11" x14ac:dyDescent="0.25">
      <c r="A964" t="str">
        <f t="shared" si="98"/>
        <v/>
      </c>
      <c r="B964" s="16">
        <f t="shared" si="101"/>
        <v>39764</v>
      </c>
      <c r="C964">
        <f t="shared" si="102"/>
        <v>80</v>
      </c>
      <c r="D964">
        <f t="shared" si="99"/>
        <v>80</v>
      </c>
      <c r="E964">
        <f t="shared" si="100"/>
        <v>0</v>
      </c>
      <c r="G964">
        <f t="shared" si="103"/>
        <v>50</v>
      </c>
      <c r="I964">
        <f t="shared" si="103"/>
        <v>30</v>
      </c>
      <c r="K964">
        <v>0</v>
      </c>
    </row>
    <row r="965" spans="1:11" x14ac:dyDescent="0.25">
      <c r="A965" t="str">
        <f t="shared" si="98"/>
        <v/>
      </c>
      <c r="B965" s="16">
        <f t="shared" si="101"/>
        <v>39765</v>
      </c>
      <c r="C965">
        <f t="shared" si="102"/>
        <v>80</v>
      </c>
      <c r="D965">
        <f t="shared" si="99"/>
        <v>80</v>
      </c>
      <c r="E965">
        <f t="shared" si="100"/>
        <v>0</v>
      </c>
      <c r="G965">
        <f t="shared" si="103"/>
        <v>50</v>
      </c>
      <c r="I965">
        <f t="shared" si="103"/>
        <v>30</v>
      </c>
      <c r="K965">
        <v>0</v>
      </c>
    </row>
    <row r="966" spans="1:11" x14ac:dyDescent="0.25">
      <c r="A966" t="str">
        <f t="shared" si="98"/>
        <v/>
      </c>
      <c r="B966" s="16">
        <f t="shared" si="101"/>
        <v>39766</v>
      </c>
      <c r="C966">
        <f t="shared" si="102"/>
        <v>80</v>
      </c>
      <c r="D966">
        <f t="shared" si="99"/>
        <v>80</v>
      </c>
      <c r="E966">
        <f t="shared" si="100"/>
        <v>0</v>
      </c>
      <c r="G966">
        <f t="shared" si="103"/>
        <v>50</v>
      </c>
      <c r="I966">
        <f t="shared" si="103"/>
        <v>30</v>
      </c>
      <c r="K966">
        <v>0</v>
      </c>
    </row>
    <row r="967" spans="1:11" x14ac:dyDescent="0.25">
      <c r="A967" t="str">
        <f t="shared" si="98"/>
        <v/>
      </c>
      <c r="B967" s="16">
        <f t="shared" si="101"/>
        <v>39767</v>
      </c>
      <c r="C967">
        <f t="shared" si="102"/>
        <v>80</v>
      </c>
      <c r="D967">
        <f t="shared" si="99"/>
        <v>80</v>
      </c>
      <c r="E967">
        <f t="shared" si="100"/>
        <v>0</v>
      </c>
      <c r="G967">
        <f t="shared" si="103"/>
        <v>50</v>
      </c>
      <c r="I967">
        <f t="shared" si="103"/>
        <v>30</v>
      </c>
      <c r="K967">
        <v>0</v>
      </c>
    </row>
    <row r="968" spans="1:11" x14ac:dyDescent="0.25">
      <c r="A968" t="str">
        <f t="shared" ref="A968:A1031" si="105">IF(DAY(B968)=1,1,"")</f>
        <v/>
      </c>
      <c r="B968" s="16">
        <f t="shared" si="101"/>
        <v>39768</v>
      </c>
      <c r="C968">
        <f t="shared" si="102"/>
        <v>80</v>
      </c>
      <c r="D968">
        <f t="shared" ref="D968:D1031" si="106">SUM(F968:W968)</f>
        <v>80</v>
      </c>
      <c r="E968">
        <f t="shared" ref="E968:E1031" si="107">C968-D968</f>
        <v>0</v>
      </c>
      <c r="G968">
        <f t="shared" si="103"/>
        <v>50</v>
      </c>
      <c r="I968">
        <f t="shared" si="103"/>
        <v>30</v>
      </c>
      <c r="K968">
        <v>0</v>
      </c>
    </row>
    <row r="969" spans="1:11" x14ac:dyDescent="0.25">
      <c r="A969" t="str">
        <f t="shared" si="105"/>
        <v/>
      </c>
      <c r="B969" s="16">
        <f t="shared" ref="B969:B1032" si="108">B968+1</f>
        <v>39769</v>
      </c>
      <c r="C969">
        <f t="shared" si="102"/>
        <v>80</v>
      </c>
      <c r="D969">
        <f t="shared" si="106"/>
        <v>80</v>
      </c>
      <c r="E969">
        <f t="shared" si="107"/>
        <v>0</v>
      </c>
      <c r="G969">
        <f t="shared" si="103"/>
        <v>50</v>
      </c>
      <c r="I969">
        <f t="shared" si="103"/>
        <v>30</v>
      </c>
      <c r="K969">
        <v>0</v>
      </c>
    </row>
    <row r="970" spans="1:11" x14ac:dyDescent="0.25">
      <c r="A970" t="str">
        <f t="shared" si="105"/>
        <v/>
      </c>
      <c r="B970" s="16">
        <f t="shared" si="108"/>
        <v>39770</v>
      </c>
      <c r="C970">
        <f t="shared" ref="C970:C1033" si="109">C969</f>
        <v>80</v>
      </c>
      <c r="D970">
        <f t="shared" si="106"/>
        <v>80</v>
      </c>
      <c r="E970">
        <f t="shared" si="107"/>
        <v>0</v>
      </c>
      <c r="G970">
        <f t="shared" si="103"/>
        <v>50</v>
      </c>
      <c r="I970">
        <f t="shared" si="103"/>
        <v>30</v>
      </c>
      <c r="K970">
        <v>0</v>
      </c>
    </row>
    <row r="971" spans="1:11" x14ac:dyDescent="0.25">
      <c r="A971" t="str">
        <f t="shared" si="105"/>
        <v/>
      </c>
      <c r="B971" s="16">
        <f t="shared" si="108"/>
        <v>39771</v>
      </c>
      <c r="C971">
        <f t="shared" si="109"/>
        <v>80</v>
      </c>
      <c r="D971">
        <f t="shared" si="106"/>
        <v>80</v>
      </c>
      <c r="E971">
        <f t="shared" si="107"/>
        <v>0</v>
      </c>
      <c r="G971">
        <f t="shared" ref="G971:G982" si="110">G970</f>
        <v>50</v>
      </c>
      <c r="I971">
        <f t="shared" ref="I971:I982" si="111">I970</f>
        <v>30</v>
      </c>
      <c r="K971">
        <v>0</v>
      </c>
    </row>
    <row r="972" spans="1:11" x14ac:dyDescent="0.25">
      <c r="A972" t="str">
        <f t="shared" si="105"/>
        <v/>
      </c>
      <c r="B972" s="16">
        <f t="shared" si="108"/>
        <v>39772</v>
      </c>
      <c r="C972">
        <f t="shared" si="109"/>
        <v>80</v>
      </c>
      <c r="D972">
        <f t="shared" si="106"/>
        <v>80</v>
      </c>
      <c r="E972">
        <f t="shared" si="107"/>
        <v>0</v>
      </c>
      <c r="G972">
        <f t="shared" si="110"/>
        <v>50</v>
      </c>
      <c r="I972">
        <f t="shared" si="111"/>
        <v>30</v>
      </c>
      <c r="K972">
        <v>0</v>
      </c>
    </row>
    <row r="973" spans="1:11" x14ac:dyDescent="0.25">
      <c r="A973" t="str">
        <f t="shared" si="105"/>
        <v/>
      </c>
      <c r="B973" s="16">
        <f t="shared" si="108"/>
        <v>39773</v>
      </c>
      <c r="C973">
        <f t="shared" si="109"/>
        <v>80</v>
      </c>
      <c r="D973">
        <f t="shared" si="106"/>
        <v>80</v>
      </c>
      <c r="E973">
        <f t="shared" si="107"/>
        <v>0</v>
      </c>
      <c r="G973">
        <f t="shared" si="110"/>
        <v>50</v>
      </c>
      <c r="I973">
        <f t="shared" si="111"/>
        <v>30</v>
      </c>
      <c r="K973">
        <v>0</v>
      </c>
    </row>
    <row r="974" spans="1:11" x14ac:dyDescent="0.25">
      <c r="A974" t="str">
        <f t="shared" si="105"/>
        <v/>
      </c>
      <c r="B974" s="16">
        <f t="shared" si="108"/>
        <v>39774</v>
      </c>
      <c r="C974">
        <f t="shared" si="109"/>
        <v>80</v>
      </c>
      <c r="D974">
        <f t="shared" si="106"/>
        <v>80</v>
      </c>
      <c r="E974">
        <f t="shared" si="107"/>
        <v>0</v>
      </c>
      <c r="G974">
        <f t="shared" si="110"/>
        <v>50</v>
      </c>
      <c r="I974">
        <f t="shared" si="111"/>
        <v>30</v>
      </c>
      <c r="K974">
        <v>0</v>
      </c>
    </row>
    <row r="975" spans="1:11" x14ac:dyDescent="0.25">
      <c r="A975" t="str">
        <f t="shared" si="105"/>
        <v/>
      </c>
      <c r="B975" s="16">
        <f t="shared" si="108"/>
        <v>39775</v>
      </c>
      <c r="C975">
        <f t="shared" si="109"/>
        <v>80</v>
      </c>
      <c r="D975">
        <f t="shared" si="106"/>
        <v>80</v>
      </c>
      <c r="E975">
        <f t="shared" si="107"/>
        <v>0</v>
      </c>
      <c r="G975">
        <f t="shared" si="110"/>
        <v>50</v>
      </c>
      <c r="I975">
        <f t="shared" si="111"/>
        <v>30</v>
      </c>
      <c r="K975">
        <v>0</v>
      </c>
    </row>
    <row r="976" spans="1:11" x14ac:dyDescent="0.25">
      <c r="A976" t="str">
        <f t="shared" si="105"/>
        <v/>
      </c>
      <c r="B976" s="16">
        <f t="shared" si="108"/>
        <v>39776</v>
      </c>
      <c r="C976">
        <f t="shared" si="109"/>
        <v>80</v>
      </c>
      <c r="D976">
        <f t="shared" si="106"/>
        <v>80</v>
      </c>
      <c r="E976">
        <f t="shared" si="107"/>
        <v>0</v>
      </c>
      <c r="G976">
        <f t="shared" si="110"/>
        <v>50</v>
      </c>
      <c r="I976">
        <f t="shared" si="111"/>
        <v>30</v>
      </c>
      <c r="K976">
        <v>0</v>
      </c>
    </row>
    <row r="977" spans="1:13" x14ac:dyDescent="0.25">
      <c r="A977" t="str">
        <f t="shared" si="105"/>
        <v/>
      </c>
      <c r="B977" s="16">
        <f t="shared" si="108"/>
        <v>39777</v>
      </c>
      <c r="C977">
        <f t="shared" si="109"/>
        <v>80</v>
      </c>
      <c r="D977">
        <f t="shared" si="106"/>
        <v>80</v>
      </c>
      <c r="E977">
        <f t="shared" si="107"/>
        <v>0</v>
      </c>
      <c r="G977">
        <f t="shared" si="110"/>
        <v>50</v>
      </c>
      <c r="I977">
        <f t="shared" si="111"/>
        <v>30</v>
      </c>
      <c r="K977">
        <v>0</v>
      </c>
    </row>
    <row r="978" spans="1:13" x14ac:dyDescent="0.25">
      <c r="A978" t="str">
        <f t="shared" si="105"/>
        <v/>
      </c>
      <c r="B978" s="16">
        <f t="shared" si="108"/>
        <v>39778</v>
      </c>
      <c r="C978">
        <f t="shared" si="109"/>
        <v>80</v>
      </c>
      <c r="D978">
        <f t="shared" si="106"/>
        <v>80</v>
      </c>
      <c r="E978">
        <f t="shared" si="107"/>
        <v>0</v>
      </c>
      <c r="G978">
        <f t="shared" si="110"/>
        <v>50</v>
      </c>
      <c r="I978">
        <f t="shared" si="111"/>
        <v>30</v>
      </c>
      <c r="K978">
        <v>0</v>
      </c>
    </row>
    <row r="979" spans="1:13" x14ac:dyDescent="0.25">
      <c r="A979" t="str">
        <f t="shared" si="105"/>
        <v/>
      </c>
      <c r="B979" s="16">
        <f t="shared" si="108"/>
        <v>39779</v>
      </c>
      <c r="C979">
        <f t="shared" si="109"/>
        <v>80</v>
      </c>
      <c r="D979">
        <f t="shared" si="106"/>
        <v>80</v>
      </c>
      <c r="E979">
        <f t="shared" si="107"/>
        <v>0</v>
      </c>
      <c r="G979">
        <f t="shared" si="110"/>
        <v>50</v>
      </c>
      <c r="I979">
        <f t="shared" si="111"/>
        <v>30</v>
      </c>
      <c r="K979">
        <v>0</v>
      </c>
    </row>
    <row r="980" spans="1:13" x14ac:dyDescent="0.25">
      <c r="A980" t="str">
        <f t="shared" si="105"/>
        <v/>
      </c>
      <c r="B980" s="16">
        <f t="shared" si="108"/>
        <v>39780</v>
      </c>
      <c r="C980">
        <f t="shared" si="109"/>
        <v>80</v>
      </c>
      <c r="D980">
        <f t="shared" si="106"/>
        <v>80</v>
      </c>
      <c r="E980">
        <f t="shared" si="107"/>
        <v>0</v>
      </c>
      <c r="G980">
        <f t="shared" si="110"/>
        <v>50</v>
      </c>
      <c r="I980">
        <f t="shared" si="111"/>
        <v>30</v>
      </c>
      <c r="K980">
        <v>0</v>
      </c>
    </row>
    <row r="981" spans="1:13" x14ac:dyDescent="0.25">
      <c r="A981" t="str">
        <f t="shared" si="105"/>
        <v/>
      </c>
      <c r="B981" s="16">
        <f t="shared" si="108"/>
        <v>39781</v>
      </c>
      <c r="C981">
        <f t="shared" si="109"/>
        <v>80</v>
      </c>
      <c r="D981">
        <f t="shared" si="106"/>
        <v>80</v>
      </c>
      <c r="E981">
        <f t="shared" si="107"/>
        <v>0</v>
      </c>
      <c r="G981">
        <f t="shared" si="110"/>
        <v>50</v>
      </c>
      <c r="I981">
        <f t="shared" si="111"/>
        <v>30</v>
      </c>
      <c r="K981">
        <v>0</v>
      </c>
    </row>
    <row r="982" spans="1:13" x14ac:dyDescent="0.25">
      <c r="A982" t="str">
        <f t="shared" si="105"/>
        <v/>
      </c>
      <c r="B982" s="16">
        <f t="shared" si="108"/>
        <v>39782</v>
      </c>
      <c r="C982">
        <f t="shared" si="109"/>
        <v>80</v>
      </c>
      <c r="D982">
        <f t="shared" si="106"/>
        <v>80</v>
      </c>
      <c r="E982">
        <f t="shared" si="107"/>
        <v>0</v>
      </c>
      <c r="G982">
        <f t="shared" si="110"/>
        <v>50</v>
      </c>
      <c r="I982">
        <f t="shared" si="111"/>
        <v>30</v>
      </c>
      <c r="K982">
        <v>0</v>
      </c>
    </row>
    <row r="983" spans="1:13" x14ac:dyDescent="0.25">
      <c r="A983">
        <f t="shared" si="105"/>
        <v>1</v>
      </c>
      <c r="B983" s="16">
        <f t="shared" si="108"/>
        <v>39783</v>
      </c>
      <c r="C983">
        <f t="shared" si="109"/>
        <v>80</v>
      </c>
      <c r="D983">
        <f t="shared" si="106"/>
        <v>80</v>
      </c>
      <c r="E983">
        <f t="shared" si="107"/>
        <v>0</v>
      </c>
      <c r="G983">
        <v>70</v>
      </c>
      <c r="M983">
        <v>10</v>
      </c>
    </row>
    <row r="984" spans="1:13" x14ac:dyDescent="0.25">
      <c r="A984" t="str">
        <f t="shared" si="105"/>
        <v/>
      </c>
      <c r="B984" s="16">
        <f t="shared" si="108"/>
        <v>39784</v>
      </c>
      <c r="C984">
        <f t="shared" si="109"/>
        <v>80</v>
      </c>
      <c r="D984">
        <f t="shared" si="106"/>
        <v>80</v>
      </c>
      <c r="E984">
        <f t="shared" si="107"/>
        <v>0</v>
      </c>
      <c r="G984">
        <f t="shared" ref="G984:G1013" si="112">G983</f>
        <v>70</v>
      </c>
      <c r="M984">
        <v>10</v>
      </c>
    </row>
    <row r="985" spans="1:13" x14ac:dyDescent="0.25">
      <c r="A985" t="str">
        <f t="shared" si="105"/>
        <v/>
      </c>
      <c r="B985" s="16">
        <f t="shared" si="108"/>
        <v>39785</v>
      </c>
      <c r="C985">
        <f t="shared" si="109"/>
        <v>80</v>
      </c>
      <c r="D985">
        <f t="shared" si="106"/>
        <v>80</v>
      </c>
      <c r="E985">
        <f t="shared" si="107"/>
        <v>0</v>
      </c>
      <c r="G985">
        <f t="shared" si="112"/>
        <v>70</v>
      </c>
      <c r="M985">
        <v>10</v>
      </c>
    </row>
    <row r="986" spans="1:13" x14ac:dyDescent="0.25">
      <c r="A986" t="str">
        <f t="shared" si="105"/>
        <v/>
      </c>
      <c r="B986" s="16">
        <f t="shared" si="108"/>
        <v>39786</v>
      </c>
      <c r="C986">
        <f t="shared" si="109"/>
        <v>80</v>
      </c>
      <c r="D986">
        <f t="shared" si="106"/>
        <v>80</v>
      </c>
      <c r="E986">
        <f t="shared" si="107"/>
        <v>0</v>
      </c>
      <c r="G986">
        <f t="shared" si="112"/>
        <v>70</v>
      </c>
      <c r="M986">
        <v>10</v>
      </c>
    </row>
    <row r="987" spans="1:13" x14ac:dyDescent="0.25">
      <c r="A987" t="str">
        <f t="shared" si="105"/>
        <v/>
      </c>
      <c r="B987" s="16">
        <f t="shared" si="108"/>
        <v>39787</v>
      </c>
      <c r="C987">
        <f t="shared" si="109"/>
        <v>80</v>
      </c>
      <c r="D987">
        <f t="shared" si="106"/>
        <v>80</v>
      </c>
      <c r="E987">
        <f t="shared" si="107"/>
        <v>0</v>
      </c>
      <c r="G987">
        <f t="shared" si="112"/>
        <v>70</v>
      </c>
      <c r="M987">
        <v>10</v>
      </c>
    </row>
    <row r="988" spans="1:13" x14ac:dyDescent="0.25">
      <c r="A988" t="str">
        <f t="shared" si="105"/>
        <v/>
      </c>
      <c r="B988" s="16">
        <f t="shared" si="108"/>
        <v>39788</v>
      </c>
      <c r="C988">
        <f t="shared" si="109"/>
        <v>80</v>
      </c>
      <c r="D988">
        <f t="shared" si="106"/>
        <v>80</v>
      </c>
      <c r="E988">
        <f t="shared" si="107"/>
        <v>0</v>
      </c>
      <c r="G988">
        <f t="shared" si="112"/>
        <v>70</v>
      </c>
      <c r="M988">
        <v>10</v>
      </c>
    </row>
    <row r="989" spans="1:13" x14ac:dyDescent="0.25">
      <c r="A989" t="str">
        <f t="shared" si="105"/>
        <v/>
      </c>
      <c r="B989" s="16">
        <f t="shared" si="108"/>
        <v>39789</v>
      </c>
      <c r="C989">
        <f t="shared" si="109"/>
        <v>80</v>
      </c>
      <c r="D989">
        <f t="shared" si="106"/>
        <v>80</v>
      </c>
      <c r="E989">
        <f t="shared" si="107"/>
        <v>0</v>
      </c>
      <c r="G989">
        <f t="shared" si="112"/>
        <v>70</v>
      </c>
      <c r="M989">
        <v>10</v>
      </c>
    </row>
    <row r="990" spans="1:13" x14ac:dyDescent="0.25">
      <c r="A990" t="str">
        <f t="shared" si="105"/>
        <v/>
      </c>
      <c r="B990" s="16">
        <f t="shared" si="108"/>
        <v>39790</v>
      </c>
      <c r="C990">
        <f t="shared" si="109"/>
        <v>80</v>
      </c>
      <c r="D990">
        <f t="shared" si="106"/>
        <v>80</v>
      </c>
      <c r="E990">
        <f t="shared" si="107"/>
        <v>0</v>
      </c>
      <c r="G990">
        <f t="shared" si="112"/>
        <v>70</v>
      </c>
      <c r="M990">
        <v>10</v>
      </c>
    </row>
    <row r="991" spans="1:13" x14ac:dyDescent="0.25">
      <c r="A991" t="str">
        <f t="shared" si="105"/>
        <v/>
      </c>
      <c r="B991" s="16">
        <f t="shared" si="108"/>
        <v>39791</v>
      </c>
      <c r="C991">
        <f t="shared" si="109"/>
        <v>80</v>
      </c>
      <c r="D991">
        <f t="shared" si="106"/>
        <v>80</v>
      </c>
      <c r="E991">
        <f t="shared" si="107"/>
        <v>0</v>
      </c>
      <c r="G991">
        <f t="shared" si="112"/>
        <v>70</v>
      </c>
      <c r="M991">
        <v>10</v>
      </c>
    </row>
    <row r="992" spans="1:13" x14ac:dyDescent="0.25">
      <c r="A992" t="str">
        <f t="shared" si="105"/>
        <v/>
      </c>
      <c r="B992" s="16">
        <f t="shared" si="108"/>
        <v>39792</v>
      </c>
      <c r="C992">
        <f t="shared" si="109"/>
        <v>80</v>
      </c>
      <c r="D992">
        <f t="shared" si="106"/>
        <v>80</v>
      </c>
      <c r="E992">
        <f t="shared" si="107"/>
        <v>0</v>
      </c>
      <c r="G992">
        <f t="shared" si="112"/>
        <v>70</v>
      </c>
      <c r="M992">
        <v>10</v>
      </c>
    </row>
    <row r="993" spans="1:13" x14ac:dyDescent="0.25">
      <c r="A993" t="str">
        <f t="shared" si="105"/>
        <v/>
      </c>
      <c r="B993" s="16">
        <f t="shared" si="108"/>
        <v>39793</v>
      </c>
      <c r="C993">
        <f t="shared" si="109"/>
        <v>80</v>
      </c>
      <c r="D993">
        <f t="shared" si="106"/>
        <v>80</v>
      </c>
      <c r="E993">
        <f t="shared" si="107"/>
        <v>0</v>
      </c>
      <c r="G993">
        <f t="shared" si="112"/>
        <v>70</v>
      </c>
      <c r="M993">
        <v>10</v>
      </c>
    </row>
    <row r="994" spans="1:13" x14ac:dyDescent="0.25">
      <c r="A994" t="str">
        <f t="shared" si="105"/>
        <v/>
      </c>
      <c r="B994" s="16">
        <f t="shared" si="108"/>
        <v>39794</v>
      </c>
      <c r="C994">
        <f t="shared" si="109"/>
        <v>80</v>
      </c>
      <c r="D994">
        <f t="shared" si="106"/>
        <v>80</v>
      </c>
      <c r="E994">
        <f t="shared" si="107"/>
        <v>0</v>
      </c>
      <c r="G994">
        <f t="shared" si="112"/>
        <v>70</v>
      </c>
      <c r="M994">
        <v>10</v>
      </c>
    </row>
    <row r="995" spans="1:13" x14ac:dyDescent="0.25">
      <c r="A995" t="str">
        <f t="shared" si="105"/>
        <v/>
      </c>
      <c r="B995" s="16">
        <f t="shared" si="108"/>
        <v>39795</v>
      </c>
      <c r="C995">
        <f t="shared" si="109"/>
        <v>80</v>
      </c>
      <c r="D995">
        <f t="shared" si="106"/>
        <v>80</v>
      </c>
      <c r="E995">
        <f t="shared" si="107"/>
        <v>0</v>
      </c>
      <c r="G995">
        <f t="shared" si="112"/>
        <v>70</v>
      </c>
      <c r="M995">
        <v>10</v>
      </c>
    </row>
    <row r="996" spans="1:13" x14ac:dyDescent="0.25">
      <c r="A996" t="str">
        <f t="shared" si="105"/>
        <v/>
      </c>
      <c r="B996" s="16">
        <f t="shared" si="108"/>
        <v>39796</v>
      </c>
      <c r="C996">
        <f t="shared" si="109"/>
        <v>80</v>
      </c>
      <c r="D996">
        <f t="shared" si="106"/>
        <v>80</v>
      </c>
      <c r="E996">
        <f t="shared" si="107"/>
        <v>0</v>
      </c>
      <c r="G996">
        <f t="shared" si="112"/>
        <v>70</v>
      </c>
      <c r="M996">
        <v>10</v>
      </c>
    </row>
    <row r="997" spans="1:13" x14ac:dyDescent="0.25">
      <c r="A997" t="str">
        <f t="shared" si="105"/>
        <v/>
      </c>
      <c r="B997" s="16">
        <f t="shared" si="108"/>
        <v>39797</v>
      </c>
      <c r="C997">
        <f t="shared" si="109"/>
        <v>80</v>
      </c>
      <c r="D997">
        <f t="shared" si="106"/>
        <v>80</v>
      </c>
      <c r="E997">
        <f t="shared" si="107"/>
        <v>0</v>
      </c>
      <c r="G997">
        <f t="shared" si="112"/>
        <v>70</v>
      </c>
      <c r="M997">
        <v>10</v>
      </c>
    </row>
    <row r="998" spans="1:13" x14ac:dyDescent="0.25">
      <c r="A998" t="str">
        <f t="shared" si="105"/>
        <v/>
      </c>
      <c r="B998" s="16">
        <f t="shared" si="108"/>
        <v>39798</v>
      </c>
      <c r="C998">
        <f t="shared" si="109"/>
        <v>80</v>
      </c>
      <c r="D998">
        <f t="shared" si="106"/>
        <v>80</v>
      </c>
      <c r="E998">
        <f t="shared" si="107"/>
        <v>0</v>
      </c>
      <c r="G998">
        <f t="shared" si="112"/>
        <v>70</v>
      </c>
      <c r="M998">
        <v>10</v>
      </c>
    </row>
    <row r="999" spans="1:13" x14ac:dyDescent="0.25">
      <c r="A999" t="str">
        <f t="shared" si="105"/>
        <v/>
      </c>
      <c r="B999" s="16">
        <f t="shared" si="108"/>
        <v>39799</v>
      </c>
      <c r="C999">
        <f t="shared" si="109"/>
        <v>80</v>
      </c>
      <c r="D999">
        <f t="shared" si="106"/>
        <v>80</v>
      </c>
      <c r="E999">
        <f t="shared" si="107"/>
        <v>0</v>
      </c>
      <c r="G999">
        <f t="shared" si="112"/>
        <v>70</v>
      </c>
      <c r="M999">
        <v>10</v>
      </c>
    </row>
    <row r="1000" spans="1:13" x14ac:dyDescent="0.25">
      <c r="A1000" t="str">
        <f t="shared" si="105"/>
        <v/>
      </c>
      <c r="B1000" s="16">
        <f t="shared" si="108"/>
        <v>39800</v>
      </c>
      <c r="C1000">
        <f t="shared" si="109"/>
        <v>80</v>
      </c>
      <c r="D1000">
        <f t="shared" si="106"/>
        <v>80</v>
      </c>
      <c r="E1000">
        <f t="shared" si="107"/>
        <v>0</v>
      </c>
      <c r="G1000">
        <f t="shared" si="112"/>
        <v>70</v>
      </c>
      <c r="M1000">
        <v>10</v>
      </c>
    </row>
    <row r="1001" spans="1:13" x14ac:dyDescent="0.25">
      <c r="A1001" t="str">
        <f t="shared" si="105"/>
        <v/>
      </c>
      <c r="B1001" s="16">
        <f t="shared" si="108"/>
        <v>39801</v>
      </c>
      <c r="C1001">
        <f t="shared" si="109"/>
        <v>80</v>
      </c>
      <c r="D1001">
        <f t="shared" si="106"/>
        <v>80</v>
      </c>
      <c r="E1001">
        <f t="shared" si="107"/>
        <v>0</v>
      </c>
      <c r="G1001">
        <f t="shared" si="112"/>
        <v>70</v>
      </c>
      <c r="M1001">
        <v>10</v>
      </c>
    </row>
    <row r="1002" spans="1:13" x14ac:dyDescent="0.25">
      <c r="A1002" t="str">
        <f t="shared" si="105"/>
        <v/>
      </c>
      <c r="B1002" s="16">
        <f t="shared" si="108"/>
        <v>39802</v>
      </c>
      <c r="C1002">
        <f t="shared" si="109"/>
        <v>80</v>
      </c>
      <c r="D1002">
        <f t="shared" si="106"/>
        <v>80</v>
      </c>
      <c r="E1002">
        <f t="shared" si="107"/>
        <v>0</v>
      </c>
      <c r="G1002">
        <f t="shared" si="112"/>
        <v>70</v>
      </c>
      <c r="M1002">
        <v>10</v>
      </c>
    </row>
    <row r="1003" spans="1:13" x14ac:dyDescent="0.25">
      <c r="A1003" t="str">
        <f t="shared" si="105"/>
        <v/>
      </c>
      <c r="B1003" s="16">
        <f t="shared" si="108"/>
        <v>39803</v>
      </c>
      <c r="C1003">
        <f t="shared" si="109"/>
        <v>80</v>
      </c>
      <c r="D1003">
        <f t="shared" si="106"/>
        <v>80</v>
      </c>
      <c r="E1003">
        <f t="shared" si="107"/>
        <v>0</v>
      </c>
      <c r="G1003">
        <f t="shared" si="112"/>
        <v>70</v>
      </c>
      <c r="M1003">
        <v>10</v>
      </c>
    </row>
    <row r="1004" spans="1:13" x14ac:dyDescent="0.25">
      <c r="A1004" t="str">
        <f t="shared" si="105"/>
        <v/>
      </c>
      <c r="B1004" s="16">
        <f t="shared" si="108"/>
        <v>39804</v>
      </c>
      <c r="C1004">
        <f t="shared" si="109"/>
        <v>80</v>
      </c>
      <c r="D1004">
        <f t="shared" si="106"/>
        <v>80</v>
      </c>
      <c r="E1004">
        <f t="shared" si="107"/>
        <v>0</v>
      </c>
      <c r="G1004">
        <f t="shared" si="112"/>
        <v>70</v>
      </c>
      <c r="M1004">
        <v>10</v>
      </c>
    </row>
    <row r="1005" spans="1:13" x14ac:dyDescent="0.25">
      <c r="A1005" t="str">
        <f t="shared" si="105"/>
        <v/>
      </c>
      <c r="B1005" s="16">
        <f t="shared" si="108"/>
        <v>39805</v>
      </c>
      <c r="C1005">
        <f t="shared" si="109"/>
        <v>80</v>
      </c>
      <c r="D1005">
        <f t="shared" si="106"/>
        <v>80</v>
      </c>
      <c r="E1005">
        <f t="shared" si="107"/>
        <v>0</v>
      </c>
      <c r="G1005">
        <f t="shared" si="112"/>
        <v>70</v>
      </c>
      <c r="M1005">
        <v>10</v>
      </c>
    </row>
    <row r="1006" spans="1:13" x14ac:dyDescent="0.25">
      <c r="A1006" t="str">
        <f t="shared" si="105"/>
        <v/>
      </c>
      <c r="B1006" s="16">
        <f t="shared" si="108"/>
        <v>39806</v>
      </c>
      <c r="C1006">
        <f t="shared" si="109"/>
        <v>80</v>
      </c>
      <c r="D1006">
        <f t="shared" si="106"/>
        <v>80</v>
      </c>
      <c r="E1006">
        <f t="shared" si="107"/>
        <v>0</v>
      </c>
      <c r="G1006">
        <f t="shared" si="112"/>
        <v>70</v>
      </c>
      <c r="M1006">
        <v>10</v>
      </c>
    </row>
    <row r="1007" spans="1:13" x14ac:dyDescent="0.25">
      <c r="A1007" t="str">
        <f t="shared" si="105"/>
        <v/>
      </c>
      <c r="B1007" s="16">
        <f t="shared" si="108"/>
        <v>39807</v>
      </c>
      <c r="C1007">
        <f t="shared" si="109"/>
        <v>80</v>
      </c>
      <c r="D1007">
        <f t="shared" si="106"/>
        <v>80</v>
      </c>
      <c r="E1007">
        <f t="shared" si="107"/>
        <v>0</v>
      </c>
      <c r="G1007">
        <f t="shared" si="112"/>
        <v>70</v>
      </c>
      <c r="M1007">
        <v>10</v>
      </c>
    </row>
    <row r="1008" spans="1:13" x14ac:dyDescent="0.25">
      <c r="A1008" t="str">
        <f t="shared" si="105"/>
        <v/>
      </c>
      <c r="B1008" s="16">
        <f t="shared" si="108"/>
        <v>39808</v>
      </c>
      <c r="C1008">
        <f t="shared" si="109"/>
        <v>80</v>
      </c>
      <c r="D1008">
        <f t="shared" si="106"/>
        <v>80</v>
      </c>
      <c r="E1008">
        <f t="shared" si="107"/>
        <v>0</v>
      </c>
      <c r="G1008">
        <f t="shared" si="112"/>
        <v>70</v>
      </c>
      <c r="M1008">
        <v>10</v>
      </c>
    </row>
    <row r="1009" spans="1:13" x14ac:dyDescent="0.25">
      <c r="A1009" t="str">
        <f t="shared" si="105"/>
        <v/>
      </c>
      <c r="B1009" s="16">
        <f t="shared" si="108"/>
        <v>39809</v>
      </c>
      <c r="C1009">
        <f t="shared" si="109"/>
        <v>80</v>
      </c>
      <c r="D1009">
        <f t="shared" si="106"/>
        <v>80</v>
      </c>
      <c r="E1009">
        <f t="shared" si="107"/>
        <v>0</v>
      </c>
      <c r="G1009">
        <f t="shared" si="112"/>
        <v>70</v>
      </c>
      <c r="M1009">
        <v>10</v>
      </c>
    </row>
    <row r="1010" spans="1:13" x14ac:dyDescent="0.25">
      <c r="A1010" t="str">
        <f t="shared" si="105"/>
        <v/>
      </c>
      <c r="B1010" s="16">
        <f t="shared" si="108"/>
        <v>39810</v>
      </c>
      <c r="C1010">
        <f t="shared" si="109"/>
        <v>80</v>
      </c>
      <c r="D1010">
        <f t="shared" si="106"/>
        <v>80</v>
      </c>
      <c r="E1010">
        <f t="shared" si="107"/>
        <v>0</v>
      </c>
      <c r="G1010">
        <f t="shared" si="112"/>
        <v>70</v>
      </c>
      <c r="M1010">
        <v>10</v>
      </c>
    </row>
    <row r="1011" spans="1:13" x14ac:dyDescent="0.25">
      <c r="A1011" t="str">
        <f t="shared" si="105"/>
        <v/>
      </c>
      <c r="B1011" s="16">
        <f t="shared" si="108"/>
        <v>39811</v>
      </c>
      <c r="C1011">
        <f t="shared" si="109"/>
        <v>80</v>
      </c>
      <c r="D1011">
        <f t="shared" si="106"/>
        <v>80</v>
      </c>
      <c r="E1011">
        <f t="shared" si="107"/>
        <v>0</v>
      </c>
      <c r="G1011">
        <f t="shared" si="112"/>
        <v>70</v>
      </c>
      <c r="M1011">
        <v>10</v>
      </c>
    </row>
    <row r="1012" spans="1:13" x14ac:dyDescent="0.25">
      <c r="A1012" t="str">
        <f t="shared" si="105"/>
        <v/>
      </c>
      <c r="B1012" s="16">
        <f t="shared" si="108"/>
        <v>39812</v>
      </c>
      <c r="C1012">
        <f t="shared" si="109"/>
        <v>80</v>
      </c>
      <c r="D1012">
        <f t="shared" si="106"/>
        <v>80</v>
      </c>
      <c r="E1012">
        <f t="shared" si="107"/>
        <v>0</v>
      </c>
      <c r="G1012">
        <f t="shared" si="112"/>
        <v>70</v>
      </c>
      <c r="M1012">
        <v>10</v>
      </c>
    </row>
    <row r="1013" spans="1:13" x14ac:dyDescent="0.25">
      <c r="A1013" t="str">
        <f t="shared" si="105"/>
        <v/>
      </c>
      <c r="B1013" s="16">
        <f t="shared" si="108"/>
        <v>39813</v>
      </c>
      <c r="C1013">
        <f t="shared" si="109"/>
        <v>80</v>
      </c>
      <c r="D1013">
        <f t="shared" si="106"/>
        <v>80</v>
      </c>
      <c r="E1013">
        <f t="shared" si="107"/>
        <v>0</v>
      </c>
      <c r="G1013">
        <f t="shared" si="112"/>
        <v>70</v>
      </c>
      <c r="M1013">
        <v>10</v>
      </c>
    </row>
    <row r="1014" spans="1:13" x14ac:dyDescent="0.25">
      <c r="A1014">
        <f t="shared" si="105"/>
        <v>1</v>
      </c>
      <c r="B1014" s="16">
        <f t="shared" si="108"/>
        <v>39814</v>
      </c>
      <c r="C1014">
        <f t="shared" si="109"/>
        <v>80</v>
      </c>
      <c r="D1014">
        <f t="shared" si="106"/>
        <v>40</v>
      </c>
      <c r="E1014">
        <f t="shared" si="107"/>
        <v>40</v>
      </c>
      <c r="G1014">
        <v>0</v>
      </c>
      <c r="M1014">
        <v>40</v>
      </c>
    </row>
    <row r="1015" spans="1:13" x14ac:dyDescent="0.25">
      <c r="A1015" t="str">
        <f t="shared" si="105"/>
        <v/>
      </c>
      <c r="B1015" s="16">
        <f t="shared" si="108"/>
        <v>39815</v>
      </c>
      <c r="C1015">
        <f t="shared" si="109"/>
        <v>80</v>
      </c>
      <c r="D1015">
        <f t="shared" si="106"/>
        <v>40</v>
      </c>
      <c r="E1015">
        <f t="shared" si="107"/>
        <v>40</v>
      </c>
      <c r="G1015">
        <f t="shared" ref="G1015:G1034" si="113">G1014</f>
        <v>0</v>
      </c>
      <c r="M1015">
        <v>40</v>
      </c>
    </row>
    <row r="1016" spans="1:13" x14ac:dyDescent="0.25">
      <c r="A1016" t="str">
        <f t="shared" si="105"/>
        <v/>
      </c>
      <c r="B1016" s="16">
        <f t="shared" si="108"/>
        <v>39816</v>
      </c>
      <c r="C1016">
        <f t="shared" si="109"/>
        <v>80</v>
      </c>
      <c r="D1016">
        <f t="shared" si="106"/>
        <v>40</v>
      </c>
      <c r="E1016">
        <f t="shared" si="107"/>
        <v>40</v>
      </c>
      <c r="G1016">
        <f t="shared" si="113"/>
        <v>0</v>
      </c>
      <c r="M1016">
        <v>40</v>
      </c>
    </row>
    <row r="1017" spans="1:13" x14ac:dyDescent="0.25">
      <c r="A1017" t="str">
        <f t="shared" si="105"/>
        <v/>
      </c>
      <c r="B1017" s="16">
        <f t="shared" si="108"/>
        <v>39817</v>
      </c>
      <c r="C1017">
        <f t="shared" si="109"/>
        <v>80</v>
      </c>
      <c r="D1017">
        <f t="shared" si="106"/>
        <v>40</v>
      </c>
      <c r="E1017">
        <f t="shared" si="107"/>
        <v>40</v>
      </c>
      <c r="G1017">
        <f t="shared" si="113"/>
        <v>0</v>
      </c>
      <c r="M1017">
        <v>40</v>
      </c>
    </row>
    <row r="1018" spans="1:13" x14ac:dyDescent="0.25">
      <c r="A1018" t="str">
        <f t="shared" si="105"/>
        <v/>
      </c>
      <c r="B1018" s="16">
        <f t="shared" si="108"/>
        <v>39818</v>
      </c>
      <c r="C1018">
        <f t="shared" si="109"/>
        <v>80</v>
      </c>
      <c r="D1018">
        <f t="shared" si="106"/>
        <v>40</v>
      </c>
      <c r="E1018">
        <f t="shared" si="107"/>
        <v>40</v>
      </c>
      <c r="G1018">
        <f t="shared" si="113"/>
        <v>0</v>
      </c>
      <c r="M1018">
        <v>40</v>
      </c>
    </row>
    <row r="1019" spans="1:13" x14ac:dyDescent="0.25">
      <c r="A1019" t="str">
        <f t="shared" si="105"/>
        <v/>
      </c>
      <c r="B1019" s="16">
        <f t="shared" si="108"/>
        <v>39819</v>
      </c>
      <c r="C1019">
        <f t="shared" si="109"/>
        <v>80</v>
      </c>
      <c r="D1019">
        <f t="shared" si="106"/>
        <v>40</v>
      </c>
      <c r="E1019">
        <f t="shared" si="107"/>
        <v>40</v>
      </c>
      <c r="G1019">
        <f t="shared" si="113"/>
        <v>0</v>
      </c>
      <c r="M1019">
        <v>40</v>
      </c>
    </row>
    <row r="1020" spans="1:13" x14ac:dyDescent="0.25">
      <c r="A1020" t="str">
        <f t="shared" si="105"/>
        <v/>
      </c>
      <c r="B1020" s="16">
        <f t="shared" si="108"/>
        <v>39820</v>
      </c>
      <c r="C1020">
        <f t="shared" si="109"/>
        <v>80</v>
      </c>
      <c r="D1020">
        <f t="shared" si="106"/>
        <v>40</v>
      </c>
      <c r="E1020">
        <f t="shared" si="107"/>
        <v>40</v>
      </c>
      <c r="G1020">
        <f t="shared" si="113"/>
        <v>0</v>
      </c>
      <c r="M1020">
        <v>40</v>
      </c>
    </row>
    <row r="1021" spans="1:13" x14ac:dyDescent="0.25">
      <c r="A1021" t="str">
        <f t="shared" si="105"/>
        <v/>
      </c>
      <c r="B1021" s="16">
        <f t="shared" si="108"/>
        <v>39821</v>
      </c>
      <c r="C1021">
        <f t="shared" si="109"/>
        <v>80</v>
      </c>
      <c r="D1021">
        <f t="shared" si="106"/>
        <v>40</v>
      </c>
      <c r="E1021">
        <f t="shared" si="107"/>
        <v>40</v>
      </c>
      <c r="G1021">
        <f t="shared" si="113"/>
        <v>0</v>
      </c>
      <c r="M1021">
        <v>40</v>
      </c>
    </row>
    <row r="1022" spans="1:13" x14ac:dyDescent="0.25">
      <c r="A1022" t="str">
        <f t="shared" si="105"/>
        <v/>
      </c>
      <c r="B1022" s="16">
        <f t="shared" si="108"/>
        <v>39822</v>
      </c>
      <c r="C1022">
        <f t="shared" si="109"/>
        <v>80</v>
      </c>
      <c r="D1022">
        <f t="shared" si="106"/>
        <v>40</v>
      </c>
      <c r="E1022">
        <f t="shared" si="107"/>
        <v>40</v>
      </c>
      <c r="G1022">
        <f t="shared" si="113"/>
        <v>0</v>
      </c>
      <c r="M1022">
        <v>40</v>
      </c>
    </row>
    <row r="1023" spans="1:13" x14ac:dyDescent="0.25">
      <c r="A1023" t="str">
        <f t="shared" si="105"/>
        <v/>
      </c>
      <c r="B1023" s="16">
        <f t="shared" si="108"/>
        <v>39823</v>
      </c>
      <c r="C1023">
        <f t="shared" si="109"/>
        <v>80</v>
      </c>
      <c r="D1023">
        <f t="shared" si="106"/>
        <v>40</v>
      </c>
      <c r="E1023">
        <f t="shared" si="107"/>
        <v>40</v>
      </c>
      <c r="G1023">
        <f t="shared" si="113"/>
        <v>0</v>
      </c>
      <c r="M1023">
        <v>40</v>
      </c>
    </row>
    <row r="1024" spans="1:13" x14ac:dyDescent="0.25">
      <c r="A1024" t="str">
        <f t="shared" si="105"/>
        <v/>
      </c>
      <c r="B1024" s="16">
        <f t="shared" si="108"/>
        <v>39824</v>
      </c>
      <c r="C1024">
        <f t="shared" si="109"/>
        <v>80</v>
      </c>
      <c r="D1024">
        <f t="shared" si="106"/>
        <v>40</v>
      </c>
      <c r="E1024">
        <f t="shared" si="107"/>
        <v>40</v>
      </c>
      <c r="G1024">
        <f t="shared" si="113"/>
        <v>0</v>
      </c>
      <c r="M1024">
        <v>40</v>
      </c>
    </row>
    <row r="1025" spans="1:13" x14ac:dyDescent="0.25">
      <c r="A1025" t="str">
        <f t="shared" si="105"/>
        <v/>
      </c>
      <c r="B1025" s="16">
        <f t="shared" si="108"/>
        <v>39825</v>
      </c>
      <c r="C1025">
        <f t="shared" si="109"/>
        <v>80</v>
      </c>
      <c r="D1025">
        <f t="shared" si="106"/>
        <v>40</v>
      </c>
      <c r="E1025">
        <f t="shared" si="107"/>
        <v>40</v>
      </c>
      <c r="G1025">
        <f t="shared" si="113"/>
        <v>0</v>
      </c>
      <c r="M1025">
        <v>40</v>
      </c>
    </row>
    <row r="1026" spans="1:13" x14ac:dyDescent="0.25">
      <c r="A1026" t="str">
        <f t="shared" si="105"/>
        <v/>
      </c>
      <c r="B1026" s="16">
        <f t="shared" si="108"/>
        <v>39826</v>
      </c>
      <c r="C1026">
        <f t="shared" si="109"/>
        <v>80</v>
      </c>
      <c r="D1026">
        <f t="shared" si="106"/>
        <v>40</v>
      </c>
      <c r="E1026">
        <f t="shared" si="107"/>
        <v>40</v>
      </c>
      <c r="G1026">
        <f t="shared" si="113"/>
        <v>0</v>
      </c>
      <c r="M1026">
        <v>40</v>
      </c>
    </row>
    <row r="1027" spans="1:13" x14ac:dyDescent="0.25">
      <c r="A1027" t="str">
        <f t="shared" si="105"/>
        <v/>
      </c>
      <c r="B1027" s="16">
        <f t="shared" si="108"/>
        <v>39827</v>
      </c>
      <c r="C1027">
        <f t="shared" si="109"/>
        <v>80</v>
      </c>
      <c r="D1027">
        <f t="shared" si="106"/>
        <v>40</v>
      </c>
      <c r="E1027">
        <f t="shared" si="107"/>
        <v>40</v>
      </c>
      <c r="G1027">
        <f t="shared" si="113"/>
        <v>0</v>
      </c>
      <c r="M1027">
        <v>40</v>
      </c>
    </row>
    <row r="1028" spans="1:13" x14ac:dyDescent="0.25">
      <c r="A1028" t="str">
        <f t="shared" si="105"/>
        <v/>
      </c>
      <c r="B1028" s="16">
        <f t="shared" si="108"/>
        <v>39828</v>
      </c>
      <c r="C1028">
        <f t="shared" si="109"/>
        <v>80</v>
      </c>
      <c r="D1028">
        <f t="shared" si="106"/>
        <v>40</v>
      </c>
      <c r="E1028">
        <f t="shared" si="107"/>
        <v>40</v>
      </c>
      <c r="G1028">
        <f t="shared" si="113"/>
        <v>0</v>
      </c>
      <c r="M1028">
        <v>40</v>
      </c>
    </row>
    <row r="1029" spans="1:13" x14ac:dyDescent="0.25">
      <c r="A1029" t="str">
        <f t="shared" si="105"/>
        <v/>
      </c>
      <c r="B1029" s="16">
        <f t="shared" si="108"/>
        <v>39829</v>
      </c>
      <c r="C1029">
        <f t="shared" si="109"/>
        <v>80</v>
      </c>
      <c r="D1029">
        <f t="shared" si="106"/>
        <v>40</v>
      </c>
      <c r="E1029">
        <f t="shared" si="107"/>
        <v>40</v>
      </c>
      <c r="G1029">
        <f t="shared" si="113"/>
        <v>0</v>
      </c>
      <c r="M1029">
        <v>40</v>
      </c>
    </row>
    <row r="1030" spans="1:13" x14ac:dyDescent="0.25">
      <c r="A1030" t="str">
        <f t="shared" si="105"/>
        <v/>
      </c>
      <c r="B1030" s="16">
        <f t="shared" si="108"/>
        <v>39830</v>
      </c>
      <c r="C1030">
        <f t="shared" si="109"/>
        <v>80</v>
      </c>
      <c r="D1030">
        <f t="shared" si="106"/>
        <v>40</v>
      </c>
      <c r="E1030">
        <f t="shared" si="107"/>
        <v>40</v>
      </c>
      <c r="G1030">
        <f t="shared" si="113"/>
        <v>0</v>
      </c>
      <c r="M1030">
        <v>40</v>
      </c>
    </row>
    <row r="1031" spans="1:13" x14ac:dyDescent="0.25">
      <c r="A1031" t="str">
        <f t="shared" si="105"/>
        <v/>
      </c>
      <c r="B1031" s="16">
        <f t="shared" si="108"/>
        <v>39831</v>
      </c>
      <c r="C1031">
        <f t="shared" si="109"/>
        <v>80</v>
      </c>
      <c r="D1031">
        <f t="shared" si="106"/>
        <v>40</v>
      </c>
      <c r="E1031">
        <f t="shared" si="107"/>
        <v>40</v>
      </c>
      <c r="G1031">
        <f t="shared" si="113"/>
        <v>0</v>
      </c>
      <c r="M1031">
        <v>40</v>
      </c>
    </row>
    <row r="1032" spans="1:13" x14ac:dyDescent="0.25">
      <c r="A1032" t="str">
        <f t="shared" ref="A1032:A1095" si="114">IF(DAY(B1032)=1,1,"")</f>
        <v/>
      </c>
      <c r="B1032" s="16">
        <f t="shared" si="108"/>
        <v>39832</v>
      </c>
      <c r="C1032">
        <f t="shared" si="109"/>
        <v>80</v>
      </c>
      <c r="D1032">
        <f t="shared" ref="D1032:D1095" si="115">SUM(F1032:W1032)</f>
        <v>40</v>
      </c>
      <c r="E1032">
        <f t="shared" ref="E1032:E1095" si="116">C1032-D1032</f>
        <v>40</v>
      </c>
      <c r="G1032">
        <f t="shared" si="113"/>
        <v>0</v>
      </c>
      <c r="M1032">
        <v>40</v>
      </c>
    </row>
    <row r="1033" spans="1:13" x14ac:dyDescent="0.25">
      <c r="A1033" t="str">
        <f t="shared" si="114"/>
        <v/>
      </c>
      <c r="B1033" s="16">
        <f t="shared" ref="B1033:B1096" si="117">B1032+1</f>
        <v>39833</v>
      </c>
      <c r="C1033">
        <f t="shared" si="109"/>
        <v>80</v>
      </c>
      <c r="D1033">
        <f t="shared" si="115"/>
        <v>40</v>
      </c>
      <c r="E1033">
        <f t="shared" si="116"/>
        <v>40</v>
      </c>
      <c r="G1033">
        <f t="shared" si="113"/>
        <v>0</v>
      </c>
      <c r="M1033">
        <v>40</v>
      </c>
    </row>
    <row r="1034" spans="1:13" x14ac:dyDescent="0.25">
      <c r="A1034" t="str">
        <f t="shared" si="114"/>
        <v/>
      </c>
      <c r="B1034" s="16">
        <f t="shared" si="117"/>
        <v>39834</v>
      </c>
      <c r="C1034">
        <f t="shared" ref="C1034:C1097" si="118">C1033</f>
        <v>80</v>
      </c>
      <c r="D1034">
        <f t="shared" si="115"/>
        <v>40</v>
      </c>
      <c r="E1034">
        <f t="shared" si="116"/>
        <v>40</v>
      </c>
      <c r="G1034">
        <f t="shared" si="113"/>
        <v>0</v>
      </c>
      <c r="M1034">
        <v>40</v>
      </c>
    </row>
    <row r="1035" spans="1:13" x14ac:dyDescent="0.25">
      <c r="A1035" t="str">
        <f t="shared" si="114"/>
        <v/>
      </c>
      <c r="B1035" s="16">
        <f t="shared" si="117"/>
        <v>39835</v>
      </c>
      <c r="C1035">
        <f t="shared" si="118"/>
        <v>80</v>
      </c>
      <c r="D1035">
        <f t="shared" si="115"/>
        <v>40</v>
      </c>
      <c r="E1035">
        <f t="shared" si="116"/>
        <v>40</v>
      </c>
      <c r="G1035">
        <f t="shared" ref="G1035:G1098" si="119">G1034</f>
        <v>0</v>
      </c>
      <c r="M1035">
        <v>40</v>
      </c>
    </row>
    <row r="1036" spans="1:13" x14ac:dyDescent="0.25">
      <c r="A1036" t="str">
        <f t="shared" si="114"/>
        <v/>
      </c>
      <c r="B1036" s="16">
        <f t="shared" si="117"/>
        <v>39836</v>
      </c>
      <c r="C1036">
        <f t="shared" si="118"/>
        <v>80</v>
      </c>
      <c r="D1036">
        <f t="shared" si="115"/>
        <v>40</v>
      </c>
      <c r="E1036">
        <f t="shared" si="116"/>
        <v>40</v>
      </c>
      <c r="G1036">
        <f t="shared" si="119"/>
        <v>0</v>
      </c>
      <c r="M1036">
        <v>40</v>
      </c>
    </row>
    <row r="1037" spans="1:13" x14ac:dyDescent="0.25">
      <c r="A1037" t="str">
        <f t="shared" si="114"/>
        <v/>
      </c>
      <c r="B1037" s="16">
        <f t="shared" si="117"/>
        <v>39837</v>
      </c>
      <c r="C1037">
        <f t="shared" si="118"/>
        <v>80</v>
      </c>
      <c r="D1037">
        <f t="shared" si="115"/>
        <v>40</v>
      </c>
      <c r="E1037">
        <f t="shared" si="116"/>
        <v>40</v>
      </c>
      <c r="G1037">
        <f t="shared" si="119"/>
        <v>0</v>
      </c>
      <c r="M1037">
        <v>40</v>
      </c>
    </row>
    <row r="1038" spans="1:13" x14ac:dyDescent="0.25">
      <c r="A1038" t="str">
        <f t="shared" si="114"/>
        <v/>
      </c>
      <c r="B1038" s="16">
        <f t="shared" si="117"/>
        <v>39838</v>
      </c>
      <c r="C1038">
        <f t="shared" si="118"/>
        <v>80</v>
      </c>
      <c r="D1038">
        <f t="shared" si="115"/>
        <v>40</v>
      </c>
      <c r="E1038">
        <f t="shared" si="116"/>
        <v>40</v>
      </c>
      <c r="G1038">
        <f t="shared" si="119"/>
        <v>0</v>
      </c>
      <c r="M1038">
        <v>40</v>
      </c>
    </row>
    <row r="1039" spans="1:13" x14ac:dyDescent="0.25">
      <c r="A1039" t="str">
        <f t="shared" si="114"/>
        <v/>
      </c>
      <c r="B1039" s="16">
        <f t="shared" si="117"/>
        <v>39839</v>
      </c>
      <c r="C1039">
        <f t="shared" si="118"/>
        <v>80</v>
      </c>
      <c r="D1039">
        <f t="shared" si="115"/>
        <v>40</v>
      </c>
      <c r="E1039">
        <f t="shared" si="116"/>
        <v>40</v>
      </c>
      <c r="G1039">
        <f t="shared" si="119"/>
        <v>0</v>
      </c>
      <c r="M1039">
        <v>40</v>
      </c>
    </row>
    <row r="1040" spans="1:13" x14ac:dyDescent="0.25">
      <c r="A1040" t="str">
        <f t="shared" si="114"/>
        <v/>
      </c>
      <c r="B1040" s="16">
        <f t="shared" si="117"/>
        <v>39840</v>
      </c>
      <c r="C1040">
        <f t="shared" si="118"/>
        <v>80</v>
      </c>
      <c r="D1040">
        <f t="shared" si="115"/>
        <v>40</v>
      </c>
      <c r="E1040">
        <f t="shared" si="116"/>
        <v>40</v>
      </c>
      <c r="G1040">
        <f t="shared" si="119"/>
        <v>0</v>
      </c>
      <c r="M1040">
        <v>40</v>
      </c>
    </row>
    <row r="1041" spans="1:13" x14ac:dyDescent="0.25">
      <c r="A1041" t="str">
        <f t="shared" si="114"/>
        <v/>
      </c>
      <c r="B1041" s="16">
        <f t="shared" si="117"/>
        <v>39841</v>
      </c>
      <c r="C1041">
        <f t="shared" si="118"/>
        <v>80</v>
      </c>
      <c r="D1041">
        <f t="shared" si="115"/>
        <v>40</v>
      </c>
      <c r="E1041">
        <f t="shared" si="116"/>
        <v>40</v>
      </c>
      <c r="G1041">
        <f t="shared" si="119"/>
        <v>0</v>
      </c>
      <c r="M1041">
        <v>40</v>
      </c>
    </row>
    <row r="1042" spans="1:13" x14ac:dyDescent="0.25">
      <c r="A1042" t="str">
        <f t="shared" si="114"/>
        <v/>
      </c>
      <c r="B1042" s="16">
        <f t="shared" si="117"/>
        <v>39842</v>
      </c>
      <c r="C1042">
        <f t="shared" si="118"/>
        <v>80</v>
      </c>
      <c r="D1042">
        <f t="shared" si="115"/>
        <v>40</v>
      </c>
      <c r="E1042">
        <f t="shared" si="116"/>
        <v>40</v>
      </c>
      <c r="G1042">
        <f t="shared" si="119"/>
        <v>0</v>
      </c>
      <c r="M1042">
        <v>40</v>
      </c>
    </row>
    <row r="1043" spans="1:13" x14ac:dyDescent="0.25">
      <c r="A1043" t="str">
        <f t="shared" si="114"/>
        <v/>
      </c>
      <c r="B1043" s="16">
        <f t="shared" si="117"/>
        <v>39843</v>
      </c>
      <c r="C1043">
        <f t="shared" si="118"/>
        <v>80</v>
      </c>
      <c r="D1043">
        <f t="shared" si="115"/>
        <v>40</v>
      </c>
      <c r="E1043">
        <f t="shared" si="116"/>
        <v>40</v>
      </c>
      <c r="G1043">
        <f t="shared" si="119"/>
        <v>0</v>
      </c>
      <c r="M1043">
        <v>40</v>
      </c>
    </row>
    <row r="1044" spans="1:13" x14ac:dyDescent="0.25">
      <c r="A1044" t="str">
        <f t="shared" si="114"/>
        <v/>
      </c>
      <c r="B1044" s="16">
        <f t="shared" si="117"/>
        <v>39844</v>
      </c>
      <c r="C1044">
        <f t="shared" si="118"/>
        <v>80</v>
      </c>
      <c r="D1044">
        <f t="shared" si="115"/>
        <v>40</v>
      </c>
      <c r="E1044">
        <f t="shared" si="116"/>
        <v>40</v>
      </c>
      <c r="G1044">
        <f t="shared" si="119"/>
        <v>0</v>
      </c>
      <c r="M1044">
        <v>40</v>
      </c>
    </row>
    <row r="1045" spans="1:13" x14ac:dyDescent="0.25">
      <c r="A1045">
        <f t="shared" si="114"/>
        <v>1</v>
      </c>
      <c r="B1045" s="16">
        <f t="shared" si="117"/>
        <v>39845</v>
      </c>
      <c r="C1045">
        <f t="shared" si="118"/>
        <v>80</v>
      </c>
      <c r="D1045">
        <f t="shared" si="115"/>
        <v>80</v>
      </c>
      <c r="E1045">
        <f t="shared" si="116"/>
        <v>0</v>
      </c>
      <c r="G1045">
        <f t="shared" si="119"/>
        <v>0</v>
      </c>
      <c r="M1045">
        <v>80</v>
      </c>
    </row>
    <row r="1046" spans="1:13" x14ac:dyDescent="0.25">
      <c r="A1046" t="str">
        <f t="shared" si="114"/>
        <v/>
      </c>
      <c r="B1046" s="16">
        <f t="shared" si="117"/>
        <v>39846</v>
      </c>
      <c r="C1046">
        <f t="shared" si="118"/>
        <v>80</v>
      </c>
      <c r="D1046">
        <f t="shared" si="115"/>
        <v>80</v>
      </c>
      <c r="E1046">
        <f t="shared" si="116"/>
        <v>0</v>
      </c>
      <c r="G1046">
        <f t="shared" si="119"/>
        <v>0</v>
      </c>
      <c r="M1046">
        <v>80</v>
      </c>
    </row>
    <row r="1047" spans="1:13" x14ac:dyDescent="0.25">
      <c r="A1047" t="str">
        <f t="shared" si="114"/>
        <v/>
      </c>
      <c r="B1047" s="16">
        <f t="shared" si="117"/>
        <v>39847</v>
      </c>
      <c r="C1047">
        <f t="shared" si="118"/>
        <v>80</v>
      </c>
      <c r="D1047">
        <f t="shared" si="115"/>
        <v>80</v>
      </c>
      <c r="E1047">
        <f t="shared" si="116"/>
        <v>0</v>
      </c>
      <c r="G1047">
        <f t="shared" si="119"/>
        <v>0</v>
      </c>
      <c r="M1047">
        <v>80</v>
      </c>
    </row>
    <row r="1048" spans="1:13" x14ac:dyDescent="0.25">
      <c r="A1048" t="str">
        <f t="shared" si="114"/>
        <v/>
      </c>
      <c r="B1048" s="16">
        <f t="shared" si="117"/>
        <v>39848</v>
      </c>
      <c r="C1048">
        <f t="shared" si="118"/>
        <v>80</v>
      </c>
      <c r="D1048">
        <f t="shared" si="115"/>
        <v>80</v>
      </c>
      <c r="E1048">
        <f t="shared" si="116"/>
        <v>0</v>
      </c>
      <c r="G1048">
        <f t="shared" si="119"/>
        <v>0</v>
      </c>
      <c r="M1048">
        <v>80</v>
      </c>
    </row>
    <row r="1049" spans="1:13" x14ac:dyDescent="0.25">
      <c r="A1049" t="str">
        <f t="shared" si="114"/>
        <v/>
      </c>
      <c r="B1049" s="16">
        <f t="shared" si="117"/>
        <v>39849</v>
      </c>
      <c r="C1049">
        <f t="shared" si="118"/>
        <v>80</v>
      </c>
      <c r="D1049">
        <f t="shared" si="115"/>
        <v>80</v>
      </c>
      <c r="E1049">
        <f t="shared" si="116"/>
        <v>0</v>
      </c>
      <c r="G1049">
        <f t="shared" si="119"/>
        <v>0</v>
      </c>
      <c r="M1049">
        <v>80</v>
      </c>
    </row>
    <row r="1050" spans="1:13" x14ac:dyDescent="0.25">
      <c r="A1050" t="str">
        <f t="shared" si="114"/>
        <v/>
      </c>
      <c r="B1050" s="16">
        <f t="shared" si="117"/>
        <v>39850</v>
      </c>
      <c r="C1050">
        <f t="shared" si="118"/>
        <v>80</v>
      </c>
      <c r="D1050">
        <f t="shared" si="115"/>
        <v>80</v>
      </c>
      <c r="E1050">
        <f t="shared" si="116"/>
        <v>0</v>
      </c>
      <c r="G1050">
        <f t="shared" si="119"/>
        <v>0</v>
      </c>
      <c r="M1050">
        <v>80</v>
      </c>
    </row>
    <row r="1051" spans="1:13" x14ac:dyDescent="0.25">
      <c r="A1051" t="str">
        <f t="shared" si="114"/>
        <v/>
      </c>
      <c r="B1051" s="16">
        <f t="shared" si="117"/>
        <v>39851</v>
      </c>
      <c r="C1051">
        <f t="shared" si="118"/>
        <v>80</v>
      </c>
      <c r="D1051">
        <f t="shared" si="115"/>
        <v>80</v>
      </c>
      <c r="E1051">
        <f t="shared" si="116"/>
        <v>0</v>
      </c>
      <c r="G1051">
        <f t="shared" si="119"/>
        <v>0</v>
      </c>
      <c r="M1051">
        <v>80</v>
      </c>
    </row>
    <row r="1052" spans="1:13" x14ac:dyDescent="0.25">
      <c r="A1052" t="str">
        <f t="shared" si="114"/>
        <v/>
      </c>
      <c r="B1052" s="16">
        <f t="shared" si="117"/>
        <v>39852</v>
      </c>
      <c r="C1052">
        <f t="shared" si="118"/>
        <v>80</v>
      </c>
      <c r="D1052">
        <f t="shared" si="115"/>
        <v>80</v>
      </c>
      <c r="E1052">
        <f t="shared" si="116"/>
        <v>0</v>
      </c>
      <c r="G1052">
        <f t="shared" si="119"/>
        <v>0</v>
      </c>
      <c r="M1052">
        <v>80</v>
      </c>
    </row>
    <row r="1053" spans="1:13" x14ac:dyDescent="0.25">
      <c r="A1053" t="str">
        <f t="shared" si="114"/>
        <v/>
      </c>
      <c r="B1053" s="16">
        <f t="shared" si="117"/>
        <v>39853</v>
      </c>
      <c r="C1053">
        <f t="shared" si="118"/>
        <v>80</v>
      </c>
      <c r="D1053">
        <f t="shared" si="115"/>
        <v>80</v>
      </c>
      <c r="E1053">
        <f t="shared" si="116"/>
        <v>0</v>
      </c>
      <c r="G1053">
        <f t="shared" si="119"/>
        <v>0</v>
      </c>
      <c r="M1053">
        <v>80</v>
      </c>
    </row>
    <row r="1054" spans="1:13" x14ac:dyDescent="0.25">
      <c r="A1054" t="str">
        <f t="shared" si="114"/>
        <v/>
      </c>
      <c r="B1054" s="16">
        <f t="shared" si="117"/>
        <v>39854</v>
      </c>
      <c r="C1054">
        <f t="shared" si="118"/>
        <v>80</v>
      </c>
      <c r="D1054">
        <f t="shared" si="115"/>
        <v>80</v>
      </c>
      <c r="E1054">
        <f t="shared" si="116"/>
        <v>0</v>
      </c>
      <c r="G1054">
        <f t="shared" si="119"/>
        <v>0</v>
      </c>
      <c r="M1054">
        <v>80</v>
      </c>
    </row>
    <row r="1055" spans="1:13" x14ac:dyDescent="0.25">
      <c r="A1055" t="str">
        <f t="shared" si="114"/>
        <v/>
      </c>
      <c r="B1055" s="16">
        <f t="shared" si="117"/>
        <v>39855</v>
      </c>
      <c r="C1055">
        <f t="shared" si="118"/>
        <v>80</v>
      </c>
      <c r="D1055">
        <f t="shared" si="115"/>
        <v>80</v>
      </c>
      <c r="E1055">
        <f t="shared" si="116"/>
        <v>0</v>
      </c>
      <c r="G1055">
        <f t="shared" si="119"/>
        <v>0</v>
      </c>
      <c r="M1055">
        <v>80</v>
      </c>
    </row>
    <row r="1056" spans="1:13" x14ac:dyDescent="0.25">
      <c r="A1056" t="str">
        <f t="shared" si="114"/>
        <v/>
      </c>
      <c r="B1056" s="16">
        <f t="shared" si="117"/>
        <v>39856</v>
      </c>
      <c r="C1056">
        <f t="shared" si="118"/>
        <v>80</v>
      </c>
      <c r="D1056">
        <f t="shared" si="115"/>
        <v>80</v>
      </c>
      <c r="E1056">
        <f t="shared" si="116"/>
        <v>0</v>
      </c>
      <c r="G1056">
        <f t="shared" si="119"/>
        <v>0</v>
      </c>
      <c r="M1056">
        <v>80</v>
      </c>
    </row>
    <row r="1057" spans="1:13" x14ac:dyDescent="0.25">
      <c r="A1057" t="str">
        <f t="shared" si="114"/>
        <v/>
      </c>
      <c r="B1057" s="16">
        <f t="shared" si="117"/>
        <v>39857</v>
      </c>
      <c r="C1057">
        <f t="shared" si="118"/>
        <v>80</v>
      </c>
      <c r="D1057">
        <f t="shared" si="115"/>
        <v>80</v>
      </c>
      <c r="E1057">
        <f t="shared" si="116"/>
        <v>0</v>
      </c>
      <c r="G1057">
        <f t="shared" si="119"/>
        <v>0</v>
      </c>
      <c r="M1057">
        <v>80</v>
      </c>
    </row>
    <row r="1058" spans="1:13" x14ac:dyDescent="0.25">
      <c r="A1058" t="str">
        <f t="shared" si="114"/>
        <v/>
      </c>
      <c r="B1058" s="16">
        <f t="shared" si="117"/>
        <v>39858</v>
      </c>
      <c r="C1058">
        <f t="shared" si="118"/>
        <v>80</v>
      </c>
      <c r="D1058">
        <f t="shared" si="115"/>
        <v>80</v>
      </c>
      <c r="E1058">
        <f t="shared" si="116"/>
        <v>0</v>
      </c>
      <c r="G1058">
        <f t="shared" si="119"/>
        <v>0</v>
      </c>
      <c r="M1058">
        <v>80</v>
      </c>
    </row>
    <row r="1059" spans="1:13" x14ac:dyDescent="0.25">
      <c r="A1059" t="str">
        <f t="shared" si="114"/>
        <v/>
      </c>
      <c r="B1059" s="16">
        <f t="shared" si="117"/>
        <v>39859</v>
      </c>
      <c r="C1059">
        <f t="shared" si="118"/>
        <v>80</v>
      </c>
      <c r="D1059">
        <f t="shared" si="115"/>
        <v>80</v>
      </c>
      <c r="E1059">
        <f t="shared" si="116"/>
        <v>0</v>
      </c>
      <c r="G1059">
        <f t="shared" si="119"/>
        <v>0</v>
      </c>
      <c r="M1059">
        <v>80</v>
      </c>
    </row>
    <row r="1060" spans="1:13" x14ac:dyDescent="0.25">
      <c r="A1060" t="str">
        <f t="shared" si="114"/>
        <v/>
      </c>
      <c r="B1060" s="16">
        <f t="shared" si="117"/>
        <v>39860</v>
      </c>
      <c r="C1060">
        <f t="shared" si="118"/>
        <v>80</v>
      </c>
      <c r="D1060">
        <f t="shared" si="115"/>
        <v>80</v>
      </c>
      <c r="E1060">
        <f t="shared" si="116"/>
        <v>0</v>
      </c>
      <c r="G1060">
        <f t="shared" si="119"/>
        <v>0</v>
      </c>
      <c r="M1060">
        <v>80</v>
      </c>
    </row>
    <row r="1061" spans="1:13" x14ac:dyDescent="0.25">
      <c r="A1061" t="str">
        <f t="shared" si="114"/>
        <v/>
      </c>
      <c r="B1061" s="16">
        <f t="shared" si="117"/>
        <v>39861</v>
      </c>
      <c r="C1061">
        <f t="shared" si="118"/>
        <v>80</v>
      </c>
      <c r="D1061">
        <f t="shared" si="115"/>
        <v>80</v>
      </c>
      <c r="E1061">
        <f t="shared" si="116"/>
        <v>0</v>
      </c>
      <c r="G1061">
        <f t="shared" si="119"/>
        <v>0</v>
      </c>
      <c r="M1061">
        <v>80</v>
      </c>
    </row>
    <row r="1062" spans="1:13" x14ac:dyDescent="0.25">
      <c r="A1062" t="str">
        <f t="shared" si="114"/>
        <v/>
      </c>
      <c r="B1062" s="16">
        <f t="shared" si="117"/>
        <v>39862</v>
      </c>
      <c r="C1062">
        <f t="shared" si="118"/>
        <v>80</v>
      </c>
      <c r="D1062">
        <f t="shared" si="115"/>
        <v>80</v>
      </c>
      <c r="E1062">
        <f t="shared" si="116"/>
        <v>0</v>
      </c>
      <c r="G1062">
        <f t="shared" si="119"/>
        <v>0</v>
      </c>
      <c r="M1062">
        <v>80</v>
      </c>
    </row>
    <row r="1063" spans="1:13" x14ac:dyDescent="0.25">
      <c r="A1063" t="str">
        <f t="shared" si="114"/>
        <v/>
      </c>
      <c r="B1063" s="16">
        <f t="shared" si="117"/>
        <v>39863</v>
      </c>
      <c r="C1063">
        <f t="shared" si="118"/>
        <v>80</v>
      </c>
      <c r="D1063">
        <f t="shared" si="115"/>
        <v>80</v>
      </c>
      <c r="E1063">
        <f t="shared" si="116"/>
        <v>0</v>
      </c>
      <c r="G1063">
        <f t="shared" si="119"/>
        <v>0</v>
      </c>
      <c r="M1063">
        <v>80</v>
      </c>
    </row>
    <row r="1064" spans="1:13" x14ac:dyDescent="0.25">
      <c r="A1064" t="str">
        <f t="shared" si="114"/>
        <v/>
      </c>
      <c r="B1064" s="16">
        <f t="shared" si="117"/>
        <v>39864</v>
      </c>
      <c r="C1064">
        <f t="shared" si="118"/>
        <v>80</v>
      </c>
      <c r="D1064">
        <f t="shared" si="115"/>
        <v>80</v>
      </c>
      <c r="E1064">
        <f t="shared" si="116"/>
        <v>0</v>
      </c>
      <c r="G1064">
        <f t="shared" si="119"/>
        <v>0</v>
      </c>
      <c r="M1064">
        <v>80</v>
      </c>
    </row>
    <row r="1065" spans="1:13" x14ac:dyDescent="0.25">
      <c r="A1065" t="str">
        <f t="shared" si="114"/>
        <v/>
      </c>
      <c r="B1065" s="16">
        <f t="shared" si="117"/>
        <v>39865</v>
      </c>
      <c r="C1065">
        <f t="shared" si="118"/>
        <v>80</v>
      </c>
      <c r="D1065">
        <f t="shared" si="115"/>
        <v>80</v>
      </c>
      <c r="E1065">
        <f t="shared" si="116"/>
        <v>0</v>
      </c>
      <c r="G1065">
        <f t="shared" si="119"/>
        <v>0</v>
      </c>
      <c r="M1065">
        <v>80</v>
      </c>
    </row>
    <row r="1066" spans="1:13" x14ac:dyDescent="0.25">
      <c r="A1066" t="str">
        <f t="shared" si="114"/>
        <v/>
      </c>
      <c r="B1066" s="16">
        <f t="shared" si="117"/>
        <v>39866</v>
      </c>
      <c r="C1066">
        <f t="shared" si="118"/>
        <v>80</v>
      </c>
      <c r="D1066">
        <f t="shared" si="115"/>
        <v>80</v>
      </c>
      <c r="E1066">
        <f t="shared" si="116"/>
        <v>0</v>
      </c>
      <c r="G1066">
        <f t="shared" si="119"/>
        <v>0</v>
      </c>
      <c r="M1066">
        <v>80</v>
      </c>
    </row>
    <row r="1067" spans="1:13" x14ac:dyDescent="0.25">
      <c r="A1067" t="str">
        <f t="shared" si="114"/>
        <v/>
      </c>
      <c r="B1067" s="16">
        <f t="shared" si="117"/>
        <v>39867</v>
      </c>
      <c r="C1067">
        <f t="shared" si="118"/>
        <v>80</v>
      </c>
      <c r="D1067">
        <f t="shared" si="115"/>
        <v>80</v>
      </c>
      <c r="E1067">
        <f t="shared" si="116"/>
        <v>0</v>
      </c>
      <c r="G1067">
        <f t="shared" si="119"/>
        <v>0</v>
      </c>
      <c r="M1067">
        <v>80</v>
      </c>
    </row>
    <row r="1068" spans="1:13" x14ac:dyDescent="0.25">
      <c r="A1068" t="str">
        <f t="shared" si="114"/>
        <v/>
      </c>
      <c r="B1068" s="16">
        <f t="shared" si="117"/>
        <v>39868</v>
      </c>
      <c r="C1068">
        <f t="shared" si="118"/>
        <v>80</v>
      </c>
      <c r="D1068">
        <f t="shared" si="115"/>
        <v>80</v>
      </c>
      <c r="E1068">
        <f t="shared" si="116"/>
        <v>0</v>
      </c>
      <c r="G1068">
        <f t="shared" si="119"/>
        <v>0</v>
      </c>
      <c r="M1068">
        <v>80</v>
      </c>
    </row>
    <row r="1069" spans="1:13" x14ac:dyDescent="0.25">
      <c r="A1069" t="str">
        <f t="shared" si="114"/>
        <v/>
      </c>
      <c r="B1069" s="16">
        <f t="shared" si="117"/>
        <v>39869</v>
      </c>
      <c r="C1069">
        <f t="shared" si="118"/>
        <v>80</v>
      </c>
      <c r="D1069">
        <f t="shared" si="115"/>
        <v>80</v>
      </c>
      <c r="E1069">
        <f t="shared" si="116"/>
        <v>0</v>
      </c>
      <c r="G1069">
        <f t="shared" si="119"/>
        <v>0</v>
      </c>
      <c r="M1069">
        <v>80</v>
      </c>
    </row>
    <row r="1070" spans="1:13" x14ac:dyDescent="0.25">
      <c r="A1070" t="str">
        <f t="shared" si="114"/>
        <v/>
      </c>
      <c r="B1070" s="16">
        <f t="shared" si="117"/>
        <v>39870</v>
      </c>
      <c r="C1070">
        <f t="shared" si="118"/>
        <v>80</v>
      </c>
      <c r="D1070">
        <f t="shared" si="115"/>
        <v>80</v>
      </c>
      <c r="E1070">
        <f t="shared" si="116"/>
        <v>0</v>
      </c>
      <c r="G1070">
        <f t="shared" si="119"/>
        <v>0</v>
      </c>
      <c r="M1070">
        <v>80</v>
      </c>
    </row>
    <row r="1071" spans="1:13" x14ac:dyDescent="0.25">
      <c r="A1071" t="str">
        <f t="shared" si="114"/>
        <v/>
      </c>
      <c r="B1071" s="16">
        <f t="shared" si="117"/>
        <v>39871</v>
      </c>
      <c r="C1071">
        <f t="shared" si="118"/>
        <v>80</v>
      </c>
      <c r="D1071">
        <f t="shared" si="115"/>
        <v>80</v>
      </c>
      <c r="E1071">
        <f t="shared" si="116"/>
        <v>0</v>
      </c>
      <c r="G1071">
        <f t="shared" si="119"/>
        <v>0</v>
      </c>
      <c r="M1071">
        <v>80</v>
      </c>
    </row>
    <row r="1072" spans="1:13" x14ac:dyDescent="0.25">
      <c r="A1072" t="str">
        <f t="shared" si="114"/>
        <v/>
      </c>
      <c r="B1072" s="16">
        <f t="shared" si="117"/>
        <v>39872</v>
      </c>
      <c r="C1072">
        <f t="shared" si="118"/>
        <v>80</v>
      </c>
      <c r="D1072">
        <f t="shared" si="115"/>
        <v>80</v>
      </c>
      <c r="E1072">
        <f t="shared" si="116"/>
        <v>0</v>
      </c>
      <c r="G1072">
        <f t="shared" si="119"/>
        <v>0</v>
      </c>
      <c r="M1072">
        <v>80</v>
      </c>
    </row>
    <row r="1073" spans="1:13" x14ac:dyDescent="0.25">
      <c r="A1073">
        <f t="shared" si="114"/>
        <v>1</v>
      </c>
      <c r="B1073" s="16">
        <f t="shared" si="117"/>
        <v>39873</v>
      </c>
      <c r="C1073">
        <f t="shared" si="118"/>
        <v>80</v>
      </c>
      <c r="D1073">
        <f t="shared" si="115"/>
        <v>80</v>
      </c>
      <c r="E1073">
        <f t="shared" si="116"/>
        <v>0</v>
      </c>
      <c r="G1073">
        <f t="shared" si="119"/>
        <v>0</v>
      </c>
      <c r="M1073">
        <v>80</v>
      </c>
    </row>
    <row r="1074" spans="1:13" x14ac:dyDescent="0.25">
      <c r="A1074" t="str">
        <f t="shared" si="114"/>
        <v/>
      </c>
      <c r="B1074" s="16">
        <f t="shared" si="117"/>
        <v>39874</v>
      </c>
      <c r="C1074">
        <f t="shared" si="118"/>
        <v>80</v>
      </c>
      <c r="D1074">
        <f t="shared" si="115"/>
        <v>80</v>
      </c>
      <c r="E1074">
        <f t="shared" si="116"/>
        <v>0</v>
      </c>
      <c r="G1074">
        <f t="shared" si="119"/>
        <v>0</v>
      </c>
      <c r="M1074">
        <v>80</v>
      </c>
    </row>
    <row r="1075" spans="1:13" x14ac:dyDescent="0.25">
      <c r="A1075" t="str">
        <f t="shared" si="114"/>
        <v/>
      </c>
      <c r="B1075" s="16">
        <f t="shared" si="117"/>
        <v>39875</v>
      </c>
      <c r="C1075">
        <f t="shared" si="118"/>
        <v>80</v>
      </c>
      <c r="D1075">
        <f t="shared" si="115"/>
        <v>80</v>
      </c>
      <c r="E1075">
        <f t="shared" si="116"/>
        <v>0</v>
      </c>
      <c r="G1075">
        <f t="shared" si="119"/>
        <v>0</v>
      </c>
      <c r="M1075">
        <v>80</v>
      </c>
    </row>
    <row r="1076" spans="1:13" x14ac:dyDescent="0.25">
      <c r="A1076" t="str">
        <f t="shared" si="114"/>
        <v/>
      </c>
      <c r="B1076" s="16">
        <f t="shared" si="117"/>
        <v>39876</v>
      </c>
      <c r="C1076">
        <f t="shared" si="118"/>
        <v>80</v>
      </c>
      <c r="D1076">
        <f t="shared" si="115"/>
        <v>80</v>
      </c>
      <c r="E1076">
        <f t="shared" si="116"/>
        <v>0</v>
      </c>
      <c r="G1076">
        <f t="shared" si="119"/>
        <v>0</v>
      </c>
      <c r="M1076">
        <v>80</v>
      </c>
    </row>
    <row r="1077" spans="1:13" x14ac:dyDescent="0.25">
      <c r="A1077" t="str">
        <f t="shared" si="114"/>
        <v/>
      </c>
      <c r="B1077" s="16">
        <f t="shared" si="117"/>
        <v>39877</v>
      </c>
      <c r="C1077">
        <f t="shared" si="118"/>
        <v>80</v>
      </c>
      <c r="D1077">
        <f t="shared" si="115"/>
        <v>80</v>
      </c>
      <c r="E1077">
        <f t="shared" si="116"/>
        <v>0</v>
      </c>
      <c r="G1077">
        <f t="shared" si="119"/>
        <v>0</v>
      </c>
      <c r="M1077">
        <v>80</v>
      </c>
    </row>
    <row r="1078" spans="1:13" x14ac:dyDescent="0.25">
      <c r="A1078" t="str">
        <f t="shared" si="114"/>
        <v/>
      </c>
      <c r="B1078" s="16">
        <f t="shared" si="117"/>
        <v>39878</v>
      </c>
      <c r="C1078">
        <f t="shared" si="118"/>
        <v>80</v>
      </c>
      <c r="D1078">
        <f t="shared" si="115"/>
        <v>80</v>
      </c>
      <c r="E1078">
        <f t="shared" si="116"/>
        <v>0</v>
      </c>
      <c r="G1078">
        <f t="shared" si="119"/>
        <v>0</v>
      </c>
      <c r="M1078">
        <v>80</v>
      </c>
    </row>
    <row r="1079" spans="1:13" x14ac:dyDescent="0.25">
      <c r="A1079" t="str">
        <f t="shared" si="114"/>
        <v/>
      </c>
      <c r="B1079" s="16">
        <f t="shared" si="117"/>
        <v>39879</v>
      </c>
      <c r="C1079">
        <f t="shared" si="118"/>
        <v>80</v>
      </c>
      <c r="D1079">
        <f t="shared" si="115"/>
        <v>80</v>
      </c>
      <c r="E1079">
        <f t="shared" si="116"/>
        <v>0</v>
      </c>
      <c r="G1079">
        <f t="shared" si="119"/>
        <v>0</v>
      </c>
      <c r="M1079">
        <v>80</v>
      </c>
    </row>
    <row r="1080" spans="1:13" x14ac:dyDescent="0.25">
      <c r="A1080" t="str">
        <f t="shared" si="114"/>
        <v/>
      </c>
      <c r="B1080" s="16">
        <f t="shared" si="117"/>
        <v>39880</v>
      </c>
      <c r="C1080">
        <f t="shared" si="118"/>
        <v>80</v>
      </c>
      <c r="D1080">
        <f t="shared" si="115"/>
        <v>80</v>
      </c>
      <c r="E1080">
        <f t="shared" si="116"/>
        <v>0</v>
      </c>
      <c r="G1080">
        <f t="shared" si="119"/>
        <v>0</v>
      </c>
      <c r="M1080">
        <v>80</v>
      </c>
    </row>
    <row r="1081" spans="1:13" x14ac:dyDescent="0.25">
      <c r="A1081" t="str">
        <f t="shared" si="114"/>
        <v/>
      </c>
      <c r="B1081" s="16">
        <f t="shared" si="117"/>
        <v>39881</v>
      </c>
      <c r="C1081">
        <f t="shared" si="118"/>
        <v>80</v>
      </c>
      <c r="D1081">
        <f t="shared" si="115"/>
        <v>80</v>
      </c>
      <c r="E1081">
        <f t="shared" si="116"/>
        <v>0</v>
      </c>
      <c r="G1081">
        <f t="shared" si="119"/>
        <v>0</v>
      </c>
      <c r="M1081">
        <v>80</v>
      </c>
    </row>
    <row r="1082" spans="1:13" x14ac:dyDescent="0.25">
      <c r="A1082" t="str">
        <f t="shared" si="114"/>
        <v/>
      </c>
      <c r="B1082" s="16">
        <f t="shared" si="117"/>
        <v>39882</v>
      </c>
      <c r="C1082">
        <f t="shared" si="118"/>
        <v>80</v>
      </c>
      <c r="D1082">
        <f t="shared" si="115"/>
        <v>80</v>
      </c>
      <c r="E1082">
        <f t="shared" si="116"/>
        <v>0</v>
      </c>
      <c r="G1082">
        <f t="shared" si="119"/>
        <v>0</v>
      </c>
      <c r="M1082">
        <v>80</v>
      </c>
    </row>
    <row r="1083" spans="1:13" x14ac:dyDescent="0.25">
      <c r="A1083" t="str">
        <f t="shared" si="114"/>
        <v/>
      </c>
      <c r="B1083" s="16">
        <f t="shared" si="117"/>
        <v>39883</v>
      </c>
      <c r="C1083">
        <f t="shared" si="118"/>
        <v>80</v>
      </c>
      <c r="D1083">
        <f t="shared" si="115"/>
        <v>80</v>
      </c>
      <c r="E1083">
        <f t="shared" si="116"/>
        <v>0</v>
      </c>
      <c r="G1083">
        <f t="shared" si="119"/>
        <v>0</v>
      </c>
      <c r="M1083">
        <v>80</v>
      </c>
    </row>
    <row r="1084" spans="1:13" x14ac:dyDescent="0.25">
      <c r="A1084" t="str">
        <f t="shared" si="114"/>
        <v/>
      </c>
      <c r="B1084" s="16">
        <f t="shared" si="117"/>
        <v>39884</v>
      </c>
      <c r="C1084">
        <f t="shared" si="118"/>
        <v>80</v>
      </c>
      <c r="D1084">
        <f t="shared" si="115"/>
        <v>80</v>
      </c>
      <c r="E1084">
        <f t="shared" si="116"/>
        <v>0</v>
      </c>
      <c r="G1084">
        <f t="shared" si="119"/>
        <v>0</v>
      </c>
      <c r="M1084">
        <v>80</v>
      </c>
    </row>
    <row r="1085" spans="1:13" x14ac:dyDescent="0.25">
      <c r="A1085" t="str">
        <f t="shared" si="114"/>
        <v/>
      </c>
      <c r="B1085" s="16">
        <f t="shared" si="117"/>
        <v>39885</v>
      </c>
      <c r="C1085">
        <f t="shared" si="118"/>
        <v>80</v>
      </c>
      <c r="D1085">
        <f t="shared" si="115"/>
        <v>80</v>
      </c>
      <c r="E1085">
        <f t="shared" si="116"/>
        <v>0</v>
      </c>
      <c r="G1085">
        <f t="shared" si="119"/>
        <v>0</v>
      </c>
      <c r="M1085">
        <v>80</v>
      </c>
    </row>
    <row r="1086" spans="1:13" x14ac:dyDescent="0.25">
      <c r="A1086" t="str">
        <f t="shared" si="114"/>
        <v/>
      </c>
      <c r="B1086" s="16">
        <f t="shared" si="117"/>
        <v>39886</v>
      </c>
      <c r="C1086">
        <f t="shared" si="118"/>
        <v>80</v>
      </c>
      <c r="D1086">
        <f t="shared" si="115"/>
        <v>80</v>
      </c>
      <c r="E1086">
        <f t="shared" si="116"/>
        <v>0</v>
      </c>
      <c r="G1086">
        <f t="shared" si="119"/>
        <v>0</v>
      </c>
      <c r="M1086">
        <v>80</v>
      </c>
    </row>
    <row r="1087" spans="1:13" x14ac:dyDescent="0.25">
      <c r="A1087" t="str">
        <f t="shared" si="114"/>
        <v/>
      </c>
      <c r="B1087" s="16">
        <f t="shared" si="117"/>
        <v>39887</v>
      </c>
      <c r="C1087">
        <f t="shared" si="118"/>
        <v>80</v>
      </c>
      <c r="D1087">
        <f t="shared" si="115"/>
        <v>80</v>
      </c>
      <c r="E1087">
        <f t="shared" si="116"/>
        <v>0</v>
      </c>
      <c r="G1087">
        <f t="shared" si="119"/>
        <v>0</v>
      </c>
      <c r="M1087">
        <v>80</v>
      </c>
    </row>
    <row r="1088" spans="1:13" x14ac:dyDescent="0.25">
      <c r="A1088" t="str">
        <f t="shared" si="114"/>
        <v/>
      </c>
      <c r="B1088" s="16">
        <f t="shared" si="117"/>
        <v>39888</v>
      </c>
      <c r="C1088">
        <f t="shared" si="118"/>
        <v>80</v>
      </c>
      <c r="D1088">
        <f t="shared" si="115"/>
        <v>80</v>
      </c>
      <c r="E1088">
        <f t="shared" si="116"/>
        <v>0</v>
      </c>
      <c r="G1088">
        <f t="shared" si="119"/>
        <v>0</v>
      </c>
      <c r="M1088">
        <v>80</v>
      </c>
    </row>
    <row r="1089" spans="1:13" x14ac:dyDescent="0.25">
      <c r="A1089" t="str">
        <f t="shared" si="114"/>
        <v/>
      </c>
      <c r="B1089" s="16">
        <f t="shared" si="117"/>
        <v>39889</v>
      </c>
      <c r="C1089">
        <f t="shared" si="118"/>
        <v>80</v>
      </c>
      <c r="D1089">
        <f t="shared" si="115"/>
        <v>80</v>
      </c>
      <c r="E1089">
        <f t="shared" si="116"/>
        <v>0</v>
      </c>
      <c r="G1089">
        <f t="shared" si="119"/>
        <v>0</v>
      </c>
      <c r="M1089">
        <v>80</v>
      </c>
    </row>
    <row r="1090" spans="1:13" x14ac:dyDescent="0.25">
      <c r="A1090" t="str">
        <f t="shared" si="114"/>
        <v/>
      </c>
      <c r="B1090" s="16">
        <f t="shared" si="117"/>
        <v>39890</v>
      </c>
      <c r="C1090">
        <f t="shared" si="118"/>
        <v>80</v>
      </c>
      <c r="D1090">
        <f t="shared" si="115"/>
        <v>80</v>
      </c>
      <c r="E1090">
        <f t="shared" si="116"/>
        <v>0</v>
      </c>
      <c r="G1090">
        <f t="shared" si="119"/>
        <v>0</v>
      </c>
      <c r="M1090">
        <v>80</v>
      </c>
    </row>
    <row r="1091" spans="1:13" x14ac:dyDescent="0.25">
      <c r="A1091" t="str">
        <f t="shared" si="114"/>
        <v/>
      </c>
      <c r="B1091" s="16">
        <f t="shared" si="117"/>
        <v>39891</v>
      </c>
      <c r="C1091">
        <f t="shared" si="118"/>
        <v>80</v>
      </c>
      <c r="D1091">
        <f t="shared" si="115"/>
        <v>80</v>
      </c>
      <c r="E1091">
        <f t="shared" si="116"/>
        <v>0</v>
      </c>
      <c r="G1091">
        <f t="shared" si="119"/>
        <v>0</v>
      </c>
      <c r="M1091">
        <v>80</v>
      </c>
    </row>
    <row r="1092" spans="1:13" x14ac:dyDescent="0.25">
      <c r="A1092" t="str">
        <f t="shared" si="114"/>
        <v/>
      </c>
      <c r="B1092" s="16">
        <f t="shared" si="117"/>
        <v>39892</v>
      </c>
      <c r="C1092">
        <f t="shared" si="118"/>
        <v>80</v>
      </c>
      <c r="D1092">
        <f t="shared" si="115"/>
        <v>80</v>
      </c>
      <c r="E1092">
        <f t="shared" si="116"/>
        <v>0</v>
      </c>
      <c r="G1092">
        <f t="shared" si="119"/>
        <v>0</v>
      </c>
      <c r="M1092">
        <v>80</v>
      </c>
    </row>
    <row r="1093" spans="1:13" x14ac:dyDescent="0.25">
      <c r="A1093" t="str">
        <f t="shared" si="114"/>
        <v/>
      </c>
      <c r="B1093" s="16">
        <f t="shared" si="117"/>
        <v>39893</v>
      </c>
      <c r="C1093">
        <f t="shared" si="118"/>
        <v>80</v>
      </c>
      <c r="D1093">
        <f t="shared" si="115"/>
        <v>80</v>
      </c>
      <c r="E1093">
        <f t="shared" si="116"/>
        <v>0</v>
      </c>
      <c r="G1093">
        <f t="shared" si="119"/>
        <v>0</v>
      </c>
      <c r="M1093">
        <v>80</v>
      </c>
    </row>
    <row r="1094" spans="1:13" x14ac:dyDescent="0.25">
      <c r="A1094" t="str">
        <f t="shared" si="114"/>
        <v/>
      </c>
      <c r="B1094" s="16">
        <f t="shared" si="117"/>
        <v>39894</v>
      </c>
      <c r="C1094">
        <f t="shared" si="118"/>
        <v>80</v>
      </c>
      <c r="D1094">
        <f t="shared" si="115"/>
        <v>80</v>
      </c>
      <c r="E1094">
        <f t="shared" si="116"/>
        <v>0</v>
      </c>
      <c r="G1094">
        <f t="shared" si="119"/>
        <v>0</v>
      </c>
      <c r="M1094">
        <v>80</v>
      </c>
    </row>
    <row r="1095" spans="1:13" x14ac:dyDescent="0.25">
      <c r="A1095" t="str">
        <f t="shared" si="114"/>
        <v/>
      </c>
      <c r="B1095" s="16">
        <f t="shared" si="117"/>
        <v>39895</v>
      </c>
      <c r="C1095">
        <f t="shared" si="118"/>
        <v>80</v>
      </c>
      <c r="D1095">
        <f t="shared" si="115"/>
        <v>80</v>
      </c>
      <c r="E1095">
        <f t="shared" si="116"/>
        <v>0</v>
      </c>
      <c r="G1095">
        <f t="shared" si="119"/>
        <v>0</v>
      </c>
      <c r="M1095">
        <v>80</v>
      </c>
    </row>
    <row r="1096" spans="1:13" x14ac:dyDescent="0.25">
      <c r="A1096" t="str">
        <f t="shared" ref="A1096:A1159" si="120">IF(DAY(B1096)=1,1,"")</f>
        <v/>
      </c>
      <c r="B1096" s="16">
        <f t="shared" si="117"/>
        <v>39896</v>
      </c>
      <c r="C1096">
        <f t="shared" si="118"/>
        <v>80</v>
      </c>
      <c r="D1096">
        <f t="shared" ref="D1096:D1159" si="121">SUM(F1096:W1096)</f>
        <v>80</v>
      </c>
      <c r="E1096">
        <f t="shared" ref="E1096:E1159" si="122">C1096-D1096</f>
        <v>0</v>
      </c>
      <c r="G1096">
        <f t="shared" si="119"/>
        <v>0</v>
      </c>
      <c r="M1096">
        <v>80</v>
      </c>
    </row>
    <row r="1097" spans="1:13" x14ac:dyDescent="0.25">
      <c r="A1097" t="str">
        <f t="shared" si="120"/>
        <v/>
      </c>
      <c r="B1097" s="16">
        <f t="shared" ref="B1097:B1160" si="123">B1096+1</f>
        <v>39897</v>
      </c>
      <c r="C1097">
        <f t="shared" si="118"/>
        <v>80</v>
      </c>
      <c r="D1097">
        <f t="shared" si="121"/>
        <v>80</v>
      </c>
      <c r="E1097">
        <f t="shared" si="122"/>
        <v>0</v>
      </c>
      <c r="G1097">
        <f t="shared" si="119"/>
        <v>0</v>
      </c>
      <c r="M1097">
        <v>80</v>
      </c>
    </row>
    <row r="1098" spans="1:13" x14ac:dyDescent="0.25">
      <c r="A1098" t="str">
        <f t="shared" si="120"/>
        <v/>
      </c>
      <c r="B1098" s="16">
        <f t="shared" si="123"/>
        <v>39898</v>
      </c>
      <c r="C1098">
        <f t="shared" ref="C1098:C1161" si="124">C1097</f>
        <v>80</v>
      </c>
      <c r="D1098">
        <f t="shared" si="121"/>
        <v>80</v>
      </c>
      <c r="E1098">
        <f t="shared" si="122"/>
        <v>0</v>
      </c>
      <c r="G1098">
        <f t="shared" si="119"/>
        <v>0</v>
      </c>
      <c r="M1098">
        <v>80</v>
      </c>
    </row>
    <row r="1099" spans="1:13" x14ac:dyDescent="0.25">
      <c r="A1099" t="str">
        <f t="shared" si="120"/>
        <v/>
      </c>
      <c r="B1099" s="16">
        <f t="shared" si="123"/>
        <v>39899</v>
      </c>
      <c r="C1099">
        <f t="shared" si="124"/>
        <v>80</v>
      </c>
      <c r="D1099">
        <f t="shared" si="121"/>
        <v>80</v>
      </c>
      <c r="E1099">
        <f t="shared" si="122"/>
        <v>0</v>
      </c>
      <c r="G1099">
        <f t="shared" ref="G1099:G1162" si="125">G1098</f>
        <v>0</v>
      </c>
      <c r="M1099">
        <v>80</v>
      </c>
    </row>
    <row r="1100" spans="1:13" x14ac:dyDescent="0.25">
      <c r="A1100" t="str">
        <f t="shared" si="120"/>
        <v/>
      </c>
      <c r="B1100" s="16">
        <f t="shared" si="123"/>
        <v>39900</v>
      </c>
      <c r="C1100">
        <f t="shared" si="124"/>
        <v>80</v>
      </c>
      <c r="D1100">
        <f t="shared" si="121"/>
        <v>80</v>
      </c>
      <c r="E1100">
        <f t="shared" si="122"/>
        <v>0</v>
      </c>
      <c r="G1100">
        <f t="shared" si="125"/>
        <v>0</v>
      </c>
      <c r="M1100">
        <v>80</v>
      </c>
    </row>
    <row r="1101" spans="1:13" x14ac:dyDescent="0.25">
      <c r="A1101" t="str">
        <f t="shared" si="120"/>
        <v/>
      </c>
      <c r="B1101" s="16">
        <f t="shared" si="123"/>
        <v>39901</v>
      </c>
      <c r="C1101">
        <f t="shared" si="124"/>
        <v>80</v>
      </c>
      <c r="D1101">
        <f t="shared" si="121"/>
        <v>80</v>
      </c>
      <c r="E1101">
        <f t="shared" si="122"/>
        <v>0</v>
      </c>
      <c r="G1101">
        <f t="shared" si="125"/>
        <v>0</v>
      </c>
      <c r="M1101">
        <v>80</v>
      </c>
    </row>
    <row r="1102" spans="1:13" x14ac:dyDescent="0.25">
      <c r="A1102" t="str">
        <f t="shared" si="120"/>
        <v/>
      </c>
      <c r="B1102" s="16">
        <f t="shared" si="123"/>
        <v>39902</v>
      </c>
      <c r="C1102">
        <f t="shared" si="124"/>
        <v>80</v>
      </c>
      <c r="D1102">
        <f t="shared" si="121"/>
        <v>80</v>
      </c>
      <c r="E1102">
        <f t="shared" si="122"/>
        <v>0</v>
      </c>
      <c r="G1102">
        <f t="shared" si="125"/>
        <v>0</v>
      </c>
      <c r="M1102">
        <v>80</v>
      </c>
    </row>
    <row r="1103" spans="1:13" x14ac:dyDescent="0.25">
      <c r="A1103" t="str">
        <f t="shared" si="120"/>
        <v/>
      </c>
      <c r="B1103" s="16">
        <f t="shared" si="123"/>
        <v>39903</v>
      </c>
      <c r="C1103">
        <f t="shared" si="124"/>
        <v>80</v>
      </c>
      <c r="D1103">
        <f t="shared" si="121"/>
        <v>80</v>
      </c>
      <c r="E1103">
        <f t="shared" si="122"/>
        <v>0</v>
      </c>
      <c r="G1103">
        <f t="shared" si="125"/>
        <v>0</v>
      </c>
      <c r="M1103">
        <v>80</v>
      </c>
    </row>
    <row r="1104" spans="1:13" x14ac:dyDescent="0.25">
      <c r="A1104">
        <f t="shared" si="120"/>
        <v>1</v>
      </c>
      <c r="B1104" s="16">
        <f t="shared" si="123"/>
        <v>39904</v>
      </c>
      <c r="C1104">
        <f t="shared" si="124"/>
        <v>80</v>
      </c>
      <c r="D1104">
        <f t="shared" si="121"/>
        <v>80</v>
      </c>
      <c r="E1104">
        <f t="shared" si="122"/>
        <v>0</v>
      </c>
      <c r="G1104">
        <f t="shared" si="125"/>
        <v>0</v>
      </c>
      <c r="M1104">
        <v>80</v>
      </c>
    </row>
    <row r="1105" spans="1:13" x14ac:dyDescent="0.25">
      <c r="A1105" t="str">
        <f t="shared" si="120"/>
        <v/>
      </c>
      <c r="B1105" s="16">
        <f t="shared" si="123"/>
        <v>39905</v>
      </c>
      <c r="C1105">
        <f t="shared" si="124"/>
        <v>80</v>
      </c>
      <c r="D1105">
        <f t="shared" si="121"/>
        <v>80</v>
      </c>
      <c r="E1105">
        <f t="shared" si="122"/>
        <v>0</v>
      </c>
      <c r="G1105">
        <f t="shared" si="125"/>
        <v>0</v>
      </c>
      <c r="M1105">
        <v>80</v>
      </c>
    </row>
    <row r="1106" spans="1:13" x14ac:dyDescent="0.25">
      <c r="A1106" t="str">
        <f t="shared" si="120"/>
        <v/>
      </c>
      <c r="B1106" s="16">
        <f t="shared" si="123"/>
        <v>39906</v>
      </c>
      <c r="C1106">
        <f t="shared" si="124"/>
        <v>80</v>
      </c>
      <c r="D1106">
        <f t="shared" si="121"/>
        <v>80</v>
      </c>
      <c r="E1106">
        <f t="shared" si="122"/>
        <v>0</v>
      </c>
      <c r="G1106">
        <f t="shared" si="125"/>
        <v>0</v>
      </c>
      <c r="M1106">
        <v>80</v>
      </c>
    </row>
    <row r="1107" spans="1:13" x14ac:dyDescent="0.25">
      <c r="A1107" t="str">
        <f t="shared" si="120"/>
        <v/>
      </c>
      <c r="B1107" s="16">
        <f t="shared" si="123"/>
        <v>39907</v>
      </c>
      <c r="C1107">
        <f t="shared" si="124"/>
        <v>80</v>
      </c>
      <c r="D1107">
        <f t="shared" si="121"/>
        <v>80</v>
      </c>
      <c r="E1107">
        <f t="shared" si="122"/>
        <v>0</v>
      </c>
      <c r="G1107">
        <f t="shared" si="125"/>
        <v>0</v>
      </c>
      <c r="M1107">
        <v>80</v>
      </c>
    </row>
    <row r="1108" spans="1:13" x14ac:dyDescent="0.25">
      <c r="A1108" t="str">
        <f t="shared" si="120"/>
        <v/>
      </c>
      <c r="B1108" s="16">
        <f t="shared" si="123"/>
        <v>39908</v>
      </c>
      <c r="C1108">
        <f t="shared" si="124"/>
        <v>80</v>
      </c>
      <c r="D1108">
        <f t="shared" si="121"/>
        <v>80</v>
      </c>
      <c r="E1108">
        <f t="shared" si="122"/>
        <v>0</v>
      </c>
      <c r="G1108">
        <f t="shared" si="125"/>
        <v>0</v>
      </c>
      <c r="M1108">
        <v>80</v>
      </c>
    </row>
    <row r="1109" spans="1:13" x14ac:dyDescent="0.25">
      <c r="A1109" t="str">
        <f t="shared" si="120"/>
        <v/>
      </c>
      <c r="B1109" s="16">
        <f t="shared" si="123"/>
        <v>39909</v>
      </c>
      <c r="C1109">
        <f t="shared" si="124"/>
        <v>80</v>
      </c>
      <c r="D1109">
        <f t="shared" si="121"/>
        <v>80</v>
      </c>
      <c r="E1109">
        <f t="shared" si="122"/>
        <v>0</v>
      </c>
      <c r="G1109">
        <f t="shared" si="125"/>
        <v>0</v>
      </c>
      <c r="M1109">
        <v>80</v>
      </c>
    </row>
    <row r="1110" spans="1:13" x14ac:dyDescent="0.25">
      <c r="A1110" t="str">
        <f t="shared" si="120"/>
        <v/>
      </c>
      <c r="B1110" s="16">
        <f t="shared" si="123"/>
        <v>39910</v>
      </c>
      <c r="C1110">
        <f t="shared" si="124"/>
        <v>80</v>
      </c>
      <c r="D1110">
        <f t="shared" si="121"/>
        <v>80</v>
      </c>
      <c r="E1110">
        <f t="shared" si="122"/>
        <v>0</v>
      </c>
      <c r="G1110">
        <f t="shared" si="125"/>
        <v>0</v>
      </c>
      <c r="M1110">
        <v>80</v>
      </c>
    </row>
    <row r="1111" spans="1:13" x14ac:dyDescent="0.25">
      <c r="A1111" t="str">
        <f t="shared" si="120"/>
        <v/>
      </c>
      <c r="B1111" s="16">
        <f t="shared" si="123"/>
        <v>39911</v>
      </c>
      <c r="C1111">
        <f t="shared" si="124"/>
        <v>80</v>
      </c>
      <c r="D1111">
        <f t="shared" si="121"/>
        <v>80</v>
      </c>
      <c r="E1111">
        <f t="shared" si="122"/>
        <v>0</v>
      </c>
      <c r="G1111">
        <f t="shared" si="125"/>
        <v>0</v>
      </c>
      <c r="M1111">
        <v>80</v>
      </c>
    </row>
    <row r="1112" spans="1:13" x14ac:dyDescent="0.25">
      <c r="A1112" t="str">
        <f t="shared" si="120"/>
        <v/>
      </c>
      <c r="B1112" s="16">
        <f t="shared" si="123"/>
        <v>39912</v>
      </c>
      <c r="C1112">
        <f t="shared" si="124"/>
        <v>80</v>
      </c>
      <c r="D1112">
        <f t="shared" si="121"/>
        <v>80</v>
      </c>
      <c r="E1112">
        <f t="shared" si="122"/>
        <v>0</v>
      </c>
      <c r="G1112">
        <f t="shared" si="125"/>
        <v>0</v>
      </c>
      <c r="M1112">
        <v>80</v>
      </c>
    </row>
    <row r="1113" spans="1:13" x14ac:dyDescent="0.25">
      <c r="A1113" t="str">
        <f t="shared" si="120"/>
        <v/>
      </c>
      <c r="B1113" s="16">
        <f t="shared" si="123"/>
        <v>39913</v>
      </c>
      <c r="C1113">
        <f t="shared" si="124"/>
        <v>80</v>
      </c>
      <c r="D1113">
        <f t="shared" si="121"/>
        <v>80</v>
      </c>
      <c r="E1113">
        <f t="shared" si="122"/>
        <v>0</v>
      </c>
      <c r="G1113">
        <f t="shared" si="125"/>
        <v>0</v>
      </c>
      <c r="M1113">
        <v>80</v>
      </c>
    </row>
    <row r="1114" spans="1:13" x14ac:dyDescent="0.25">
      <c r="A1114" t="str">
        <f t="shared" si="120"/>
        <v/>
      </c>
      <c r="B1114" s="16">
        <f t="shared" si="123"/>
        <v>39914</v>
      </c>
      <c r="C1114">
        <f t="shared" si="124"/>
        <v>80</v>
      </c>
      <c r="D1114">
        <f t="shared" si="121"/>
        <v>80</v>
      </c>
      <c r="E1114">
        <f t="shared" si="122"/>
        <v>0</v>
      </c>
      <c r="G1114">
        <f t="shared" si="125"/>
        <v>0</v>
      </c>
      <c r="M1114">
        <v>80</v>
      </c>
    </row>
    <row r="1115" spans="1:13" x14ac:dyDescent="0.25">
      <c r="A1115" t="str">
        <f t="shared" si="120"/>
        <v/>
      </c>
      <c r="B1115" s="16">
        <f t="shared" si="123"/>
        <v>39915</v>
      </c>
      <c r="C1115">
        <f t="shared" si="124"/>
        <v>80</v>
      </c>
      <c r="D1115">
        <f t="shared" si="121"/>
        <v>80</v>
      </c>
      <c r="E1115">
        <f t="shared" si="122"/>
        <v>0</v>
      </c>
      <c r="G1115">
        <f t="shared" si="125"/>
        <v>0</v>
      </c>
      <c r="M1115">
        <v>80</v>
      </c>
    </row>
    <row r="1116" spans="1:13" x14ac:dyDescent="0.25">
      <c r="A1116" t="str">
        <f t="shared" si="120"/>
        <v/>
      </c>
      <c r="B1116" s="16">
        <f t="shared" si="123"/>
        <v>39916</v>
      </c>
      <c r="C1116">
        <f t="shared" si="124"/>
        <v>80</v>
      </c>
      <c r="D1116">
        <f t="shared" si="121"/>
        <v>80</v>
      </c>
      <c r="E1116">
        <f t="shared" si="122"/>
        <v>0</v>
      </c>
      <c r="G1116">
        <f t="shared" si="125"/>
        <v>0</v>
      </c>
      <c r="M1116">
        <v>80</v>
      </c>
    </row>
    <row r="1117" spans="1:13" x14ac:dyDescent="0.25">
      <c r="A1117" t="str">
        <f t="shared" si="120"/>
        <v/>
      </c>
      <c r="B1117" s="16">
        <f t="shared" si="123"/>
        <v>39917</v>
      </c>
      <c r="C1117">
        <f t="shared" si="124"/>
        <v>80</v>
      </c>
      <c r="D1117">
        <f t="shared" si="121"/>
        <v>80</v>
      </c>
      <c r="E1117">
        <f t="shared" si="122"/>
        <v>0</v>
      </c>
      <c r="G1117">
        <f t="shared" si="125"/>
        <v>0</v>
      </c>
      <c r="M1117">
        <v>80</v>
      </c>
    </row>
    <row r="1118" spans="1:13" x14ac:dyDescent="0.25">
      <c r="A1118" t="str">
        <f t="shared" si="120"/>
        <v/>
      </c>
      <c r="B1118" s="16">
        <f t="shared" si="123"/>
        <v>39918</v>
      </c>
      <c r="C1118">
        <f t="shared" si="124"/>
        <v>80</v>
      </c>
      <c r="D1118">
        <f t="shared" si="121"/>
        <v>80</v>
      </c>
      <c r="E1118">
        <f t="shared" si="122"/>
        <v>0</v>
      </c>
      <c r="G1118">
        <f t="shared" si="125"/>
        <v>0</v>
      </c>
      <c r="M1118">
        <v>80</v>
      </c>
    </row>
    <row r="1119" spans="1:13" x14ac:dyDescent="0.25">
      <c r="A1119" t="str">
        <f t="shared" si="120"/>
        <v/>
      </c>
      <c r="B1119" s="16">
        <f t="shared" si="123"/>
        <v>39919</v>
      </c>
      <c r="C1119">
        <f t="shared" si="124"/>
        <v>80</v>
      </c>
      <c r="D1119">
        <f t="shared" si="121"/>
        <v>80</v>
      </c>
      <c r="E1119">
        <f t="shared" si="122"/>
        <v>0</v>
      </c>
      <c r="G1119">
        <f t="shared" si="125"/>
        <v>0</v>
      </c>
      <c r="M1119">
        <v>80</v>
      </c>
    </row>
    <row r="1120" spans="1:13" x14ac:dyDescent="0.25">
      <c r="A1120" t="str">
        <f t="shared" si="120"/>
        <v/>
      </c>
      <c r="B1120" s="16">
        <f t="shared" si="123"/>
        <v>39920</v>
      </c>
      <c r="C1120">
        <f t="shared" si="124"/>
        <v>80</v>
      </c>
      <c r="D1120">
        <f t="shared" si="121"/>
        <v>80</v>
      </c>
      <c r="E1120">
        <f t="shared" si="122"/>
        <v>0</v>
      </c>
      <c r="G1120">
        <f t="shared" si="125"/>
        <v>0</v>
      </c>
      <c r="M1120">
        <v>80</v>
      </c>
    </row>
    <row r="1121" spans="1:13" x14ac:dyDescent="0.25">
      <c r="A1121" t="str">
        <f t="shared" si="120"/>
        <v/>
      </c>
      <c r="B1121" s="16">
        <f t="shared" si="123"/>
        <v>39921</v>
      </c>
      <c r="C1121">
        <f t="shared" si="124"/>
        <v>80</v>
      </c>
      <c r="D1121">
        <f t="shared" si="121"/>
        <v>80</v>
      </c>
      <c r="E1121">
        <f t="shared" si="122"/>
        <v>0</v>
      </c>
      <c r="G1121">
        <f t="shared" si="125"/>
        <v>0</v>
      </c>
      <c r="M1121">
        <v>80</v>
      </c>
    </row>
    <row r="1122" spans="1:13" x14ac:dyDescent="0.25">
      <c r="A1122" t="str">
        <f t="shared" si="120"/>
        <v/>
      </c>
      <c r="B1122" s="16">
        <f t="shared" si="123"/>
        <v>39922</v>
      </c>
      <c r="C1122">
        <f t="shared" si="124"/>
        <v>80</v>
      </c>
      <c r="D1122">
        <f t="shared" si="121"/>
        <v>80</v>
      </c>
      <c r="E1122">
        <f t="shared" si="122"/>
        <v>0</v>
      </c>
      <c r="G1122">
        <f t="shared" si="125"/>
        <v>0</v>
      </c>
      <c r="M1122">
        <v>80</v>
      </c>
    </row>
    <row r="1123" spans="1:13" x14ac:dyDescent="0.25">
      <c r="A1123" t="str">
        <f t="shared" si="120"/>
        <v/>
      </c>
      <c r="B1123" s="16">
        <f t="shared" si="123"/>
        <v>39923</v>
      </c>
      <c r="C1123">
        <f t="shared" si="124"/>
        <v>80</v>
      </c>
      <c r="D1123">
        <f t="shared" si="121"/>
        <v>80</v>
      </c>
      <c r="E1123">
        <f t="shared" si="122"/>
        <v>0</v>
      </c>
      <c r="G1123">
        <f t="shared" si="125"/>
        <v>0</v>
      </c>
      <c r="M1123">
        <v>80</v>
      </c>
    </row>
    <row r="1124" spans="1:13" x14ac:dyDescent="0.25">
      <c r="A1124" t="str">
        <f t="shared" si="120"/>
        <v/>
      </c>
      <c r="B1124" s="16">
        <f t="shared" si="123"/>
        <v>39924</v>
      </c>
      <c r="C1124">
        <f t="shared" si="124"/>
        <v>80</v>
      </c>
      <c r="D1124">
        <f t="shared" si="121"/>
        <v>80</v>
      </c>
      <c r="E1124">
        <f t="shared" si="122"/>
        <v>0</v>
      </c>
      <c r="G1124">
        <f t="shared" si="125"/>
        <v>0</v>
      </c>
      <c r="M1124">
        <v>80</v>
      </c>
    </row>
    <row r="1125" spans="1:13" x14ac:dyDescent="0.25">
      <c r="A1125" t="str">
        <f t="shared" si="120"/>
        <v/>
      </c>
      <c r="B1125" s="16">
        <f t="shared" si="123"/>
        <v>39925</v>
      </c>
      <c r="C1125">
        <f t="shared" si="124"/>
        <v>80</v>
      </c>
      <c r="D1125">
        <f t="shared" si="121"/>
        <v>80</v>
      </c>
      <c r="E1125">
        <f t="shared" si="122"/>
        <v>0</v>
      </c>
      <c r="G1125">
        <f t="shared" si="125"/>
        <v>0</v>
      </c>
      <c r="M1125">
        <v>80</v>
      </c>
    </row>
    <row r="1126" spans="1:13" x14ac:dyDescent="0.25">
      <c r="A1126" t="str">
        <f t="shared" si="120"/>
        <v/>
      </c>
      <c r="B1126" s="16">
        <f t="shared" si="123"/>
        <v>39926</v>
      </c>
      <c r="C1126">
        <f t="shared" si="124"/>
        <v>80</v>
      </c>
      <c r="D1126">
        <f t="shared" si="121"/>
        <v>80</v>
      </c>
      <c r="E1126">
        <f t="shared" si="122"/>
        <v>0</v>
      </c>
      <c r="G1126">
        <f t="shared" si="125"/>
        <v>0</v>
      </c>
      <c r="M1126">
        <v>80</v>
      </c>
    </row>
    <row r="1127" spans="1:13" x14ac:dyDescent="0.25">
      <c r="A1127" t="str">
        <f t="shared" si="120"/>
        <v/>
      </c>
      <c r="B1127" s="16">
        <f t="shared" si="123"/>
        <v>39927</v>
      </c>
      <c r="C1127">
        <f t="shared" si="124"/>
        <v>80</v>
      </c>
      <c r="D1127">
        <f t="shared" si="121"/>
        <v>80</v>
      </c>
      <c r="E1127">
        <f t="shared" si="122"/>
        <v>0</v>
      </c>
      <c r="G1127">
        <f t="shared" si="125"/>
        <v>0</v>
      </c>
      <c r="M1127">
        <v>80</v>
      </c>
    </row>
    <row r="1128" spans="1:13" x14ac:dyDescent="0.25">
      <c r="A1128" t="str">
        <f t="shared" si="120"/>
        <v/>
      </c>
      <c r="B1128" s="16">
        <f t="shared" si="123"/>
        <v>39928</v>
      </c>
      <c r="C1128">
        <f t="shared" si="124"/>
        <v>80</v>
      </c>
      <c r="D1128">
        <f t="shared" si="121"/>
        <v>80</v>
      </c>
      <c r="E1128">
        <f t="shared" si="122"/>
        <v>0</v>
      </c>
      <c r="G1128">
        <f t="shared" si="125"/>
        <v>0</v>
      </c>
      <c r="M1128">
        <v>80</v>
      </c>
    </row>
    <row r="1129" spans="1:13" x14ac:dyDescent="0.25">
      <c r="A1129" t="str">
        <f t="shared" si="120"/>
        <v/>
      </c>
      <c r="B1129" s="16">
        <f t="shared" si="123"/>
        <v>39929</v>
      </c>
      <c r="C1129">
        <f t="shared" si="124"/>
        <v>80</v>
      </c>
      <c r="D1129">
        <f t="shared" si="121"/>
        <v>80</v>
      </c>
      <c r="E1129">
        <f t="shared" si="122"/>
        <v>0</v>
      </c>
      <c r="G1129">
        <f t="shared" si="125"/>
        <v>0</v>
      </c>
      <c r="M1129">
        <v>80</v>
      </c>
    </row>
    <row r="1130" spans="1:13" x14ac:dyDescent="0.25">
      <c r="A1130" t="str">
        <f t="shared" si="120"/>
        <v/>
      </c>
      <c r="B1130" s="16">
        <f t="shared" si="123"/>
        <v>39930</v>
      </c>
      <c r="C1130">
        <f t="shared" si="124"/>
        <v>80</v>
      </c>
      <c r="D1130">
        <f t="shared" si="121"/>
        <v>80</v>
      </c>
      <c r="E1130">
        <f t="shared" si="122"/>
        <v>0</v>
      </c>
      <c r="G1130">
        <f t="shared" si="125"/>
        <v>0</v>
      </c>
      <c r="M1130">
        <v>80</v>
      </c>
    </row>
    <row r="1131" spans="1:13" x14ac:dyDescent="0.25">
      <c r="A1131" t="str">
        <f t="shared" si="120"/>
        <v/>
      </c>
      <c r="B1131" s="16">
        <f t="shared" si="123"/>
        <v>39931</v>
      </c>
      <c r="C1131">
        <f t="shared" si="124"/>
        <v>80</v>
      </c>
      <c r="D1131">
        <f t="shared" si="121"/>
        <v>80</v>
      </c>
      <c r="E1131">
        <f t="shared" si="122"/>
        <v>0</v>
      </c>
      <c r="G1131">
        <f t="shared" si="125"/>
        <v>0</v>
      </c>
      <c r="M1131">
        <v>80</v>
      </c>
    </row>
    <row r="1132" spans="1:13" x14ac:dyDescent="0.25">
      <c r="A1132" t="str">
        <f t="shared" si="120"/>
        <v/>
      </c>
      <c r="B1132" s="16">
        <f t="shared" si="123"/>
        <v>39932</v>
      </c>
      <c r="C1132">
        <f t="shared" si="124"/>
        <v>80</v>
      </c>
      <c r="D1132">
        <f t="shared" si="121"/>
        <v>80</v>
      </c>
      <c r="E1132">
        <f t="shared" si="122"/>
        <v>0</v>
      </c>
      <c r="G1132">
        <f t="shared" si="125"/>
        <v>0</v>
      </c>
      <c r="M1132">
        <v>80</v>
      </c>
    </row>
    <row r="1133" spans="1:13" x14ac:dyDescent="0.25">
      <c r="A1133" t="str">
        <f t="shared" si="120"/>
        <v/>
      </c>
      <c r="B1133" s="16">
        <f t="shared" si="123"/>
        <v>39933</v>
      </c>
      <c r="C1133">
        <f t="shared" si="124"/>
        <v>80</v>
      </c>
      <c r="D1133">
        <f t="shared" si="121"/>
        <v>80</v>
      </c>
      <c r="E1133">
        <f t="shared" si="122"/>
        <v>0</v>
      </c>
      <c r="G1133">
        <f t="shared" si="125"/>
        <v>0</v>
      </c>
      <c r="M1133">
        <v>80</v>
      </c>
    </row>
    <row r="1134" spans="1:13" x14ac:dyDescent="0.25">
      <c r="A1134">
        <f t="shared" si="120"/>
        <v>1</v>
      </c>
      <c r="B1134" s="16">
        <f t="shared" si="123"/>
        <v>39934</v>
      </c>
      <c r="C1134">
        <f t="shared" si="124"/>
        <v>80</v>
      </c>
      <c r="D1134">
        <f t="shared" si="121"/>
        <v>0</v>
      </c>
      <c r="E1134">
        <f t="shared" si="122"/>
        <v>80</v>
      </c>
      <c r="G1134">
        <f t="shared" si="125"/>
        <v>0</v>
      </c>
    </row>
    <row r="1135" spans="1:13" x14ac:dyDescent="0.25">
      <c r="A1135" t="str">
        <f t="shared" si="120"/>
        <v/>
      </c>
      <c r="B1135" s="16">
        <f t="shared" si="123"/>
        <v>39935</v>
      </c>
      <c r="C1135">
        <f t="shared" si="124"/>
        <v>80</v>
      </c>
      <c r="D1135">
        <f t="shared" si="121"/>
        <v>0</v>
      </c>
      <c r="E1135">
        <f t="shared" si="122"/>
        <v>80</v>
      </c>
      <c r="G1135">
        <f t="shared" si="125"/>
        <v>0</v>
      </c>
    </row>
    <row r="1136" spans="1:13" x14ac:dyDescent="0.25">
      <c r="A1136" t="str">
        <f t="shared" si="120"/>
        <v/>
      </c>
      <c r="B1136" s="16">
        <f t="shared" si="123"/>
        <v>39936</v>
      </c>
      <c r="C1136">
        <f t="shared" si="124"/>
        <v>80</v>
      </c>
      <c r="D1136">
        <f t="shared" si="121"/>
        <v>0</v>
      </c>
      <c r="E1136">
        <f t="shared" si="122"/>
        <v>80</v>
      </c>
      <c r="G1136">
        <f t="shared" si="125"/>
        <v>0</v>
      </c>
    </row>
    <row r="1137" spans="1:7" x14ac:dyDescent="0.25">
      <c r="A1137" t="str">
        <f t="shared" si="120"/>
        <v/>
      </c>
      <c r="B1137" s="16">
        <f t="shared" si="123"/>
        <v>39937</v>
      </c>
      <c r="C1137">
        <f t="shared" si="124"/>
        <v>80</v>
      </c>
      <c r="D1137">
        <f t="shared" si="121"/>
        <v>0</v>
      </c>
      <c r="E1137">
        <f t="shared" si="122"/>
        <v>80</v>
      </c>
      <c r="G1137">
        <f t="shared" si="125"/>
        <v>0</v>
      </c>
    </row>
    <row r="1138" spans="1:7" x14ac:dyDescent="0.25">
      <c r="A1138" t="str">
        <f t="shared" si="120"/>
        <v/>
      </c>
      <c r="B1138" s="16">
        <f t="shared" si="123"/>
        <v>39938</v>
      </c>
      <c r="C1138">
        <f t="shared" si="124"/>
        <v>80</v>
      </c>
      <c r="D1138">
        <f t="shared" si="121"/>
        <v>0</v>
      </c>
      <c r="E1138">
        <f t="shared" si="122"/>
        <v>80</v>
      </c>
      <c r="G1138">
        <f t="shared" si="125"/>
        <v>0</v>
      </c>
    </row>
    <row r="1139" spans="1:7" x14ac:dyDescent="0.25">
      <c r="A1139" t="str">
        <f t="shared" si="120"/>
        <v/>
      </c>
      <c r="B1139" s="16">
        <f t="shared" si="123"/>
        <v>39939</v>
      </c>
      <c r="C1139">
        <f t="shared" si="124"/>
        <v>80</v>
      </c>
      <c r="D1139">
        <f t="shared" si="121"/>
        <v>0</v>
      </c>
      <c r="E1139">
        <f t="shared" si="122"/>
        <v>80</v>
      </c>
      <c r="G1139">
        <f t="shared" si="125"/>
        <v>0</v>
      </c>
    </row>
    <row r="1140" spans="1:7" x14ac:dyDescent="0.25">
      <c r="A1140" t="str">
        <f t="shared" si="120"/>
        <v/>
      </c>
      <c r="B1140" s="16">
        <f t="shared" si="123"/>
        <v>39940</v>
      </c>
      <c r="C1140">
        <f t="shared" si="124"/>
        <v>80</v>
      </c>
      <c r="D1140">
        <f t="shared" si="121"/>
        <v>0</v>
      </c>
      <c r="E1140">
        <f t="shared" si="122"/>
        <v>80</v>
      </c>
      <c r="G1140">
        <f t="shared" si="125"/>
        <v>0</v>
      </c>
    </row>
    <row r="1141" spans="1:7" x14ac:dyDescent="0.25">
      <c r="A1141" t="str">
        <f t="shared" si="120"/>
        <v/>
      </c>
      <c r="B1141" s="16">
        <f t="shared" si="123"/>
        <v>39941</v>
      </c>
      <c r="C1141">
        <f t="shared" si="124"/>
        <v>80</v>
      </c>
      <c r="D1141">
        <f t="shared" si="121"/>
        <v>0</v>
      </c>
      <c r="E1141">
        <f t="shared" si="122"/>
        <v>80</v>
      </c>
      <c r="G1141">
        <f t="shared" si="125"/>
        <v>0</v>
      </c>
    </row>
    <row r="1142" spans="1:7" x14ac:dyDescent="0.25">
      <c r="A1142" t="str">
        <f t="shared" si="120"/>
        <v/>
      </c>
      <c r="B1142" s="16">
        <f t="shared" si="123"/>
        <v>39942</v>
      </c>
      <c r="C1142">
        <f t="shared" si="124"/>
        <v>80</v>
      </c>
      <c r="D1142">
        <f t="shared" si="121"/>
        <v>0</v>
      </c>
      <c r="E1142">
        <f t="shared" si="122"/>
        <v>80</v>
      </c>
      <c r="G1142">
        <f t="shared" si="125"/>
        <v>0</v>
      </c>
    </row>
    <row r="1143" spans="1:7" x14ac:dyDescent="0.25">
      <c r="A1143" t="str">
        <f t="shared" si="120"/>
        <v/>
      </c>
      <c r="B1143" s="16">
        <f t="shared" si="123"/>
        <v>39943</v>
      </c>
      <c r="C1143">
        <f t="shared" si="124"/>
        <v>80</v>
      </c>
      <c r="D1143">
        <f t="shared" si="121"/>
        <v>0</v>
      </c>
      <c r="E1143">
        <f t="shared" si="122"/>
        <v>80</v>
      </c>
      <c r="G1143">
        <f t="shared" si="125"/>
        <v>0</v>
      </c>
    </row>
    <row r="1144" spans="1:7" x14ac:dyDescent="0.25">
      <c r="A1144" t="str">
        <f t="shared" si="120"/>
        <v/>
      </c>
      <c r="B1144" s="16">
        <f t="shared" si="123"/>
        <v>39944</v>
      </c>
      <c r="C1144">
        <f t="shared" si="124"/>
        <v>80</v>
      </c>
      <c r="D1144">
        <f t="shared" si="121"/>
        <v>0</v>
      </c>
      <c r="E1144">
        <f t="shared" si="122"/>
        <v>80</v>
      </c>
      <c r="G1144">
        <f t="shared" si="125"/>
        <v>0</v>
      </c>
    </row>
    <row r="1145" spans="1:7" x14ac:dyDescent="0.25">
      <c r="A1145" t="str">
        <f t="shared" si="120"/>
        <v/>
      </c>
      <c r="B1145" s="16">
        <f t="shared" si="123"/>
        <v>39945</v>
      </c>
      <c r="C1145">
        <f t="shared" si="124"/>
        <v>80</v>
      </c>
      <c r="D1145">
        <f t="shared" si="121"/>
        <v>0</v>
      </c>
      <c r="E1145">
        <f t="shared" si="122"/>
        <v>80</v>
      </c>
      <c r="G1145">
        <f t="shared" si="125"/>
        <v>0</v>
      </c>
    </row>
    <row r="1146" spans="1:7" x14ac:dyDescent="0.25">
      <c r="A1146" t="str">
        <f t="shared" si="120"/>
        <v/>
      </c>
      <c r="B1146" s="16">
        <f t="shared" si="123"/>
        <v>39946</v>
      </c>
      <c r="C1146">
        <f t="shared" si="124"/>
        <v>80</v>
      </c>
      <c r="D1146">
        <f t="shared" si="121"/>
        <v>0</v>
      </c>
      <c r="E1146">
        <f t="shared" si="122"/>
        <v>80</v>
      </c>
      <c r="G1146">
        <f t="shared" si="125"/>
        <v>0</v>
      </c>
    </row>
    <row r="1147" spans="1:7" x14ac:dyDescent="0.25">
      <c r="A1147" t="str">
        <f t="shared" si="120"/>
        <v/>
      </c>
      <c r="B1147" s="16">
        <f t="shared" si="123"/>
        <v>39947</v>
      </c>
      <c r="C1147">
        <f t="shared" si="124"/>
        <v>80</v>
      </c>
      <c r="D1147">
        <f t="shared" si="121"/>
        <v>0</v>
      </c>
      <c r="E1147">
        <f t="shared" si="122"/>
        <v>80</v>
      </c>
      <c r="G1147">
        <f t="shared" si="125"/>
        <v>0</v>
      </c>
    </row>
    <row r="1148" spans="1:7" x14ac:dyDescent="0.25">
      <c r="A1148" t="str">
        <f t="shared" si="120"/>
        <v/>
      </c>
      <c r="B1148" s="16">
        <f t="shared" si="123"/>
        <v>39948</v>
      </c>
      <c r="C1148">
        <f t="shared" si="124"/>
        <v>80</v>
      </c>
      <c r="D1148">
        <f t="shared" si="121"/>
        <v>0</v>
      </c>
      <c r="E1148">
        <f t="shared" si="122"/>
        <v>80</v>
      </c>
      <c r="G1148">
        <f t="shared" si="125"/>
        <v>0</v>
      </c>
    </row>
    <row r="1149" spans="1:7" x14ac:dyDescent="0.25">
      <c r="A1149" t="str">
        <f t="shared" si="120"/>
        <v/>
      </c>
      <c r="B1149" s="16">
        <f t="shared" si="123"/>
        <v>39949</v>
      </c>
      <c r="C1149">
        <f t="shared" si="124"/>
        <v>80</v>
      </c>
      <c r="D1149">
        <f t="shared" si="121"/>
        <v>0</v>
      </c>
      <c r="E1149">
        <f t="shared" si="122"/>
        <v>80</v>
      </c>
      <c r="G1149">
        <f t="shared" si="125"/>
        <v>0</v>
      </c>
    </row>
    <row r="1150" spans="1:7" x14ac:dyDescent="0.25">
      <c r="A1150" t="str">
        <f t="shared" si="120"/>
        <v/>
      </c>
      <c r="B1150" s="16">
        <f t="shared" si="123"/>
        <v>39950</v>
      </c>
      <c r="C1150">
        <f t="shared" si="124"/>
        <v>80</v>
      </c>
      <c r="D1150">
        <f t="shared" si="121"/>
        <v>0</v>
      </c>
      <c r="E1150">
        <f t="shared" si="122"/>
        <v>80</v>
      </c>
      <c r="G1150">
        <f t="shared" si="125"/>
        <v>0</v>
      </c>
    </row>
    <row r="1151" spans="1:7" x14ac:dyDescent="0.25">
      <c r="A1151" t="str">
        <f t="shared" si="120"/>
        <v/>
      </c>
      <c r="B1151" s="16">
        <f t="shared" si="123"/>
        <v>39951</v>
      </c>
      <c r="C1151">
        <f t="shared" si="124"/>
        <v>80</v>
      </c>
      <c r="D1151">
        <f t="shared" si="121"/>
        <v>0</v>
      </c>
      <c r="E1151">
        <f t="shared" si="122"/>
        <v>80</v>
      </c>
      <c r="G1151">
        <f t="shared" si="125"/>
        <v>0</v>
      </c>
    </row>
    <row r="1152" spans="1:7" x14ac:dyDescent="0.25">
      <c r="A1152" t="str">
        <f t="shared" si="120"/>
        <v/>
      </c>
      <c r="B1152" s="16">
        <f t="shared" si="123"/>
        <v>39952</v>
      </c>
      <c r="C1152">
        <f t="shared" si="124"/>
        <v>80</v>
      </c>
      <c r="D1152">
        <f t="shared" si="121"/>
        <v>0</v>
      </c>
      <c r="E1152">
        <f t="shared" si="122"/>
        <v>80</v>
      </c>
      <c r="G1152">
        <f t="shared" si="125"/>
        <v>0</v>
      </c>
    </row>
    <row r="1153" spans="1:7" x14ac:dyDescent="0.25">
      <c r="A1153" t="str">
        <f t="shared" si="120"/>
        <v/>
      </c>
      <c r="B1153" s="16">
        <f t="shared" si="123"/>
        <v>39953</v>
      </c>
      <c r="C1153">
        <f t="shared" si="124"/>
        <v>80</v>
      </c>
      <c r="D1153">
        <f t="shared" si="121"/>
        <v>0</v>
      </c>
      <c r="E1153">
        <f t="shared" si="122"/>
        <v>80</v>
      </c>
      <c r="G1153">
        <f t="shared" si="125"/>
        <v>0</v>
      </c>
    </row>
    <row r="1154" spans="1:7" x14ac:dyDescent="0.25">
      <c r="A1154" t="str">
        <f t="shared" si="120"/>
        <v/>
      </c>
      <c r="B1154" s="16">
        <f t="shared" si="123"/>
        <v>39954</v>
      </c>
      <c r="C1154">
        <f t="shared" si="124"/>
        <v>80</v>
      </c>
      <c r="D1154">
        <f t="shared" si="121"/>
        <v>0</v>
      </c>
      <c r="E1154">
        <f t="shared" si="122"/>
        <v>80</v>
      </c>
      <c r="G1154">
        <f t="shared" si="125"/>
        <v>0</v>
      </c>
    </row>
    <row r="1155" spans="1:7" x14ac:dyDescent="0.25">
      <c r="A1155" t="str">
        <f t="shared" si="120"/>
        <v/>
      </c>
      <c r="B1155" s="16">
        <f t="shared" si="123"/>
        <v>39955</v>
      </c>
      <c r="C1155">
        <f t="shared" si="124"/>
        <v>80</v>
      </c>
      <c r="D1155">
        <f t="shared" si="121"/>
        <v>0</v>
      </c>
      <c r="E1155">
        <f t="shared" si="122"/>
        <v>80</v>
      </c>
      <c r="G1155">
        <f t="shared" si="125"/>
        <v>0</v>
      </c>
    </row>
    <row r="1156" spans="1:7" x14ac:dyDescent="0.25">
      <c r="A1156" t="str">
        <f t="shared" si="120"/>
        <v/>
      </c>
      <c r="B1156" s="16">
        <f t="shared" si="123"/>
        <v>39956</v>
      </c>
      <c r="C1156">
        <f t="shared" si="124"/>
        <v>80</v>
      </c>
      <c r="D1156">
        <f t="shared" si="121"/>
        <v>0</v>
      </c>
      <c r="E1156">
        <f t="shared" si="122"/>
        <v>80</v>
      </c>
      <c r="G1156">
        <f t="shared" si="125"/>
        <v>0</v>
      </c>
    </row>
    <row r="1157" spans="1:7" x14ac:dyDescent="0.25">
      <c r="A1157" t="str">
        <f t="shared" si="120"/>
        <v/>
      </c>
      <c r="B1157" s="16">
        <f t="shared" si="123"/>
        <v>39957</v>
      </c>
      <c r="C1157">
        <f t="shared" si="124"/>
        <v>80</v>
      </c>
      <c r="D1157">
        <f t="shared" si="121"/>
        <v>0</v>
      </c>
      <c r="E1157">
        <f t="shared" si="122"/>
        <v>80</v>
      </c>
      <c r="G1157">
        <f t="shared" si="125"/>
        <v>0</v>
      </c>
    </row>
    <row r="1158" spans="1:7" x14ac:dyDescent="0.25">
      <c r="A1158" t="str">
        <f t="shared" si="120"/>
        <v/>
      </c>
      <c r="B1158" s="16">
        <f t="shared" si="123"/>
        <v>39958</v>
      </c>
      <c r="C1158">
        <f t="shared" si="124"/>
        <v>80</v>
      </c>
      <c r="D1158">
        <f t="shared" si="121"/>
        <v>0</v>
      </c>
      <c r="E1158">
        <f t="shared" si="122"/>
        <v>80</v>
      </c>
      <c r="G1158">
        <f t="shared" si="125"/>
        <v>0</v>
      </c>
    </row>
    <row r="1159" spans="1:7" x14ac:dyDescent="0.25">
      <c r="A1159" t="str">
        <f t="shared" si="120"/>
        <v/>
      </c>
      <c r="B1159" s="16">
        <f t="shared" si="123"/>
        <v>39959</v>
      </c>
      <c r="C1159">
        <f t="shared" si="124"/>
        <v>80</v>
      </c>
      <c r="D1159">
        <f t="shared" si="121"/>
        <v>0</v>
      </c>
      <c r="E1159">
        <f t="shared" si="122"/>
        <v>80</v>
      </c>
      <c r="G1159">
        <f t="shared" si="125"/>
        <v>0</v>
      </c>
    </row>
    <row r="1160" spans="1:7" x14ac:dyDescent="0.25">
      <c r="A1160" t="str">
        <f t="shared" ref="A1160:A1223" si="126">IF(DAY(B1160)=1,1,"")</f>
        <v/>
      </c>
      <c r="B1160" s="16">
        <f t="shared" si="123"/>
        <v>39960</v>
      </c>
      <c r="C1160">
        <f t="shared" si="124"/>
        <v>80</v>
      </c>
      <c r="D1160">
        <f t="shared" ref="D1160:D1223" si="127">SUM(F1160:W1160)</f>
        <v>0</v>
      </c>
      <c r="E1160">
        <f t="shared" ref="E1160:E1223" si="128">C1160-D1160</f>
        <v>80</v>
      </c>
      <c r="G1160">
        <f t="shared" si="125"/>
        <v>0</v>
      </c>
    </row>
    <row r="1161" spans="1:7" x14ac:dyDescent="0.25">
      <c r="A1161" t="str">
        <f t="shared" si="126"/>
        <v/>
      </c>
      <c r="B1161" s="16">
        <f t="shared" ref="B1161:B1224" si="129">B1160+1</f>
        <v>39961</v>
      </c>
      <c r="C1161">
        <f t="shared" si="124"/>
        <v>80</v>
      </c>
      <c r="D1161">
        <f t="shared" si="127"/>
        <v>0</v>
      </c>
      <c r="E1161">
        <f t="shared" si="128"/>
        <v>80</v>
      </c>
      <c r="G1161">
        <f t="shared" si="125"/>
        <v>0</v>
      </c>
    </row>
    <row r="1162" spans="1:7" x14ac:dyDescent="0.25">
      <c r="A1162" t="str">
        <f t="shared" si="126"/>
        <v/>
      </c>
      <c r="B1162" s="16">
        <f t="shared" si="129"/>
        <v>39962</v>
      </c>
      <c r="C1162">
        <f t="shared" ref="C1162:C1225" si="130">C1161</f>
        <v>80</v>
      </c>
      <c r="D1162">
        <f t="shared" si="127"/>
        <v>0</v>
      </c>
      <c r="E1162">
        <f t="shared" si="128"/>
        <v>80</v>
      </c>
      <c r="G1162">
        <f t="shared" si="125"/>
        <v>0</v>
      </c>
    </row>
    <row r="1163" spans="1:7" x14ac:dyDescent="0.25">
      <c r="A1163" t="str">
        <f t="shared" si="126"/>
        <v/>
      </c>
      <c r="B1163" s="16">
        <f t="shared" si="129"/>
        <v>39963</v>
      </c>
      <c r="C1163">
        <f t="shared" si="130"/>
        <v>80</v>
      </c>
      <c r="D1163">
        <f t="shared" si="127"/>
        <v>0</v>
      </c>
      <c r="E1163">
        <f t="shared" si="128"/>
        <v>80</v>
      </c>
      <c r="G1163">
        <f t="shared" ref="G1163:G1225" si="131">G1162</f>
        <v>0</v>
      </c>
    </row>
    <row r="1164" spans="1:7" x14ac:dyDescent="0.25">
      <c r="A1164" t="str">
        <f t="shared" si="126"/>
        <v/>
      </c>
      <c r="B1164" s="16">
        <f t="shared" si="129"/>
        <v>39964</v>
      </c>
      <c r="C1164">
        <f t="shared" si="130"/>
        <v>80</v>
      </c>
      <c r="D1164">
        <f t="shared" si="127"/>
        <v>0</v>
      </c>
      <c r="E1164">
        <f t="shared" si="128"/>
        <v>80</v>
      </c>
      <c r="G1164">
        <f t="shared" si="131"/>
        <v>0</v>
      </c>
    </row>
    <row r="1165" spans="1:7" x14ac:dyDescent="0.25">
      <c r="A1165">
        <f t="shared" si="126"/>
        <v>1</v>
      </c>
      <c r="B1165" s="16">
        <f t="shared" si="129"/>
        <v>39965</v>
      </c>
      <c r="C1165">
        <f t="shared" si="130"/>
        <v>80</v>
      </c>
      <c r="D1165">
        <f t="shared" si="127"/>
        <v>0</v>
      </c>
      <c r="E1165">
        <f t="shared" si="128"/>
        <v>80</v>
      </c>
      <c r="G1165">
        <f t="shared" si="131"/>
        <v>0</v>
      </c>
    </row>
    <row r="1166" spans="1:7" x14ac:dyDescent="0.25">
      <c r="A1166" t="str">
        <f t="shared" si="126"/>
        <v/>
      </c>
      <c r="B1166" s="16">
        <f t="shared" si="129"/>
        <v>39966</v>
      </c>
      <c r="C1166">
        <f t="shared" si="130"/>
        <v>80</v>
      </c>
      <c r="D1166">
        <f t="shared" si="127"/>
        <v>0</v>
      </c>
      <c r="E1166">
        <f t="shared" si="128"/>
        <v>80</v>
      </c>
      <c r="G1166">
        <f t="shared" si="131"/>
        <v>0</v>
      </c>
    </row>
    <row r="1167" spans="1:7" x14ac:dyDescent="0.25">
      <c r="A1167" t="str">
        <f t="shared" si="126"/>
        <v/>
      </c>
      <c r="B1167" s="16">
        <f t="shared" si="129"/>
        <v>39967</v>
      </c>
      <c r="C1167">
        <f t="shared" si="130"/>
        <v>80</v>
      </c>
      <c r="D1167">
        <f t="shared" si="127"/>
        <v>0</v>
      </c>
      <c r="E1167">
        <f t="shared" si="128"/>
        <v>80</v>
      </c>
      <c r="G1167">
        <f t="shared" si="131"/>
        <v>0</v>
      </c>
    </row>
    <row r="1168" spans="1:7" x14ac:dyDescent="0.25">
      <c r="A1168" t="str">
        <f t="shared" si="126"/>
        <v/>
      </c>
      <c r="B1168" s="16">
        <f t="shared" si="129"/>
        <v>39968</v>
      </c>
      <c r="C1168">
        <f t="shared" si="130"/>
        <v>80</v>
      </c>
      <c r="D1168">
        <f t="shared" si="127"/>
        <v>0</v>
      </c>
      <c r="E1168">
        <f t="shared" si="128"/>
        <v>80</v>
      </c>
      <c r="G1168">
        <f t="shared" si="131"/>
        <v>0</v>
      </c>
    </row>
    <row r="1169" spans="1:7" x14ac:dyDescent="0.25">
      <c r="A1169" t="str">
        <f t="shared" si="126"/>
        <v/>
      </c>
      <c r="B1169" s="16">
        <f t="shared" si="129"/>
        <v>39969</v>
      </c>
      <c r="C1169">
        <f t="shared" si="130"/>
        <v>80</v>
      </c>
      <c r="D1169">
        <f t="shared" si="127"/>
        <v>0</v>
      </c>
      <c r="E1169">
        <f t="shared" si="128"/>
        <v>80</v>
      </c>
      <c r="G1169">
        <f t="shared" si="131"/>
        <v>0</v>
      </c>
    </row>
    <row r="1170" spans="1:7" x14ac:dyDescent="0.25">
      <c r="A1170" t="str">
        <f t="shared" si="126"/>
        <v/>
      </c>
      <c r="B1170" s="16">
        <f t="shared" si="129"/>
        <v>39970</v>
      </c>
      <c r="C1170">
        <f t="shared" si="130"/>
        <v>80</v>
      </c>
      <c r="D1170">
        <f t="shared" si="127"/>
        <v>0</v>
      </c>
      <c r="E1170">
        <f t="shared" si="128"/>
        <v>80</v>
      </c>
      <c r="G1170">
        <f t="shared" si="131"/>
        <v>0</v>
      </c>
    </row>
    <row r="1171" spans="1:7" x14ac:dyDescent="0.25">
      <c r="A1171" t="str">
        <f t="shared" si="126"/>
        <v/>
      </c>
      <c r="B1171" s="16">
        <f t="shared" si="129"/>
        <v>39971</v>
      </c>
      <c r="C1171">
        <f t="shared" si="130"/>
        <v>80</v>
      </c>
      <c r="D1171">
        <f t="shared" si="127"/>
        <v>0</v>
      </c>
      <c r="E1171">
        <f t="shared" si="128"/>
        <v>80</v>
      </c>
      <c r="G1171">
        <f t="shared" si="131"/>
        <v>0</v>
      </c>
    </row>
    <row r="1172" spans="1:7" x14ac:dyDescent="0.25">
      <c r="A1172" t="str">
        <f t="shared" si="126"/>
        <v/>
      </c>
      <c r="B1172" s="16">
        <f t="shared" si="129"/>
        <v>39972</v>
      </c>
      <c r="C1172">
        <f t="shared" si="130"/>
        <v>80</v>
      </c>
      <c r="D1172">
        <f t="shared" si="127"/>
        <v>0</v>
      </c>
      <c r="E1172">
        <f t="shared" si="128"/>
        <v>80</v>
      </c>
      <c r="G1172">
        <f t="shared" si="131"/>
        <v>0</v>
      </c>
    </row>
    <row r="1173" spans="1:7" x14ac:dyDescent="0.25">
      <c r="A1173" t="str">
        <f t="shared" si="126"/>
        <v/>
      </c>
      <c r="B1173" s="16">
        <f t="shared" si="129"/>
        <v>39973</v>
      </c>
      <c r="C1173">
        <f t="shared" si="130"/>
        <v>80</v>
      </c>
      <c r="D1173">
        <f t="shared" si="127"/>
        <v>0</v>
      </c>
      <c r="E1173">
        <f t="shared" si="128"/>
        <v>80</v>
      </c>
      <c r="G1173">
        <f t="shared" si="131"/>
        <v>0</v>
      </c>
    </row>
    <row r="1174" spans="1:7" x14ac:dyDescent="0.25">
      <c r="A1174" t="str">
        <f t="shared" si="126"/>
        <v/>
      </c>
      <c r="B1174" s="16">
        <f t="shared" si="129"/>
        <v>39974</v>
      </c>
      <c r="C1174">
        <f t="shared" si="130"/>
        <v>80</v>
      </c>
      <c r="D1174">
        <f t="shared" si="127"/>
        <v>0</v>
      </c>
      <c r="E1174">
        <f t="shared" si="128"/>
        <v>80</v>
      </c>
      <c r="G1174">
        <f t="shared" si="131"/>
        <v>0</v>
      </c>
    </row>
    <row r="1175" spans="1:7" x14ac:dyDescent="0.25">
      <c r="A1175" t="str">
        <f t="shared" si="126"/>
        <v/>
      </c>
      <c r="B1175" s="16">
        <f t="shared" si="129"/>
        <v>39975</v>
      </c>
      <c r="C1175">
        <f t="shared" si="130"/>
        <v>80</v>
      </c>
      <c r="D1175">
        <f t="shared" si="127"/>
        <v>0</v>
      </c>
      <c r="E1175">
        <f t="shared" si="128"/>
        <v>80</v>
      </c>
      <c r="G1175">
        <f t="shared" si="131"/>
        <v>0</v>
      </c>
    </row>
    <row r="1176" spans="1:7" x14ac:dyDescent="0.25">
      <c r="A1176" t="str">
        <f t="shared" si="126"/>
        <v/>
      </c>
      <c r="B1176" s="16">
        <f t="shared" si="129"/>
        <v>39976</v>
      </c>
      <c r="C1176">
        <f t="shared" si="130"/>
        <v>80</v>
      </c>
      <c r="D1176">
        <f t="shared" si="127"/>
        <v>0</v>
      </c>
      <c r="E1176">
        <f t="shared" si="128"/>
        <v>80</v>
      </c>
      <c r="G1176">
        <f t="shared" si="131"/>
        <v>0</v>
      </c>
    </row>
    <row r="1177" spans="1:7" x14ac:dyDescent="0.25">
      <c r="A1177" t="str">
        <f t="shared" si="126"/>
        <v/>
      </c>
      <c r="B1177" s="16">
        <f t="shared" si="129"/>
        <v>39977</v>
      </c>
      <c r="C1177">
        <f t="shared" si="130"/>
        <v>80</v>
      </c>
      <c r="D1177">
        <f t="shared" si="127"/>
        <v>0</v>
      </c>
      <c r="E1177">
        <f t="shared" si="128"/>
        <v>80</v>
      </c>
      <c r="G1177">
        <f t="shared" si="131"/>
        <v>0</v>
      </c>
    </row>
    <row r="1178" spans="1:7" x14ac:dyDescent="0.25">
      <c r="A1178" t="str">
        <f t="shared" si="126"/>
        <v/>
      </c>
      <c r="B1178" s="16">
        <f t="shared" si="129"/>
        <v>39978</v>
      </c>
      <c r="C1178">
        <f t="shared" si="130"/>
        <v>80</v>
      </c>
      <c r="D1178">
        <f t="shared" si="127"/>
        <v>0</v>
      </c>
      <c r="E1178">
        <f t="shared" si="128"/>
        <v>80</v>
      </c>
      <c r="G1178">
        <f t="shared" si="131"/>
        <v>0</v>
      </c>
    </row>
    <row r="1179" spans="1:7" x14ac:dyDescent="0.25">
      <c r="A1179" t="str">
        <f t="shared" si="126"/>
        <v/>
      </c>
      <c r="B1179" s="16">
        <f t="shared" si="129"/>
        <v>39979</v>
      </c>
      <c r="C1179">
        <f t="shared" si="130"/>
        <v>80</v>
      </c>
      <c r="D1179">
        <f t="shared" si="127"/>
        <v>0</v>
      </c>
      <c r="E1179">
        <f t="shared" si="128"/>
        <v>80</v>
      </c>
      <c r="G1179">
        <f t="shared" si="131"/>
        <v>0</v>
      </c>
    </row>
    <row r="1180" spans="1:7" x14ac:dyDescent="0.25">
      <c r="A1180" t="str">
        <f t="shared" si="126"/>
        <v/>
      </c>
      <c r="B1180" s="16">
        <f t="shared" si="129"/>
        <v>39980</v>
      </c>
      <c r="C1180">
        <f t="shared" si="130"/>
        <v>80</v>
      </c>
      <c r="D1180">
        <f t="shared" si="127"/>
        <v>0</v>
      </c>
      <c r="E1180">
        <f t="shared" si="128"/>
        <v>80</v>
      </c>
      <c r="G1180">
        <f t="shared" si="131"/>
        <v>0</v>
      </c>
    </row>
    <row r="1181" spans="1:7" x14ac:dyDescent="0.25">
      <c r="A1181" t="str">
        <f t="shared" si="126"/>
        <v/>
      </c>
      <c r="B1181" s="16">
        <f t="shared" si="129"/>
        <v>39981</v>
      </c>
      <c r="C1181">
        <f t="shared" si="130"/>
        <v>80</v>
      </c>
      <c r="D1181">
        <f t="shared" si="127"/>
        <v>0</v>
      </c>
      <c r="E1181">
        <f t="shared" si="128"/>
        <v>80</v>
      </c>
      <c r="G1181">
        <f t="shared" si="131"/>
        <v>0</v>
      </c>
    </row>
    <row r="1182" spans="1:7" x14ac:dyDescent="0.25">
      <c r="A1182" t="str">
        <f t="shared" si="126"/>
        <v/>
      </c>
      <c r="B1182" s="16">
        <f t="shared" si="129"/>
        <v>39982</v>
      </c>
      <c r="C1182">
        <f t="shared" si="130"/>
        <v>80</v>
      </c>
      <c r="D1182">
        <f t="shared" si="127"/>
        <v>0</v>
      </c>
      <c r="E1182">
        <f t="shared" si="128"/>
        <v>80</v>
      </c>
      <c r="G1182">
        <f t="shared" si="131"/>
        <v>0</v>
      </c>
    </row>
    <row r="1183" spans="1:7" x14ac:dyDescent="0.25">
      <c r="A1183" t="str">
        <f t="shared" si="126"/>
        <v/>
      </c>
      <c r="B1183" s="16">
        <f t="shared" si="129"/>
        <v>39983</v>
      </c>
      <c r="C1183">
        <f t="shared" si="130"/>
        <v>80</v>
      </c>
      <c r="D1183">
        <f t="shared" si="127"/>
        <v>0</v>
      </c>
      <c r="E1183">
        <f t="shared" si="128"/>
        <v>80</v>
      </c>
      <c r="G1183">
        <f t="shared" si="131"/>
        <v>0</v>
      </c>
    </row>
    <row r="1184" spans="1:7" x14ac:dyDescent="0.25">
      <c r="A1184" t="str">
        <f t="shared" si="126"/>
        <v/>
      </c>
      <c r="B1184" s="16">
        <f t="shared" si="129"/>
        <v>39984</v>
      </c>
      <c r="C1184">
        <f t="shared" si="130"/>
        <v>80</v>
      </c>
      <c r="D1184">
        <f t="shared" si="127"/>
        <v>0</v>
      </c>
      <c r="E1184">
        <f t="shared" si="128"/>
        <v>80</v>
      </c>
      <c r="G1184">
        <f t="shared" si="131"/>
        <v>0</v>
      </c>
    </row>
    <row r="1185" spans="1:7" x14ac:dyDescent="0.25">
      <c r="A1185" t="str">
        <f t="shared" si="126"/>
        <v/>
      </c>
      <c r="B1185" s="16">
        <f t="shared" si="129"/>
        <v>39985</v>
      </c>
      <c r="C1185">
        <f t="shared" si="130"/>
        <v>80</v>
      </c>
      <c r="D1185">
        <f t="shared" si="127"/>
        <v>0</v>
      </c>
      <c r="E1185">
        <f t="shared" si="128"/>
        <v>80</v>
      </c>
      <c r="G1185">
        <f t="shared" si="131"/>
        <v>0</v>
      </c>
    </row>
    <row r="1186" spans="1:7" x14ac:dyDescent="0.25">
      <c r="A1186" t="str">
        <f t="shared" si="126"/>
        <v/>
      </c>
      <c r="B1186" s="16">
        <f t="shared" si="129"/>
        <v>39986</v>
      </c>
      <c r="C1186">
        <f t="shared" si="130"/>
        <v>80</v>
      </c>
      <c r="D1186">
        <f t="shared" si="127"/>
        <v>0</v>
      </c>
      <c r="E1186">
        <f t="shared" si="128"/>
        <v>80</v>
      </c>
      <c r="G1186">
        <f t="shared" si="131"/>
        <v>0</v>
      </c>
    </row>
    <row r="1187" spans="1:7" x14ac:dyDescent="0.25">
      <c r="A1187" t="str">
        <f t="shared" si="126"/>
        <v/>
      </c>
      <c r="B1187" s="16">
        <f t="shared" si="129"/>
        <v>39987</v>
      </c>
      <c r="C1187">
        <f t="shared" si="130"/>
        <v>80</v>
      </c>
      <c r="D1187">
        <f t="shared" si="127"/>
        <v>0</v>
      </c>
      <c r="E1187">
        <f t="shared" si="128"/>
        <v>80</v>
      </c>
      <c r="G1187">
        <f t="shared" si="131"/>
        <v>0</v>
      </c>
    </row>
    <row r="1188" spans="1:7" x14ac:dyDescent="0.25">
      <c r="A1188" t="str">
        <f t="shared" si="126"/>
        <v/>
      </c>
      <c r="B1188" s="16">
        <f t="shared" si="129"/>
        <v>39988</v>
      </c>
      <c r="C1188">
        <f t="shared" si="130"/>
        <v>80</v>
      </c>
      <c r="D1188">
        <f t="shared" si="127"/>
        <v>0</v>
      </c>
      <c r="E1188">
        <f t="shared" si="128"/>
        <v>80</v>
      </c>
      <c r="G1188">
        <f t="shared" si="131"/>
        <v>0</v>
      </c>
    </row>
    <row r="1189" spans="1:7" x14ac:dyDescent="0.25">
      <c r="A1189" t="str">
        <f t="shared" si="126"/>
        <v/>
      </c>
      <c r="B1189" s="16">
        <f t="shared" si="129"/>
        <v>39989</v>
      </c>
      <c r="C1189">
        <f t="shared" si="130"/>
        <v>80</v>
      </c>
      <c r="D1189">
        <f t="shared" si="127"/>
        <v>0</v>
      </c>
      <c r="E1189">
        <f t="shared" si="128"/>
        <v>80</v>
      </c>
      <c r="G1189">
        <f t="shared" si="131"/>
        <v>0</v>
      </c>
    </row>
    <row r="1190" spans="1:7" x14ac:dyDescent="0.25">
      <c r="A1190" t="str">
        <f t="shared" si="126"/>
        <v/>
      </c>
      <c r="B1190" s="16">
        <f t="shared" si="129"/>
        <v>39990</v>
      </c>
      <c r="C1190">
        <f t="shared" si="130"/>
        <v>80</v>
      </c>
      <c r="D1190">
        <f t="shared" si="127"/>
        <v>0</v>
      </c>
      <c r="E1190">
        <f t="shared" si="128"/>
        <v>80</v>
      </c>
      <c r="G1190">
        <f t="shared" si="131"/>
        <v>0</v>
      </c>
    </row>
    <row r="1191" spans="1:7" x14ac:dyDescent="0.25">
      <c r="A1191" t="str">
        <f t="shared" si="126"/>
        <v/>
      </c>
      <c r="B1191" s="16">
        <f t="shared" si="129"/>
        <v>39991</v>
      </c>
      <c r="C1191">
        <f t="shared" si="130"/>
        <v>80</v>
      </c>
      <c r="D1191">
        <f t="shared" si="127"/>
        <v>0</v>
      </c>
      <c r="E1191">
        <f t="shared" si="128"/>
        <v>80</v>
      </c>
      <c r="G1191">
        <f t="shared" si="131"/>
        <v>0</v>
      </c>
    </row>
    <row r="1192" spans="1:7" x14ac:dyDescent="0.25">
      <c r="A1192" t="str">
        <f t="shared" si="126"/>
        <v/>
      </c>
      <c r="B1192" s="16">
        <f t="shared" si="129"/>
        <v>39992</v>
      </c>
      <c r="C1192">
        <f t="shared" si="130"/>
        <v>80</v>
      </c>
      <c r="D1192">
        <f t="shared" si="127"/>
        <v>0</v>
      </c>
      <c r="E1192">
        <f t="shared" si="128"/>
        <v>80</v>
      </c>
      <c r="G1192">
        <f t="shared" si="131"/>
        <v>0</v>
      </c>
    </row>
    <row r="1193" spans="1:7" x14ac:dyDescent="0.25">
      <c r="A1193" t="str">
        <f t="shared" si="126"/>
        <v/>
      </c>
      <c r="B1193" s="16">
        <f t="shared" si="129"/>
        <v>39993</v>
      </c>
      <c r="C1193">
        <f t="shared" si="130"/>
        <v>80</v>
      </c>
      <c r="D1193">
        <f t="shared" si="127"/>
        <v>0</v>
      </c>
      <c r="E1193">
        <f t="shared" si="128"/>
        <v>80</v>
      </c>
      <c r="G1193">
        <f t="shared" si="131"/>
        <v>0</v>
      </c>
    </row>
    <row r="1194" spans="1:7" x14ac:dyDescent="0.25">
      <c r="A1194" t="str">
        <f t="shared" si="126"/>
        <v/>
      </c>
      <c r="B1194" s="16">
        <f t="shared" si="129"/>
        <v>39994</v>
      </c>
      <c r="C1194">
        <f t="shared" si="130"/>
        <v>80</v>
      </c>
      <c r="D1194">
        <f t="shared" si="127"/>
        <v>0</v>
      </c>
      <c r="E1194">
        <f t="shared" si="128"/>
        <v>80</v>
      </c>
      <c r="G1194">
        <f t="shared" si="131"/>
        <v>0</v>
      </c>
    </row>
    <row r="1195" spans="1:7" x14ac:dyDescent="0.25">
      <c r="A1195">
        <f t="shared" si="126"/>
        <v>1</v>
      </c>
      <c r="B1195" s="16">
        <f t="shared" si="129"/>
        <v>39995</v>
      </c>
      <c r="C1195">
        <f t="shared" si="130"/>
        <v>80</v>
      </c>
      <c r="D1195">
        <f t="shared" si="127"/>
        <v>80</v>
      </c>
      <c r="E1195">
        <f t="shared" si="128"/>
        <v>0</v>
      </c>
      <c r="G1195">
        <v>80</v>
      </c>
    </row>
    <row r="1196" spans="1:7" x14ac:dyDescent="0.25">
      <c r="A1196" t="str">
        <f t="shared" si="126"/>
        <v/>
      </c>
      <c r="B1196" s="16">
        <f t="shared" si="129"/>
        <v>39996</v>
      </c>
      <c r="C1196">
        <f t="shared" si="130"/>
        <v>80</v>
      </c>
      <c r="D1196">
        <f t="shared" si="127"/>
        <v>80</v>
      </c>
      <c r="E1196">
        <f t="shared" si="128"/>
        <v>0</v>
      </c>
      <c r="G1196">
        <f t="shared" si="131"/>
        <v>80</v>
      </c>
    </row>
    <row r="1197" spans="1:7" x14ac:dyDescent="0.25">
      <c r="A1197" t="str">
        <f t="shared" si="126"/>
        <v/>
      </c>
      <c r="B1197" s="16">
        <f t="shared" si="129"/>
        <v>39997</v>
      </c>
      <c r="C1197">
        <f t="shared" si="130"/>
        <v>80</v>
      </c>
      <c r="D1197">
        <f t="shared" si="127"/>
        <v>80</v>
      </c>
      <c r="E1197">
        <f t="shared" si="128"/>
        <v>0</v>
      </c>
      <c r="G1197">
        <f t="shared" si="131"/>
        <v>80</v>
      </c>
    </row>
    <row r="1198" spans="1:7" x14ac:dyDescent="0.25">
      <c r="A1198" t="str">
        <f t="shared" si="126"/>
        <v/>
      </c>
      <c r="B1198" s="16">
        <f t="shared" si="129"/>
        <v>39998</v>
      </c>
      <c r="C1198">
        <f t="shared" si="130"/>
        <v>80</v>
      </c>
      <c r="D1198">
        <f t="shared" si="127"/>
        <v>80</v>
      </c>
      <c r="E1198">
        <f t="shared" si="128"/>
        <v>0</v>
      </c>
      <c r="G1198">
        <f t="shared" si="131"/>
        <v>80</v>
      </c>
    </row>
    <row r="1199" spans="1:7" x14ac:dyDescent="0.25">
      <c r="A1199" t="str">
        <f t="shared" si="126"/>
        <v/>
      </c>
      <c r="B1199" s="16">
        <f t="shared" si="129"/>
        <v>39999</v>
      </c>
      <c r="C1199">
        <f t="shared" si="130"/>
        <v>80</v>
      </c>
      <c r="D1199">
        <f t="shared" si="127"/>
        <v>80</v>
      </c>
      <c r="E1199">
        <f t="shared" si="128"/>
        <v>0</v>
      </c>
      <c r="G1199">
        <f t="shared" si="131"/>
        <v>80</v>
      </c>
    </row>
    <row r="1200" spans="1:7" x14ac:dyDescent="0.25">
      <c r="A1200" t="str">
        <f t="shared" si="126"/>
        <v/>
      </c>
      <c r="B1200" s="16">
        <f t="shared" si="129"/>
        <v>40000</v>
      </c>
      <c r="C1200">
        <f t="shared" si="130"/>
        <v>80</v>
      </c>
      <c r="D1200">
        <f t="shared" si="127"/>
        <v>80</v>
      </c>
      <c r="E1200">
        <f t="shared" si="128"/>
        <v>0</v>
      </c>
      <c r="G1200">
        <f t="shared" si="131"/>
        <v>80</v>
      </c>
    </row>
    <row r="1201" spans="1:7" x14ac:dyDescent="0.25">
      <c r="A1201" t="str">
        <f t="shared" si="126"/>
        <v/>
      </c>
      <c r="B1201" s="16">
        <f t="shared" si="129"/>
        <v>40001</v>
      </c>
      <c r="C1201">
        <f t="shared" si="130"/>
        <v>80</v>
      </c>
      <c r="D1201">
        <f t="shared" si="127"/>
        <v>80</v>
      </c>
      <c r="E1201">
        <f t="shared" si="128"/>
        <v>0</v>
      </c>
      <c r="G1201">
        <f t="shared" si="131"/>
        <v>80</v>
      </c>
    </row>
    <row r="1202" spans="1:7" x14ac:dyDescent="0.25">
      <c r="A1202" t="str">
        <f t="shared" si="126"/>
        <v/>
      </c>
      <c r="B1202" s="16">
        <f t="shared" si="129"/>
        <v>40002</v>
      </c>
      <c r="C1202">
        <f t="shared" si="130"/>
        <v>80</v>
      </c>
      <c r="D1202">
        <f t="shared" si="127"/>
        <v>80</v>
      </c>
      <c r="E1202">
        <f t="shared" si="128"/>
        <v>0</v>
      </c>
      <c r="G1202">
        <f t="shared" si="131"/>
        <v>80</v>
      </c>
    </row>
    <row r="1203" spans="1:7" x14ac:dyDescent="0.25">
      <c r="A1203" t="str">
        <f t="shared" si="126"/>
        <v/>
      </c>
      <c r="B1203" s="16">
        <f t="shared" si="129"/>
        <v>40003</v>
      </c>
      <c r="C1203">
        <f t="shared" si="130"/>
        <v>80</v>
      </c>
      <c r="D1203">
        <f t="shared" si="127"/>
        <v>80</v>
      </c>
      <c r="E1203">
        <f t="shared" si="128"/>
        <v>0</v>
      </c>
      <c r="G1203">
        <f t="shared" si="131"/>
        <v>80</v>
      </c>
    </row>
    <row r="1204" spans="1:7" x14ac:dyDescent="0.25">
      <c r="A1204" t="str">
        <f t="shared" si="126"/>
        <v/>
      </c>
      <c r="B1204" s="16">
        <f t="shared" si="129"/>
        <v>40004</v>
      </c>
      <c r="C1204">
        <f t="shared" si="130"/>
        <v>80</v>
      </c>
      <c r="D1204">
        <f t="shared" si="127"/>
        <v>80</v>
      </c>
      <c r="E1204">
        <f t="shared" si="128"/>
        <v>0</v>
      </c>
      <c r="G1204">
        <f t="shared" si="131"/>
        <v>80</v>
      </c>
    </row>
    <row r="1205" spans="1:7" x14ac:dyDescent="0.25">
      <c r="A1205" t="str">
        <f t="shared" si="126"/>
        <v/>
      </c>
      <c r="B1205" s="16">
        <f t="shared" si="129"/>
        <v>40005</v>
      </c>
      <c r="C1205">
        <f t="shared" si="130"/>
        <v>80</v>
      </c>
      <c r="D1205">
        <f t="shared" si="127"/>
        <v>80</v>
      </c>
      <c r="E1205">
        <f t="shared" si="128"/>
        <v>0</v>
      </c>
      <c r="G1205">
        <f t="shared" si="131"/>
        <v>80</v>
      </c>
    </row>
    <row r="1206" spans="1:7" x14ac:dyDescent="0.25">
      <c r="A1206" t="str">
        <f t="shared" si="126"/>
        <v/>
      </c>
      <c r="B1206" s="16">
        <f t="shared" si="129"/>
        <v>40006</v>
      </c>
      <c r="C1206">
        <f t="shared" si="130"/>
        <v>80</v>
      </c>
      <c r="D1206">
        <f t="shared" si="127"/>
        <v>80</v>
      </c>
      <c r="E1206">
        <f t="shared" si="128"/>
        <v>0</v>
      </c>
      <c r="G1206">
        <f t="shared" si="131"/>
        <v>80</v>
      </c>
    </row>
    <row r="1207" spans="1:7" x14ac:dyDescent="0.25">
      <c r="A1207" t="str">
        <f t="shared" si="126"/>
        <v/>
      </c>
      <c r="B1207" s="16">
        <f t="shared" si="129"/>
        <v>40007</v>
      </c>
      <c r="C1207">
        <f t="shared" si="130"/>
        <v>80</v>
      </c>
      <c r="D1207">
        <f t="shared" si="127"/>
        <v>80</v>
      </c>
      <c r="E1207">
        <f t="shared" si="128"/>
        <v>0</v>
      </c>
      <c r="G1207">
        <f t="shared" si="131"/>
        <v>80</v>
      </c>
    </row>
    <row r="1208" spans="1:7" x14ac:dyDescent="0.25">
      <c r="A1208" t="str">
        <f t="shared" si="126"/>
        <v/>
      </c>
      <c r="B1208" s="16">
        <f t="shared" si="129"/>
        <v>40008</v>
      </c>
      <c r="C1208">
        <f t="shared" si="130"/>
        <v>80</v>
      </c>
      <c r="D1208">
        <f t="shared" si="127"/>
        <v>80</v>
      </c>
      <c r="E1208">
        <f t="shared" si="128"/>
        <v>0</v>
      </c>
      <c r="G1208">
        <f t="shared" si="131"/>
        <v>80</v>
      </c>
    </row>
    <row r="1209" spans="1:7" x14ac:dyDescent="0.25">
      <c r="A1209" t="str">
        <f t="shared" si="126"/>
        <v/>
      </c>
      <c r="B1209" s="16">
        <f t="shared" si="129"/>
        <v>40009</v>
      </c>
      <c r="C1209">
        <f t="shared" si="130"/>
        <v>80</v>
      </c>
      <c r="D1209">
        <f t="shared" si="127"/>
        <v>80</v>
      </c>
      <c r="E1209">
        <f t="shared" si="128"/>
        <v>0</v>
      </c>
      <c r="G1209">
        <f t="shared" si="131"/>
        <v>80</v>
      </c>
    </row>
    <row r="1210" spans="1:7" x14ac:dyDescent="0.25">
      <c r="A1210" t="str">
        <f t="shared" si="126"/>
        <v/>
      </c>
      <c r="B1210" s="16">
        <f t="shared" si="129"/>
        <v>40010</v>
      </c>
      <c r="C1210">
        <f t="shared" si="130"/>
        <v>80</v>
      </c>
      <c r="D1210">
        <f t="shared" si="127"/>
        <v>80</v>
      </c>
      <c r="E1210">
        <f t="shared" si="128"/>
        <v>0</v>
      </c>
      <c r="G1210">
        <f t="shared" si="131"/>
        <v>80</v>
      </c>
    </row>
    <row r="1211" spans="1:7" x14ac:dyDescent="0.25">
      <c r="A1211" t="str">
        <f t="shared" si="126"/>
        <v/>
      </c>
      <c r="B1211" s="16">
        <f t="shared" si="129"/>
        <v>40011</v>
      </c>
      <c r="C1211">
        <f t="shared" si="130"/>
        <v>80</v>
      </c>
      <c r="D1211">
        <f t="shared" si="127"/>
        <v>80</v>
      </c>
      <c r="E1211">
        <f t="shared" si="128"/>
        <v>0</v>
      </c>
      <c r="G1211">
        <f t="shared" si="131"/>
        <v>80</v>
      </c>
    </row>
    <row r="1212" spans="1:7" x14ac:dyDescent="0.25">
      <c r="A1212" t="str">
        <f t="shared" si="126"/>
        <v/>
      </c>
      <c r="B1212" s="16">
        <f t="shared" si="129"/>
        <v>40012</v>
      </c>
      <c r="C1212">
        <f t="shared" si="130"/>
        <v>80</v>
      </c>
      <c r="D1212">
        <f t="shared" si="127"/>
        <v>80</v>
      </c>
      <c r="E1212">
        <f t="shared" si="128"/>
        <v>0</v>
      </c>
      <c r="G1212">
        <f t="shared" si="131"/>
        <v>80</v>
      </c>
    </row>
    <row r="1213" spans="1:7" x14ac:dyDescent="0.25">
      <c r="A1213" t="str">
        <f t="shared" si="126"/>
        <v/>
      </c>
      <c r="B1213" s="16">
        <f t="shared" si="129"/>
        <v>40013</v>
      </c>
      <c r="C1213">
        <f t="shared" si="130"/>
        <v>80</v>
      </c>
      <c r="D1213">
        <f t="shared" si="127"/>
        <v>80</v>
      </c>
      <c r="E1213">
        <f t="shared" si="128"/>
        <v>0</v>
      </c>
      <c r="G1213">
        <f t="shared" si="131"/>
        <v>80</v>
      </c>
    </row>
    <row r="1214" spans="1:7" x14ac:dyDescent="0.25">
      <c r="A1214" t="str">
        <f t="shared" si="126"/>
        <v/>
      </c>
      <c r="B1214" s="16">
        <f t="shared" si="129"/>
        <v>40014</v>
      </c>
      <c r="C1214">
        <f t="shared" si="130"/>
        <v>80</v>
      </c>
      <c r="D1214">
        <f t="shared" si="127"/>
        <v>80</v>
      </c>
      <c r="E1214">
        <f t="shared" si="128"/>
        <v>0</v>
      </c>
      <c r="G1214">
        <f t="shared" si="131"/>
        <v>80</v>
      </c>
    </row>
    <row r="1215" spans="1:7" x14ac:dyDescent="0.25">
      <c r="A1215" t="str">
        <f t="shared" si="126"/>
        <v/>
      </c>
      <c r="B1215" s="16">
        <f t="shared" si="129"/>
        <v>40015</v>
      </c>
      <c r="C1215">
        <f t="shared" si="130"/>
        <v>80</v>
      </c>
      <c r="D1215">
        <f t="shared" si="127"/>
        <v>80</v>
      </c>
      <c r="E1215">
        <f t="shared" si="128"/>
        <v>0</v>
      </c>
      <c r="G1215">
        <f t="shared" si="131"/>
        <v>80</v>
      </c>
    </row>
    <row r="1216" spans="1:7" x14ac:dyDescent="0.25">
      <c r="A1216" t="str">
        <f t="shared" si="126"/>
        <v/>
      </c>
      <c r="B1216" s="16">
        <f t="shared" si="129"/>
        <v>40016</v>
      </c>
      <c r="C1216">
        <f t="shared" si="130"/>
        <v>80</v>
      </c>
      <c r="D1216">
        <f t="shared" si="127"/>
        <v>80</v>
      </c>
      <c r="E1216">
        <f t="shared" si="128"/>
        <v>0</v>
      </c>
      <c r="G1216">
        <f t="shared" si="131"/>
        <v>80</v>
      </c>
    </row>
    <row r="1217" spans="1:7" x14ac:dyDescent="0.25">
      <c r="A1217" t="str">
        <f t="shared" si="126"/>
        <v/>
      </c>
      <c r="B1217" s="16">
        <f t="shared" si="129"/>
        <v>40017</v>
      </c>
      <c r="C1217">
        <f t="shared" si="130"/>
        <v>80</v>
      </c>
      <c r="D1217">
        <f t="shared" si="127"/>
        <v>80</v>
      </c>
      <c r="E1217">
        <f t="shared" si="128"/>
        <v>0</v>
      </c>
      <c r="G1217">
        <f t="shared" si="131"/>
        <v>80</v>
      </c>
    </row>
    <row r="1218" spans="1:7" x14ac:dyDescent="0.25">
      <c r="A1218" t="str">
        <f t="shared" si="126"/>
        <v/>
      </c>
      <c r="B1218" s="16">
        <f t="shared" si="129"/>
        <v>40018</v>
      </c>
      <c r="C1218">
        <f t="shared" si="130"/>
        <v>80</v>
      </c>
      <c r="D1218">
        <f t="shared" si="127"/>
        <v>80</v>
      </c>
      <c r="E1218">
        <f t="shared" si="128"/>
        <v>0</v>
      </c>
      <c r="G1218">
        <f t="shared" si="131"/>
        <v>80</v>
      </c>
    </row>
    <row r="1219" spans="1:7" x14ac:dyDescent="0.25">
      <c r="A1219" t="str">
        <f t="shared" si="126"/>
        <v/>
      </c>
      <c r="B1219" s="16">
        <f t="shared" si="129"/>
        <v>40019</v>
      </c>
      <c r="C1219">
        <f t="shared" si="130"/>
        <v>80</v>
      </c>
      <c r="D1219">
        <f t="shared" si="127"/>
        <v>80</v>
      </c>
      <c r="E1219">
        <f t="shared" si="128"/>
        <v>0</v>
      </c>
      <c r="G1219">
        <f t="shared" si="131"/>
        <v>80</v>
      </c>
    </row>
    <row r="1220" spans="1:7" x14ac:dyDescent="0.25">
      <c r="A1220" t="str">
        <f t="shared" si="126"/>
        <v/>
      </c>
      <c r="B1220" s="16">
        <f t="shared" si="129"/>
        <v>40020</v>
      </c>
      <c r="C1220">
        <f t="shared" si="130"/>
        <v>80</v>
      </c>
      <c r="D1220">
        <f t="shared" si="127"/>
        <v>80</v>
      </c>
      <c r="E1220">
        <f t="shared" si="128"/>
        <v>0</v>
      </c>
      <c r="G1220">
        <f t="shared" si="131"/>
        <v>80</v>
      </c>
    </row>
    <row r="1221" spans="1:7" x14ac:dyDescent="0.25">
      <c r="A1221" t="str">
        <f t="shared" si="126"/>
        <v/>
      </c>
      <c r="B1221" s="16">
        <f t="shared" si="129"/>
        <v>40021</v>
      </c>
      <c r="C1221">
        <f t="shared" si="130"/>
        <v>80</v>
      </c>
      <c r="D1221">
        <f t="shared" si="127"/>
        <v>80</v>
      </c>
      <c r="E1221">
        <f t="shared" si="128"/>
        <v>0</v>
      </c>
      <c r="G1221">
        <f t="shared" si="131"/>
        <v>80</v>
      </c>
    </row>
    <row r="1222" spans="1:7" x14ac:dyDescent="0.25">
      <c r="A1222" t="str">
        <f t="shared" si="126"/>
        <v/>
      </c>
      <c r="B1222" s="16">
        <f t="shared" si="129"/>
        <v>40022</v>
      </c>
      <c r="C1222">
        <f t="shared" si="130"/>
        <v>80</v>
      </c>
      <c r="D1222">
        <f t="shared" si="127"/>
        <v>80</v>
      </c>
      <c r="E1222">
        <f t="shared" si="128"/>
        <v>0</v>
      </c>
      <c r="G1222">
        <f t="shared" si="131"/>
        <v>80</v>
      </c>
    </row>
    <row r="1223" spans="1:7" x14ac:dyDescent="0.25">
      <c r="A1223" t="str">
        <f t="shared" si="126"/>
        <v/>
      </c>
      <c r="B1223" s="16">
        <f t="shared" si="129"/>
        <v>40023</v>
      </c>
      <c r="C1223">
        <f t="shared" si="130"/>
        <v>80</v>
      </c>
      <c r="D1223">
        <f t="shared" si="127"/>
        <v>80</v>
      </c>
      <c r="E1223">
        <f t="shared" si="128"/>
        <v>0</v>
      </c>
      <c r="G1223">
        <f t="shared" si="131"/>
        <v>80</v>
      </c>
    </row>
    <row r="1224" spans="1:7" x14ac:dyDescent="0.25">
      <c r="A1224" t="str">
        <f t="shared" ref="A1224:A1287" si="132">IF(DAY(B1224)=1,1,"")</f>
        <v/>
      </c>
      <c r="B1224" s="16">
        <f t="shared" si="129"/>
        <v>40024</v>
      </c>
      <c r="C1224">
        <f t="shared" si="130"/>
        <v>80</v>
      </c>
      <c r="D1224">
        <f t="shared" ref="D1224:D1287" si="133">SUM(F1224:W1224)</f>
        <v>80</v>
      </c>
      <c r="E1224">
        <f t="shared" ref="E1224:E1287" si="134">C1224-D1224</f>
        <v>0</v>
      </c>
      <c r="G1224">
        <f t="shared" si="131"/>
        <v>80</v>
      </c>
    </row>
    <row r="1225" spans="1:7" x14ac:dyDescent="0.25">
      <c r="A1225" t="str">
        <f t="shared" si="132"/>
        <v/>
      </c>
      <c r="B1225" s="16">
        <f t="shared" ref="B1225:B1288" si="135">B1224+1</f>
        <v>40025</v>
      </c>
      <c r="C1225">
        <f t="shared" si="130"/>
        <v>80</v>
      </c>
      <c r="D1225">
        <f t="shared" si="133"/>
        <v>80</v>
      </c>
      <c r="E1225">
        <f t="shared" si="134"/>
        <v>0</v>
      </c>
      <c r="G1225">
        <f t="shared" si="131"/>
        <v>80</v>
      </c>
    </row>
    <row r="1226" spans="1:7" x14ac:dyDescent="0.25">
      <c r="A1226">
        <f t="shared" si="132"/>
        <v>1</v>
      </c>
      <c r="B1226" s="16">
        <f t="shared" si="135"/>
        <v>40026</v>
      </c>
      <c r="C1226">
        <f t="shared" ref="C1226:C1289" si="136">C1225</f>
        <v>80</v>
      </c>
      <c r="D1226">
        <f t="shared" si="133"/>
        <v>0</v>
      </c>
      <c r="E1226">
        <f t="shared" si="134"/>
        <v>80</v>
      </c>
      <c r="G1226">
        <v>0</v>
      </c>
    </row>
    <row r="1227" spans="1:7" x14ac:dyDescent="0.25">
      <c r="A1227" t="str">
        <f t="shared" si="132"/>
        <v/>
      </c>
      <c r="B1227" s="16">
        <f t="shared" si="135"/>
        <v>40027</v>
      </c>
      <c r="C1227">
        <f t="shared" si="136"/>
        <v>80</v>
      </c>
      <c r="D1227">
        <f t="shared" si="133"/>
        <v>0</v>
      </c>
      <c r="E1227">
        <f t="shared" si="134"/>
        <v>80</v>
      </c>
      <c r="G1227">
        <f t="shared" ref="G1227:G1290" si="137">G1226</f>
        <v>0</v>
      </c>
    </row>
    <row r="1228" spans="1:7" x14ac:dyDescent="0.25">
      <c r="A1228" t="str">
        <f t="shared" si="132"/>
        <v/>
      </c>
      <c r="B1228" s="16">
        <f t="shared" si="135"/>
        <v>40028</v>
      </c>
      <c r="C1228">
        <f t="shared" si="136"/>
        <v>80</v>
      </c>
      <c r="D1228">
        <f t="shared" si="133"/>
        <v>0</v>
      </c>
      <c r="E1228">
        <f t="shared" si="134"/>
        <v>80</v>
      </c>
      <c r="G1228">
        <f t="shared" si="137"/>
        <v>0</v>
      </c>
    </row>
    <row r="1229" spans="1:7" x14ac:dyDescent="0.25">
      <c r="A1229" t="str">
        <f t="shared" si="132"/>
        <v/>
      </c>
      <c r="B1229" s="16">
        <f t="shared" si="135"/>
        <v>40029</v>
      </c>
      <c r="C1229">
        <f t="shared" si="136"/>
        <v>80</v>
      </c>
      <c r="D1229">
        <f t="shared" si="133"/>
        <v>0</v>
      </c>
      <c r="E1229">
        <f t="shared" si="134"/>
        <v>80</v>
      </c>
      <c r="G1229">
        <f t="shared" si="137"/>
        <v>0</v>
      </c>
    </row>
    <row r="1230" spans="1:7" x14ac:dyDescent="0.25">
      <c r="A1230" t="str">
        <f t="shared" si="132"/>
        <v/>
      </c>
      <c r="B1230" s="16">
        <f t="shared" si="135"/>
        <v>40030</v>
      </c>
      <c r="C1230">
        <f t="shared" si="136"/>
        <v>80</v>
      </c>
      <c r="D1230">
        <f t="shared" si="133"/>
        <v>0</v>
      </c>
      <c r="E1230">
        <f t="shared" si="134"/>
        <v>80</v>
      </c>
      <c r="G1230">
        <f t="shared" si="137"/>
        <v>0</v>
      </c>
    </row>
    <row r="1231" spans="1:7" x14ac:dyDescent="0.25">
      <c r="A1231" t="str">
        <f t="shared" si="132"/>
        <v/>
      </c>
      <c r="B1231" s="16">
        <f t="shared" si="135"/>
        <v>40031</v>
      </c>
      <c r="C1231">
        <f t="shared" si="136"/>
        <v>80</v>
      </c>
      <c r="D1231">
        <f t="shared" si="133"/>
        <v>0</v>
      </c>
      <c r="E1231">
        <f t="shared" si="134"/>
        <v>80</v>
      </c>
      <c r="G1231">
        <f t="shared" si="137"/>
        <v>0</v>
      </c>
    </row>
    <row r="1232" spans="1:7" x14ac:dyDescent="0.25">
      <c r="A1232" t="str">
        <f t="shared" si="132"/>
        <v/>
      </c>
      <c r="B1232" s="16">
        <f t="shared" si="135"/>
        <v>40032</v>
      </c>
      <c r="C1232">
        <f t="shared" si="136"/>
        <v>80</v>
      </c>
      <c r="D1232">
        <f t="shared" si="133"/>
        <v>0</v>
      </c>
      <c r="E1232">
        <f t="shared" si="134"/>
        <v>80</v>
      </c>
      <c r="G1232">
        <f t="shared" si="137"/>
        <v>0</v>
      </c>
    </row>
    <row r="1233" spans="1:7" x14ac:dyDescent="0.25">
      <c r="A1233" t="str">
        <f t="shared" si="132"/>
        <v/>
      </c>
      <c r="B1233" s="16">
        <f t="shared" si="135"/>
        <v>40033</v>
      </c>
      <c r="C1233">
        <f t="shared" si="136"/>
        <v>80</v>
      </c>
      <c r="D1233">
        <f t="shared" si="133"/>
        <v>0</v>
      </c>
      <c r="E1233">
        <f t="shared" si="134"/>
        <v>80</v>
      </c>
      <c r="G1233">
        <f t="shared" si="137"/>
        <v>0</v>
      </c>
    </row>
    <row r="1234" spans="1:7" x14ac:dyDescent="0.25">
      <c r="A1234" t="str">
        <f t="shared" si="132"/>
        <v/>
      </c>
      <c r="B1234" s="16">
        <f t="shared" si="135"/>
        <v>40034</v>
      </c>
      <c r="C1234">
        <f t="shared" si="136"/>
        <v>80</v>
      </c>
      <c r="D1234">
        <f t="shared" si="133"/>
        <v>0</v>
      </c>
      <c r="E1234">
        <f t="shared" si="134"/>
        <v>80</v>
      </c>
      <c r="G1234">
        <f t="shared" si="137"/>
        <v>0</v>
      </c>
    </row>
    <row r="1235" spans="1:7" x14ac:dyDescent="0.25">
      <c r="A1235" t="str">
        <f t="shared" si="132"/>
        <v/>
      </c>
      <c r="B1235" s="16">
        <f t="shared" si="135"/>
        <v>40035</v>
      </c>
      <c r="C1235">
        <f t="shared" si="136"/>
        <v>80</v>
      </c>
      <c r="D1235">
        <f t="shared" si="133"/>
        <v>0</v>
      </c>
      <c r="E1235">
        <f t="shared" si="134"/>
        <v>80</v>
      </c>
      <c r="G1235">
        <f t="shared" si="137"/>
        <v>0</v>
      </c>
    </row>
    <row r="1236" spans="1:7" x14ac:dyDescent="0.25">
      <c r="A1236" t="str">
        <f t="shared" si="132"/>
        <v/>
      </c>
      <c r="B1236" s="16">
        <f t="shared" si="135"/>
        <v>40036</v>
      </c>
      <c r="C1236">
        <f t="shared" si="136"/>
        <v>80</v>
      </c>
      <c r="D1236">
        <f t="shared" si="133"/>
        <v>0</v>
      </c>
      <c r="E1236">
        <f t="shared" si="134"/>
        <v>80</v>
      </c>
      <c r="G1236">
        <f t="shared" si="137"/>
        <v>0</v>
      </c>
    </row>
    <row r="1237" spans="1:7" x14ac:dyDescent="0.25">
      <c r="A1237" t="str">
        <f t="shared" si="132"/>
        <v/>
      </c>
      <c r="B1237" s="16">
        <f t="shared" si="135"/>
        <v>40037</v>
      </c>
      <c r="C1237">
        <f t="shared" si="136"/>
        <v>80</v>
      </c>
      <c r="D1237">
        <f t="shared" si="133"/>
        <v>0</v>
      </c>
      <c r="E1237">
        <f t="shared" si="134"/>
        <v>80</v>
      </c>
      <c r="G1237">
        <f t="shared" si="137"/>
        <v>0</v>
      </c>
    </row>
    <row r="1238" spans="1:7" x14ac:dyDescent="0.25">
      <c r="A1238" t="str">
        <f t="shared" si="132"/>
        <v/>
      </c>
      <c r="B1238" s="16">
        <f t="shared" si="135"/>
        <v>40038</v>
      </c>
      <c r="C1238">
        <f t="shared" si="136"/>
        <v>80</v>
      </c>
      <c r="D1238">
        <f t="shared" si="133"/>
        <v>0</v>
      </c>
      <c r="E1238">
        <f t="shared" si="134"/>
        <v>80</v>
      </c>
      <c r="G1238">
        <f t="shared" si="137"/>
        <v>0</v>
      </c>
    </row>
    <row r="1239" spans="1:7" x14ac:dyDescent="0.25">
      <c r="A1239" t="str">
        <f t="shared" si="132"/>
        <v/>
      </c>
      <c r="B1239" s="16">
        <f t="shared" si="135"/>
        <v>40039</v>
      </c>
      <c r="C1239">
        <f t="shared" si="136"/>
        <v>80</v>
      </c>
      <c r="D1239">
        <f t="shared" si="133"/>
        <v>0</v>
      </c>
      <c r="E1239">
        <f t="shared" si="134"/>
        <v>80</v>
      </c>
      <c r="G1239">
        <f t="shared" si="137"/>
        <v>0</v>
      </c>
    </row>
    <row r="1240" spans="1:7" x14ac:dyDescent="0.25">
      <c r="A1240" t="str">
        <f t="shared" si="132"/>
        <v/>
      </c>
      <c r="B1240" s="16">
        <f t="shared" si="135"/>
        <v>40040</v>
      </c>
      <c r="C1240">
        <f t="shared" si="136"/>
        <v>80</v>
      </c>
      <c r="D1240">
        <f t="shared" si="133"/>
        <v>0</v>
      </c>
      <c r="E1240">
        <f t="shared" si="134"/>
        <v>80</v>
      </c>
      <c r="G1240">
        <f t="shared" si="137"/>
        <v>0</v>
      </c>
    </row>
    <row r="1241" spans="1:7" x14ac:dyDescent="0.25">
      <c r="A1241" t="str">
        <f t="shared" si="132"/>
        <v/>
      </c>
      <c r="B1241" s="16">
        <f t="shared" si="135"/>
        <v>40041</v>
      </c>
      <c r="C1241">
        <f t="shared" si="136"/>
        <v>80</v>
      </c>
      <c r="D1241">
        <f t="shared" si="133"/>
        <v>0</v>
      </c>
      <c r="E1241">
        <f t="shared" si="134"/>
        <v>80</v>
      </c>
      <c r="G1241">
        <f t="shared" si="137"/>
        <v>0</v>
      </c>
    </row>
    <row r="1242" spans="1:7" x14ac:dyDescent="0.25">
      <c r="A1242" t="str">
        <f t="shared" si="132"/>
        <v/>
      </c>
      <c r="B1242" s="16">
        <f t="shared" si="135"/>
        <v>40042</v>
      </c>
      <c r="C1242">
        <f t="shared" si="136"/>
        <v>80</v>
      </c>
      <c r="D1242">
        <f t="shared" si="133"/>
        <v>0</v>
      </c>
      <c r="E1242">
        <f t="shared" si="134"/>
        <v>80</v>
      </c>
      <c r="G1242">
        <f t="shared" si="137"/>
        <v>0</v>
      </c>
    </row>
    <row r="1243" spans="1:7" x14ac:dyDescent="0.25">
      <c r="A1243" t="str">
        <f t="shared" si="132"/>
        <v/>
      </c>
      <c r="B1243" s="16">
        <f t="shared" si="135"/>
        <v>40043</v>
      </c>
      <c r="C1243">
        <f t="shared" si="136"/>
        <v>80</v>
      </c>
      <c r="D1243">
        <f t="shared" si="133"/>
        <v>0</v>
      </c>
      <c r="E1243">
        <f t="shared" si="134"/>
        <v>80</v>
      </c>
      <c r="G1243">
        <f t="shared" si="137"/>
        <v>0</v>
      </c>
    </row>
    <row r="1244" spans="1:7" x14ac:dyDescent="0.25">
      <c r="A1244" t="str">
        <f t="shared" si="132"/>
        <v/>
      </c>
      <c r="B1244" s="16">
        <f t="shared" si="135"/>
        <v>40044</v>
      </c>
      <c r="C1244">
        <f t="shared" si="136"/>
        <v>80</v>
      </c>
      <c r="D1244">
        <f t="shared" si="133"/>
        <v>0</v>
      </c>
      <c r="E1244">
        <f t="shared" si="134"/>
        <v>80</v>
      </c>
      <c r="G1244">
        <f t="shared" si="137"/>
        <v>0</v>
      </c>
    </row>
    <row r="1245" spans="1:7" x14ac:dyDescent="0.25">
      <c r="A1245" t="str">
        <f t="shared" si="132"/>
        <v/>
      </c>
      <c r="B1245" s="16">
        <f t="shared" si="135"/>
        <v>40045</v>
      </c>
      <c r="C1245">
        <f t="shared" si="136"/>
        <v>80</v>
      </c>
      <c r="D1245">
        <f t="shared" si="133"/>
        <v>0</v>
      </c>
      <c r="E1245">
        <f t="shared" si="134"/>
        <v>80</v>
      </c>
      <c r="G1245">
        <f t="shared" si="137"/>
        <v>0</v>
      </c>
    </row>
    <row r="1246" spans="1:7" x14ac:dyDescent="0.25">
      <c r="A1246" t="str">
        <f t="shared" si="132"/>
        <v/>
      </c>
      <c r="B1246" s="16">
        <f t="shared" si="135"/>
        <v>40046</v>
      </c>
      <c r="C1246">
        <f t="shared" si="136"/>
        <v>80</v>
      </c>
      <c r="D1246">
        <f t="shared" si="133"/>
        <v>0</v>
      </c>
      <c r="E1246">
        <f t="shared" si="134"/>
        <v>80</v>
      </c>
      <c r="G1246">
        <f t="shared" si="137"/>
        <v>0</v>
      </c>
    </row>
    <row r="1247" spans="1:7" x14ac:dyDescent="0.25">
      <c r="A1247" t="str">
        <f t="shared" si="132"/>
        <v/>
      </c>
      <c r="B1247" s="16">
        <f t="shared" si="135"/>
        <v>40047</v>
      </c>
      <c r="C1247">
        <f t="shared" si="136"/>
        <v>80</v>
      </c>
      <c r="D1247">
        <f t="shared" si="133"/>
        <v>0</v>
      </c>
      <c r="E1247">
        <f t="shared" si="134"/>
        <v>80</v>
      </c>
      <c r="G1247">
        <f t="shared" si="137"/>
        <v>0</v>
      </c>
    </row>
    <row r="1248" spans="1:7" x14ac:dyDescent="0.25">
      <c r="A1248" t="str">
        <f t="shared" si="132"/>
        <v/>
      </c>
      <c r="B1248" s="16">
        <f t="shared" si="135"/>
        <v>40048</v>
      </c>
      <c r="C1248">
        <f t="shared" si="136"/>
        <v>80</v>
      </c>
      <c r="D1248">
        <f t="shared" si="133"/>
        <v>0</v>
      </c>
      <c r="E1248">
        <f t="shared" si="134"/>
        <v>80</v>
      </c>
      <c r="G1248">
        <f t="shared" si="137"/>
        <v>0</v>
      </c>
    </row>
    <row r="1249" spans="1:7" x14ac:dyDescent="0.25">
      <c r="A1249" t="str">
        <f t="shared" si="132"/>
        <v/>
      </c>
      <c r="B1249" s="16">
        <f t="shared" si="135"/>
        <v>40049</v>
      </c>
      <c r="C1249">
        <f t="shared" si="136"/>
        <v>80</v>
      </c>
      <c r="D1249">
        <f t="shared" si="133"/>
        <v>0</v>
      </c>
      <c r="E1249">
        <f t="shared" si="134"/>
        <v>80</v>
      </c>
      <c r="G1249">
        <f t="shared" si="137"/>
        <v>0</v>
      </c>
    </row>
    <row r="1250" spans="1:7" x14ac:dyDescent="0.25">
      <c r="A1250" t="str">
        <f t="shared" si="132"/>
        <v/>
      </c>
      <c r="B1250" s="16">
        <f t="shared" si="135"/>
        <v>40050</v>
      </c>
      <c r="C1250">
        <f t="shared" si="136"/>
        <v>80</v>
      </c>
      <c r="D1250">
        <f t="shared" si="133"/>
        <v>0</v>
      </c>
      <c r="E1250">
        <f t="shared" si="134"/>
        <v>80</v>
      </c>
      <c r="G1250">
        <f t="shared" si="137"/>
        <v>0</v>
      </c>
    </row>
    <row r="1251" spans="1:7" x14ac:dyDescent="0.25">
      <c r="A1251" t="str">
        <f t="shared" si="132"/>
        <v/>
      </c>
      <c r="B1251" s="16">
        <f t="shared" si="135"/>
        <v>40051</v>
      </c>
      <c r="C1251">
        <f t="shared" si="136"/>
        <v>80</v>
      </c>
      <c r="D1251">
        <f t="shared" si="133"/>
        <v>0</v>
      </c>
      <c r="E1251">
        <f t="shared" si="134"/>
        <v>80</v>
      </c>
      <c r="G1251">
        <f t="shared" si="137"/>
        <v>0</v>
      </c>
    </row>
    <row r="1252" spans="1:7" x14ac:dyDescent="0.25">
      <c r="A1252" t="str">
        <f t="shared" si="132"/>
        <v/>
      </c>
      <c r="B1252" s="16">
        <f t="shared" si="135"/>
        <v>40052</v>
      </c>
      <c r="C1252">
        <f t="shared" si="136"/>
        <v>80</v>
      </c>
      <c r="D1252">
        <f t="shared" si="133"/>
        <v>0</v>
      </c>
      <c r="E1252">
        <f t="shared" si="134"/>
        <v>80</v>
      </c>
      <c r="G1252">
        <f t="shared" si="137"/>
        <v>0</v>
      </c>
    </row>
    <row r="1253" spans="1:7" x14ac:dyDescent="0.25">
      <c r="A1253" t="str">
        <f t="shared" si="132"/>
        <v/>
      </c>
      <c r="B1253" s="16">
        <f t="shared" si="135"/>
        <v>40053</v>
      </c>
      <c r="C1253">
        <f t="shared" si="136"/>
        <v>80</v>
      </c>
      <c r="D1253">
        <f t="shared" si="133"/>
        <v>0</v>
      </c>
      <c r="E1253">
        <f t="shared" si="134"/>
        <v>80</v>
      </c>
      <c r="G1253">
        <f t="shared" si="137"/>
        <v>0</v>
      </c>
    </row>
    <row r="1254" spans="1:7" x14ac:dyDescent="0.25">
      <c r="A1254" t="str">
        <f t="shared" si="132"/>
        <v/>
      </c>
      <c r="B1254" s="16">
        <f t="shared" si="135"/>
        <v>40054</v>
      </c>
      <c r="C1254">
        <f t="shared" si="136"/>
        <v>80</v>
      </c>
      <c r="D1254">
        <f t="shared" si="133"/>
        <v>0</v>
      </c>
      <c r="E1254">
        <f t="shared" si="134"/>
        <v>80</v>
      </c>
      <c r="G1254">
        <f t="shared" si="137"/>
        <v>0</v>
      </c>
    </row>
    <row r="1255" spans="1:7" x14ac:dyDescent="0.25">
      <c r="A1255" t="str">
        <f t="shared" si="132"/>
        <v/>
      </c>
      <c r="B1255" s="16">
        <f t="shared" si="135"/>
        <v>40055</v>
      </c>
      <c r="C1255">
        <f t="shared" si="136"/>
        <v>80</v>
      </c>
      <c r="D1255">
        <f t="shared" si="133"/>
        <v>0</v>
      </c>
      <c r="E1255">
        <f t="shared" si="134"/>
        <v>80</v>
      </c>
      <c r="G1255">
        <f t="shared" si="137"/>
        <v>0</v>
      </c>
    </row>
    <row r="1256" spans="1:7" x14ac:dyDescent="0.25">
      <c r="A1256" t="str">
        <f t="shared" si="132"/>
        <v/>
      </c>
      <c r="B1256" s="16">
        <f t="shared" si="135"/>
        <v>40056</v>
      </c>
      <c r="C1256">
        <f t="shared" si="136"/>
        <v>80</v>
      </c>
      <c r="D1256">
        <f t="shared" si="133"/>
        <v>0</v>
      </c>
      <c r="E1256">
        <f t="shared" si="134"/>
        <v>80</v>
      </c>
      <c r="G1256">
        <f t="shared" si="137"/>
        <v>0</v>
      </c>
    </row>
    <row r="1257" spans="1:7" x14ac:dyDescent="0.25">
      <c r="A1257">
        <f t="shared" si="132"/>
        <v>1</v>
      </c>
      <c r="B1257" s="16">
        <f t="shared" si="135"/>
        <v>40057</v>
      </c>
      <c r="C1257">
        <f t="shared" si="136"/>
        <v>80</v>
      </c>
      <c r="D1257">
        <f t="shared" si="133"/>
        <v>0</v>
      </c>
      <c r="E1257">
        <f t="shared" si="134"/>
        <v>80</v>
      </c>
      <c r="G1257">
        <f t="shared" si="137"/>
        <v>0</v>
      </c>
    </row>
    <row r="1258" spans="1:7" x14ac:dyDescent="0.25">
      <c r="A1258" t="str">
        <f t="shared" si="132"/>
        <v/>
      </c>
      <c r="B1258" s="16">
        <f t="shared" si="135"/>
        <v>40058</v>
      </c>
      <c r="C1258">
        <f t="shared" si="136"/>
        <v>80</v>
      </c>
      <c r="D1258">
        <f t="shared" si="133"/>
        <v>0</v>
      </c>
      <c r="E1258">
        <f t="shared" si="134"/>
        <v>80</v>
      </c>
      <c r="G1258">
        <f t="shared" si="137"/>
        <v>0</v>
      </c>
    </row>
    <row r="1259" spans="1:7" x14ac:dyDescent="0.25">
      <c r="A1259" t="str">
        <f t="shared" si="132"/>
        <v/>
      </c>
      <c r="B1259" s="16">
        <f t="shared" si="135"/>
        <v>40059</v>
      </c>
      <c r="C1259">
        <f t="shared" si="136"/>
        <v>80</v>
      </c>
      <c r="D1259">
        <f t="shared" si="133"/>
        <v>0</v>
      </c>
      <c r="E1259">
        <f t="shared" si="134"/>
        <v>80</v>
      </c>
      <c r="G1259">
        <f t="shared" si="137"/>
        <v>0</v>
      </c>
    </row>
    <row r="1260" spans="1:7" x14ac:dyDescent="0.25">
      <c r="A1260" t="str">
        <f t="shared" si="132"/>
        <v/>
      </c>
      <c r="B1260" s="16">
        <f t="shared" si="135"/>
        <v>40060</v>
      </c>
      <c r="C1260">
        <f t="shared" si="136"/>
        <v>80</v>
      </c>
      <c r="D1260">
        <f t="shared" si="133"/>
        <v>0</v>
      </c>
      <c r="E1260">
        <f t="shared" si="134"/>
        <v>80</v>
      </c>
      <c r="G1260">
        <f t="shared" si="137"/>
        <v>0</v>
      </c>
    </row>
    <row r="1261" spans="1:7" x14ac:dyDescent="0.25">
      <c r="A1261" t="str">
        <f t="shared" si="132"/>
        <v/>
      </c>
      <c r="B1261" s="16">
        <f t="shared" si="135"/>
        <v>40061</v>
      </c>
      <c r="C1261">
        <f t="shared" si="136"/>
        <v>80</v>
      </c>
      <c r="D1261">
        <f t="shared" si="133"/>
        <v>0</v>
      </c>
      <c r="E1261">
        <f t="shared" si="134"/>
        <v>80</v>
      </c>
      <c r="G1261">
        <f t="shared" si="137"/>
        <v>0</v>
      </c>
    </row>
    <row r="1262" spans="1:7" x14ac:dyDescent="0.25">
      <c r="A1262" t="str">
        <f t="shared" si="132"/>
        <v/>
      </c>
      <c r="B1262" s="16">
        <f t="shared" si="135"/>
        <v>40062</v>
      </c>
      <c r="C1262">
        <f t="shared" si="136"/>
        <v>80</v>
      </c>
      <c r="D1262">
        <f t="shared" si="133"/>
        <v>0</v>
      </c>
      <c r="E1262">
        <f t="shared" si="134"/>
        <v>80</v>
      </c>
      <c r="G1262">
        <f t="shared" si="137"/>
        <v>0</v>
      </c>
    </row>
    <row r="1263" spans="1:7" x14ac:dyDescent="0.25">
      <c r="A1263" t="str">
        <f t="shared" si="132"/>
        <v/>
      </c>
      <c r="B1263" s="16">
        <f t="shared" si="135"/>
        <v>40063</v>
      </c>
      <c r="C1263">
        <f t="shared" si="136"/>
        <v>80</v>
      </c>
      <c r="D1263">
        <f t="shared" si="133"/>
        <v>0</v>
      </c>
      <c r="E1263">
        <f t="shared" si="134"/>
        <v>80</v>
      </c>
      <c r="G1263">
        <f t="shared" si="137"/>
        <v>0</v>
      </c>
    </row>
    <row r="1264" spans="1:7" x14ac:dyDescent="0.25">
      <c r="A1264" t="str">
        <f t="shared" si="132"/>
        <v/>
      </c>
      <c r="B1264" s="16">
        <f t="shared" si="135"/>
        <v>40064</v>
      </c>
      <c r="C1264">
        <f t="shared" si="136"/>
        <v>80</v>
      </c>
      <c r="D1264">
        <f t="shared" si="133"/>
        <v>0</v>
      </c>
      <c r="E1264">
        <f t="shared" si="134"/>
        <v>80</v>
      </c>
      <c r="G1264">
        <f t="shared" si="137"/>
        <v>0</v>
      </c>
    </row>
    <row r="1265" spans="1:7" x14ac:dyDescent="0.25">
      <c r="A1265" t="str">
        <f t="shared" si="132"/>
        <v/>
      </c>
      <c r="B1265" s="16">
        <f t="shared" si="135"/>
        <v>40065</v>
      </c>
      <c r="C1265">
        <f t="shared" si="136"/>
        <v>80</v>
      </c>
      <c r="D1265">
        <f t="shared" si="133"/>
        <v>0</v>
      </c>
      <c r="E1265">
        <f t="shared" si="134"/>
        <v>80</v>
      </c>
      <c r="G1265">
        <f t="shared" si="137"/>
        <v>0</v>
      </c>
    </row>
    <row r="1266" spans="1:7" x14ac:dyDescent="0.25">
      <c r="A1266" t="str">
        <f t="shared" si="132"/>
        <v/>
      </c>
      <c r="B1266" s="16">
        <f t="shared" si="135"/>
        <v>40066</v>
      </c>
      <c r="C1266">
        <f t="shared" si="136"/>
        <v>80</v>
      </c>
      <c r="D1266">
        <f t="shared" si="133"/>
        <v>0</v>
      </c>
      <c r="E1266">
        <f t="shared" si="134"/>
        <v>80</v>
      </c>
      <c r="G1266">
        <f t="shared" si="137"/>
        <v>0</v>
      </c>
    </row>
    <row r="1267" spans="1:7" x14ac:dyDescent="0.25">
      <c r="A1267" t="str">
        <f t="shared" si="132"/>
        <v/>
      </c>
      <c r="B1267" s="16">
        <f t="shared" si="135"/>
        <v>40067</v>
      </c>
      <c r="C1267">
        <f t="shared" si="136"/>
        <v>80</v>
      </c>
      <c r="D1267">
        <f t="shared" si="133"/>
        <v>0</v>
      </c>
      <c r="E1267">
        <f t="shared" si="134"/>
        <v>80</v>
      </c>
      <c r="G1267">
        <f t="shared" si="137"/>
        <v>0</v>
      </c>
    </row>
    <row r="1268" spans="1:7" x14ac:dyDescent="0.25">
      <c r="A1268" t="str">
        <f t="shared" si="132"/>
        <v/>
      </c>
      <c r="B1268" s="16">
        <f t="shared" si="135"/>
        <v>40068</v>
      </c>
      <c r="C1268">
        <f t="shared" si="136"/>
        <v>80</v>
      </c>
      <c r="D1268">
        <f t="shared" si="133"/>
        <v>0</v>
      </c>
      <c r="E1268">
        <f t="shared" si="134"/>
        <v>80</v>
      </c>
      <c r="G1268">
        <f t="shared" si="137"/>
        <v>0</v>
      </c>
    </row>
    <row r="1269" spans="1:7" x14ac:dyDescent="0.25">
      <c r="A1269" t="str">
        <f t="shared" si="132"/>
        <v/>
      </c>
      <c r="B1269" s="16">
        <f t="shared" si="135"/>
        <v>40069</v>
      </c>
      <c r="C1269">
        <f t="shared" si="136"/>
        <v>80</v>
      </c>
      <c r="D1269">
        <f t="shared" si="133"/>
        <v>0</v>
      </c>
      <c r="E1269">
        <f t="shared" si="134"/>
        <v>80</v>
      </c>
      <c r="G1269">
        <f t="shared" si="137"/>
        <v>0</v>
      </c>
    </row>
    <row r="1270" spans="1:7" x14ac:dyDescent="0.25">
      <c r="A1270" t="str">
        <f t="shared" si="132"/>
        <v/>
      </c>
      <c r="B1270" s="16">
        <f t="shared" si="135"/>
        <v>40070</v>
      </c>
      <c r="C1270">
        <f t="shared" si="136"/>
        <v>80</v>
      </c>
      <c r="D1270">
        <f t="shared" si="133"/>
        <v>0</v>
      </c>
      <c r="E1270">
        <f t="shared" si="134"/>
        <v>80</v>
      </c>
      <c r="G1270">
        <f t="shared" si="137"/>
        <v>0</v>
      </c>
    </row>
    <row r="1271" spans="1:7" x14ac:dyDescent="0.25">
      <c r="A1271" t="str">
        <f t="shared" si="132"/>
        <v/>
      </c>
      <c r="B1271" s="16">
        <f t="shared" si="135"/>
        <v>40071</v>
      </c>
      <c r="C1271">
        <f t="shared" si="136"/>
        <v>80</v>
      </c>
      <c r="D1271">
        <f t="shared" si="133"/>
        <v>0</v>
      </c>
      <c r="E1271">
        <f t="shared" si="134"/>
        <v>80</v>
      </c>
      <c r="G1271">
        <f t="shared" si="137"/>
        <v>0</v>
      </c>
    </row>
    <row r="1272" spans="1:7" x14ac:dyDescent="0.25">
      <c r="A1272" t="str">
        <f t="shared" si="132"/>
        <v/>
      </c>
      <c r="B1272" s="16">
        <f t="shared" si="135"/>
        <v>40072</v>
      </c>
      <c r="C1272">
        <f t="shared" si="136"/>
        <v>80</v>
      </c>
      <c r="D1272">
        <f t="shared" si="133"/>
        <v>0</v>
      </c>
      <c r="E1272">
        <f t="shared" si="134"/>
        <v>80</v>
      </c>
      <c r="G1272">
        <f t="shared" si="137"/>
        <v>0</v>
      </c>
    </row>
    <row r="1273" spans="1:7" x14ac:dyDescent="0.25">
      <c r="A1273" t="str">
        <f t="shared" si="132"/>
        <v/>
      </c>
      <c r="B1273" s="16">
        <f t="shared" si="135"/>
        <v>40073</v>
      </c>
      <c r="C1273">
        <f t="shared" si="136"/>
        <v>80</v>
      </c>
      <c r="D1273">
        <f t="shared" si="133"/>
        <v>0</v>
      </c>
      <c r="E1273">
        <f t="shared" si="134"/>
        <v>80</v>
      </c>
      <c r="G1273">
        <f t="shared" si="137"/>
        <v>0</v>
      </c>
    </row>
    <row r="1274" spans="1:7" x14ac:dyDescent="0.25">
      <c r="A1274" t="str">
        <f t="shared" si="132"/>
        <v/>
      </c>
      <c r="B1274" s="16">
        <f t="shared" si="135"/>
        <v>40074</v>
      </c>
      <c r="C1274">
        <f t="shared" si="136"/>
        <v>80</v>
      </c>
      <c r="D1274">
        <f t="shared" si="133"/>
        <v>0</v>
      </c>
      <c r="E1274">
        <f t="shared" si="134"/>
        <v>80</v>
      </c>
      <c r="G1274">
        <f t="shared" si="137"/>
        <v>0</v>
      </c>
    </row>
    <row r="1275" spans="1:7" x14ac:dyDescent="0.25">
      <c r="A1275" t="str">
        <f t="shared" si="132"/>
        <v/>
      </c>
      <c r="B1275" s="16">
        <f t="shared" si="135"/>
        <v>40075</v>
      </c>
      <c r="C1275">
        <f t="shared" si="136"/>
        <v>80</v>
      </c>
      <c r="D1275">
        <f t="shared" si="133"/>
        <v>0</v>
      </c>
      <c r="E1275">
        <f t="shared" si="134"/>
        <v>80</v>
      </c>
      <c r="G1275">
        <f t="shared" si="137"/>
        <v>0</v>
      </c>
    </row>
    <row r="1276" spans="1:7" x14ac:dyDescent="0.25">
      <c r="A1276" t="str">
        <f t="shared" si="132"/>
        <v/>
      </c>
      <c r="B1276" s="16">
        <f t="shared" si="135"/>
        <v>40076</v>
      </c>
      <c r="C1276">
        <f t="shared" si="136"/>
        <v>80</v>
      </c>
      <c r="D1276">
        <f t="shared" si="133"/>
        <v>0</v>
      </c>
      <c r="E1276">
        <f t="shared" si="134"/>
        <v>80</v>
      </c>
      <c r="G1276">
        <f t="shared" si="137"/>
        <v>0</v>
      </c>
    </row>
    <row r="1277" spans="1:7" x14ac:dyDescent="0.25">
      <c r="A1277" t="str">
        <f t="shared" si="132"/>
        <v/>
      </c>
      <c r="B1277" s="16">
        <f t="shared" si="135"/>
        <v>40077</v>
      </c>
      <c r="C1277">
        <f t="shared" si="136"/>
        <v>80</v>
      </c>
      <c r="D1277">
        <f t="shared" si="133"/>
        <v>0</v>
      </c>
      <c r="E1277">
        <f t="shared" si="134"/>
        <v>80</v>
      </c>
      <c r="G1277">
        <f t="shared" si="137"/>
        <v>0</v>
      </c>
    </row>
    <row r="1278" spans="1:7" x14ac:dyDescent="0.25">
      <c r="A1278" t="str">
        <f t="shared" si="132"/>
        <v/>
      </c>
      <c r="B1278" s="16">
        <f t="shared" si="135"/>
        <v>40078</v>
      </c>
      <c r="C1278">
        <f t="shared" si="136"/>
        <v>80</v>
      </c>
      <c r="D1278">
        <f t="shared" si="133"/>
        <v>0</v>
      </c>
      <c r="E1278">
        <f t="shared" si="134"/>
        <v>80</v>
      </c>
      <c r="G1278">
        <f t="shared" si="137"/>
        <v>0</v>
      </c>
    </row>
    <row r="1279" spans="1:7" x14ac:dyDescent="0.25">
      <c r="A1279" t="str">
        <f t="shared" si="132"/>
        <v/>
      </c>
      <c r="B1279" s="16">
        <f t="shared" si="135"/>
        <v>40079</v>
      </c>
      <c r="C1279">
        <f t="shared" si="136"/>
        <v>80</v>
      </c>
      <c r="D1279">
        <f t="shared" si="133"/>
        <v>0</v>
      </c>
      <c r="E1279">
        <f t="shared" si="134"/>
        <v>80</v>
      </c>
      <c r="G1279">
        <f t="shared" si="137"/>
        <v>0</v>
      </c>
    </row>
    <row r="1280" spans="1:7" x14ac:dyDescent="0.25">
      <c r="A1280" t="str">
        <f t="shared" si="132"/>
        <v/>
      </c>
      <c r="B1280" s="16">
        <f t="shared" si="135"/>
        <v>40080</v>
      </c>
      <c r="C1280">
        <f t="shared" si="136"/>
        <v>80</v>
      </c>
      <c r="D1280">
        <f t="shared" si="133"/>
        <v>0</v>
      </c>
      <c r="E1280">
        <f t="shared" si="134"/>
        <v>80</v>
      </c>
      <c r="G1280">
        <f t="shared" si="137"/>
        <v>0</v>
      </c>
    </row>
    <row r="1281" spans="1:7" x14ac:dyDescent="0.25">
      <c r="A1281" t="str">
        <f t="shared" si="132"/>
        <v/>
      </c>
      <c r="B1281" s="16">
        <f t="shared" si="135"/>
        <v>40081</v>
      </c>
      <c r="C1281">
        <f t="shared" si="136"/>
        <v>80</v>
      </c>
      <c r="D1281">
        <f t="shared" si="133"/>
        <v>0</v>
      </c>
      <c r="E1281">
        <f t="shared" si="134"/>
        <v>80</v>
      </c>
      <c r="G1281">
        <f t="shared" si="137"/>
        <v>0</v>
      </c>
    </row>
    <row r="1282" spans="1:7" x14ac:dyDescent="0.25">
      <c r="A1282" t="str">
        <f t="shared" si="132"/>
        <v/>
      </c>
      <c r="B1282" s="16">
        <f t="shared" si="135"/>
        <v>40082</v>
      </c>
      <c r="C1282">
        <f t="shared" si="136"/>
        <v>80</v>
      </c>
      <c r="D1282">
        <f t="shared" si="133"/>
        <v>0</v>
      </c>
      <c r="E1282">
        <f t="shared" si="134"/>
        <v>80</v>
      </c>
      <c r="G1282">
        <f t="shared" si="137"/>
        <v>0</v>
      </c>
    </row>
    <row r="1283" spans="1:7" x14ac:dyDescent="0.25">
      <c r="A1283" t="str">
        <f t="shared" si="132"/>
        <v/>
      </c>
      <c r="B1283" s="16">
        <f t="shared" si="135"/>
        <v>40083</v>
      </c>
      <c r="C1283">
        <f t="shared" si="136"/>
        <v>80</v>
      </c>
      <c r="D1283">
        <f t="shared" si="133"/>
        <v>0</v>
      </c>
      <c r="E1283">
        <f t="shared" si="134"/>
        <v>80</v>
      </c>
      <c r="G1283">
        <f t="shared" si="137"/>
        <v>0</v>
      </c>
    </row>
    <row r="1284" spans="1:7" x14ac:dyDescent="0.25">
      <c r="A1284" t="str">
        <f t="shared" si="132"/>
        <v/>
      </c>
      <c r="B1284" s="16">
        <f t="shared" si="135"/>
        <v>40084</v>
      </c>
      <c r="C1284">
        <f t="shared" si="136"/>
        <v>80</v>
      </c>
      <c r="D1284">
        <f t="shared" si="133"/>
        <v>0</v>
      </c>
      <c r="E1284">
        <f t="shared" si="134"/>
        <v>80</v>
      </c>
      <c r="G1284">
        <f t="shared" si="137"/>
        <v>0</v>
      </c>
    </row>
    <row r="1285" spans="1:7" x14ac:dyDescent="0.25">
      <c r="A1285" t="str">
        <f t="shared" si="132"/>
        <v/>
      </c>
      <c r="B1285" s="16">
        <f t="shared" si="135"/>
        <v>40085</v>
      </c>
      <c r="C1285">
        <f t="shared" si="136"/>
        <v>80</v>
      </c>
      <c r="D1285">
        <f t="shared" si="133"/>
        <v>0</v>
      </c>
      <c r="E1285">
        <f t="shared" si="134"/>
        <v>80</v>
      </c>
      <c r="G1285">
        <f t="shared" si="137"/>
        <v>0</v>
      </c>
    </row>
    <row r="1286" spans="1:7" x14ac:dyDescent="0.25">
      <c r="A1286" t="str">
        <f t="shared" si="132"/>
        <v/>
      </c>
      <c r="B1286" s="16">
        <f t="shared" si="135"/>
        <v>40086</v>
      </c>
      <c r="C1286">
        <f t="shared" si="136"/>
        <v>80</v>
      </c>
      <c r="D1286">
        <f t="shared" si="133"/>
        <v>0</v>
      </c>
      <c r="E1286">
        <f t="shared" si="134"/>
        <v>80</v>
      </c>
      <c r="G1286">
        <f t="shared" si="137"/>
        <v>0</v>
      </c>
    </row>
    <row r="1287" spans="1:7" x14ac:dyDescent="0.25">
      <c r="A1287">
        <f t="shared" si="132"/>
        <v>1</v>
      </c>
      <c r="B1287" s="16">
        <f t="shared" si="135"/>
        <v>40087</v>
      </c>
      <c r="C1287">
        <f t="shared" si="136"/>
        <v>80</v>
      </c>
      <c r="D1287">
        <f t="shared" si="133"/>
        <v>0</v>
      </c>
      <c r="E1287">
        <f t="shared" si="134"/>
        <v>80</v>
      </c>
      <c r="G1287">
        <f t="shared" si="137"/>
        <v>0</v>
      </c>
    </row>
    <row r="1288" spans="1:7" x14ac:dyDescent="0.25">
      <c r="A1288" t="str">
        <f t="shared" ref="A1288:A1351" si="138">IF(DAY(B1288)=1,1,"")</f>
        <v/>
      </c>
      <c r="B1288" s="16">
        <f t="shared" si="135"/>
        <v>40088</v>
      </c>
      <c r="C1288">
        <f t="shared" si="136"/>
        <v>80</v>
      </c>
      <c r="D1288">
        <f t="shared" ref="D1288:D1351" si="139">SUM(F1288:W1288)</f>
        <v>0</v>
      </c>
      <c r="E1288">
        <f t="shared" ref="E1288:E1351" si="140">C1288-D1288</f>
        <v>80</v>
      </c>
      <c r="G1288">
        <f t="shared" si="137"/>
        <v>0</v>
      </c>
    </row>
    <row r="1289" spans="1:7" x14ac:dyDescent="0.25">
      <c r="A1289" t="str">
        <f t="shared" si="138"/>
        <v/>
      </c>
      <c r="B1289" s="16">
        <f t="shared" ref="B1289:B1352" si="141">B1288+1</f>
        <v>40089</v>
      </c>
      <c r="C1289">
        <f t="shared" si="136"/>
        <v>80</v>
      </c>
      <c r="D1289">
        <f t="shared" si="139"/>
        <v>0</v>
      </c>
      <c r="E1289">
        <f t="shared" si="140"/>
        <v>80</v>
      </c>
      <c r="G1289">
        <f t="shared" si="137"/>
        <v>0</v>
      </c>
    </row>
    <row r="1290" spans="1:7" x14ac:dyDescent="0.25">
      <c r="A1290" t="str">
        <f t="shared" si="138"/>
        <v/>
      </c>
      <c r="B1290" s="16">
        <f t="shared" si="141"/>
        <v>40090</v>
      </c>
      <c r="C1290">
        <f t="shared" ref="C1290:C1353" si="142">C1289</f>
        <v>80</v>
      </c>
      <c r="D1290">
        <f t="shared" si="139"/>
        <v>0</v>
      </c>
      <c r="E1290">
        <f t="shared" si="140"/>
        <v>80</v>
      </c>
      <c r="G1290">
        <f t="shared" si="137"/>
        <v>0</v>
      </c>
    </row>
    <row r="1291" spans="1:7" x14ac:dyDescent="0.25">
      <c r="A1291" t="str">
        <f t="shared" si="138"/>
        <v/>
      </c>
      <c r="B1291" s="16">
        <f t="shared" si="141"/>
        <v>40091</v>
      </c>
      <c r="C1291">
        <f t="shared" si="142"/>
        <v>80</v>
      </c>
      <c r="D1291">
        <f t="shared" si="139"/>
        <v>0</v>
      </c>
      <c r="E1291">
        <f t="shared" si="140"/>
        <v>80</v>
      </c>
      <c r="G1291">
        <f t="shared" ref="G1291:G1354" si="143">G1290</f>
        <v>0</v>
      </c>
    </row>
    <row r="1292" spans="1:7" x14ac:dyDescent="0.25">
      <c r="A1292" t="str">
        <f t="shared" si="138"/>
        <v/>
      </c>
      <c r="B1292" s="16">
        <f t="shared" si="141"/>
        <v>40092</v>
      </c>
      <c r="C1292">
        <f t="shared" si="142"/>
        <v>80</v>
      </c>
      <c r="D1292">
        <f t="shared" si="139"/>
        <v>0</v>
      </c>
      <c r="E1292">
        <f t="shared" si="140"/>
        <v>80</v>
      </c>
      <c r="G1292">
        <f t="shared" si="143"/>
        <v>0</v>
      </c>
    </row>
    <row r="1293" spans="1:7" x14ac:dyDescent="0.25">
      <c r="A1293" t="str">
        <f t="shared" si="138"/>
        <v/>
      </c>
      <c r="B1293" s="16">
        <f t="shared" si="141"/>
        <v>40093</v>
      </c>
      <c r="C1293">
        <f t="shared" si="142"/>
        <v>80</v>
      </c>
      <c r="D1293">
        <f t="shared" si="139"/>
        <v>0</v>
      </c>
      <c r="E1293">
        <f t="shared" si="140"/>
        <v>80</v>
      </c>
      <c r="G1293">
        <f t="shared" si="143"/>
        <v>0</v>
      </c>
    </row>
    <row r="1294" spans="1:7" x14ac:dyDescent="0.25">
      <c r="A1294" t="str">
        <f t="shared" si="138"/>
        <v/>
      </c>
      <c r="B1294" s="16">
        <f t="shared" si="141"/>
        <v>40094</v>
      </c>
      <c r="C1294">
        <f t="shared" si="142"/>
        <v>80</v>
      </c>
      <c r="D1294">
        <f t="shared" si="139"/>
        <v>0</v>
      </c>
      <c r="E1294">
        <f t="shared" si="140"/>
        <v>80</v>
      </c>
      <c r="G1294">
        <f t="shared" si="143"/>
        <v>0</v>
      </c>
    </row>
    <row r="1295" spans="1:7" x14ac:dyDescent="0.25">
      <c r="A1295" t="str">
        <f t="shared" si="138"/>
        <v/>
      </c>
      <c r="B1295" s="16">
        <f t="shared" si="141"/>
        <v>40095</v>
      </c>
      <c r="C1295">
        <f t="shared" si="142"/>
        <v>80</v>
      </c>
      <c r="D1295">
        <f t="shared" si="139"/>
        <v>0</v>
      </c>
      <c r="E1295">
        <f t="shared" si="140"/>
        <v>80</v>
      </c>
      <c r="G1295">
        <f t="shared" si="143"/>
        <v>0</v>
      </c>
    </row>
    <row r="1296" spans="1:7" x14ac:dyDescent="0.25">
      <c r="A1296" t="str">
        <f t="shared" si="138"/>
        <v/>
      </c>
      <c r="B1296" s="16">
        <f t="shared" si="141"/>
        <v>40096</v>
      </c>
      <c r="C1296">
        <f t="shared" si="142"/>
        <v>80</v>
      </c>
      <c r="D1296">
        <f t="shared" si="139"/>
        <v>0</v>
      </c>
      <c r="E1296">
        <f t="shared" si="140"/>
        <v>80</v>
      </c>
      <c r="G1296">
        <f t="shared" si="143"/>
        <v>0</v>
      </c>
    </row>
    <row r="1297" spans="1:7" x14ac:dyDescent="0.25">
      <c r="A1297" t="str">
        <f t="shared" si="138"/>
        <v/>
      </c>
      <c r="B1297" s="16">
        <f t="shared" si="141"/>
        <v>40097</v>
      </c>
      <c r="C1297">
        <f t="shared" si="142"/>
        <v>80</v>
      </c>
      <c r="D1297">
        <f t="shared" si="139"/>
        <v>0</v>
      </c>
      <c r="E1297">
        <f t="shared" si="140"/>
        <v>80</v>
      </c>
      <c r="G1297">
        <f t="shared" si="143"/>
        <v>0</v>
      </c>
    </row>
    <row r="1298" spans="1:7" x14ac:dyDescent="0.25">
      <c r="A1298" t="str">
        <f t="shared" si="138"/>
        <v/>
      </c>
      <c r="B1298" s="16">
        <f t="shared" si="141"/>
        <v>40098</v>
      </c>
      <c r="C1298">
        <f t="shared" si="142"/>
        <v>80</v>
      </c>
      <c r="D1298">
        <f t="shared" si="139"/>
        <v>0</v>
      </c>
      <c r="E1298">
        <f t="shared" si="140"/>
        <v>80</v>
      </c>
      <c r="G1298">
        <f t="shared" si="143"/>
        <v>0</v>
      </c>
    </row>
    <row r="1299" spans="1:7" x14ac:dyDescent="0.25">
      <c r="A1299" t="str">
        <f t="shared" si="138"/>
        <v/>
      </c>
      <c r="B1299" s="16">
        <f t="shared" si="141"/>
        <v>40099</v>
      </c>
      <c r="C1299">
        <f t="shared" si="142"/>
        <v>80</v>
      </c>
      <c r="D1299">
        <f t="shared" si="139"/>
        <v>0</v>
      </c>
      <c r="E1299">
        <f t="shared" si="140"/>
        <v>80</v>
      </c>
      <c r="G1299">
        <f t="shared" si="143"/>
        <v>0</v>
      </c>
    </row>
    <row r="1300" spans="1:7" x14ac:dyDescent="0.25">
      <c r="A1300" t="str">
        <f t="shared" si="138"/>
        <v/>
      </c>
      <c r="B1300" s="16">
        <f t="shared" si="141"/>
        <v>40100</v>
      </c>
      <c r="C1300">
        <f t="shared" si="142"/>
        <v>80</v>
      </c>
      <c r="D1300">
        <f t="shared" si="139"/>
        <v>0</v>
      </c>
      <c r="E1300">
        <f t="shared" si="140"/>
        <v>80</v>
      </c>
      <c r="G1300">
        <f t="shared" si="143"/>
        <v>0</v>
      </c>
    </row>
    <row r="1301" spans="1:7" x14ac:dyDescent="0.25">
      <c r="A1301" t="str">
        <f t="shared" si="138"/>
        <v/>
      </c>
      <c r="B1301" s="16">
        <f t="shared" si="141"/>
        <v>40101</v>
      </c>
      <c r="C1301">
        <f t="shared" si="142"/>
        <v>80</v>
      </c>
      <c r="D1301">
        <f t="shared" si="139"/>
        <v>0</v>
      </c>
      <c r="E1301">
        <f t="shared" si="140"/>
        <v>80</v>
      </c>
      <c r="G1301">
        <f t="shared" si="143"/>
        <v>0</v>
      </c>
    </row>
    <row r="1302" spans="1:7" x14ac:dyDescent="0.25">
      <c r="A1302" t="str">
        <f t="shared" si="138"/>
        <v/>
      </c>
      <c r="B1302" s="16">
        <f t="shared" si="141"/>
        <v>40102</v>
      </c>
      <c r="C1302">
        <f t="shared" si="142"/>
        <v>80</v>
      </c>
      <c r="D1302">
        <f t="shared" si="139"/>
        <v>0</v>
      </c>
      <c r="E1302">
        <f t="shared" si="140"/>
        <v>80</v>
      </c>
      <c r="G1302">
        <f t="shared" si="143"/>
        <v>0</v>
      </c>
    </row>
    <row r="1303" spans="1:7" x14ac:dyDescent="0.25">
      <c r="A1303" t="str">
        <f t="shared" si="138"/>
        <v/>
      </c>
      <c r="B1303" s="16">
        <f t="shared" si="141"/>
        <v>40103</v>
      </c>
      <c r="C1303">
        <f t="shared" si="142"/>
        <v>80</v>
      </c>
      <c r="D1303">
        <f t="shared" si="139"/>
        <v>0</v>
      </c>
      <c r="E1303">
        <f t="shared" si="140"/>
        <v>80</v>
      </c>
      <c r="G1303">
        <f t="shared" si="143"/>
        <v>0</v>
      </c>
    </row>
    <row r="1304" spans="1:7" x14ac:dyDescent="0.25">
      <c r="A1304" t="str">
        <f t="shared" si="138"/>
        <v/>
      </c>
      <c r="B1304" s="16">
        <f t="shared" si="141"/>
        <v>40104</v>
      </c>
      <c r="C1304">
        <f t="shared" si="142"/>
        <v>80</v>
      </c>
      <c r="D1304">
        <f t="shared" si="139"/>
        <v>0</v>
      </c>
      <c r="E1304">
        <f t="shared" si="140"/>
        <v>80</v>
      </c>
      <c r="G1304">
        <f t="shared" si="143"/>
        <v>0</v>
      </c>
    </row>
    <row r="1305" spans="1:7" x14ac:dyDescent="0.25">
      <c r="A1305" t="str">
        <f t="shared" si="138"/>
        <v/>
      </c>
      <c r="B1305" s="16">
        <f t="shared" si="141"/>
        <v>40105</v>
      </c>
      <c r="C1305">
        <f t="shared" si="142"/>
        <v>80</v>
      </c>
      <c r="D1305">
        <f t="shared" si="139"/>
        <v>0</v>
      </c>
      <c r="E1305">
        <f t="shared" si="140"/>
        <v>80</v>
      </c>
      <c r="G1305">
        <f t="shared" si="143"/>
        <v>0</v>
      </c>
    </row>
    <row r="1306" spans="1:7" x14ac:dyDescent="0.25">
      <c r="A1306" t="str">
        <f t="shared" si="138"/>
        <v/>
      </c>
      <c r="B1306" s="16">
        <f t="shared" si="141"/>
        <v>40106</v>
      </c>
      <c r="C1306">
        <f t="shared" si="142"/>
        <v>80</v>
      </c>
      <c r="D1306">
        <f t="shared" si="139"/>
        <v>0</v>
      </c>
      <c r="E1306">
        <f t="shared" si="140"/>
        <v>80</v>
      </c>
      <c r="G1306">
        <f t="shared" si="143"/>
        <v>0</v>
      </c>
    </row>
    <row r="1307" spans="1:7" x14ac:dyDescent="0.25">
      <c r="A1307" t="str">
        <f t="shared" si="138"/>
        <v/>
      </c>
      <c r="B1307" s="16">
        <f t="shared" si="141"/>
        <v>40107</v>
      </c>
      <c r="C1307">
        <f t="shared" si="142"/>
        <v>80</v>
      </c>
      <c r="D1307">
        <f t="shared" si="139"/>
        <v>0</v>
      </c>
      <c r="E1307">
        <f t="shared" si="140"/>
        <v>80</v>
      </c>
      <c r="G1307">
        <f t="shared" si="143"/>
        <v>0</v>
      </c>
    </row>
    <row r="1308" spans="1:7" x14ac:dyDescent="0.25">
      <c r="A1308" t="str">
        <f t="shared" si="138"/>
        <v/>
      </c>
      <c r="B1308" s="16">
        <f t="shared" si="141"/>
        <v>40108</v>
      </c>
      <c r="C1308">
        <f t="shared" si="142"/>
        <v>80</v>
      </c>
      <c r="D1308">
        <f t="shared" si="139"/>
        <v>0</v>
      </c>
      <c r="E1308">
        <f t="shared" si="140"/>
        <v>80</v>
      </c>
      <c r="G1308">
        <f t="shared" si="143"/>
        <v>0</v>
      </c>
    </row>
    <row r="1309" spans="1:7" x14ac:dyDescent="0.25">
      <c r="A1309" t="str">
        <f t="shared" si="138"/>
        <v/>
      </c>
      <c r="B1309" s="16">
        <f t="shared" si="141"/>
        <v>40109</v>
      </c>
      <c r="C1309">
        <f t="shared" si="142"/>
        <v>80</v>
      </c>
      <c r="D1309">
        <f t="shared" si="139"/>
        <v>0</v>
      </c>
      <c r="E1309">
        <f t="shared" si="140"/>
        <v>80</v>
      </c>
      <c r="G1309">
        <f t="shared" si="143"/>
        <v>0</v>
      </c>
    </row>
    <row r="1310" spans="1:7" x14ac:dyDescent="0.25">
      <c r="A1310" t="str">
        <f t="shared" si="138"/>
        <v/>
      </c>
      <c r="B1310" s="16">
        <f t="shared" si="141"/>
        <v>40110</v>
      </c>
      <c r="C1310">
        <f t="shared" si="142"/>
        <v>80</v>
      </c>
      <c r="D1310">
        <f t="shared" si="139"/>
        <v>0</v>
      </c>
      <c r="E1310">
        <f t="shared" si="140"/>
        <v>80</v>
      </c>
      <c r="G1310">
        <f t="shared" si="143"/>
        <v>0</v>
      </c>
    </row>
    <row r="1311" spans="1:7" x14ac:dyDescent="0.25">
      <c r="A1311" t="str">
        <f t="shared" si="138"/>
        <v/>
      </c>
      <c r="B1311" s="16">
        <f t="shared" si="141"/>
        <v>40111</v>
      </c>
      <c r="C1311">
        <f t="shared" si="142"/>
        <v>80</v>
      </c>
      <c r="D1311">
        <f t="shared" si="139"/>
        <v>0</v>
      </c>
      <c r="E1311">
        <f t="shared" si="140"/>
        <v>80</v>
      </c>
      <c r="G1311">
        <f t="shared" si="143"/>
        <v>0</v>
      </c>
    </row>
    <row r="1312" spans="1:7" x14ac:dyDescent="0.25">
      <c r="A1312" t="str">
        <f t="shared" si="138"/>
        <v/>
      </c>
      <c r="B1312" s="16">
        <f t="shared" si="141"/>
        <v>40112</v>
      </c>
      <c r="C1312">
        <f t="shared" si="142"/>
        <v>80</v>
      </c>
      <c r="D1312">
        <f t="shared" si="139"/>
        <v>0</v>
      </c>
      <c r="E1312">
        <f t="shared" si="140"/>
        <v>80</v>
      </c>
      <c r="G1312">
        <f t="shared" si="143"/>
        <v>0</v>
      </c>
    </row>
    <row r="1313" spans="1:7" x14ac:dyDescent="0.25">
      <c r="A1313" t="str">
        <f t="shared" si="138"/>
        <v/>
      </c>
      <c r="B1313" s="16">
        <f t="shared" si="141"/>
        <v>40113</v>
      </c>
      <c r="C1313">
        <f t="shared" si="142"/>
        <v>80</v>
      </c>
      <c r="D1313">
        <f t="shared" si="139"/>
        <v>0</v>
      </c>
      <c r="E1313">
        <f t="shared" si="140"/>
        <v>80</v>
      </c>
      <c r="G1313">
        <f t="shared" si="143"/>
        <v>0</v>
      </c>
    </row>
    <row r="1314" spans="1:7" x14ac:dyDescent="0.25">
      <c r="A1314" t="str">
        <f t="shared" si="138"/>
        <v/>
      </c>
      <c r="B1314" s="16">
        <f t="shared" si="141"/>
        <v>40114</v>
      </c>
      <c r="C1314">
        <f t="shared" si="142"/>
        <v>80</v>
      </c>
      <c r="D1314">
        <f t="shared" si="139"/>
        <v>0</v>
      </c>
      <c r="E1314">
        <f t="shared" si="140"/>
        <v>80</v>
      </c>
      <c r="G1314">
        <f t="shared" si="143"/>
        <v>0</v>
      </c>
    </row>
    <row r="1315" spans="1:7" x14ac:dyDescent="0.25">
      <c r="A1315" t="str">
        <f t="shared" si="138"/>
        <v/>
      </c>
      <c r="B1315" s="16">
        <f t="shared" si="141"/>
        <v>40115</v>
      </c>
      <c r="C1315">
        <f t="shared" si="142"/>
        <v>80</v>
      </c>
      <c r="D1315">
        <f t="shared" si="139"/>
        <v>0</v>
      </c>
      <c r="E1315">
        <f t="shared" si="140"/>
        <v>80</v>
      </c>
      <c r="G1315">
        <f t="shared" si="143"/>
        <v>0</v>
      </c>
    </row>
    <row r="1316" spans="1:7" x14ac:dyDescent="0.25">
      <c r="A1316" t="str">
        <f t="shared" si="138"/>
        <v/>
      </c>
      <c r="B1316" s="16">
        <f t="shared" si="141"/>
        <v>40116</v>
      </c>
      <c r="C1316">
        <f t="shared" si="142"/>
        <v>80</v>
      </c>
      <c r="D1316">
        <f t="shared" si="139"/>
        <v>0</v>
      </c>
      <c r="E1316">
        <f t="shared" si="140"/>
        <v>80</v>
      </c>
      <c r="G1316">
        <f t="shared" si="143"/>
        <v>0</v>
      </c>
    </row>
    <row r="1317" spans="1:7" x14ac:dyDescent="0.25">
      <c r="A1317" t="str">
        <f t="shared" si="138"/>
        <v/>
      </c>
      <c r="B1317" s="16">
        <f t="shared" si="141"/>
        <v>40117</v>
      </c>
      <c r="C1317">
        <f t="shared" si="142"/>
        <v>80</v>
      </c>
      <c r="D1317">
        <f t="shared" si="139"/>
        <v>0</v>
      </c>
      <c r="E1317">
        <f t="shared" si="140"/>
        <v>80</v>
      </c>
      <c r="G1317">
        <f t="shared" si="143"/>
        <v>0</v>
      </c>
    </row>
    <row r="1318" spans="1:7" x14ac:dyDescent="0.25">
      <c r="A1318">
        <f t="shared" si="138"/>
        <v>1</v>
      </c>
      <c r="B1318" s="16">
        <f t="shared" si="141"/>
        <v>40118</v>
      </c>
      <c r="C1318">
        <f t="shared" si="142"/>
        <v>80</v>
      </c>
      <c r="D1318">
        <f t="shared" si="139"/>
        <v>0</v>
      </c>
      <c r="E1318">
        <f t="shared" si="140"/>
        <v>80</v>
      </c>
      <c r="G1318">
        <f t="shared" si="143"/>
        <v>0</v>
      </c>
    </row>
    <row r="1319" spans="1:7" x14ac:dyDescent="0.25">
      <c r="A1319" t="str">
        <f t="shared" si="138"/>
        <v/>
      </c>
      <c r="B1319" s="16">
        <f t="shared" si="141"/>
        <v>40119</v>
      </c>
      <c r="C1319">
        <f t="shared" si="142"/>
        <v>80</v>
      </c>
      <c r="D1319">
        <f t="shared" si="139"/>
        <v>0</v>
      </c>
      <c r="E1319">
        <f t="shared" si="140"/>
        <v>80</v>
      </c>
      <c r="G1319">
        <f t="shared" si="143"/>
        <v>0</v>
      </c>
    </row>
    <row r="1320" spans="1:7" x14ac:dyDescent="0.25">
      <c r="A1320" t="str">
        <f t="shared" si="138"/>
        <v/>
      </c>
      <c r="B1320" s="16">
        <f t="shared" si="141"/>
        <v>40120</v>
      </c>
      <c r="C1320">
        <f t="shared" si="142"/>
        <v>80</v>
      </c>
      <c r="D1320">
        <f t="shared" si="139"/>
        <v>0</v>
      </c>
      <c r="E1320">
        <f t="shared" si="140"/>
        <v>80</v>
      </c>
      <c r="G1320">
        <f t="shared" si="143"/>
        <v>0</v>
      </c>
    </row>
    <row r="1321" spans="1:7" x14ac:dyDescent="0.25">
      <c r="A1321" t="str">
        <f t="shared" si="138"/>
        <v/>
      </c>
      <c r="B1321" s="16">
        <f t="shared" si="141"/>
        <v>40121</v>
      </c>
      <c r="C1321">
        <f t="shared" si="142"/>
        <v>80</v>
      </c>
      <c r="D1321">
        <f t="shared" si="139"/>
        <v>0</v>
      </c>
      <c r="E1321">
        <f t="shared" si="140"/>
        <v>80</v>
      </c>
      <c r="G1321">
        <f t="shared" si="143"/>
        <v>0</v>
      </c>
    </row>
    <row r="1322" spans="1:7" x14ac:dyDescent="0.25">
      <c r="A1322" t="str">
        <f t="shared" si="138"/>
        <v/>
      </c>
      <c r="B1322" s="16">
        <f t="shared" si="141"/>
        <v>40122</v>
      </c>
      <c r="C1322">
        <f t="shared" si="142"/>
        <v>80</v>
      </c>
      <c r="D1322">
        <f t="shared" si="139"/>
        <v>0</v>
      </c>
      <c r="E1322">
        <f t="shared" si="140"/>
        <v>80</v>
      </c>
      <c r="G1322">
        <f t="shared" si="143"/>
        <v>0</v>
      </c>
    </row>
    <row r="1323" spans="1:7" x14ac:dyDescent="0.25">
      <c r="A1323" t="str">
        <f t="shared" si="138"/>
        <v/>
      </c>
      <c r="B1323" s="16">
        <f t="shared" si="141"/>
        <v>40123</v>
      </c>
      <c r="C1323">
        <f t="shared" si="142"/>
        <v>80</v>
      </c>
      <c r="D1323">
        <f t="shared" si="139"/>
        <v>0</v>
      </c>
      <c r="E1323">
        <f t="shared" si="140"/>
        <v>80</v>
      </c>
      <c r="G1323">
        <f t="shared" si="143"/>
        <v>0</v>
      </c>
    </row>
    <row r="1324" spans="1:7" x14ac:dyDescent="0.25">
      <c r="A1324" t="str">
        <f t="shared" si="138"/>
        <v/>
      </c>
      <c r="B1324" s="16">
        <f t="shared" si="141"/>
        <v>40124</v>
      </c>
      <c r="C1324">
        <f t="shared" si="142"/>
        <v>80</v>
      </c>
      <c r="D1324">
        <f t="shared" si="139"/>
        <v>0</v>
      </c>
      <c r="E1324">
        <f t="shared" si="140"/>
        <v>80</v>
      </c>
      <c r="G1324">
        <f t="shared" si="143"/>
        <v>0</v>
      </c>
    </row>
    <row r="1325" spans="1:7" x14ac:dyDescent="0.25">
      <c r="A1325" t="str">
        <f t="shared" si="138"/>
        <v/>
      </c>
      <c r="B1325" s="16">
        <f t="shared" si="141"/>
        <v>40125</v>
      </c>
      <c r="C1325">
        <f t="shared" si="142"/>
        <v>80</v>
      </c>
      <c r="D1325">
        <f t="shared" si="139"/>
        <v>0</v>
      </c>
      <c r="E1325">
        <f t="shared" si="140"/>
        <v>80</v>
      </c>
      <c r="G1325">
        <f t="shared" si="143"/>
        <v>0</v>
      </c>
    </row>
    <row r="1326" spans="1:7" x14ac:dyDescent="0.25">
      <c r="A1326" t="str">
        <f t="shared" si="138"/>
        <v/>
      </c>
      <c r="B1326" s="16">
        <f t="shared" si="141"/>
        <v>40126</v>
      </c>
      <c r="C1326">
        <f t="shared" si="142"/>
        <v>80</v>
      </c>
      <c r="D1326">
        <f t="shared" si="139"/>
        <v>0</v>
      </c>
      <c r="E1326">
        <f t="shared" si="140"/>
        <v>80</v>
      </c>
      <c r="G1326">
        <f t="shared" si="143"/>
        <v>0</v>
      </c>
    </row>
    <row r="1327" spans="1:7" x14ac:dyDescent="0.25">
      <c r="A1327" t="str">
        <f t="shared" si="138"/>
        <v/>
      </c>
      <c r="B1327" s="16">
        <f t="shared" si="141"/>
        <v>40127</v>
      </c>
      <c r="C1327">
        <f t="shared" si="142"/>
        <v>80</v>
      </c>
      <c r="D1327">
        <f t="shared" si="139"/>
        <v>0</v>
      </c>
      <c r="E1327">
        <f t="shared" si="140"/>
        <v>80</v>
      </c>
      <c r="G1327">
        <f t="shared" si="143"/>
        <v>0</v>
      </c>
    </row>
    <row r="1328" spans="1:7" x14ac:dyDescent="0.25">
      <c r="A1328" t="str">
        <f t="shared" si="138"/>
        <v/>
      </c>
      <c r="B1328" s="16">
        <f t="shared" si="141"/>
        <v>40128</v>
      </c>
      <c r="C1328">
        <f t="shared" si="142"/>
        <v>80</v>
      </c>
      <c r="D1328">
        <f t="shared" si="139"/>
        <v>0</v>
      </c>
      <c r="E1328">
        <f t="shared" si="140"/>
        <v>80</v>
      </c>
      <c r="G1328">
        <f t="shared" si="143"/>
        <v>0</v>
      </c>
    </row>
    <row r="1329" spans="1:7" x14ac:dyDescent="0.25">
      <c r="A1329" t="str">
        <f t="shared" si="138"/>
        <v/>
      </c>
      <c r="B1329" s="16">
        <f t="shared" si="141"/>
        <v>40129</v>
      </c>
      <c r="C1329">
        <f t="shared" si="142"/>
        <v>80</v>
      </c>
      <c r="D1329">
        <f t="shared" si="139"/>
        <v>0</v>
      </c>
      <c r="E1329">
        <f t="shared" si="140"/>
        <v>80</v>
      </c>
      <c r="G1329">
        <f t="shared" si="143"/>
        <v>0</v>
      </c>
    </row>
    <row r="1330" spans="1:7" x14ac:dyDescent="0.25">
      <c r="A1330" t="str">
        <f t="shared" si="138"/>
        <v/>
      </c>
      <c r="B1330" s="16">
        <f t="shared" si="141"/>
        <v>40130</v>
      </c>
      <c r="C1330">
        <f t="shared" si="142"/>
        <v>80</v>
      </c>
      <c r="D1330">
        <f t="shared" si="139"/>
        <v>0</v>
      </c>
      <c r="E1330">
        <f t="shared" si="140"/>
        <v>80</v>
      </c>
      <c r="G1330">
        <f t="shared" si="143"/>
        <v>0</v>
      </c>
    </row>
    <row r="1331" spans="1:7" x14ac:dyDescent="0.25">
      <c r="A1331" t="str">
        <f t="shared" si="138"/>
        <v/>
      </c>
      <c r="B1331" s="16">
        <f t="shared" si="141"/>
        <v>40131</v>
      </c>
      <c r="C1331">
        <f t="shared" si="142"/>
        <v>80</v>
      </c>
      <c r="D1331">
        <f t="shared" si="139"/>
        <v>0</v>
      </c>
      <c r="E1331">
        <f t="shared" si="140"/>
        <v>80</v>
      </c>
      <c r="G1331">
        <f t="shared" si="143"/>
        <v>0</v>
      </c>
    </row>
    <row r="1332" spans="1:7" x14ac:dyDescent="0.25">
      <c r="A1332" t="str">
        <f t="shared" si="138"/>
        <v/>
      </c>
      <c r="B1332" s="16">
        <f t="shared" si="141"/>
        <v>40132</v>
      </c>
      <c r="C1332">
        <f t="shared" si="142"/>
        <v>80</v>
      </c>
      <c r="D1332">
        <f t="shared" si="139"/>
        <v>0</v>
      </c>
      <c r="E1332">
        <f t="shared" si="140"/>
        <v>80</v>
      </c>
      <c r="G1332">
        <f t="shared" si="143"/>
        <v>0</v>
      </c>
    </row>
    <row r="1333" spans="1:7" x14ac:dyDescent="0.25">
      <c r="A1333" t="str">
        <f t="shared" si="138"/>
        <v/>
      </c>
      <c r="B1333" s="16">
        <f t="shared" si="141"/>
        <v>40133</v>
      </c>
      <c r="C1333">
        <f t="shared" si="142"/>
        <v>80</v>
      </c>
      <c r="D1333">
        <f t="shared" si="139"/>
        <v>0</v>
      </c>
      <c r="E1333">
        <f t="shared" si="140"/>
        <v>80</v>
      </c>
      <c r="G1333">
        <f t="shared" si="143"/>
        <v>0</v>
      </c>
    </row>
    <row r="1334" spans="1:7" x14ac:dyDescent="0.25">
      <c r="A1334" t="str">
        <f t="shared" si="138"/>
        <v/>
      </c>
      <c r="B1334" s="16">
        <f t="shared" si="141"/>
        <v>40134</v>
      </c>
      <c r="C1334">
        <f t="shared" si="142"/>
        <v>80</v>
      </c>
      <c r="D1334">
        <f t="shared" si="139"/>
        <v>0</v>
      </c>
      <c r="E1334">
        <f t="shared" si="140"/>
        <v>80</v>
      </c>
      <c r="G1334">
        <f t="shared" si="143"/>
        <v>0</v>
      </c>
    </row>
    <row r="1335" spans="1:7" x14ac:dyDescent="0.25">
      <c r="A1335" t="str">
        <f t="shared" si="138"/>
        <v/>
      </c>
      <c r="B1335" s="16">
        <f t="shared" si="141"/>
        <v>40135</v>
      </c>
      <c r="C1335">
        <f t="shared" si="142"/>
        <v>80</v>
      </c>
      <c r="D1335">
        <f t="shared" si="139"/>
        <v>0</v>
      </c>
      <c r="E1335">
        <f t="shared" si="140"/>
        <v>80</v>
      </c>
      <c r="G1335">
        <f t="shared" si="143"/>
        <v>0</v>
      </c>
    </row>
    <row r="1336" spans="1:7" x14ac:dyDescent="0.25">
      <c r="A1336" t="str">
        <f t="shared" si="138"/>
        <v/>
      </c>
      <c r="B1336" s="16">
        <f t="shared" si="141"/>
        <v>40136</v>
      </c>
      <c r="C1336">
        <f t="shared" si="142"/>
        <v>80</v>
      </c>
      <c r="D1336">
        <f t="shared" si="139"/>
        <v>0</v>
      </c>
      <c r="E1336">
        <f t="shared" si="140"/>
        <v>80</v>
      </c>
      <c r="G1336">
        <f t="shared" si="143"/>
        <v>0</v>
      </c>
    </row>
    <row r="1337" spans="1:7" x14ac:dyDescent="0.25">
      <c r="A1337" t="str">
        <f t="shared" si="138"/>
        <v/>
      </c>
      <c r="B1337" s="16">
        <f t="shared" si="141"/>
        <v>40137</v>
      </c>
      <c r="C1337">
        <f t="shared" si="142"/>
        <v>80</v>
      </c>
      <c r="D1337">
        <f t="shared" si="139"/>
        <v>0</v>
      </c>
      <c r="E1337">
        <f t="shared" si="140"/>
        <v>80</v>
      </c>
      <c r="G1337">
        <f t="shared" si="143"/>
        <v>0</v>
      </c>
    </row>
    <row r="1338" spans="1:7" x14ac:dyDescent="0.25">
      <c r="A1338" t="str">
        <f t="shared" si="138"/>
        <v/>
      </c>
      <c r="B1338" s="16">
        <f t="shared" si="141"/>
        <v>40138</v>
      </c>
      <c r="C1338">
        <f t="shared" si="142"/>
        <v>80</v>
      </c>
      <c r="D1338">
        <f t="shared" si="139"/>
        <v>0</v>
      </c>
      <c r="E1338">
        <f t="shared" si="140"/>
        <v>80</v>
      </c>
      <c r="G1338">
        <f t="shared" si="143"/>
        <v>0</v>
      </c>
    </row>
    <row r="1339" spans="1:7" x14ac:dyDescent="0.25">
      <c r="A1339" t="str">
        <f t="shared" si="138"/>
        <v/>
      </c>
      <c r="B1339" s="16">
        <f t="shared" si="141"/>
        <v>40139</v>
      </c>
      <c r="C1339">
        <f t="shared" si="142"/>
        <v>80</v>
      </c>
      <c r="D1339">
        <f t="shared" si="139"/>
        <v>0</v>
      </c>
      <c r="E1339">
        <f t="shared" si="140"/>
        <v>80</v>
      </c>
      <c r="G1339">
        <f t="shared" si="143"/>
        <v>0</v>
      </c>
    </row>
    <row r="1340" spans="1:7" x14ac:dyDescent="0.25">
      <c r="A1340" t="str">
        <f t="shared" si="138"/>
        <v/>
      </c>
      <c r="B1340" s="16">
        <f t="shared" si="141"/>
        <v>40140</v>
      </c>
      <c r="C1340">
        <f t="shared" si="142"/>
        <v>80</v>
      </c>
      <c r="D1340">
        <f t="shared" si="139"/>
        <v>0</v>
      </c>
      <c r="E1340">
        <f t="shared" si="140"/>
        <v>80</v>
      </c>
      <c r="G1340">
        <f t="shared" si="143"/>
        <v>0</v>
      </c>
    </row>
    <row r="1341" spans="1:7" x14ac:dyDescent="0.25">
      <c r="A1341" t="str">
        <f t="shared" si="138"/>
        <v/>
      </c>
      <c r="B1341" s="16">
        <f t="shared" si="141"/>
        <v>40141</v>
      </c>
      <c r="C1341">
        <f t="shared" si="142"/>
        <v>80</v>
      </c>
      <c r="D1341">
        <f t="shared" si="139"/>
        <v>0</v>
      </c>
      <c r="E1341">
        <f t="shared" si="140"/>
        <v>80</v>
      </c>
      <c r="G1341">
        <f t="shared" si="143"/>
        <v>0</v>
      </c>
    </row>
    <row r="1342" spans="1:7" x14ac:dyDescent="0.25">
      <c r="A1342" t="str">
        <f t="shared" si="138"/>
        <v/>
      </c>
      <c r="B1342" s="16">
        <f t="shared" si="141"/>
        <v>40142</v>
      </c>
      <c r="C1342">
        <f t="shared" si="142"/>
        <v>80</v>
      </c>
      <c r="D1342">
        <f t="shared" si="139"/>
        <v>0</v>
      </c>
      <c r="E1342">
        <f t="shared" si="140"/>
        <v>80</v>
      </c>
      <c r="G1342">
        <f t="shared" si="143"/>
        <v>0</v>
      </c>
    </row>
    <row r="1343" spans="1:7" x14ac:dyDescent="0.25">
      <c r="A1343" t="str">
        <f t="shared" si="138"/>
        <v/>
      </c>
      <c r="B1343" s="16">
        <f t="shared" si="141"/>
        <v>40143</v>
      </c>
      <c r="C1343">
        <f t="shared" si="142"/>
        <v>80</v>
      </c>
      <c r="D1343">
        <f t="shared" si="139"/>
        <v>0</v>
      </c>
      <c r="E1343">
        <f t="shared" si="140"/>
        <v>80</v>
      </c>
      <c r="G1343">
        <f t="shared" si="143"/>
        <v>0</v>
      </c>
    </row>
    <row r="1344" spans="1:7" x14ac:dyDescent="0.25">
      <c r="A1344" t="str">
        <f t="shared" si="138"/>
        <v/>
      </c>
      <c r="B1344" s="16">
        <f t="shared" si="141"/>
        <v>40144</v>
      </c>
      <c r="C1344">
        <f t="shared" si="142"/>
        <v>80</v>
      </c>
      <c r="D1344">
        <f t="shared" si="139"/>
        <v>0</v>
      </c>
      <c r="E1344">
        <f t="shared" si="140"/>
        <v>80</v>
      </c>
      <c r="G1344">
        <f t="shared" si="143"/>
        <v>0</v>
      </c>
    </row>
    <row r="1345" spans="1:7" x14ac:dyDescent="0.25">
      <c r="A1345" t="str">
        <f t="shared" si="138"/>
        <v/>
      </c>
      <c r="B1345" s="16">
        <f t="shared" si="141"/>
        <v>40145</v>
      </c>
      <c r="C1345">
        <f t="shared" si="142"/>
        <v>80</v>
      </c>
      <c r="D1345">
        <f t="shared" si="139"/>
        <v>0</v>
      </c>
      <c r="E1345">
        <f t="shared" si="140"/>
        <v>80</v>
      </c>
      <c r="G1345">
        <f t="shared" si="143"/>
        <v>0</v>
      </c>
    </row>
    <row r="1346" spans="1:7" x14ac:dyDescent="0.25">
      <c r="A1346" t="str">
        <f t="shared" si="138"/>
        <v/>
      </c>
      <c r="B1346" s="16">
        <f t="shared" si="141"/>
        <v>40146</v>
      </c>
      <c r="C1346">
        <f t="shared" si="142"/>
        <v>80</v>
      </c>
      <c r="D1346">
        <f t="shared" si="139"/>
        <v>0</v>
      </c>
      <c r="E1346">
        <f t="shared" si="140"/>
        <v>80</v>
      </c>
      <c r="G1346">
        <f t="shared" si="143"/>
        <v>0</v>
      </c>
    </row>
    <row r="1347" spans="1:7" x14ac:dyDescent="0.25">
      <c r="A1347" t="str">
        <f t="shared" si="138"/>
        <v/>
      </c>
      <c r="B1347" s="16">
        <f t="shared" si="141"/>
        <v>40147</v>
      </c>
      <c r="C1347">
        <f t="shared" si="142"/>
        <v>80</v>
      </c>
      <c r="D1347">
        <f t="shared" si="139"/>
        <v>0</v>
      </c>
      <c r="E1347">
        <f t="shared" si="140"/>
        <v>80</v>
      </c>
      <c r="G1347">
        <f t="shared" si="143"/>
        <v>0</v>
      </c>
    </row>
    <row r="1348" spans="1:7" x14ac:dyDescent="0.25">
      <c r="A1348">
        <f t="shared" si="138"/>
        <v>1</v>
      </c>
      <c r="B1348" s="16">
        <f t="shared" si="141"/>
        <v>40148</v>
      </c>
      <c r="C1348">
        <f t="shared" si="142"/>
        <v>80</v>
      </c>
      <c r="D1348">
        <f t="shared" si="139"/>
        <v>0</v>
      </c>
      <c r="E1348">
        <f t="shared" si="140"/>
        <v>80</v>
      </c>
      <c r="G1348">
        <f t="shared" si="143"/>
        <v>0</v>
      </c>
    </row>
    <row r="1349" spans="1:7" x14ac:dyDescent="0.25">
      <c r="A1349" t="str">
        <f t="shared" si="138"/>
        <v/>
      </c>
      <c r="B1349" s="16">
        <f t="shared" si="141"/>
        <v>40149</v>
      </c>
      <c r="C1349">
        <f t="shared" si="142"/>
        <v>80</v>
      </c>
      <c r="D1349">
        <f t="shared" si="139"/>
        <v>0</v>
      </c>
      <c r="E1349">
        <f t="shared" si="140"/>
        <v>80</v>
      </c>
      <c r="G1349">
        <f t="shared" si="143"/>
        <v>0</v>
      </c>
    </row>
    <row r="1350" spans="1:7" x14ac:dyDescent="0.25">
      <c r="A1350" t="str">
        <f t="shared" si="138"/>
        <v/>
      </c>
      <c r="B1350" s="16">
        <f t="shared" si="141"/>
        <v>40150</v>
      </c>
      <c r="C1350">
        <f t="shared" si="142"/>
        <v>80</v>
      </c>
      <c r="D1350">
        <f t="shared" si="139"/>
        <v>0</v>
      </c>
      <c r="E1350">
        <f t="shared" si="140"/>
        <v>80</v>
      </c>
      <c r="G1350">
        <f t="shared" si="143"/>
        <v>0</v>
      </c>
    </row>
    <row r="1351" spans="1:7" x14ac:dyDescent="0.25">
      <c r="A1351" t="str">
        <f t="shared" si="138"/>
        <v/>
      </c>
      <c r="B1351" s="16">
        <f t="shared" si="141"/>
        <v>40151</v>
      </c>
      <c r="C1351">
        <f t="shared" si="142"/>
        <v>80</v>
      </c>
      <c r="D1351">
        <f t="shared" si="139"/>
        <v>0</v>
      </c>
      <c r="E1351">
        <f t="shared" si="140"/>
        <v>80</v>
      </c>
      <c r="G1351">
        <f t="shared" si="143"/>
        <v>0</v>
      </c>
    </row>
    <row r="1352" spans="1:7" x14ac:dyDescent="0.25">
      <c r="A1352" t="str">
        <f t="shared" ref="A1352:A1415" si="144">IF(DAY(B1352)=1,1,"")</f>
        <v/>
      </c>
      <c r="B1352" s="16">
        <f t="shared" si="141"/>
        <v>40152</v>
      </c>
      <c r="C1352">
        <f t="shared" si="142"/>
        <v>80</v>
      </c>
      <c r="D1352">
        <f t="shared" ref="D1352:D1415" si="145">SUM(F1352:W1352)</f>
        <v>0</v>
      </c>
      <c r="E1352">
        <f t="shared" ref="E1352:E1415" si="146">C1352-D1352</f>
        <v>80</v>
      </c>
      <c r="G1352">
        <f t="shared" si="143"/>
        <v>0</v>
      </c>
    </row>
    <row r="1353" spans="1:7" x14ac:dyDescent="0.25">
      <c r="A1353" t="str">
        <f t="shared" si="144"/>
        <v/>
      </c>
      <c r="B1353" s="16">
        <f t="shared" ref="B1353:B1416" si="147">B1352+1</f>
        <v>40153</v>
      </c>
      <c r="C1353">
        <f t="shared" si="142"/>
        <v>80</v>
      </c>
      <c r="D1353">
        <f t="shared" si="145"/>
        <v>0</v>
      </c>
      <c r="E1353">
        <f t="shared" si="146"/>
        <v>80</v>
      </c>
      <c r="G1353">
        <f t="shared" si="143"/>
        <v>0</v>
      </c>
    </row>
    <row r="1354" spans="1:7" x14ac:dyDescent="0.25">
      <c r="A1354" t="str">
        <f t="shared" si="144"/>
        <v/>
      </c>
      <c r="B1354" s="16">
        <f t="shared" si="147"/>
        <v>40154</v>
      </c>
      <c r="C1354">
        <f t="shared" ref="C1354:C1417" si="148">C1353</f>
        <v>80</v>
      </c>
      <c r="D1354">
        <f t="shared" si="145"/>
        <v>0</v>
      </c>
      <c r="E1354">
        <f t="shared" si="146"/>
        <v>80</v>
      </c>
      <c r="G1354">
        <f t="shared" si="143"/>
        <v>0</v>
      </c>
    </row>
    <row r="1355" spans="1:7" x14ac:dyDescent="0.25">
      <c r="A1355" t="str">
        <f t="shared" si="144"/>
        <v/>
      </c>
      <c r="B1355" s="16">
        <f t="shared" si="147"/>
        <v>40155</v>
      </c>
      <c r="C1355">
        <f t="shared" si="148"/>
        <v>80</v>
      </c>
      <c r="D1355">
        <f t="shared" si="145"/>
        <v>0</v>
      </c>
      <c r="E1355">
        <f t="shared" si="146"/>
        <v>80</v>
      </c>
      <c r="G1355">
        <f t="shared" ref="G1355:G1418" si="149">G1354</f>
        <v>0</v>
      </c>
    </row>
    <row r="1356" spans="1:7" x14ac:dyDescent="0.25">
      <c r="A1356" t="str">
        <f t="shared" si="144"/>
        <v/>
      </c>
      <c r="B1356" s="16">
        <f t="shared" si="147"/>
        <v>40156</v>
      </c>
      <c r="C1356">
        <f t="shared" si="148"/>
        <v>80</v>
      </c>
      <c r="D1356">
        <f t="shared" si="145"/>
        <v>0</v>
      </c>
      <c r="E1356">
        <f t="shared" si="146"/>
        <v>80</v>
      </c>
      <c r="G1356">
        <f t="shared" si="149"/>
        <v>0</v>
      </c>
    </row>
    <row r="1357" spans="1:7" x14ac:dyDescent="0.25">
      <c r="A1357" t="str">
        <f t="shared" si="144"/>
        <v/>
      </c>
      <c r="B1357" s="16">
        <f t="shared" si="147"/>
        <v>40157</v>
      </c>
      <c r="C1357">
        <f t="shared" si="148"/>
        <v>80</v>
      </c>
      <c r="D1357">
        <f t="shared" si="145"/>
        <v>0</v>
      </c>
      <c r="E1357">
        <f t="shared" si="146"/>
        <v>80</v>
      </c>
      <c r="G1357">
        <f t="shared" si="149"/>
        <v>0</v>
      </c>
    </row>
    <row r="1358" spans="1:7" x14ac:dyDescent="0.25">
      <c r="A1358" t="str">
        <f t="shared" si="144"/>
        <v/>
      </c>
      <c r="B1358" s="16">
        <f t="shared" si="147"/>
        <v>40158</v>
      </c>
      <c r="C1358">
        <f t="shared" si="148"/>
        <v>80</v>
      </c>
      <c r="D1358">
        <f t="shared" si="145"/>
        <v>0</v>
      </c>
      <c r="E1358">
        <f t="shared" si="146"/>
        <v>80</v>
      </c>
      <c r="G1358">
        <f t="shared" si="149"/>
        <v>0</v>
      </c>
    </row>
    <row r="1359" spans="1:7" x14ac:dyDescent="0.25">
      <c r="A1359" t="str">
        <f t="shared" si="144"/>
        <v/>
      </c>
      <c r="B1359" s="16">
        <f t="shared" si="147"/>
        <v>40159</v>
      </c>
      <c r="C1359">
        <f t="shared" si="148"/>
        <v>80</v>
      </c>
      <c r="D1359">
        <f t="shared" si="145"/>
        <v>0</v>
      </c>
      <c r="E1359">
        <f t="shared" si="146"/>
        <v>80</v>
      </c>
      <c r="G1359">
        <f t="shared" si="149"/>
        <v>0</v>
      </c>
    </row>
    <row r="1360" spans="1:7" x14ac:dyDescent="0.25">
      <c r="A1360" t="str">
        <f t="shared" si="144"/>
        <v/>
      </c>
      <c r="B1360" s="16">
        <f t="shared" si="147"/>
        <v>40160</v>
      </c>
      <c r="C1360">
        <f t="shared" si="148"/>
        <v>80</v>
      </c>
      <c r="D1360">
        <f t="shared" si="145"/>
        <v>0</v>
      </c>
      <c r="E1360">
        <f t="shared" si="146"/>
        <v>80</v>
      </c>
      <c r="G1360">
        <f t="shared" si="149"/>
        <v>0</v>
      </c>
    </row>
    <row r="1361" spans="1:7" x14ac:dyDescent="0.25">
      <c r="A1361" t="str">
        <f t="shared" si="144"/>
        <v/>
      </c>
      <c r="B1361" s="16">
        <f t="shared" si="147"/>
        <v>40161</v>
      </c>
      <c r="C1361">
        <f t="shared" si="148"/>
        <v>80</v>
      </c>
      <c r="D1361">
        <f t="shared" si="145"/>
        <v>0</v>
      </c>
      <c r="E1361">
        <f t="shared" si="146"/>
        <v>80</v>
      </c>
      <c r="G1361">
        <f t="shared" si="149"/>
        <v>0</v>
      </c>
    </row>
    <row r="1362" spans="1:7" x14ac:dyDescent="0.25">
      <c r="A1362" t="str">
        <f t="shared" si="144"/>
        <v/>
      </c>
      <c r="B1362" s="16">
        <f t="shared" si="147"/>
        <v>40162</v>
      </c>
      <c r="C1362">
        <f t="shared" si="148"/>
        <v>80</v>
      </c>
      <c r="D1362">
        <f t="shared" si="145"/>
        <v>0</v>
      </c>
      <c r="E1362">
        <f t="shared" si="146"/>
        <v>80</v>
      </c>
      <c r="G1362">
        <f t="shared" si="149"/>
        <v>0</v>
      </c>
    </row>
    <row r="1363" spans="1:7" x14ac:dyDescent="0.25">
      <c r="A1363" t="str">
        <f t="shared" si="144"/>
        <v/>
      </c>
      <c r="B1363" s="16">
        <f t="shared" si="147"/>
        <v>40163</v>
      </c>
      <c r="C1363">
        <f t="shared" si="148"/>
        <v>80</v>
      </c>
      <c r="D1363">
        <f t="shared" si="145"/>
        <v>0</v>
      </c>
      <c r="E1363">
        <f t="shared" si="146"/>
        <v>80</v>
      </c>
      <c r="G1363">
        <f t="shared" si="149"/>
        <v>0</v>
      </c>
    </row>
    <row r="1364" spans="1:7" x14ac:dyDescent="0.25">
      <c r="A1364" t="str">
        <f t="shared" si="144"/>
        <v/>
      </c>
      <c r="B1364" s="16">
        <f t="shared" si="147"/>
        <v>40164</v>
      </c>
      <c r="C1364">
        <f t="shared" si="148"/>
        <v>80</v>
      </c>
      <c r="D1364">
        <f t="shared" si="145"/>
        <v>0</v>
      </c>
      <c r="E1364">
        <f t="shared" si="146"/>
        <v>80</v>
      </c>
      <c r="G1364">
        <f t="shared" si="149"/>
        <v>0</v>
      </c>
    </row>
    <row r="1365" spans="1:7" x14ac:dyDescent="0.25">
      <c r="A1365" t="str">
        <f t="shared" si="144"/>
        <v/>
      </c>
      <c r="B1365" s="16">
        <f t="shared" si="147"/>
        <v>40165</v>
      </c>
      <c r="C1365">
        <f t="shared" si="148"/>
        <v>80</v>
      </c>
      <c r="D1365">
        <f t="shared" si="145"/>
        <v>0</v>
      </c>
      <c r="E1365">
        <f t="shared" si="146"/>
        <v>80</v>
      </c>
      <c r="G1365">
        <f t="shared" si="149"/>
        <v>0</v>
      </c>
    </row>
    <row r="1366" spans="1:7" x14ac:dyDescent="0.25">
      <c r="A1366" t="str">
        <f t="shared" si="144"/>
        <v/>
      </c>
      <c r="B1366" s="16">
        <f t="shared" si="147"/>
        <v>40166</v>
      </c>
      <c r="C1366">
        <f t="shared" si="148"/>
        <v>80</v>
      </c>
      <c r="D1366">
        <f t="shared" si="145"/>
        <v>0</v>
      </c>
      <c r="E1366">
        <f t="shared" si="146"/>
        <v>80</v>
      </c>
      <c r="G1366">
        <f t="shared" si="149"/>
        <v>0</v>
      </c>
    </row>
    <row r="1367" spans="1:7" x14ac:dyDescent="0.25">
      <c r="A1367" t="str">
        <f t="shared" si="144"/>
        <v/>
      </c>
      <c r="B1367" s="16">
        <f t="shared" si="147"/>
        <v>40167</v>
      </c>
      <c r="C1367">
        <f t="shared" si="148"/>
        <v>80</v>
      </c>
      <c r="D1367">
        <f t="shared" si="145"/>
        <v>0</v>
      </c>
      <c r="E1367">
        <f t="shared" si="146"/>
        <v>80</v>
      </c>
      <c r="G1367">
        <f t="shared" si="149"/>
        <v>0</v>
      </c>
    </row>
    <row r="1368" spans="1:7" x14ac:dyDescent="0.25">
      <c r="A1368" t="str">
        <f t="shared" si="144"/>
        <v/>
      </c>
      <c r="B1368" s="16">
        <f t="shared" si="147"/>
        <v>40168</v>
      </c>
      <c r="C1368">
        <f t="shared" si="148"/>
        <v>80</v>
      </c>
      <c r="D1368">
        <f t="shared" si="145"/>
        <v>0</v>
      </c>
      <c r="E1368">
        <f t="shared" si="146"/>
        <v>80</v>
      </c>
      <c r="G1368">
        <f t="shared" si="149"/>
        <v>0</v>
      </c>
    </row>
    <row r="1369" spans="1:7" x14ac:dyDescent="0.25">
      <c r="A1369" t="str">
        <f t="shared" si="144"/>
        <v/>
      </c>
      <c r="B1369" s="16">
        <f t="shared" si="147"/>
        <v>40169</v>
      </c>
      <c r="C1369">
        <f t="shared" si="148"/>
        <v>80</v>
      </c>
      <c r="D1369">
        <f t="shared" si="145"/>
        <v>0</v>
      </c>
      <c r="E1369">
        <f t="shared" si="146"/>
        <v>80</v>
      </c>
      <c r="G1369">
        <f t="shared" si="149"/>
        <v>0</v>
      </c>
    </row>
    <row r="1370" spans="1:7" x14ac:dyDescent="0.25">
      <c r="A1370" t="str">
        <f t="shared" si="144"/>
        <v/>
      </c>
      <c r="B1370" s="16">
        <f t="shared" si="147"/>
        <v>40170</v>
      </c>
      <c r="C1370">
        <f t="shared" si="148"/>
        <v>80</v>
      </c>
      <c r="D1370">
        <f t="shared" si="145"/>
        <v>0</v>
      </c>
      <c r="E1370">
        <f t="shared" si="146"/>
        <v>80</v>
      </c>
      <c r="G1370">
        <f t="shared" si="149"/>
        <v>0</v>
      </c>
    </row>
    <row r="1371" spans="1:7" x14ac:dyDescent="0.25">
      <c r="A1371" t="str">
        <f t="shared" si="144"/>
        <v/>
      </c>
      <c r="B1371" s="16">
        <f t="shared" si="147"/>
        <v>40171</v>
      </c>
      <c r="C1371">
        <f t="shared" si="148"/>
        <v>80</v>
      </c>
      <c r="D1371">
        <f t="shared" si="145"/>
        <v>0</v>
      </c>
      <c r="E1371">
        <f t="shared" si="146"/>
        <v>80</v>
      </c>
      <c r="G1371">
        <f t="shared" si="149"/>
        <v>0</v>
      </c>
    </row>
    <row r="1372" spans="1:7" x14ac:dyDescent="0.25">
      <c r="A1372" t="str">
        <f t="shared" si="144"/>
        <v/>
      </c>
      <c r="B1372" s="16">
        <f t="shared" si="147"/>
        <v>40172</v>
      </c>
      <c r="C1372">
        <f t="shared" si="148"/>
        <v>80</v>
      </c>
      <c r="D1372">
        <f t="shared" si="145"/>
        <v>0</v>
      </c>
      <c r="E1372">
        <f t="shared" si="146"/>
        <v>80</v>
      </c>
      <c r="G1372">
        <f t="shared" si="149"/>
        <v>0</v>
      </c>
    </row>
    <row r="1373" spans="1:7" x14ac:dyDescent="0.25">
      <c r="A1373" t="str">
        <f t="shared" si="144"/>
        <v/>
      </c>
      <c r="B1373" s="16">
        <f t="shared" si="147"/>
        <v>40173</v>
      </c>
      <c r="C1373">
        <f t="shared" si="148"/>
        <v>80</v>
      </c>
      <c r="D1373">
        <f t="shared" si="145"/>
        <v>0</v>
      </c>
      <c r="E1373">
        <f t="shared" si="146"/>
        <v>80</v>
      </c>
      <c r="G1373">
        <f t="shared" si="149"/>
        <v>0</v>
      </c>
    </row>
    <row r="1374" spans="1:7" x14ac:dyDescent="0.25">
      <c r="A1374" t="str">
        <f t="shared" si="144"/>
        <v/>
      </c>
      <c r="B1374" s="16">
        <f t="shared" si="147"/>
        <v>40174</v>
      </c>
      <c r="C1374">
        <f t="shared" si="148"/>
        <v>80</v>
      </c>
      <c r="D1374">
        <f t="shared" si="145"/>
        <v>0</v>
      </c>
      <c r="E1374">
        <f t="shared" si="146"/>
        <v>80</v>
      </c>
      <c r="G1374">
        <f t="shared" si="149"/>
        <v>0</v>
      </c>
    </row>
    <row r="1375" spans="1:7" x14ac:dyDescent="0.25">
      <c r="A1375" t="str">
        <f t="shared" si="144"/>
        <v/>
      </c>
      <c r="B1375" s="16">
        <f t="shared" si="147"/>
        <v>40175</v>
      </c>
      <c r="C1375">
        <f t="shared" si="148"/>
        <v>80</v>
      </c>
      <c r="D1375">
        <f t="shared" si="145"/>
        <v>0</v>
      </c>
      <c r="E1375">
        <f t="shared" si="146"/>
        <v>80</v>
      </c>
      <c r="G1375">
        <f t="shared" si="149"/>
        <v>0</v>
      </c>
    </row>
    <row r="1376" spans="1:7" x14ac:dyDescent="0.25">
      <c r="A1376" t="str">
        <f t="shared" si="144"/>
        <v/>
      </c>
      <c r="B1376" s="16">
        <f t="shared" si="147"/>
        <v>40176</v>
      </c>
      <c r="C1376">
        <f t="shared" si="148"/>
        <v>80</v>
      </c>
      <c r="D1376">
        <f t="shared" si="145"/>
        <v>0</v>
      </c>
      <c r="E1376">
        <f t="shared" si="146"/>
        <v>80</v>
      </c>
      <c r="G1376">
        <f t="shared" si="149"/>
        <v>0</v>
      </c>
    </row>
    <row r="1377" spans="1:7" x14ac:dyDescent="0.25">
      <c r="A1377" t="str">
        <f t="shared" si="144"/>
        <v/>
      </c>
      <c r="B1377" s="16">
        <f t="shared" si="147"/>
        <v>40177</v>
      </c>
      <c r="C1377">
        <f t="shared" si="148"/>
        <v>80</v>
      </c>
      <c r="D1377">
        <f t="shared" si="145"/>
        <v>0</v>
      </c>
      <c r="E1377">
        <f t="shared" si="146"/>
        <v>80</v>
      </c>
      <c r="G1377">
        <f t="shared" si="149"/>
        <v>0</v>
      </c>
    </row>
    <row r="1378" spans="1:7" x14ac:dyDescent="0.25">
      <c r="A1378" t="str">
        <f t="shared" si="144"/>
        <v/>
      </c>
      <c r="B1378" s="16">
        <f t="shared" si="147"/>
        <v>40178</v>
      </c>
      <c r="C1378">
        <f t="shared" si="148"/>
        <v>80</v>
      </c>
      <c r="D1378">
        <f t="shared" si="145"/>
        <v>0</v>
      </c>
      <c r="E1378">
        <f t="shared" si="146"/>
        <v>80</v>
      </c>
      <c r="G1378">
        <f t="shared" si="149"/>
        <v>0</v>
      </c>
    </row>
    <row r="1379" spans="1:7" x14ac:dyDescent="0.25">
      <c r="A1379">
        <f t="shared" si="144"/>
        <v>1</v>
      </c>
      <c r="B1379" s="16">
        <f t="shared" si="147"/>
        <v>40179</v>
      </c>
      <c r="C1379">
        <f t="shared" si="148"/>
        <v>80</v>
      </c>
      <c r="D1379">
        <f t="shared" si="145"/>
        <v>80</v>
      </c>
      <c r="E1379">
        <f t="shared" si="146"/>
        <v>0</v>
      </c>
      <c r="G1379">
        <v>80</v>
      </c>
    </row>
    <row r="1380" spans="1:7" x14ac:dyDescent="0.25">
      <c r="A1380" t="str">
        <f t="shared" si="144"/>
        <v/>
      </c>
      <c r="B1380" s="16">
        <f t="shared" si="147"/>
        <v>40180</v>
      </c>
      <c r="C1380">
        <f t="shared" si="148"/>
        <v>80</v>
      </c>
      <c r="D1380">
        <f t="shared" si="145"/>
        <v>80</v>
      </c>
      <c r="E1380">
        <f t="shared" si="146"/>
        <v>0</v>
      </c>
      <c r="G1380">
        <f t="shared" si="149"/>
        <v>80</v>
      </c>
    </row>
    <row r="1381" spans="1:7" x14ac:dyDescent="0.25">
      <c r="A1381" t="str">
        <f t="shared" si="144"/>
        <v/>
      </c>
      <c r="B1381" s="16">
        <f t="shared" si="147"/>
        <v>40181</v>
      </c>
      <c r="C1381">
        <f t="shared" si="148"/>
        <v>80</v>
      </c>
      <c r="D1381">
        <f t="shared" si="145"/>
        <v>80</v>
      </c>
      <c r="E1381">
        <f t="shared" si="146"/>
        <v>0</v>
      </c>
      <c r="G1381">
        <f t="shared" si="149"/>
        <v>80</v>
      </c>
    </row>
    <row r="1382" spans="1:7" x14ac:dyDescent="0.25">
      <c r="A1382" t="str">
        <f t="shared" si="144"/>
        <v/>
      </c>
      <c r="B1382" s="16">
        <f t="shared" si="147"/>
        <v>40182</v>
      </c>
      <c r="C1382">
        <f t="shared" si="148"/>
        <v>80</v>
      </c>
      <c r="D1382">
        <f t="shared" si="145"/>
        <v>80</v>
      </c>
      <c r="E1382">
        <f t="shared" si="146"/>
        <v>0</v>
      </c>
      <c r="G1382">
        <f t="shared" si="149"/>
        <v>80</v>
      </c>
    </row>
    <row r="1383" spans="1:7" x14ac:dyDescent="0.25">
      <c r="A1383" t="str">
        <f t="shared" si="144"/>
        <v/>
      </c>
      <c r="B1383" s="16">
        <f t="shared" si="147"/>
        <v>40183</v>
      </c>
      <c r="C1383">
        <f t="shared" si="148"/>
        <v>80</v>
      </c>
      <c r="D1383">
        <f t="shared" si="145"/>
        <v>80</v>
      </c>
      <c r="E1383">
        <f t="shared" si="146"/>
        <v>0</v>
      </c>
      <c r="G1383">
        <f t="shared" si="149"/>
        <v>80</v>
      </c>
    </row>
    <row r="1384" spans="1:7" x14ac:dyDescent="0.25">
      <c r="A1384" t="str">
        <f t="shared" si="144"/>
        <v/>
      </c>
      <c r="B1384" s="16">
        <f t="shared" si="147"/>
        <v>40184</v>
      </c>
      <c r="C1384">
        <f t="shared" si="148"/>
        <v>80</v>
      </c>
      <c r="D1384">
        <f t="shared" si="145"/>
        <v>80</v>
      </c>
      <c r="E1384">
        <f t="shared" si="146"/>
        <v>0</v>
      </c>
      <c r="G1384">
        <f t="shared" si="149"/>
        <v>80</v>
      </c>
    </row>
    <row r="1385" spans="1:7" x14ac:dyDescent="0.25">
      <c r="A1385" t="str">
        <f t="shared" si="144"/>
        <v/>
      </c>
      <c r="B1385" s="16">
        <f t="shared" si="147"/>
        <v>40185</v>
      </c>
      <c r="C1385">
        <f t="shared" si="148"/>
        <v>80</v>
      </c>
      <c r="D1385">
        <f t="shared" si="145"/>
        <v>80</v>
      </c>
      <c r="E1385">
        <f t="shared" si="146"/>
        <v>0</v>
      </c>
      <c r="G1385">
        <f t="shared" si="149"/>
        <v>80</v>
      </c>
    </row>
    <row r="1386" spans="1:7" x14ac:dyDescent="0.25">
      <c r="A1386" t="str">
        <f t="shared" si="144"/>
        <v/>
      </c>
      <c r="B1386" s="16">
        <f t="shared" si="147"/>
        <v>40186</v>
      </c>
      <c r="C1386">
        <f t="shared" si="148"/>
        <v>80</v>
      </c>
      <c r="D1386">
        <f t="shared" si="145"/>
        <v>80</v>
      </c>
      <c r="E1386">
        <f t="shared" si="146"/>
        <v>0</v>
      </c>
      <c r="G1386">
        <f t="shared" si="149"/>
        <v>80</v>
      </c>
    </row>
    <row r="1387" spans="1:7" x14ac:dyDescent="0.25">
      <c r="A1387" t="str">
        <f t="shared" si="144"/>
        <v/>
      </c>
      <c r="B1387" s="16">
        <f t="shared" si="147"/>
        <v>40187</v>
      </c>
      <c r="C1387">
        <f t="shared" si="148"/>
        <v>80</v>
      </c>
      <c r="D1387">
        <f t="shared" si="145"/>
        <v>80</v>
      </c>
      <c r="E1387">
        <f t="shared" si="146"/>
        <v>0</v>
      </c>
      <c r="G1387">
        <f t="shared" si="149"/>
        <v>80</v>
      </c>
    </row>
    <row r="1388" spans="1:7" x14ac:dyDescent="0.25">
      <c r="A1388" t="str">
        <f t="shared" si="144"/>
        <v/>
      </c>
      <c r="B1388" s="16">
        <f t="shared" si="147"/>
        <v>40188</v>
      </c>
      <c r="C1388">
        <f t="shared" si="148"/>
        <v>80</v>
      </c>
      <c r="D1388">
        <f t="shared" si="145"/>
        <v>80</v>
      </c>
      <c r="E1388">
        <f t="shared" si="146"/>
        <v>0</v>
      </c>
      <c r="G1388">
        <f t="shared" si="149"/>
        <v>80</v>
      </c>
    </row>
    <row r="1389" spans="1:7" x14ac:dyDescent="0.25">
      <c r="A1389" t="str">
        <f t="shared" si="144"/>
        <v/>
      </c>
      <c r="B1389" s="16">
        <f t="shared" si="147"/>
        <v>40189</v>
      </c>
      <c r="C1389">
        <f t="shared" si="148"/>
        <v>80</v>
      </c>
      <c r="D1389">
        <f t="shared" si="145"/>
        <v>80</v>
      </c>
      <c r="E1389">
        <f t="shared" si="146"/>
        <v>0</v>
      </c>
      <c r="G1389">
        <f t="shared" si="149"/>
        <v>80</v>
      </c>
    </row>
    <row r="1390" spans="1:7" x14ac:dyDescent="0.25">
      <c r="A1390" t="str">
        <f t="shared" si="144"/>
        <v/>
      </c>
      <c r="B1390" s="16">
        <f t="shared" si="147"/>
        <v>40190</v>
      </c>
      <c r="C1390">
        <f t="shared" si="148"/>
        <v>80</v>
      </c>
      <c r="D1390">
        <f t="shared" si="145"/>
        <v>80</v>
      </c>
      <c r="E1390">
        <f t="shared" si="146"/>
        <v>0</v>
      </c>
      <c r="G1390">
        <f t="shared" si="149"/>
        <v>80</v>
      </c>
    </row>
    <row r="1391" spans="1:7" x14ac:dyDescent="0.25">
      <c r="A1391" t="str">
        <f t="shared" si="144"/>
        <v/>
      </c>
      <c r="B1391" s="16">
        <f t="shared" si="147"/>
        <v>40191</v>
      </c>
      <c r="C1391">
        <f t="shared" si="148"/>
        <v>80</v>
      </c>
      <c r="D1391">
        <f t="shared" si="145"/>
        <v>80</v>
      </c>
      <c r="E1391">
        <f t="shared" si="146"/>
        <v>0</v>
      </c>
      <c r="G1391">
        <f t="shared" si="149"/>
        <v>80</v>
      </c>
    </row>
    <row r="1392" spans="1:7" x14ac:dyDescent="0.25">
      <c r="A1392" t="str">
        <f t="shared" si="144"/>
        <v/>
      </c>
      <c r="B1392" s="16">
        <f t="shared" si="147"/>
        <v>40192</v>
      </c>
      <c r="C1392">
        <f t="shared" si="148"/>
        <v>80</v>
      </c>
      <c r="D1392">
        <f t="shared" si="145"/>
        <v>80</v>
      </c>
      <c r="E1392">
        <f t="shared" si="146"/>
        <v>0</v>
      </c>
      <c r="G1392">
        <f t="shared" si="149"/>
        <v>80</v>
      </c>
    </row>
    <row r="1393" spans="1:7" x14ac:dyDescent="0.25">
      <c r="A1393" t="str">
        <f t="shared" si="144"/>
        <v/>
      </c>
      <c r="B1393" s="16">
        <f t="shared" si="147"/>
        <v>40193</v>
      </c>
      <c r="C1393">
        <f t="shared" si="148"/>
        <v>80</v>
      </c>
      <c r="D1393">
        <f t="shared" si="145"/>
        <v>80</v>
      </c>
      <c r="E1393">
        <f t="shared" si="146"/>
        <v>0</v>
      </c>
      <c r="G1393">
        <f t="shared" si="149"/>
        <v>80</v>
      </c>
    </row>
    <row r="1394" spans="1:7" x14ac:dyDescent="0.25">
      <c r="A1394" t="str">
        <f t="shared" si="144"/>
        <v/>
      </c>
      <c r="B1394" s="16">
        <f t="shared" si="147"/>
        <v>40194</v>
      </c>
      <c r="C1394">
        <f t="shared" si="148"/>
        <v>80</v>
      </c>
      <c r="D1394">
        <f t="shared" si="145"/>
        <v>80</v>
      </c>
      <c r="E1394">
        <f t="shared" si="146"/>
        <v>0</v>
      </c>
      <c r="G1394">
        <f t="shared" si="149"/>
        <v>80</v>
      </c>
    </row>
    <row r="1395" spans="1:7" x14ac:dyDescent="0.25">
      <c r="A1395" t="str">
        <f t="shared" si="144"/>
        <v/>
      </c>
      <c r="B1395" s="16">
        <f t="shared" si="147"/>
        <v>40195</v>
      </c>
      <c r="C1395">
        <f t="shared" si="148"/>
        <v>80</v>
      </c>
      <c r="D1395">
        <f t="shared" si="145"/>
        <v>80</v>
      </c>
      <c r="E1395">
        <f t="shared" si="146"/>
        <v>0</v>
      </c>
      <c r="G1395">
        <f t="shared" si="149"/>
        <v>80</v>
      </c>
    </row>
    <row r="1396" spans="1:7" x14ac:dyDescent="0.25">
      <c r="A1396" t="str">
        <f t="shared" si="144"/>
        <v/>
      </c>
      <c r="B1396" s="16">
        <f t="shared" si="147"/>
        <v>40196</v>
      </c>
      <c r="C1396">
        <f t="shared" si="148"/>
        <v>80</v>
      </c>
      <c r="D1396">
        <f t="shared" si="145"/>
        <v>80</v>
      </c>
      <c r="E1396">
        <f t="shared" si="146"/>
        <v>0</v>
      </c>
      <c r="G1396">
        <f t="shared" si="149"/>
        <v>80</v>
      </c>
    </row>
    <row r="1397" spans="1:7" x14ac:dyDescent="0.25">
      <c r="A1397" t="str">
        <f t="shared" si="144"/>
        <v/>
      </c>
      <c r="B1397" s="16">
        <f t="shared" si="147"/>
        <v>40197</v>
      </c>
      <c r="C1397">
        <f t="shared" si="148"/>
        <v>80</v>
      </c>
      <c r="D1397">
        <f t="shared" si="145"/>
        <v>80</v>
      </c>
      <c r="E1397">
        <f t="shared" si="146"/>
        <v>0</v>
      </c>
      <c r="G1397">
        <f t="shared" si="149"/>
        <v>80</v>
      </c>
    </row>
    <row r="1398" spans="1:7" x14ac:dyDescent="0.25">
      <c r="A1398" t="str">
        <f t="shared" si="144"/>
        <v/>
      </c>
      <c r="B1398" s="16">
        <f t="shared" si="147"/>
        <v>40198</v>
      </c>
      <c r="C1398">
        <f t="shared" si="148"/>
        <v>80</v>
      </c>
      <c r="D1398">
        <f t="shared" si="145"/>
        <v>80</v>
      </c>
      <c r="E1398">
        <f t="shared" si="146"/>
        <v>0</v>
      </c>
      <c r="G1398">
        <f t="shared" si="149"/>
        <v>80</v>
      </c>
    </row>
    <row r="1399" spans="1:7" x14ac:dyDescent="0.25">
      <c r="A1399" t="str">
        <f t="shared" si="144"/>
        <v/>
      </c>
      <c r="B1399" s="16">
        <f t="shared" si="147"/>
        <v>40199</v>
      </c>
      <c r="C1399">
        <f t="shared" si="148"/>
        <v>80</v>
      </c>
      <c r="D1399">
        <f t="shared" si="145"/>
        <v>80</v>
      </c>
      <c r="E1399">
        <f t="shared" si="146"/>
        <v>0</v>
      </c>
      <c r="G1399">
        <f t="shared" si="149"/>
        <v>80</v>
      </c>
    </row>
    <row r="1400" spans="1:7" x14ac:dyDescent="0.25">
      <c r="A1400" t="str">
        <f t="shared" si="144"/>
        <v/>
      </c>
      <c r="B1400" s="16">
        <f t="shared" si="147"/>
        <v>40200</v>
      </c>
      <c r="C1400">
        <f t="shared" si="148"/>
        <v>80</v>
      </c>
      <c r="D1400">
        <f t="shared" si="145"/>
        <v>80</v>
      </c>
      <c r="E1400">
        <f t="shared" si="146"/>
        <v>0</v>
      </c>
      <c r="G1400">
        <f t="shared" si="149"/>
        <v>80</v>
      </c>
    </row>
    <row r="1401" spans="1:7" x14ac:dyDescent="0.25">
      <c r="A1401" t="str">
        <f t="shared" si="144"/>
        <v/>
      </c>
      <c r="B1401" s="16">
        <f t="shared" si="147"/>
        <v>40201</v>
      </c>
      <c r="C1401">
        <f t="shared" si="148"/>
        <v>80</v>
      </c>
      <c r="D1401">
        <f t="shared" si="145"/>
        <v>80</v>
      </c>
      <c r="E1401">
        <f t="shared" si="146"/>
        <v>0</v>
      </c>
      <c r="G1401">
        <f t="shared" si="149"/>
        <v>80</v>
      </c>
    </row>
    <row r="1402" spans="1:7" x14ac:dyDescent="0.25">
      <c r="A1402" t="str">
        <f t="shared" si="144"/>
        <v/>
      </c>
      <c r="B1402" s="16">
        <f t="shared" si="147"/>
        <v>40202</v>
      </c>
      <c r="C1402">
        <f t="shared" si="148"/>
        <v>80</v>
      </c>
      <c r="D1402">
        <f t="shared" si="145"/>
        <v>80</v>
      </c>
      <c r="E1402">
        <f t="shared" si="146"/>
        <v>0</v>
      </c>
      <c r="G1402">
        <f t="shared" si="149"/>
        <v>80</v>
      </c>
    </row>
    <row r="1403" spans="1:7" x14ac:dyDescent="0.25">
      <c r="A1403" t="str">
        <f t="shared" si="144"/>
        <v/>
      </c>
      <c r="B1403" s="16">
        <f t="shared" si="147"/>
        <v>40203</v>
      </c>
      <c r="C1403">
        <f t="shared" si="148"/>
        <v>80</v>
      </c>
      <c r="D1403">
        <f t="shared" si="145"/>
        <v>80</v>
      </c>
      <c r="E1403">
        <f t="shared" si="146"/>
        <v>0</v>
      </c>
      <c r="G1403">
        <f t="shared" si="149"/>
        <v>80</v>
      </c>
    </row>
    <row r="1404" spans="1:7" x14ac:dyDescent="0.25">
      <c r="A1404" t="str">
        <f t="shared" si="144"/>
        <v/>
      </c>
      <c r="B1404" s="16">
        <f t="shared" si="147"/>
        <v>40204</v>
      </c>
      <c r="C1404">
        <f t="shared" si="148"/>
        <v>80</v>
      </c>
      <c r="D1404">
        <f t="shared" si="145"/>
        <v>80</v>
      </c>
      <c r="E1404">
        <f t="shared" si="146"/>
        <v>0</v>
      </c>
      <c r="G1404">
        <f t="shared" si="149"/>
        <v>80</v>
      </c>
    </row>
    <row r="1405" spans="1:7" x14ac:dyDescent="0.25">
      <c r="A1405" t="str">
        <f t="shared" si="144"/>
        <v/>
      </c>
      <c r="B1405" s="16">
        <f t="shared" si="147"/>
        <v>40205</v>
      </c>
      <c r="C1405">
        <f t="shared" si="148"/>
        <v>80</v>
      </c>
      <c r="D1405">
        <f t="shared" si="145"/>
        <v>80</v>
      </c>
      <c r="E1405">
        <f t="shared" si="146"/>
        <v>0</v>
      </c>
      <c r="G1405">
        <f t="shared" si="149"/>
        <v>80</v>
      </c>
    </row>
    <row r="1406" spans="1:7" x14ac:dyDescent="0.25">
      <c r="A1406" t="str">
        <f t="shared" si="144"/>
        <v/>
      </c>
      <c r="B1406" s="16">
        <f t="shared" si="147"/>
        <v>40206</v>
      </c>
      <c r="C1406">
        <f t="shared" si="148"/>
        <v>80</v>
      </c>
      <c r="D1406">
        <f t="shared" si="145"/>
        <v>80</v>
      </c>
      <c r="E1406">
        <f t="shared" si="146"/>
        <v>0</v>
      </c>
      <c r="G1406">
        <f t="shared" si="149"/>
        <v>80</v>
      </c>
    </row>
    <row r="1407" spans="1:7" x14ac:dyDescent="0.25">
      <c r="A1407" t="str">
        <f t="shared" si="144"/>
        <v/>
      </c>
      <c r="B1407" s="16">
        <f t="shared" si="147"/>
        <v>40207</v>
      </c>
      <c r="C1407">
        <f t="shared" si="148"/>
        <v>80</v>
      </c>
      <c r="D1407">
        <f t="shared" si="145"/>
        <v>80</v>
      </c>
      <c r="E1407">
        <f t="shared" si="146"/>
        <v>0</v>
      </c>
      <c r="G1407">
        <f t="shared" si="149"/>
        <v>80</v>
      </c>
    </row>
    <row r="1408" spans="1:7" x14ac:dyDescent="0.25">
      <c r="A1408" t="str">
        <f t="shared" si="144"/>
        <v/>
      </c>
      <c r="B1408" s="16">
        <f t="shared" si="147"/>
        <v>40208</v>
      </c>
      <c r="C1408">
        <f t="shared" si="148"/>
        <v>80</v>
      </c>
      <c r="D1408">
        <f t="shared" si="145"/>
        <v>80</v>
      </c>
      <c r="E1408">
        <f t="shared" si="146"/>
        <v>0</v>
      </c>
      <c r="G1408">
        <f t="shared" si="149"/>
        <v>80</v>
      </c>
    </row>
    <row r="1409" spans="1:7" x14ac:dyDescent="0.25">
      <c r="A1409" t="str">
        <f t="shared" si="144"/>
        <v/>
      </c>
      <c r="B1409" s="16">
        <f t="shared" si="147"/>
        <v>40209</v>
      </c>
      <c r="C1409">
        <f t="shared" si="148"/>
        <v>80</v>
      </c>
      <c r="D1409">
        <f t="shared" si="145"/>
        <v>80</v>
      </c>
      <c r="E1409">
        <f t="shared" si="146"/>
        <v>0</v>
      </c>
      <c r="G1409">
        <f t="shared" si="149"/>
        <v>80</v>
      </c>
    </row>
    <row r="1410" spans="1:7" x14ac:dyDescent="0.25">
      <c r="A1410">
        <f t="shared" si="144"/>
        <v>1</v>
      </c>
      <c r="B1410" s="16">
        <f t="shared" si="147"/>
        <v>40210</v>
      </c>
      <c r="C1410">
        <f>C1409</f>
        <v>80</v>
      </c>
      <c r="D1410">
        <f t="shared" si="145"/>
        <v>80</v>
      </c>
      <c r="E1410">
        <f t="shared" si="146"/>
        <v>0</v>
      </c>
      <c r="G1410">
        <v>80</v>
      </c>
    </row>
    <row r="1411" spans="1:7" x14ac:dyDescent="0.25">
      <c r="A1411" t="str">
        <f t="shared" si="144"/>
        <v/>
      </c>
      <c r="B1411" s="16">
        <f t="shared" si="147"/>
        <v>40211</v>
      </c>
      <c r="C1411">
        <f t="shared" si="148"/>
        <v>80</v>
      </c>
      <c r="D1411">
        <f t="shared" si="145"/>
        <v>80</v>
      </c>
      <c r="E1411">
        <f t="shared" si="146"/>
        <v>0</v>
      </c>
      <c r="G1411">
        <f t="shared" si="149"/>
        <v>80</v>
      </c>
    </row>
    <row r="1412" spans="1:7" x14ac:dyDescent="0.25">
      <c r="A1412" t="str">
        <f t="shared" si="144"/>
        <v/>
      </c>
      <c r="B1412" s="16">
        <f t="shared" si="147"/>
        <v>40212</v>
      </c>
      <c r="C1412">
        <f t="shared" si="148"/>
        <v>80</v>
      </c>
      <c r="D1412">
        <f t="shared" si="145"/>
        <v>80</v>
      </c>
      <c r="E1412">
        <f t="shared" si="146"/>
        <v>0</v>
      </c>
      <c r="G1412">
        <f t="shared" si="149"/>
        <v>80</v>
      </c>
    </row>
    <row r="1413" spans="1:7" x14ac:dyDescent="0.25">
      <c r="A1413" t="str">
        <f t="shared" si="144"/>
        <v/>
      </c>
      <c r="B1413" s="16">
        <f t="shared" si="147"/>
        <v>40213</v>
      </c>
      <c r="C1413">
        <f t="shared" si="148"/>
        <v>80</v>
      </c>
      <c r="D1413">
        <f t="shared" si="145"/>
        <v>80</v>
      </c>
      <c r="E1413">
        <f t="shared" si="146"/>
        <v>0</v>
      </c>
      <c r="G1413">
        <f t="shared" si="149"/>
        <v>80</v>
      </c>
    </row>
    <row r="1414" spans="1:7" x14ac:dyDescent="0.25">
      <c r="A1414" t="str">
        <f t="shared" si="144"/>
        <v/>
      </c>
      <c r="B1414" s="16">
        <f t="shared" si="147"/>
        <v>40214</v>
      </c>
      <c r="C1414">
        <f t="shared" si="148"/>
        <v>80</v>
      </c>
      <c r="D1414">
        <f t="shared" si="145"/>
        <v>80</v>
      </c>
      <c r="E1414">
        <f t="shared" si="146"/>
        <v>0</v>
      </c>
      <c r="G1414">
        <f t="shared" si="149"/>
        <v>80</v>
      </c>
    </row>
    <row r="1415" spans="1:7" x14ac:dyDescent="0.25">
      <c r="A1415" t="str">
        <f t="shared" si="144"/>
        <v/>
      </c>
      <c r="B1415" s="16">
        <f t="shared" si="147"/>
        <v>40215</v>
      </c>
      <c r="C1415">
        <f t="shared" si="148"/>
        <v>80</v>
      </c>
      <c r="D1415">
        <f t="shared" si="145"/>
        <v>80</v>
      </c>
      <c r="E1415">
        <f t="shared" si="146"/>
        <v>0</v>
      </c>
      <c r="G1415">
        <f t="shared" si="149"/>
        <v>80</v>
      </c>
    </row>
    <row r="1416" spans="1:7" x14ac:dyDescent="0.25">
      <c r="A1416" t="str">
        <f t="shared" ref="A1416:A1479" si="150">IF(DAY(B1416)=1,1,"")</f>
        <v/>
      </c>
      <c r="B1416" s="16">
        <f t="shared" si="147"/>
        <v>40216</v>
      </c>
      <c r="C1416">
        <f t="shared" si="148"/>
        <v>80</v>
      </c>
      <c r="D1416">
        <f t="shared" ref="D1416:D1479" si="151">SUM(F1416:W1416)</f>
        <v>80</v>
      </c>
      <c r="E1416">
        <f t="shared" ref="E1416:E1479" si="152">C1416-D1416</f>
        <v>0</v>
      </c>
      <c r="G1416">
        <f t="shared" si="149"/>
        <v>80</v>
      </c>
    </row>
    <row r="1417" spans="1:7" x14ac:dyDescent="0.25">
      <c r="A1417" t="str">
        <f t="shared" si="150"/>
        <v/>
      </c>
      <c r="B1417" s="16">
        <f t="shared" ref="B1417:B1480" si="153">B1416+1</f>
        <v>40217</v>
      </c>
      <c r="C1417">
        <f t="shared" si="148"/>
        <v>80</v>
      </c>
      <c r="D1417">
        <f t="shared" si="151"/>
        <v>80</v>
      </c>
      <c r="E1417">
        <f t="shared" si="152"/>
        <v>0</v>
      </c>
      <c r="G1417">
        <f t="shared" si="149"/>
        <v>80</v>
      </c>
    </row>
    <row r="1418" spans="1:7" x14ac:dyDescent="0.25">
      <c r="A1418" t="str">
        <f t="shared" si="150"/>
        <v/>
      </c>
      <c r="B1418" s="16">
        <f t="shared" si="153"/>
        <v>40218</v>
      </c>
      <c r="C1418">
        <f t="shared" ref="C1418:C1481" si="154">C1417</f>
        <v>80</v>
      </c>
      <c r="D1418">
        <f t="shared" si="151"/>
        <v>80</v>
      </c>
      <c r="E1418">
        <f t="shared" si="152"/>
        <v>0</v>
      </c>
      <c r="G1418">
        <f t="shared" si="149"/>
        <v>80</v>
      </c>
    </row>
    <row r="1419" spans="1:7" x14ac:dyDescent="0.25">
      <c r="A1419" t="str">
        <f t="shared" si="150"/>
        <v/>
      </c>
      <c r="B1419" s="16">
        <f t="shared" si="153"/>
        <v>40219</v>
      </c>
      <c r="C1419">
        <f t="shared" si="154"/>
        <v>80</v>
      </c>
      <c r="D1419">
        <f t="shared" si="151"/>
        <v>80</v>
      </c>
      <c r="E1419">
        <f t="shared" si="152"/>
        <v>0</v>
      </c>
      <c r="G1419">
        <f t="shared" ref="G1419:G1482" si="155">G1418</f>
        <v>80</v>
      </c>
    </row>
    <row r="1420" spans="1:7" x14ac:dyDescent="0.25">
      <c r="A1420" t="str">
        <f t="shared" si="150"/>
        <v/>
      </c>
      <c r="B1420" s="16">
        <f t="shared" si="153"/>
        <v>40220</v>
      </c>
      <c r="C1420">
        <f t="shared" si="154"/>
        <v>80</v>
      </c>
      <c r="D1420">
        <f t="shared" si="151"/>
        <v>80</v>
      </c>
      <c r="E1420">
        <f t="shared" si="152"/>
        <v>0</v>
      </c>
      <c r="G1420">
        <f t="shared" si="155"/>
        <v>80</v>
      </c>
    </row>
    <row r="1421" spans="1:7" x14ac:dyDescent="0.25">
      <c r="A1421" t="str">
        <f t="shared" si="150"/>
        <v/>
      </c>
      <c r="B1421" s="16">
        <f t="shared" si="153"/>
        <v>40221</v>
      </c>
      <c r="C1421">
        <f t="shared" si="154"/>
        <v>80</v>
      </c>
      <c r="D1421">
        <f t="shared" si="151"/>
        <v>80</v>
      </c>
      <c r="E1421">
        <f t="shared" si="152"/>
        <v>0</v>
      </c>
      <c r="G1421">
        <f t="shared" si="155"/>
        <v>80</v>
      </c>
    </row>
    <row r="1422" spans="1:7" x14ac:dyDescent="0.25">
      <c r="A1422" t="str">
        <f t="shared" si="150"/>
        <v/>
      </c>
      <c r="B1422" s="16">
        <f t="shared" si="153"/>
        <v>40222</v>
      </c>
      <c r="C1422">
        <f t="shared" si="154"/>
        <v>80</v>
      </c>
      <c r="D1422">
        <f t="shared" si="151"/>
        <v>80</v>
      </c>
      <c r="E1422">
        <f t="shared" si="152"/>
        <v>0</v>
      </c>
      <c r="G1422">
        <f t="shared" si="155"/>
        <v>80</v>
      </c>
    </row>
    <row r="1423" spans="1:7" x14ac:dyDescent="0.25">
      <c r="A1423" t="str">
        <f t="shared" si="150"/>
        <v/>
      </c>
      <c r="B1423" s="16">
        <f t="shared" si="153"/>
        <v>40223</v>
      </c>
      <c r="C1423">
        <f t="shared" si="154"/>
        <v>80</v>
      </c>
      <c r="D1423">
        <f t="shared" si="151"/>
        <v>80</v>
      </c>
      <c r="E1423">
        <f t="shared" si="152"/>
        <v>0</v>
      </c>
      <c r="G1423">
        <f t="shared" si="155"/>
        <v>80</v>
      </c>
    </row>
    <row r="1424" spans="1:7" x14ac:dyDescent="0.25">
      <c r="A1424" t="str">
        <f t="shared" si="150"/>
        <v/>
      </c>
      <c r="B1424" s="16">
        <f t="shared" si="153"/>
        <v>40224</v>
      </c>
      <c r="C1424">
        <f t="shared" si="154"/>
        <v>80</v>
      </c>
      <c r="D1424">
        <f t="shared" si="151"/>
        <v>80</v>
      </c>
      <c r="E1424">
        <f t="shared" si="152"/>
        <v>0</v>
      </c>
      <c r="G1424">
        <f t="shared" si="155"/>
        <v>80</v>
      </c>
    </row>
    <row r="1425" spans="1:7" x14ac:dyDescent="0.25">
      <c r="A1425" t="str">
        <f t="shared" si="150"/>
        <v/>
      </c>
      <c r="B1425" s="16">
        <f t="shared" si="153"/>
        <v>40225</v>
      </c>
      <c r="C1425">
        <f t="shared" si="154"/>
        <v>80</v>
      </c>
      <c r="D1425">
        <f t="shared" si="151"/>
        <v>80</v>
      </c>
      <c r="E1425">
        <f t="shared" si="152"/>
        <v>0</v>
      </c>
      <c r="G1425">
        <f t="shared" si="155"/>
        <v>80</v>
      </c>
    </row>
    <row r="1426" spans="1:7" x14ac:dyDescent="0.25">
      <c r="A1426" t="str">
        <f t="shared" si="150"/>
        <v/>
      </c>
      <c r="B1426" s="16">
        <f t="shared" si="153"/>
        <v>40226</v>
      </c>
      <c r="C1426">
        <f t="shared" si="154"/>
        <v>80</v>
      </c>
      <c r="D1426">
        <f t="shared" si="151"/>
        <v>80</v>
      </c>
      <c r="E1426">
        <f t="shared" si="152"/>
        <v>0</v>
      </c>
      <c r="G1426">
        <f t="shared" si="155"/>
        <v>80</v>
      </c>
    </row>
    <row r="1427" spans="1:7" x14ac:dyDescent="0.25">
      <c r="A1427" t="str">
        <f t="shared" si="150"/>
        <v/>
      </c>
      <c r="B1427" s="16">
        <f t="shared" si="153"/>
        <v>40227</v>
      </c>
      <c r="C1427">
        <f t="shared" si="154"/>
        <v>80</v>
      </c>
      <c r="D1427">
        <f t="shared" si="151"/>
        <v>80</v>
      </c>
      <c r="E1427">
        <f t="shared" si="152"/>
        <v>0</v>
      </c>
      <c r="G1427">
        <f t="shared" si="155"/>
        <v>80</v>
      </c>
    </row>
    <row r="1428" spans="1:7" x14ac:dyDescent="0.25">
      <c r="A1428" t="str">
        <f t="shared" si="150"/>
        <v/>
      </c>
      <c r="B1428" s="16">
        <f t="shared" si="153"/>
        <v>40228</v>
      </c>
      <c r="C1428">
        <f t="shared" si="154"/>
        <v>80</v>
      </c>
      <c r="D1428">
        <f t="shared" si="151"/>
        <v>80</v>
      </c>
      <c r="E1428">
        <f t="shared" si="152"/>
        <v>0</v>
      </c>
      <c r="G1428">
        <f t="shared" si="155"/>
        <v>80</v>
      </c>
    </row>
    <row r="1429" spans="1:7" x14ac:dyDescent="0.25">
      <c r="A1429" t="str">
        <f t="shared" si="150"/>
        <v/>
      </c>
      <c r="B1429" s="16">
        <f t="shared" si="153"/>
        <v>40229</v>
      </c>
      <c r="C1429">
        <f t="shared" si="154"/>
        <v>80</v>
      </c>
      <c r="D1429">
        <f t="shared" si="151"/>
        <v>80</v>
      </c>
      <c r="E1429">
        <f t="shared" si="152"/>
        <v>0</v>
      </c>
      <c r="G1429">
        <f t="shared" si="155"/>
        <v>80</v>
      </c>
    </row>
    <row r="1430" spans="1:7" x14ac:dyDescent="0.25">
      <c r="A1430" t="str">
        <f t="shared" si="150"/>
        <v/>
      </c>
      <c r="B1430" s="16">
        <f t="shared" si="153"/>
        <v>40230</v>
      </c>
      <c r="C1430">
        <f t="shared" si="154"/>
        <v>80</v>
      </c>
      <c r="D1430">
        <f t="shared" si="151"/>
        <v>80</v>
      </c>
      <c r="E1430">
        <f t="shared" si="152"/>
        <v>0</v>
      </c>
      <c r="G1430">
        <f t="shared" si="155"/>
        <v>80</v>
      </c>
    </row>
    <row r="1431" spans="1:7" x14ac:dyDescent="0.25">
      <c r="A1431" t="str">
        <f t="shared" si="150"/>
        <v/>
      </c>
      <c r="B1431" s="16">
        <f t="shared" si="153"/>
        <v>40231</v>
      </c>
      <c r="C1431">
        <f t="shared" si="154"/>
        <v>80</v>
      </c>
      <c r="D1431">
        <f t="shared" si="151"/>
        <v>80</v>
      </c>
      <c r="E1431">
        <f t="shared" si="152"/>
        <v>0</v>
      </c>
      <c r="G1431">
        <f t="shared" si="155"/>
        <v>80</v>
      </c>
    </row>
    <row r="1432" spans="1:7" x14ac:dyDescent="0.25">
      <c r="A1432" t="str">
        <f t="shared" si="150"/>
        <v/>
      </c>
      <c r="B1432" s="16">
        <f t="shared" si="153"/>
        <v>40232</v>
      </c>
      <c r="C1432">
        <f t="shared" si="154"/>
        <v>80</v>
      </c>
      <c r="D1432">
        <f t="shared" si="151"/>
        <v>80</v>
      </c>
      <c r="E1432">
        <f t="shared" si="152"/>
        <v>0</v>
      </c>
      <c r="G1432">
        <f t="shared" si="155"/>
        <v>80</v>
      </c>
    </row>
    <row r="1433" spans="1:7" x14ac:dyDescent="0.25">
      <c r="A1433" t="str">
        <f t="shared" si="150"/>
        <v/>
      </c>
      <c r="B1433" s="16">
        <f t="shared" si="153"/>
        <v>40233</v>
      </c>
      <c r="C1433">
        <f t="shared" si="154"/>
        <v>80</v>
      </c>
      <c r="D1433">
        <f t="shared" si="151"/>
        <v>80</v>
      </c>
      <c r="E1433">
        <f t="shared" si="152"/>
        <v>0</v>
      </c>
      <c r="G1433">
        <f t="shared" si="155"/>
        <v>80</v>
      </c>
    </row>
    <row r="1434" spans="1:7" x14ac:dyDescent="0.25">
      <c r="A1434" t="str">
        <f t="shared" si="150"/>
        <v/>
      </c>
      <c r="B1434" s="16">
        <f t="shared" si="153"/>
        <v>40234</v>
      </c>
      <c r="C1434">
        <f t="shared" si="154"/>
        <v>80</v>
      </c>
      <c r="D1434">
        <f t="shared" si="151"/>
        <v>80</v>
      </c>
      <c r="E1434">
        <f t="shared" si="152"/>
        <v>0</v>
      </c>
      <c r="G1434">
        <f t="shared" si="155"/>
        <v>80</v>
      </c>
    </row>
    <row r="1435" spans="1:7" x14ac:dyDescent="0.25">
      <c r="A1435" t="str">
        <f t="shared" si="150"/>
        <v/>
      </c>
      <c r="B1435" s="16">
        <f t="shared" si="153"/>
        <v>40235</v>
      </c>
      <c r="C1435">
        <f t="shared" si="154"/>
        <v>80</v>
      </c>
      <c r="D1435">
        <f t="shared" si="151"/>
        <v>80</v>
      </c>
      <c r="E1435">
        <f t="shared" si="152"/>
        <v>0</v>
      </c>
      <c r="G1435">
        <f t="shared" si="155"/>
        <v>80</v>
      </c>
    </row>
    <row r="1436" spans="1:7" x14ac:dyDescent="0.25">
      <c r="A1436" t="str">
        <f t="shared" si="150"/>
        <v/>
      </c>
      <c r="B1436" s="16">
        <f t="shared" si="153"/>
        <v>40236</v>
      </c>
      <c r="C1436">
        <f t="shared" si="154"/>
        <v>80</v>
      </c>
      <c r="D1436">
        <f t="shared" si="151"/>
        <v>80</v>
      </c>
      <c r="E1436">
        <f t="shared" si="152"/>
        <v>0</v>
      </c>
      <c r="G1436">
        <f t="shared" si="155"/>
        <v>80</v>
      </c>
    </row>
    <row r="1437" spans="1:7" x14ac:dyDescent="0.25">
      <c r="A1437" t="str">
        <f t="shared" si="150"/>
        <v/>
      </c>
      <c r="B1437" s="16">
        <f t="shared" si="153"/>
        <v>40237</v>
      </c>
      <c r="C1437">
        <f t="shared" si="154"/>
        <v>80</v>
      </c>
      <c r="D1437">
        <f t="shared" si="151"/>
        <v>80</v>
      </c>
      <c r="E1437">
        <f t="shared" si="152"/>
        <v>0</v>
      </c>
      <c r="G1437">
        <f t="shared" si="155"/>
        <v>80</v>
      </c>
    </row>
    <row r="1438" spans="1:7" x14ac:dyDescent="0.25">
      <c r="A1438">
        <f t="shared" si="150"/>
        <v>1</v>
      </c>
      <c r="B1438" s="16">
        <f t="shared" si="153"/>
        <v>40238</v>
      </c>
      <c r="C1438">
        <f t="shared" si="154"/>
        <v>80</v>
      </c>
      <c r="D1438">
        <f t="shared" si="151"/>
        <v>80</v>
      </c>
      <c r="E1438">
        <f t="shared" si="152"/>
        <v>0</v>
      </c>
      <c r="G1438">
        <v>80</v>
      </c>
    </row>
    <row r="1439" spans="1:7" x14ac:dyDescent="0.25">
      <c r="A1439" t="str">
        <f t="shared" si="150"/>
        <v/>
      </c>
      <c r="B1439" s="16">
        <f t="shared" si="153"/>
        <v>40239</v>
      </c>
      <c r="C1439">
        <f t="shared" si="154"/>
        <v>80</v>
      </c>
      <c r="D1439">
        <f t="shared" si="151"/>
        <v>80</v>
      </c>
      <c r="E1439">
        <f t="shared" si="152"/>
        <v>0</v>
      </c>
      <c r="G1439">
        <f t="shared" si="155"/>
        <v>80</v>
      </c>
    </row>
    <row r="1440" spans="1:7" x14ac:dyDescent="0.25">
      <c r="A1440" t="str">
        <f t="shared" si="150"/>
        <v/>
      </c>
      <c r="B1440" s="16">
        <f t="shared" si="153"/>
        <v>40240</v>
      </c>
      <c r="C1440">
        <f t="shared" si="154"/>
        <v>80</v>
      </c>
      <c r="D1440">
        <f t="shared" si="151"/>
        <v>80</v>
      </c>
      <c r="E1440">
        <f t="shared" si="152"/>
        <v>0</v>
      </c>
      <c r="G1440">
        <f t="shared" si="155"/>
        <v>80</v>
      </c>
    </row>
    <row r="1441" spans="1:7" x14ac:dyDescent="0.25">
      <c r="A1441" t="str">
        <f t="shared" si="150"/>
        <v/>
      </c>
      <c r="B1441" s="16">
        <f t="shared" si="153"/>
        <v>40241</v>
      </c>
      <c r="C1441">
        <f t="shared" si="154"/>
        <v>80</v>
      </c>
      <c r="D1441">
        <f t="shared" si="151"/>
        <v>80</v>
      </c>
      <c r="E1441">
        <f t="shared" si="152"/>
        <v>0</v>
      </c>
      <c r="G1441">
        <f t="shared" si="155"/>
        <v>80</v>
      </c>
    </row>
    <row r="1442" spans="1:7" x14ac:dyDescent="0.25">
      <c r="A1442" t="str">
        <f t="shared" si="150"/>
        <v/>
      </c>
      <c r="B1442" s="16">
        <f t="shared" si="153"/>
        <v>40242</v>
      </c>
      <c r="C1442">
        <f t="shared" si="154"/>
        <v>80</v>
      </c>
      <c r="D1442">
        <f t="shared" si="151"/>
        <v>80</v>
      </c>
      <c r="E1442">
        <f t="shared" si="152"/>
        <v>0</v>
      </c>
      <c r="G1442">
        <f t="shared" si="155"/>
        <v>80</v>
      </c>
    </row>
    <row r="1443" spans="1:7" x14ac:dyDescent="0.25">
      <c r="A1443" t="str">
        <f t="shared" si="150"/>
        <v/>
      </c>
      <c r="B1443" s="16">
        <f t="shared" si="153"/>
        <v>40243</v>
      </c>
      <c r="C1443">
        <f t="shared" si="154"/>
        <v>80</v>
      </c>
      <c r="D1443">
        <f t="shared" si="151"/>
        <v>80</v>
      </c>
      <c r="E1443">
        <f t="shared" si="152"/>
        <v>0</v>
      </c>
      <c r="G1443">
        <f t="shared" si="155"/>
        <v>80</v>
      </c>
    </row>
    <row r="1444" spans="1:7" x14ac:dyDescent="0.25">
      <c r="A1444" t="str">
        <f t="shared" si="150"/>
        <v/>
      </c>
      <c r="B1444" s="16">
        <f t="shared" si="153"/>
        <v>40244</v>
      </c>
      <c r="C1444">
        <f t="shared" si="154"/>
        <v>80</v>
      </c>
      <c r="D1444">
        <f t="shared" si="151"/>
        <v>80</v>
      </c>
      <c r="E1444">
        <f t="shared" si="152"/>
        <v>0</v>
      </c>
      <c r="G1444">
        <f t="shared" si="155"/>
        <v>80</v>
      </c>
    </row>
    <row r="1445" spans="1:7" x14ac:dyDescent="0.25">
      <c r="A1445" t="str">
        <f t="shared" si="150"/>
        <v/>
      </c>
      <c r="B1445" s="16">
        <f t="shared" si="153"/>
        <v>40245</v>
      </c>
      <c r="C1445">
        <f t="shared" si="154"/>
        <v>80</v>
      </c>
      <c r="D1445">
        <f t="shared" si="151"/>
        <v>80</v>
      </c>
      <c r="E1445">
        <f t="shared" si="152"/>
        <v>0</v>
      </c>
      <c r="G1445">
        <f t="shared" si="155"/>
        <v>80</v>
      </c>
    </row>
    <row r="1446" spans="1:7" x14ac:dyDescent="0.25">
      <c r="A1446" t="str">
        <f t="shared" si="150"/>
        <v/>
      </c>
      <c r="B1446" s="16">
        <f t="shared" si="153"/>
        <v>40246</v>
      </c>
      <c r="C1446">
        <f t="shared" si="154"/>
        <v>80</v>
      </c>
      <c r="D1446">
        <f t="shared" si="151"/>
        <v>80</v>
      </c>
      <c r="E1446">
        <f t="shared" si="152"/>
        <v>0</v>
      </c>
      <c r="G1446">
        <f t="shared" si="155"/>
        <v>80</v>
      </c>
    </row>
    <row r="1447" spans="1:7" x14ac:dyDescent="0.25">
      <c r="A1447" t="str">
        <f t="shared" si="150"/>
        <v/>
      </c>
      <c r="B1447" s="16">
        <f t="shared" si="153"/>
        <v>40247</v>
      </c>
      <c r="C1447">
        <f t="shared" si="154"/>
        <v>80</v>
      </c>
      <c r="D1447">
        <f t="shared" si="151"/>
        <v>80</v>
      </c>
      <c r="E1447">
        <f t="shared" si="152"/>
        <v>0</v>
      </c>
      <c r="G1447">
        <f t="shared" si="155"/>
        <v>80</v>
      </c>
    </row>
    <row r="1448" spans="1:7" x14ac:dyDescent="0.25">
      <c r="A1448" t="str">
        <f t="shared" si="150"/>
        <v/>
      </c>
      <c r="B1448" s="16">
        <f t="shared" si="153"/>
        <v>40248</v>
      </c>
      <c r="C1448">
        <f t="shared" si="154"/>
        <v>80</v>
      </c>
      <c r="D1448">
        <f t="shared" si="151"/>
        <v>80</v>
      </c>
      <c r="E1448">
        <f t="shared" si="152"/>
        <v>0</v>
      </c>
      <c r="G1448">
        <f t="shared" si="155"/>
        <v>80</v>
      </c>
    </row>
    <row r="1449" spans="1:7" x14ac:dyDescent="0.25">
      <c r="A1449" t="str">
        <f t="shared" si="150"/>
        <v/>
      </c>
      <c r="B1449" s="16">
        <f t="shared" si="153"/>
        <v>40249</v>
      </c>
      <c r="C1449">
        <f t="shared" si="154"/>
        <v>80</v>
      </c>
      <c r="D1449">
        <f t="shared" si="151"/>
        <v>80</v>
      </c>
      <c r="E1449">
        <f t="shared" si="152"/>
        <v>0</v>
      </c>
      <c r="G1449">
        <f t="shared" si="155"/>
        <v>80</v>
      </c>
    </row>
    <row r="1450" spans="1:7" x14ac:dyDescent="0.25">
      <c r="A1450" t="str">
        <f t="shared" si="150"/>
        <v/>
      </c>
      <c r="B1450" s="16">
        <f t="shared" si="153"/>
        <v>40250</v>
      </c>
      <c r="C1450">
        <f t="shared" si="154"/>
        <v>80</v>
      </c>
      <c r="D1450">
        <f t="shared" si="151"/>
        <v>80</v>
      </c>
      <c r="E1450">
        <f t="shared" si="152"/>
        <v>0</v>
      </c>
      <c r="G1450">
        <f t="shared" si="155"/>
        <v>80</v>
      </c>
    </row>
    <row r="1451" spans="1:7" x14ac:dyDescent="0.25">
      <c r="A1451" t="str">
        <f t="shared" si="150"/>
        <v/>
      </c>
      <c r="B1451" s="16">
        <f t="shared" si="153"/>
        <v>40251</v>
      </c>
      <c r="C1451">
        <f t="shared" si="154"/>
        <v>80</v>
      </c>
      <c r="D1451">
        <f t="shared" si="151"/>
        <v>80</v>
      </c>
      <c r="E1451">
        <f t="shared" si="152"/>
        <v>0</v>
      </c>
      <c r="G1451">
        <f t="shared" si="155"/>
        <v>80</v>
      </c>
    </row>
    <row r="1452" spans="1:7" x14ac:dyDescent="0.25">
      <c r="A1452" t="str">
        <f t="shared" si="150"/>
        <v/>
      </c>
      <c r="B1452" s="16">
        <f t="shared" si="153"/>
        <v>40252</v>
      </c>
      <c r="C1452">
        <f t="shared" si="154"/>
        <v>80</v>
      </c>
      <c r="D1452">
        <f t="shared" si="151"/>
        <v>80</v>
      </c>
      <c r="E1452">
        <f t="shared" si="152"/>
        <v>0</v>
      </c>
      <c r="G1452">
        <f t="shared" si="155"/>
        <v>80</v>
      </c>
    </row>
    <row r="1453" spans="1:7" x14ac:dyDescent="0.25">
      <c r="A1453" t="str">
        <f t="shared" si="150"/>
        <v/>
      </c>
      <c r="B1453" s="16">
        <f t="shared" si="153"/>
        <v>40253</v>
      </c>
      <c r="C1453">
        <f t="shared" si="154"/>
        <v>80</v>
      </c>
      <c r="D1453">
        <f t="shared" si="151"/>
        <v>80</v>
      </c>
      <c r="E1453">
        <f t="shared" si="152"/>
        <v>0</v>
      </c>
      <c r="G1453">
        <f t="shared" si="155"/>
        <v>80</v>
      </c>
    </row>
    <row r="1454" spans="1:7" x14ac:dyDescent="0.25">
      <c r="A1454" t="str">
        <f t="shared" si="150"/>
        <v/>
      </c>
      <c r="B1454" s="16">
        <f t="shared" si="153"/>
        <v>40254</v>
      </c>
      <c r="C1454">
        <f t="shared" si="154"/>
        <v>80</v>
      </c>
      <c r="D1454">
        <f t="shared" si="151"/>
        <v>80</v>
      </c>
      <c r="E1454">
        <f t="shared" si="152"/>
        <v>0</v>
      </c>
      <c r="G1454">
        <f t="shared" si="155"/>
        <v>80</v>
      </c>
    </row>
    <row r="1455" spans="1:7" x14ac:dyDescent="0.25">
      <c r="A1455" t="str">
        <f t="shared" si="150"/>
        <v/>
      </c>
      <c r="B1455" s="16">
        <f t="shared" si="153"/>
        <v>40255</v>
      </c>
      <c r="C1455">
        <f t="shared" si="154"/>
        <v>80</v>
      </c>
      <c r="D1455">
        <f t="shared" si="151"/>
        <v>80</v>
      </c>
      <c r="E1455">
        <f t="shared" si="152"/>
        <v>0</v>
      </c>
      <c r="G1455">
        <f t="shared" si="155"/>
        <v>80</v>
      </c>
    </row>
    <row r="1456" spans="1:7" x14ac:dyDescent="0.25">
      <c r="A1456" t="str">
        <f t="shared" si="150"/>
        <v/>
      </c>
      <c r="B1456" s="16">
        <f t="shared" si="153"/>
        <v>40256</v>
      </c>
      <c r="C1456">
        <f t="shared" si="154"/>
        <v>80</v>
      </c>
      <c r="D1456">
        <f t="shared" si="151"/>
        <v>80</v>
      </c>
      <c r="E1456">
        <f t="shared" si="152"/>
        <v>0</v>
      </c>
      <c r="G1456">
        <f t="shared" si="155"/>
        <v>80</v>
      </c>
    </row>
    <row r="1457" spans="1:7" x14ac:dyDescent="0.25">
      <c r="A1457" t="str">
        <f t="shared" si="150"/>
        <v/>
      </c>
      <c r="B1457" s="16">
        <f t="shared" si="153"/>
        <v>40257</v>
      </c>
      <c r="C1457">
        <f t="shared" si="154"/>
        <v>80</v>
      </c>
      <c r="D1457">
        <f t="shared" si="151"/>
        <v>80</v>
      </c>
      <c r="E1457">
        <f t="shared" si="152"/>
        <v>0</v>
      </c>
      <c r="G1457">
        <f t="shared" si="155"/>
        <v>80</v>
      </c>
    </row>
    <row r="1458" spans="1:7" x14ac:dyDescent="0.25">
      <c r="A1458" t="str">
        <f t="shared" si="150"/>
        <v/>
      </c>
      <c r="B1458" s="16">
        <f t="shared" si="153"/>
        <v>40258</v>
      </c>
      <c r="C1458">
        <f t="shared" si="154"/>
        <v>80</v>
      </c>
      <c r="D1458">
        <f t="shared" si="151"/>
        <v>80</v>
      </c>
      <c r="E1458">
        <f t="shared" si="152"/>
        <v>0</v>
      </c>
      <c r="G1458">
        <f t="shared" si="155"/>
        <v>80</v>
      </c>
    </row>
    <row r="1459" spans="1:7" x14ac:dyDescent="0.25">
      <c r="A1459" t="str">
        <f t="shared" si="150"/>
        <v/>
      </c>
      <c r="B1459" s="16">
        <f t="shared" si="153"/>
        <v>40259</v>
      </c>
      <c r="C1459">
        <f t="shared" si="154"/>
        <v>80</v>
      </c>
      <c r="D1459">
        <f t="shared" si="151"/>
        <v>80</v>
      </c>
      <c r="E1459">
        <f t="shared" si="152"/>
        <v>0</v>
      </c>
      <c r="G1459">
        <f t="shared" si="155"/>
        <v>80</v>
      </c>
    </row>
    <row r="1460" spans="1:7" x14ac:dyDescent="0.25">
      <c r="A1460" t="str">
        <f t="shared" si="150"/>
        <v/>
      </c>
      <c r="B1460" s="16">
        <f t="shared" si="153"/>
        <v>40260</v>
      </c>
      <c r="C1460">
        <f t="shared" si="154"/>
        <v>80</v>
      </c>
      <c r="D1460">
        <f t="shared" si="151"/>
        <v>80</v>
      </c>
      <c r="E1460">
        <f t="shared" si="152"/>
        <v>0</v>
      </c>
      <c r="G1460">
        <f t="shared" si="155"/>
        <v>80</v>
      </c>
    </row>
    <row r="1461" spans="1:7" x14ac:dyDescent="0.25">
      <c r="A1461" t="str">
        <f t="shared" si="150"/>
        <v/>
      </c>
      <c r="B1461" s="16">
        <f t="shared" si="153"/>
        <v>40261</v>
      </c>
      <c r="C1461">
        <f t="shared" si="154"/>
        <v>80</v>
      </c>
      <c r="D1461">
        <f t="shared" si="151"/>
        <v>80</v>
      </c>
      <c r="E1461">
        <f t="shared" si="152"/>
        <v>0</v>
      </c>
      <c r="G1461">
        <f t="shared" si="155"/>
        <v>80</v>
      </c>
    </row>
    <row r="1462" spans="1:7" x14ac:dyDescent="0.25">
      <c r="A1462" t="str">
        <f t="shared" si="150"/>
        <v/>
      </c>
      <c r="B1462" s="16">
        <f t="shared" si="153"/>
        <v>40262</v>
      </c>
      <c r="C1462">
        <f t="shared" si="154"/>
        <v>80</v>
      </c>
      <c r="D1462">
        <f t="shared" si="151"/>
        <v>80</v>
      </c>
      <c r="E1462">
        <f t="shared" si="152"/>
        <v>0</v>
      </c>
      <c r="G1462">
        <f t="shared" si="155"/>
        <v>80</v>
      </c>
    </row>
    <row r="1463" spans="1:7" x14ac:dyDescent="0.25">
      <c r="A1463" t="str">
        <f t="shared" si="150"/>
        <v/>
      </c>
      <c r="B1463" s="16">
        <f t="shared" si="153"/>
        <v>40263</v>
      </c>
      <c r="C1463">
        <f t="shared" si="154"/>
        <v>80</v>
      </c>
      <c r="D1463">
        <f t="shared" si="151"/>
        <v>80</v>
      </c>
      <c r="E1463">
        <f t="shared" si="152"/>
        <v>0</v>
      </c>
      <c r="G1463">
        <f t="shared" si="155"/>
        <v>80</v>
      </c>
    </row>
    <row r="1464" spans="1:7" x14ac:dyDescent="0.25">
      <c r="A1464" t="str">
        <f t="shared" si="150"/>
        <v/>
      </c>
      <c r="B1464" s="16">
        <f t="shared" si="153"/>
        <v>40264</v>
      </c>
      <c r="C1464">
        <f t="shared" si="154"/>
        <v>80</v>
      </c>
      <c r="D1464">
        <f t="shared" si="151"/>
        <v>80</v>
      </c>
      <c r="E1464">
        <f t="shared" si="152"/>
        <v>0</v>
      </c>
      <c r="G1464">
        <f t="shared" si="155"/>
        <v>80</v>
      </c>
    </row>
    <row r="1465" spans="1:7" x14ac:dyDescent="0.25">
      <c r="A1465" t="str">
        <f t="shared" si="150"/>
        <v/>
      </c>
      <c r="B1465" s="16">
        <f t="shared" si="153"/>
        <v>40265</v>
      </c>
      <c r="C1465">
        <f t="shared" si="154"/>
        <v>80</v>
      </c>
      <c r="D1465">
        <f t="shared" si="151"/>
        <v>80</v>
      </c>
      <c r="E1465">
        <f t="shared" si="152"/>
        <v>0</v>
      </c>
      <c r="G1465">
        <f t="shared" si="155"/>
        <v>80</v>
      </c>
    </row>
    <row r="1466" spans="1:7" x14ac:dyDescent="0.25">
      <c r="A1466" t="str">
        <f t="shared" si="150"/>
        <v/>
      </c>
      <c r="B1466" s="16">
        <f t="shared" si="153"/>
        <v>40266</v>
      </c>
      <c r="C1466">
        <f t="shared" si="154"/>
        <v>80</v>
      </c>
      <c r="D1466">
        <f t="shared" si="151"/>
        <v>80</v>
      </c>
      <c r="E1466">
        <f t="shared" si="152"/>
        <v>0</v>
      </c>
      <c r="G1466">
        <f t="shared" si="155"/>
        <v>80</v>
      </c>
    </row>
    <row r="1467" spans="1:7" x14ac:dyDescent="0.25">
      <c r="A1467" t="str">
        <f t="shared" si="150"/>
        <v/>
      </c>
      <c r="B1467" s="16">
        <f t="shared" si="153"/>
        <v>40267</v>
      </c>
      <c r="C1467">
        <f t="shared" si="154"/>
        <v>80</v>
      </c>
      <c r="D1467">
        <f t="shared" si="151"/>
        <v>80</v>
      </c>
      <c r="E1467">
        <f t="shared" si="152"/>
        <v>0</v>
      </c>
      <c r="G1467">
        <f t="shared" si="155"/>
        <v>80</v>
      </c>
    </row>
    <row r="1468" spans="1:7" x14ac:dyDescent="0.25">
      <c r="A1468" t="str">
        <f t="shared" si="150"/>
        <v/>
      </c>
      <c r="B1468" s="16">
        <f t="shared" si="153"/>
        <v>40268</v>
      </c>
      <c r="C1468">
        <f t="shared" si="154"/>
        <v>80</v>
      </c>
      <c r="D1468">
        <f t="shared" si="151"/>
        <v>80</v>
      </c>
      <c r="E1468">
        <f t="shared" si="152"/>
        <v>0</v>
      </c>
      <c r="G1468">
        <f t="shared" si="155"/>
        <v>80</v>
      </c>
    </row>
    <row r="1469" spans="1:7" x14ac:dyDescent="0.25">
      <c r="A1469">
        <f t="shared" si="150"/>
        <v>1</v>
      </c>
      <c r="B1469" s="16">
        <f t="shared" si="153"/>
        <v>40269</v>
      </c>
      <c r="C1469">
        <f>C1468</f>
        <v>80</v>
      </c>
      <c r="D1469">
        <f t="shared" si="151"/>
        <v>80</v>
      </c>
      <c r="E1469">
        <f t="shared" si="152"/>
        <v>0</v>
      </c>
      <c r="G1469">
        <f t="shared" si="155"/>
        <v>80</v>
      </c>
    </row>
    <row r="1470" spans="1:7" x14ac:dyDescent="0.25">
      <c r="A1470" t="str">
        <f t="shared" si="150"/>
        <v/>
      </c>
      <c r="B1470" s="16">
        <f t="shared" si="153"/>
        <v>40270</v>
      </c>
      <c r="C1470">
        <f t="shared" si="154"/>
        <v>80</v>
      </c>
      <c r="D1470">
        <f t="shared" si="151"/>
        <v>80</v>
      </c>
      <c r="E1470">
        <f t="shared" si="152"/>
        <v>0</v>
      </c>
      <c r="G1470">
        <f t="shared" si="155"/>
        <v>80</v>
      </c>
    </row>
    <row r="1471" spans="1:7" x14ac:dyDescent="0.25">
      <c r="A1471" t="str">
        <f t="shared" si="150"/>
        <v/>
      </c>
      <c r="B1471" s="16">
        <f t="shared" si="153"/>
        <v>40271</v>
      </c>
      <c r="C1471">
        <f t="shared" si="154"/>
        <v>80</v>
      </c>
      <c r="D1471">
        <f t="shared" si="151"/>
        <v>80</v>
      </c>
      <c r="E1471">
        <f t="shared" si="152"/>
        <v>0</v>
      </c>
      <c r="G1471">
        <f t="shared" si="155"/>
        <v>80</v>
      </c>
    </row>
    <row r="1472" spans="1:7" x14ac:dyDescent="0.25">
      <c r="A1472" t="str">
        <f t="shared" si="150"/>
        <v/>
      </c>
      <c r="B1472" s="16">
        <f t="shared" si="153"/>
        <v>40272</v>
      </c>
      <c r="C1472">
        <f t="shared" si="154"/>
        <v>80</v>
      </c>
      <c r="D1472">
        <f t="shared" si="151"/>
        <v>80</v>
      </c>
      <c r="E1472">
        <f t="shared" si="152"/>
        <v>0</v>
      </c>
      <c r="G1472">
        <f t="shared" si="155"/>
        <v>80</v>
      </c>
    </row>
    <row r="1473" spans="1:7" x14ac:dyDescent="0.25">
      <c r="A1473" t="str">
        <f t="shared" si="150"/>
        <v/>
      </c>
      <c r="B1473" s="16">
        <f t="shared" si="153"/>
        <v>40273</v>
      </c>
      <c r="C1473">
        <f t="shared" si="154"/>
        <v>80</v>
      </c>
      <c r="D1473">
        <f t="shared" si="151"/>
        <v>80</v>
      </c>
      <c r="E1473">
        <f t="shared" si="152"/>
        <v>0</v>
      </c>
      <c r="G1473">
        <f t="shared" si="155"/>
        <v>80</v>
      </c>
    </row>
    <row r="1474" spans="1:7" x14ac:dyDescent="0.25">
      <c r="A1474" t="str">
        <f t="shared" si="150"/>
        <v/>
      </c>
      <c r="B1474" s="16">
        <f t="shared" si="153"/>
        <v>40274</v>
      </c>
      <c r="C1474">
        <f t="shared" si="154"/>
        <v>80</v>
      </c>
      <c r="D1474">
        <f t="shared" si="151"/>
        <v>80</v>
      </c>
      <c r="E1474">
        <f t="shared" si="152"/>
        <v>0</v>
      </c>
      <c r="G1474">
        <f t="shared" si="155"/>
        <v>80</v>
      </c>
    </row>
    <row r="1475" spans="1:7" x14ac:dyDescent="0.25">
      <c r="A1475" t="str">
        <f t="shared" si="150"/>
        <v/>
      </c>
      <c r="B1475" s="16">
        <f t="shared" si="153"/>
        <v>40275</v>
      </c>
      <c r="C1475">
        <f t="shared" si="154"/>
        <v>80</v>
      </c>
      <c r="D1475">
        <f t="shared" si="151"/>
        <v>80</v>
      </c>
      <c r="E1475">
        <f t="shared" si="152"/>
        <v>0</v>
      </c>
      <c r="G1475">
        <f t="shared" si="155"/>
        <v>80</v>
      </c>
    </row>
    <row r="1476" spans="1:7" x14ac:dyDescent="0.25">
      <c r="A1476" t="str">
        <f t="shared" si="150"/>
        <v/>
      </c>
      <c r="B1476" s="16">
        <f t="shared" si="153"/>
        <v>40276</v>
      </c>
      <c r="C1476">
        <f t="shared" si="154"/>
        <v>80</v>
      </c>
      <c r="D1476">
        <f t="shared" si="151"/>
        <v>80</v>
      </c>
      <c r="E1476">
        <f t="shared" si="152"/>
        <v>0</v>
      </c>
      <c r="G1476">
        <f t="shared" si="155"/>
        <v>80</v>
      </c>
    </row>
    <row r="1477" spans="1:7" x14ac:dyDescent="0.25">
      <c r="A1477" t="str">
        <f t="shared" si="150"/>
        <v/>
      </c>
      <c r="B1477" s="16">
        <f t="shared" si="153"/>
        <v>40277</v>
      </c>
      <c r="C1477">
        <f t="shared" si="154"/>
        <v>80</v>
      </c>
      <c r="D1477">
        <f t="shared" si="151"/>
        <v>80</v>
      </c>
      <c r="E1477">
        <f t="shared" si="152"/>
        <v>0</v>
      </c>
      <c r="G1477">
        <f t="shared" si="155"/>
        <v>80</v>
      </c>
    </row>
    <row r="1478" spans="1:7" x14ac:dyDescent="0.25">
      <c r="A1478" t="str">
        <f t="shared" si="150"/>
        <v/>
      </c>
      <c r="B1478" s="16">
        <f t="shared" si="153"/>
        <v>40278</v>
      </c>
      <c r="C1478">
        <f t="shared" si="154"/>
        <v>80</v>
      </c>
      <c r="D1478">
        <f t="shared" si="151"/>
        <v>80</v>
      </c>
      <c r="E1478">
        <f t="shared" si="152"/>
        <v>0</v>
      </c>
      <c r="G1478">
        <f t="shared" si="155"/>
        <v>80</v>
      </c>
    </row>
    <row r="1479" spans="1:7" x14ac:dyDescent="0.25">
      <c r="A1479" t="str">
        <f t="shared" si="150"/>
        <v/>
      </c>
      <c r="B1479" s="16">
        <f t="shared" si="153"/>
        <v>40279</v>
      </c>
      <c r="C1479">
        <f t="shared" si="154"/>
        <v>80</v>
      </c>
      <c r="D1479">
        <f t="shared" si="151"/>
        <v>80</v>
      </c>
      <c r="E1479">
        <f t="shared" si="152"/>
        <v>0</v>
      </c>
      <c r="G1479">
        <f t="shared" si="155"/>
        <v>80</v>
      </c>
    </row>
    <row r="1480" spans="1:7" x14ac:dyDescent="0.25">
      <c r="A1480" t="str">
        <f t="shared" ref="A1480:A1543" si="156">IF(DAY(B1480)=1,1,"")</f>
        <v/>
      </c>
      <c r="B1480" s="16">
        <f t="shared" si="153"/>
        <v>40280</v>
      </c>
      <c r="C1480">
        <f t="shared" si="154"/>
        <v>80</v>
      </c>
      <c r="D1480">
        <f t="shared" ref="D1480:D1543" si="157">SUM(F1480:W1480)</f>
        <v>80</v>
      </c>
      <c r="E1480">
        <f t="shared" ref="E1480:E1543" si="158">C1480-D1480</f>
        <v>0</v>
      </c>
      <c r="G1480">
        <f t="shared" si="155"/>
        <v>80</v>
      </c>
    </row>
    <row r="1481" spans="1:7" x14ac:dyDescent="0.25">
      <c r="A1481" t="str">
        <f t="shared" si="156"/>
        <v/>
      </c>
      <c r="B1481" s="16">
        <f t="shared" ref="B1481:B1544" si="159">B1480+1</f>
        <v>40281</v>
      </c>
      <c r="C1481">
        <f t="shared" si="154"/>
        <v>80</v>
      </c>
      <c r="D1481">
        <f t="shared" si="157"/>
        <v>80</v>
      </c>
      <c r="E1481">
        <f t="shared" si="158"/>
        <v>0</v>
      </c>
      <c r="G1481">
        <f t="shared" si="155"/>
        <v>80</v>
      </c>
    </row>
    <row r="1482" spans="1:7" x14ac:dyDescent="0.25">
      <c r="A1482" t="str">
        <f t="shared" si="156"/>
        <v/>
      </c>
      <c r="B1482" s="16">
        <f t="shared" si="159"/>
        <v>40282</v>
      </c>
      <c r="C1482">
        <f t="shared" ref="C1482:C1545" si="160">C1481</f>
        <v>80</v>
      </c>
      <c r="D1482">
        <f t="shared" si="157"/>
        <v>80</v>
      </c>
      <c r="E1482">
        <f t="shared" si="158"/>
        <v>0</v>
      </c>
      <c r="G1482">
        <f t="shared" si="155"/>
        <v>80</v>
      </c>
    </row>
    <row r="1483" spans="1:7" x14ac:dyDescent="0.25">
      <c r="A1483" t="str">
        <f t="shared" si="156"/>
        <v/>
      </c>
      <c r="B1483" s="16">
        <f t="shared" si="159"/>
        <v>40283</v>
      </c>
      <c r="C1483">
        <f t="shared" si="160"/>
        <v>80</v>
      </c>
      <c r="D1483">
        <f t="shared" si="157"/>
        <v>80</v>
      </c>
      <c r="E1483">
        <f t="shared" si="158"/>
        <v>0</v>
      </c>
      <c r="G1483">
        <f t="shared" ref="G1483:G1498" si="161">G1482</f>
        <v>80</v>
      </c>
    </row>
    <row r="1484" spans="1:7" x14ac:dyDescent="0.25">
      <c r="A1484" t="str">
        <f t="shared" si="156"/>
        <v/>
      </c>
      <c r="B1484" s="16">
        <f t="shared" si="159"/>
        <v>40284</v>
      </c>
      <c r="C1484">
        <f t="shared" si="160"/>
        <v>80</v>
      </c>
      <c r="D1484">
        <f t="shared" si="157"/>
        <v>80</v>
      </c>
      <c r="E1484">
        <f t="shared" si="158"/>
        <v>0</v>
      </c>
      <c r="G1484">
        <f t="shared" si="161"/>
        <v>80</v>
      </c>
    </row>
    <row r="1485" spans="1:7" x14ac:dyDescent="0.25">
      <c r="A1485" t="str">
        <f t="shared" si="156"/>
        <v/>
      </c>
      <c r="B1485" s="16">
        <f t="shared" si="159"/>
        <v>40285</v>
      </c>
      <c r="C1485">
        <f t="shared" si="160"/>
        <v>80</v>
      </c>
      <c r="D1485">
        <f t="shared" si="157"/>
        <v>80</v>
      </c>
      <c r="E1485">
        <f t="shared" si="158"/>
        <v>0</v>
      </c>
      <c r="G1485">
        <f t="shared" si="161"/>
        <v>80</v>
      </c>
    </row>
    <row r="1486" spans="1:7" x14ac:dyDescent="0.25">
      <c r="A1486" t="str">
        <f t="shared" si="156"/>
        <v/>
      </c>
      <c r="B1486" s="16">
        <f t="shared" si="159"/>
        <v>40286</v>
      </c>
      <c r="C1486">
        <f t="shared" si="160"/>
        <v>80</v>
      </c>
      <c r="D1486">
        <f t="shared" si="157"/>
        <v>80</v>
      </c>
      <c r="E1486">
        <f t="shared" si="158"/>
        <v>0</v>
      </c>
      <c r="G1486">
        <f t="shared" si="161"/>
        <v>80</v>
      </c>
    </row>
    <row r="1487" spans="1:7" x14ac:dyDescent="0.25">
      <c r="A1487" t="str">
        <f t="shared" si="156"/>
        <v/>
      </c>
      <c r="B1487" s="16">
        <f t="shared" si="159"/>
        <v>40287</v>
      </c>
      <c r="C1487">
        <f t="shared" si="160"/>
        <v>80</v>
      </c>
      <c r="D1487">
        <f t="shared" si="157"/>
        <v>80</v>
      </c>
      <c r="E1487">
        <f t="shared" si="158"/>
        <v>0</v>
      </c>
      <c r="G1487">
        <f t="shared" si="161"/>
        <v>80</v>
      </c>
    </row>
    <row r="1488" spans="1:7" x14ac:dyDescent="0.25">
      <c r="A1488" t="str">
        <f t="shared" si="156"/>
        <v/>
      </c>
      <c r="B1488" s="16">
        <f t="shared" si="159"/>
        <v>40288</v>
      </c>
      <c r="C1488">
        <f t="shared" si="160"/>
        <v>80</v>
      </c>
      <c r="D1488">
        <f t="shared" si="157"/>
        <v>80</v>
      </c>
      <c r="E1488">
        <f t="shared" si="158"/>
        <v>0</v>
      </c>
      <c r="G1488">
        <f t="shared" si="161"/>
        <v>80</v>
      </c>
    </row>
    <row r="1489" spans="1:7" x14ac:dyDescent="0.25">
      <c r="A1489" t="str">
        <f t="shared" si="156"/>
        <v/>
      </c>
      <c r="B1489" s="16">
        <f t="shared" si="159"/>
        <v>40289</v>
      </c>
      <c r="C1489">
        <f t="shared" si="160"/>
        <v>80</v>
      </c>
      <c r="D1489">
        <f t="shared" si="157"/>
        <v>80</v>
      </c>
      <c r="E1489">
        <f t="shared" si="158"/>
        <v>0</v>
      </c>
      <c r="G1489">
        <f t="shared" si="161"/>
        <v>80</v>
      </c>
    </row>
    <row r="1490" spans="1:7" x14ac:dyDescent="0.25">
      <c r="A1490" t="str">
        <f t="shared" si="156"/>
        <v/>
      </c>
      <c r="B1490" s="16">
        <f t="shared" si="159"/>
        <v>40290</v>
      </c>
      <c r="C1490">
        <f t="shared" si="160"/>
        <v>80</v>
      </c>
      <c r="D1490">
        <f t="shared" si="157"/>
        <v>80</v>
      </c>
      <c r="E1490">
        <f t="shared" si="158"/>
        <v>0</v>
      </c>
      <c r="G1490">
        <f t="shared" si="161"/>
        <v>80</v>
      </c>
    </row>
    <row r="1491" spans="1:7" x14ac:dyDescent="0.25">
      <c r="A1491" t="str">
        <f t="shared" si="156"/>
        <v/>
      </c>
      <c r="B1491" s="16">
        <f t="shared" si="159"/>
        <v>40291</v>
      </c>
      <c r="C1491">
        <f t="shared" si="160"/>
        <v>80</v>
      </c>
      <c r="D1491">
        <f t="shared" si="157"/>
        <v>80</v>
      </c>
      <c r="E1491">
        <f t="shared" si="158"/>
        <v>0</v>
      </c>
      <c r="G1491">
        <f t="shared" si="161"/>
        <v>80</v>
      </c>
    </row>
    <row r="1492" spans="1:7" x14ac:dyDescent="0.25">
      <c r="A1492" t="str">
        <f t="shared" si="156"/>
        <v/>
      </c>
      <c r="B1492" s="16">
        <f t="shared" si="159"/>
        <v>40292</v>
      </c>
      <c r="C1492">
        <f t="shared" si="160"/>
        <v>80</v>
      </c>
      <c r="D1492">
        <f t="shared" si="157"/>
        <v>80</v>
      </c>
      <c r="E1492">
        <f t="shared" si="158"/>
        <v>0</v>
      </c>
      <c r="G1492">
        <f t="shared" si="161"/>
        <v>80</v>
      </c>
    </row>
    <row r="1493" spans="1:7" x14ac:dyDescent="0.25">
      <c r="A1493" t="str">
        <f t="shared" si="156"/>
        <v/>
      </c>
      <c r="B1493" s="16">
        <f t="shared" si="159"/>
        <v>40293</v>
      </c>
      <c r="C1493">
        <f t="shared" si="160"/>
        <v>80</v>
      </c>
      <c r="D1493">
        <f t="shared" si="157"/>
        <v>80</v>
      </c>
      <c r="E1493">
        <f t="shared" si="158"/>
        <v>0</v>
      </c>
      <c r="G1493">
        <f t="shared" si="161"/>
        <v>80</v>
      </c>
    </row>
    <row r="1494" spans="1:7" x14ac:dyDescent="0.25">
      <c r="A1494" t="str">
        <f t="shared" si="156"/>
        <v/>
      </c>
      <c r="B1494" s="16">
        <f t="shared" si="159"/>
        <v>40294</v>
      </c>
      <c r="C1494">
        <f t="shared" si="160"/>
        <v>80</v>
      </c>
      <c r="D1494">
        <f t="shared" si="157"/>
        <v>80</v>
      </c>
      <c r="E1494">
        <f t="shared" si="158"/>
        <v>0</v>
      </c>
      <c r="G1494">
        <f t="shared" si="161"/>
        <v>80</v>
      </c>
    </row>
    <row r="1495" spans="1:7" x14ac:dyDescent="0.25">
      <c r="A1495" t="str">
        <f t="shared" si="156"/>
        <v/>
      </c>
      <c r="B1495" s="16">
        <f t="shared" si="159"/>
        <v>40295</v>
      </c>
      <c r="C1495">
        <f t="shared" si="160"/>
        <v>80</v>
      </c>
      <c r="D1495">
        <f t="shared" si="157"/>
        <v>80</v>
      </c>
      <c r="E1495">
        <f t="shared" si="158"/>
        <v>0</v>
      </c>
      <c r="G1495">
        <f t="shared" si="161"/>
        <v>80</v>
      </c>
    </row>
    <row r="1496" spans="1:7" x14ac:dyDescent="0.25">
      <c r="A1496" t="str">
        <f t="shared" si="156"/>
        <v/>
      </c>
      <c r="B1496" s="16">
        <f t="shared" si="159"/>
        <v>40296</v>
      </c>
      <c r="C1496">
        <f t="shared" si="160"/>
        <v>80</v>
      </c>
      <c r="D1496">
        <f t="shared" si="157"/>
        <v>80</v>
      </c>
      <c r="E1496">
        <f t="shared" si="158"/>
        <v>0</v>
      </c>
      <c r="G1496">
        <f t="shared" si="161"/>
        <v>80</v>
      </c>
    </row>
    <row r="1497" spans="1:7" x14ac:dyDescent="0.25">
      <c r="A1497" t="str">
        <f t="shared" si="156"/>
        <v/>
      </c>
      <c r="B1497" s="16">
        <f t="shared" si="159"/>
        <v>40297</v>
      </c>
      <c r="C1497">
        <f t="shared" si="160"/>
        <v>80</v>
      </c>
      <c r="D1497">
        <f t="shared" si="157"/>
        <v>80</v>
      </c>
      <c r="E1497">
        <f t="shared" si="158"/>
        <v>0</v>
      </c>
      <c r="G1497">
        <f t="shared" si="161"/>
        <v>80</v>
      </c>
    </row>
    <row r="1498" spans="1:7" x14ac:dyDescent="0.25">
      <c r="A1498" t="str">
        <f t="shared" si="156"/>
        <v/>
      </c>
      <c r="B1498" s="16">
        <f t="shared" si="159"/>
        <v>40298</v>
      </c>
      <c r="C1498">
        <f t="shared" si="160"/>
        <v>80</v>
      </c>
      <c r="D1498">
        <f t="shared" si="157"/>
        <v>80</v>
      </c>
      <c r="E1498">
        <f t="shared" si="158"/>
        <v>0</v>
      </c>
      <c r="G1498">
        <f t="shared" si="161"/>
        <v>80</v>
      </c>
    </row>
    <row r="1499" spans="1:7" x14ac:dyDescent="0.25">
      <c r="A1499">
        <f t="shared" si="156"/>
        <v>1</v>
      </c>
      <c r="B1499" s="16">
        <f t="shared" si="159"/>
        <v>40299</v>
      </c>
      <c r="C1499">
        <f>C1498</f>
        <v>80</v>
      </c>
      <c r="D1499">
        <f t="shared" si="157"/>
        <v>0</v>
      </c>
      <c r="E1499">
        <f t="shared" si="158"/>
        <v>80</v>
      </c>
      <c r="G1499">
        <v>0</v>
      </c>
    </row>
    <row r="1500" spans="1:7" x14ac:dyDescent="0.25">
      <c r="A1500" t="str">
        <f t="shared" si="156"/>
        <v/>
      </c>
      <c r="B1500" s="16">
        <f t="shared" si="159"/>
        <v>40300</v>
      </c>
      <c r="C1500">
        <f t="shared" si="160"/>
        <v>80</v>
      </c>
      <c r="D1500">
        <f t="shared" si="157"/>
        <v>0</v>
      </c>
      <c r="E1500">
        <f t="shared" si="158"/>
        <v>80</v>
      </c>
      <c r="G1500">
        <f t="shared" ref="G1500:G1546" si="162">G1499</f>
        <v>0</v>
      </c>
    </row>
    <row r="1501" spans="1:7" x14ac:dyDescent="0.25">
      <c r="A1501" t="str">
        <f t="shared" si="156"/>
        <v/>
      </c>
      <c r="B1501" s="16">
        <f t="shared" si="159"/>
        <v>40301</v>
      </c>
      <c r="C1501">
        <f t="shared" si="160"/>
        <v>80</v>
      </c>
      <c r="D1501">
        <f t="shared" si="157"/>
        <v>0</v>
      </c>
      <c r="E1501">
        <f t="shared" si="158"/>
        <v>80</v>
      </c>
      <c r="G1501">
        <f t="shared" si="162"/>
        <v>0</v>
      </c>
    </row>
    <row r="1502" spans="1:7" x14ac:dyDescent="0.25">
      <c r="A1502" t="str">
        <f t="shared" si="156"/>
        <v/>
      </c>
      <c r="B1502" s="16">
        <f t="shared" si="159"/>
        <v>40302</v>
      </c>
      <c r="C1502">
        <f t="shared" si="160"/>
        <v>80</v>
      </c>
      <c r="D1502">
        <f t="shared" si="157"/>
        <v>0</v>
      </c>
      <c r="E1502">
        <f t="shared" si="158"/>
        <v>80</v>
      </c>
      <c r="G1502">
        <f t="shared" si="162"/>
        <v>0</v>
      </c>
    </row>
    <row r="1503" spans="1:7" x14ac:dyDescent="0.25">
      <c r="A1503" t="str">
        <f t="shared" si="156"/>
        <v/>
      </c>
      <c r="B1503" s="16">
        <f t="shared" si="159"/>
        <v>40303</v>
      </c>
      <c r="C1503">
        <f t="shared" si="160"/>
        <v>80</v>
      </c>
      <c r="D1503">
        <f t="shared" si="157"/>
        <v>0</v>
      </c>
      <c r="E1503">
        <f t="shared" si="158"/>
        <v>80</v>
      </c>
      <c r="G1503">
        <f t="shared" si="162"/>
        <v>0</v>
      </c>
    </row>
    <row r="1504" spans="1:7" x14ac:dyDescent="0.25">
      <c r="A1504" t="str">
        <f t="shared" si="156"/>
        <v/>
      </c>
      <c r="B1504" s="16">
        <f t="shared" si="159"/>
        <v>40304</v>
      </c>
      <c r="C1504">
        <f t="shared" si="160"/>
        <v>80</v>
      </c>
      <c r="D1504">
        <f t="shared" si="157"/>
        <v>0</v>
      </c>
      <c r="E1504">
        <f t="shared" si="158"/>
        <v>80</v>
      </c>
      <c r="G1504">
        <f t="shared" si="162"/>
        <v>0</v>
      </c>
    </row>
    <row r="1505" spans="1:7" x14ac:dyDescent="0.25">
      <c r="A1505" t="str">
        <f t="shared" si="156"/>
        <v/>
      </c>
      <c r="B1505" s="16">
        <f t="shared" si="159"/>
        <v>40305</v>
      </c>
      <c r="C1505">
        <f t="shared" si="160"/>
        <v>80</v>
      </c>
      <c r="D1505">
        <f t="shared" si="157"/>
        <v>0</v>
      </c>
      <c r="E1505">
        <f t="shared" si="158"/>
        <v>80</v>
      </c>
      <c r="G1505">
        <f t="shared" si="162"/>
        <v>0</v>
      </c>
    </row>
    <row r="1506" spans="1:7" x14ac:dyDescent="0.25">
      <c r="A1506" t="str">
        <f t="shared" si="156"/>
        <v/>
      </c>
      <c r="B1506" s="16">
        <f t="shared" si="159"/>
        <v>40306</v>
      </c>
      <c r="C1506">
        <f t="shared" si="160"/>
        <v>80</v>
      </c>
      <c r="D1506">
        <f t="shared" si="157"/>
        <v>0</v>
      </c>
      <c r="E1506">
        <f t="shared" si="158"/>
        <v>80</v>
      </c>
      <c r="G1506">
        <f t="shared" si="162"/>
        <v>0</v>
      </c>
    </row>
    <row r="1507" spans="1:7" x14ac:dyDescent="0.25">
      <c r="A1507" t="str">
        <f t="shared" si="156"/>
        <v/>
      </c>
      <c r="B1507" s="16">
        <f t="shared" si="159"/>
        <v>40307</v>
      </c>
      <c r="C1507">
        <f t="shared" si="160"/>
        <v>80</v>
      </c>
      <c r="D1507">
        <f t="shared" si="157"/>
        <v>0</v>
      </c>
      <c r="E1507">
        <f t="shared" si="158"/>
        <v>80</v>
      </c>
      <c r="G1507">
        <f t="shared" si="162"/>
        <v>0</v>
      </c>
    </row>
    <row r="1508" spans="1:7" x14ac:dyDescent="0.25">
      <c r="A1508" t="str">
        <f t="shared" si="156"/>
        <v/>
      </c>
      <c r="B1508" s="16">
        <f t="shared" si="159"/>
        <v>40308</v>
      </c>
      <c r="C1508">
        <f t="shared" si="160"/>
        <v>80</v>
      </c>
      <c r="D1508">
        <f t="shared" si="157"/>
        <v>0</v>
      </c>
      <c r="E1508">
        <f t="shared" si="158"/>
        <v>80</v>
      </c>
      <c r="G1508">
        <f t="shared" si="162"/>
        <v>0</v>
      </c>
    </row>
    <row r="1509" spans="1:7" x14ac:dyDescent="0.25">
      <c r="A1509" t="str">
        <f t="shared" si="156"/>
        <v/>
      </c>
      <c r="B1509" s="16">
        <f t="shared" si="159"/>
        <v>40309</v>
      </c>
      <c r="C1509">
        <f t="shared" si="160"/>
        <v>80</v>
      </c>
      <c r="D1509">
        <f t="shared" si="157"/>
        <v>0</v>
      </c>
      <c r="E1509">
        <f t="shared" si="158"/>
        <v>80</v>
      </c>
      <c r="G1509">
        <f t="shared" si="162"/>
        <v>0</v>
      </c>
    </row>
    <row r="1510" spans="1:7" x14ac:dyDescent="0.25">
      <c r="A1510" t="str">
        <f t="shared" si="156"/>
        <v/>
      </c>
      <c r="B1510" s="16">
        <f t="shared" si="159"/>
        <v>40310</v>
      </c>
      <c r="C1510">
        <f t="shared" si="160"/>
        <v>80</v>
      </c>
      <c r="D1510">
        <f t="shared" si="157"/>
        <v>0</v>
      </c>
      <c r="E1510">
        <f t="shared" si="158"/>
        <v>80</v>
      </c>
      <c r="G1510">
        <f t="shared" si="162"/>
        <v>0</v>
      </c>
    </row>
    <row r="1511" spans="1:7" x14ac:dyDescent="0.25">
      <c r="A1511" t="str">
        <f t="shared" si="156"/>
        <v/>
      </c>
      <c r="B1511" s="16">
        <f t="shared" si="159"/>
        <v>40311</v>
      </c>
      <c r="C1511">
        <f t="shared" si="160"/>
        <v>80</v>
      </c>
      <c r="D1511">
        <f t="shared" si="157"/>
        <v>0</v>
      </c>
      <c r="E1511">
        <f t="shared" si="158"/>
        <v>80</v>
      </c>
      <c r="G1511">
        <f t="shared" si="162"/>
        <v>0</v>
      </c>
    </row>
    <row r="1512" spans="1:7" x14ac:dyDescent="0.25">
      <c r="A1512" t="str">
        <f t="shared" si="156"/>
        <v/>
      </c>
      <c r="B1512" s="16">
        <f t="shared" si="159"/>
        <v>40312</v>
      </c>
      <c r="C1512">
        <f t="shared" si="160"/>
        <v>80</v>
      </c>
      <c r="D1512">
        <f t="shared" si="157"/>
        <v>0</v>
      </c>
      <c r="E1512">
        <f t="shared" si="158"/>
        <v>80</v>
      </c>
      <c r="G1512">
        <f t="shared" si="162"/>
        <v>0</v>
      </c>
    </row>
    <row r="1513" spans="1:7" x14ac:dyDescent="0.25">
      <c r="A1513" t="str">
        <f t="shared" si="156"/>
        <v/>
      </c>
      <c r="B1513" s="16">
        <f t="shared" si="159"/>
        <v>40313</v>
      </c>
      <c r="C1513">
        <f t="shared" si="160"/>
        <v>80</v>
      </c>
      <c r="D1513">
        <f t="shared" si="157"/>
        <v>0</v>
      </c>
      <c r="E1513">
        <f t="shared" si="158"/>
        <v>80</v>
      </c>
      <c r="G1513">
        <f t="shared" si="162"/>
        <v>0</v>
      </c>
    </row>
    <row r="1514" spans="1:7" x14ac:dyDescent="0.25">
      <c r="A1514" t="str">
        <f t="shared" si="156"/>
        <v/>
      </c>
      <c r="B1514" s="16">
        <f t="shared" si="159"/>
        <v>40314</v>
      </c>
      <c r="C1514">
        <f t="shared" si="160"/>
        <v>80</v>
      </c>
      <c r="D1514">
        <f t="shared" si="157"/>
        <v>0</v>
      </c>
      <c r="E1514">
        <f t="shared" si="158"/>
        <v>80</v>
      </c>
      <c r="G1514">
        <f t="shared" si="162"/>
        <v>0</v>
      </c>
    </row>
    <row r="1515" spans="1:7" x14ac:dyDescent="0.25">
      <c r="A1515" t="str">
        <f t="shared" si="156"/>
        <v/>
      </c>
      <c r="B1515" s="16">
        <f t="shared" si="159"/>
        <v>40315</v>
      </c>
      <c r="C1515">
        <f t="shared" si="160"/>
        <v>80</v>
      </c>
      <c r="D1515">
        <f t="shared" si="157"/>
        <v>0</v>
      </c>
      <c r="E1515">
        <f t="shared" si="158"/>
        <v>80</v>
      </c>
      <c r="G1515">
        <f t="shared" si="162"/>
        <v>0</v>
      </c>
    </row>
    <row r="1516" spans="1:7" x14ac:dyDescent="0.25">
      <c r="A1516" t="str">
        <f t="shared" si="156"/>
        <v/>
      </c>
      <c r="B1516" s="16">
        <f t="shared" si="159"/>
        <v>40316</v>
      </c>
      <c r="C1516">
        <f t="shared" si="160"/>
        <v>80</v>
      </c>
      <c r="D1516">
        <f t="shared" si="157"/>
        <v>0</v>
      </c>
      <c r="E1516">
        <f t="shared" si="158"/>
        <v>80</v>
      </c>
      <c r="G1516">
        <f t="shared" si="162"/>
        <v>0</v>
      </c>
    </row>
    <row r="1517" spans="1:7" x14ac:dyDescent="0.25">
      <c r="A1517" t="str">
        <f t="shared" si="156"/>
        <v/>
      </c>
      <c r="B1517" s="16">
        <f t="shared" si="159"/>
        <v>40317</v>
      </c>
      <c r="C1517">
        <f t="shared" si="160"/>
        <v>80</v>
      </c>
      <c r="D1517">
        <f t="shared" si="157"/>
        <v>0</v>
      </c>
      <c r="E1517">
        <f t="shared" si="158"/>
        <v>80</v>
      </c>
      <c r="G1517">
        <f t="shared" si="162"/>
        <v>0</v>
      </c>
    </row>
    <row r="1518" spans="1:7" x14ac:dyDescent="0.25">
      <c r="A1518" t="str">
        <f t="shared" si="156"/>
        <v/>
      </c>
      <c r="B1518" s="16">
        <f t="shared" si="159"/>
        <v>40318</v>
      </c>
      <c r="C1518">
        <f t="shared" si="160"/>
        <v>80</v>
      </c>
      <c r="D1518">
        <f t="shared" si="157"/>
        <v>0</v>
      </c>
      <c r="E1518">
        <f t="shared" si="158"/>
        <v>80</v>
      </c>
      <c r="G1518">
        <f t="shared" si="162"/>
        <v>0</v>
      </c>
    </row>
    <row r="1519" spans="1:7" x14ac:dyDescent="0.25">
      <c r="A1519" t="str">
        <f t="shared" si="156"/>
        <v/>
      </c>
      <c r="B1519" s="16">
        <f t="shared" si="159"/>
        <v>40319</v>
      </c>
      <c r="C1519">
        <f t="shared" si="160"/>
        <v>80</v>
      </c>
      <c r="D1519">
        <f t="shared" si="157"/>
        <v>0</v>
      </c>
      <c r="E1519">
        <f t="shared" si="158"/>
        <v>80</v>
      </c>
      <c r="G1519">
        <f t="shared" si="162"/>
        <v>0</v>
      </c>
    </row>
    <row r="1520" spans="1:7" x14ac:dyDescent="0.25">
      <c r="A1520" t="str">
        <f t="shared" si="156"/>
        <v/>
      </c>
      <c r="B1520" s="16">
        <f t="shared" si="159"/>
        <v>40320</v>
      </c>
      <c r="C1520">
        <f t="shared" si="160"/>
        <v>80</v>
      </c>
      <c r="D1520">
        <f t="shared" si="157"/>
        <v>0</v>
      </c>
      <c r="E1520">
        <f t="shared" si="158"/>
        <v>80</v>
      </c>
      <c r="G1520">
        <f t="shared" si="162"/>
        <v>0</v>
      </c>
    </row>
    <row r="1521" spans="1:7" x14ac:dyDescent="0.25">
      <c r="A1521" t="str">
        <f t="shared" si="156"/>
        <v/>
      </c>
      <c r="B1521" s="16">
        <f t="shared" si="159"/>
        <v>40321</v>
      </c>
      <c r="C1521">
        <f t="shared" si="160"/>
        <v>80</v>
      </c>
      <c r="D1521">
        <f t="shared" si="157"/>
        <v>0</v>
      </c>
      <c r="E1521">
        <f t="shared" si="158"/>
        <v>80</v>
      </c>
      <c r="G1521">
        <f t="shared" si="162"/>
        <v>0</v>
      </c>
    </row>
    <row r="1522" spans="1:7" x14ac:dyDescent="0.25">
      <c r="A1522" t="str">
        <f t="shared" si="156"/>
        <v/>
      </c>
      <c r="B1522" s="16">
        <f t="shared" si="159"/>
        <v>40322</v>
      </c>
      <c r="C1522">
        <f t="shared" si="160"/>
        <v>80</v>
      </c>
      <c r="D1522">
        <f t="shared" si="157"/>
        <v>0</v>
      </c>
      <c r="E1522">
        <f t="shared" si="158"/>
        <v>80</v>
      </c>
      <c r="G1522">
        <f t="shared" si="162"/>
        <v>0</v>
      </c>
    </row>
    <row r="1523" spans="1:7" x14ac:dyDescent="0.25">
      <c r="A1523" t="str">
        <f t="shared" si="156"/>
        <v/>
      </c>
      <c r="B1523" s="16">
        <f t="shared" si="159"/>
        <v>40323</v>
      </c>
      <c r="C1523">
        <f t="shared" si="160"/>
        <v>80</v>
      </c>
      <c r="D1523">
        <f t="shared" si="157"/>
        <v>0</v>
      </c>
      <c r="E1523">
        <f t="shared" si="158"/>
        <v>80</v>
      </c>
      <c r="G1523">
        <f t="shared" si="162"/>
        <v>0</v>
      </c>
    </row>
    <row r="1524" spans="1:7" x14ac:dyDescent="0.25">
      <c r="A1524" t="str">
        <f t="shared" si="156"/>
        <v/>
      </c>
      <c r="B1524" s="16">
        <f t="shared" si="159"/>
        <v>40324</v>
      </c>
      <c r="C1524">
        <f t="shared" si="160"/>
        <v>80</v>
      </c>
      <c r="D1524">
        <f t="shared" si="157"/>
        <v>0</v>
      </c>
      <c r="E1524">
        <f t="shared" si="158"/>
        <v>80</v>
      </c>
      <c r="G1524">
        <f t="shared" si="162"/>
        <v>0</v>
      </c>
    </row>
    <row r="1525" spans="1:7" x14ac:dyDescent="0.25">
      <c r="A1525" t="str">
        <f t="shared" si="156"/>
        <v/>
      </c>
      <c r="B1525" s="16">
        <f t="shared" si="159"/>
        <v>40325</v>
      </c>
      <c r="C1525">
        <f t="shared" si="160"/>
        <v>80</v>
      </c>
      <c r="D1525">
        <f t="shared" si="157"/>
        <v>0</v>
      </c>
      <c r="E1525">
        <f t="shared" si="158"/>
        <v>80</v>
      </c>
      <c r="G1525">
        <f t="shared" si="162"/>
        <v>0</v>
      </c>
    </row>
    <row r="1526" spans="1:7" x14ac:dyDescent="0.25">
      <c r="A1526" t="str">
        <f t="shared" si="156"/>
        <v/>
      </c>
      <c r="B1526" s="16">
        <f t="shared" si="159"/>
        <v>40326</v>
      </c>
      <c r="C1526">
        <f t="shared" si="160"/>
        <v>80</v>
      </c>
      <c r="D1526">
        <f t="shared" si="157"/>
        <v>0</v>
      </c>
      <c r="E1526">
        <f t="shared" si="158"/>
        <v>80</v>
      </c>
      <c r="G1526">
        <f t="shared" si="162"/>
        <v>0</v>
      </c>
    </row>
    <row r="1527" spans="1:7" x14ac:dyDescent="0.25">
      <c r="A1527" t="str">
        <f t="shared" si="156"/>
        <v/>
      </c>
      <c r="B1527" s="16">
        <f t="shared" si="159"/>
        <v>40327</v>
      </c>
      <c r="C1527">
        <f t="shared" si="160"/>
        <v>80</v>
      </c>
      <c r="D1527">
        <f t="shared" si="157"/>
        <v>0</v>
      </c>
      <c r="E1527">
        <f t="shared" si="158"/>
        <v>80</v>
      </c>
      <c r="G1527">
        <f t="shared" si="162"/>
        <v>0</v>
      </c>
    </row>
    <row r="1528" spans="1:7" x14ac:dyDescent="0.25">
      <c r="A1528" t="str">
        <f t="shared" si="156"/>
        <v/>
      </c>
      <c r="B1528" s="16">
        <f t="shared" si="159"/>
        <v>40328</v>
      </c>
      <c r="C1528">
        <f t="shared" si="160"/>
        <v>80</v>
      </c>
      <c r="D1528">
        <f t="shared" si="157"/>
        <v>0</v>
      </c>
      <c r="E1528">
        <f t="shared" si="158"/>
        <v>80</v>
      </c>
      <c r="G1528">
        <f t="shared" si="162"/>
        <v>0</v>
      </c>
    </row>
    <row r="1529" spans="1:7" x14ac:dyDescent="0.25">
      <c r="A1529" t="str">
        <f t="shared" si="156"/>
        <v/>
      </c>
      <c r="B1529" s="16">
        <f t="shared" si="159"/>
        <v>40329</v>
      </c>
      <c r="C1529">
        <f t="shared" si="160"/>
        <v>80</v>
      </c>
      <c r="D1529">
        <f t="shared" si="157"/>
        <v>0</v>
      </c>
      <c r="E1529">
        <f t="shared" si="158"/>
        <v>80</v>
      </c>
      <c r="G1529">
        <f t="shared" si="162"/>
        <v>0</v>
      </c>
    </row>
    <row r="1530" spans="1:7" x14ac:dyDescent="0.25">
      <c r="A1530">
        <f t="shared" si="156"/>
        <v>1</v>
      </c>
      <c r="B1530" s="16">
        <f t="shared" si="159"/>
        <v>40330</v>
      </c>
      <c r="C1530">
        <f t="shared" si="160"/>
        <v>80</v>
      </c>
      <c r="D1530">
        <f t="shared" si="157"/>
        <v>80</v>
      </c>
      <c r="E1530">
        <f t="shared" si="158"/>
        <v>0</v>
      </c>
      <c r="G1530">
        <v>80</v>
      </c>
    </row>
    <row r="1531" spans="1:7" x14ac:dyDescent="0.25">
      <c r="A1531" t="str">
        <f t="shared" si="156"/>
        <v/>
      </c>
      <c r="B1531" s="16">
        <f t="shared" si="159"/>
        <v>40331</v>
      </c>
      <c r="C1531">
        <f t="shared" si="160"/>
        <v>80</v>
      </c>
      <c r="D1531">
        <f t="shared" si="157"/>
        <v>80</v>
      </c>
      <c r="E1531">
        <f t="shared" si="158"/>
        <v>0</v>
      </c>
      <c r="G1531">
        <f t="shared" si="162"/>
        <v>80</v>
      </c>
    </row>
    <row r="1532" spans="1:7" x14ac:dyDescent="0.25">
      <c r="A1532" t="str">
        <f t="shared" si="156"/>
        <v/>
      </c>
      <c r="B1532" s="16">
        <f t="shared" si="159"/>
        <v>40332</v>
      </c>
      <c r="C1532">
        <f t="shared" si="160"/>
        <v>80</v>
      </c>
      <c r="D1532">
        <f t="shared" si="157"/>
        <v>80</v>
      </c>
      <c r="E1532">
        <f t="shared" si="158"/>
        <v>0</v>
      </c>
      <c r="G1532">
        <f t="shared" si="162"/>
        <v>80</v>
      </c>
    </row>
    <row r="1533" spans="1:7" x14ac:dyDescent="0.25">
      <c r="A1533" t="str">
        <f t="shared" si="156"/>
        <v/>
      </c>
      <c r="B1533" s="16">
        <f t="shared" si="159"/>
        <v>40333</v>
      </c>
      <c r="C1533">
        <f t="shared" si="160"/>
        <v>80</v>
      </c>
      <c r="D1533">
        <f t="shared" si="157"/>
        <v>80</v>
      </c>
      <c r="E1533">
        <f t="shared" si="158"/>
        <v>0</v>
      </c>
      <c r="G1533">
        <f t="shared" si="162"/>
        <v>80</v>
      </c>
    </row>
    <row r="1534" spans="1:7" x14ac:dyDescent="0.25">
      <c r="A1534" t="str">
        <f t="shared" si="156"/>
        <v/>
      </c>
      <c r="B1534" s="16">
        <f t="shared" si="159"/>
        <v>40334</v>
      </c>
      <c r="C1534">
        <f t="shared" si="160"/>
        <v>80</v>
      </c>
      <c r="D1534">
        <f t="shared" si="157"/>
        <v>80</v>
      </c>
      <c r="E1534">
        <f t="shared" si="158"/>
        <v>0</v>
      </c>
      <c r="G1534">
        <f t="shared" si="162"/>
        <v>80</v>
      </c>
    </row>
    <row r="1535" spans="1:7" x14ac:dyDescent="0.25">
      <c r="A1535" t="str">
        <f t="shared" si="156"/>
        <v/>
      </c>
      <c r="B1535" s="16">
        <f t="shared" si="159"/>
        <v>40335</v>
      </c>
      <c r="C1535">
        <f t="shared" si="160"/>
        <v>80</v>
      </c>
      <c r="D1535">
        <f t="shared" si="157"/>
        <v>80</v>
      </c>
      <c r="E1535">
        <f t="shared" si="158"/>
        <v>0</v>
      </c>
      <c r="G1535">
        <f t="shared" si="162"/>
        <v>80</v>
      </c>
    </row>
    <row r="1536" spans="1:7" x14ac:dyDescent="0.25">
      <c r="A1536" t="str">
        <f t="shared" si="156"/>
        <v/>
      </c>
      <c r="B1536" s="16">
        <f t="shared" si="159"/>
        <v>40336</v>
      </c>
      <c r="C1536">
        <f t="shared" si="160"/>
        <v>80</v>
      </c>
      <c r="D1536">
        <f t="shared" si="157"/>
        <v>80</v>
      </c>
      <c r="E1536">
        <f t="shared" si="158"/>
        <v>0</v>
      </c>
      <c r="G1536">
        <f t="shared" si="162"/>
        <v>80</v>
      </c>
    </row>
    <row r="1537" spans="1:7" x14ac:dyDescent="0.25">
      <c r="A1537" t="str">
        <f t="shared" si="156"/>
        <v/>
      </c>
      <c r="B1537" s="16">
        <f t="shared" si="159"/>
        <v>40337</v>
      </c>
      <c r="C1537">
        <f t="shared" si="160"/>
        <v>80</v>
      </c>
      <c r="D1537">
        <f t="shared" si="157"/>
        <v>80</v>
      </c>
      <c r="E1537">
        <f t="shared" si="158"/>
        <v>0</v>
      </c>
      <c r="G1537">
        <f t="shared" si="162"/>
        <v>80</v>
      </c>
    </row>
    <row r="1538" spans="1:7" x14ac:dyDescent="0.25">
      <c r="A1538" t="str">
        <f t="shared" si="156"/>
        <v/>
      </c>
      <c r="B1538" s="16">
        <f t="shared" si="159"/>
        <v>40338</v>
      </c>
      <c r="C1538">
        <f t="shared" si="160"/>
        <v>80</v>
      </c>
      <c r="D1538">
        <f t="shared" si="157"/>
        <v>80</v>
      </c>
      <c r="E1538">
        <f t="shared" si="158"/>
        <v>0</v>
      </c>
      <c r="G1538">
        <f t="shared" si="162"/>
        <v>80</v>
      </c>
    </row>
    <row r="1539" spans="1:7" x14ac:dyDescent="0.25">
      <c r="A1539" t="str">
        <f t="shared" si="156"/>
        <v/>
      </c>
      <c r="B1539" s="16">
        <f t="shared" si="159"/>
        <v>40339</v>
      </c>
      <c r="C1539">
        <f t="shared" si="160"/>
        <v>80</v>
      </c>
      <c r="D1539">
        <f t="shared" si="157"/>
        <v>80</v>
      </c>
      <c r="E1539">
        <f t="shared" si="158"/>
        <v>0</v>
      </c>
      <c r="G1539">
        <f t="shared" si="162"/>
        <v>80</v>
      </c>
    </row>
    <row r="1540" spans="1:7" x14ac:dyDescent="0.25">
      <c r="A1540" t="str">
        <f t="shared" si="156"/>
        <v/>
      </c>
      <c r="B1540" s="16">
        <f t="shared" si="159"/>
        <v>40340</v>
      </c>
      <c r="C1540">
        <f t="shared" si="160"/>
        <v>80</v>
      </c>
      <c r="D1540">
        <f t="shared" si="157"/>
        <v>80</v>
      </c>
      <c r="E1540">
        <f t="shared" si="158"/>
        <v>0</v>
      </c>
      <c r="G1540">
        <f t="shared" si="162"/>
        <v>80</v>
      </c>
    </row>
    <row r="1541" spans="1:7" x14ac:dyDescent="0.25">
      <c r="A1541" t="str">
        <f t="shared" si="156"/>
        <v/>
      </c>
      <c r="B1541" s="16">
        <f t="shared" si="159"/>
        <v>40341</v>
      </c>
      <c r="C1541">
        <f t="shared" si="160"/>
        <v>80</v>
      </c>
      <c r="D1541">
        <f t="shared" si="157"/>
        <v>80</v>
      </c>
      <c r="E1541">
        <f t="shared" si="158"/>
        <v>0</v>
      </c>
      <c r="G1541">
        <f t="shared" si="162"/>
        <v>80</v>
      </c>
    </row>
    <row r="1542" spans="1:7" x14ac:dyDescent="0.25">
      <c r="A1542" t="str">
        <f t="shared" si="156"/>
        <v/>
      </c>
      <c r="B1542" s="16">
        <f t="shared" si="159"/>
        <v>40342</v>
      </c>
      <c r="C1542">
        <f t="shared" si="160"/>
        <v>80</v>
      </c>
      <c r="D1542">
        <f t="shared" si="157"/>
        <v>80</v>
      </c>
      <c r="E1542">
        <f t="shared" si="158"/>
        <v>0</v>
      </c>
      <c r="G1542">
        <f t="shared" si="162"/>
        <v>80</v>
      </c>
    </row>
    <row r="1543" spans="1:7" x14ac:dyDescent="0.25">
      <c r="A1543" t="str">
        <f t="shared" si="156"/>
        <v/>
      </c>
      <c r="B1543" s="16">
        <f t="shared" si="159"/>
        <v>40343</v>
      </c>
      <c r="C1543">
        <f t="shared" si="160"/>
        <v>80</v>
      </c>
      <c r="D1543">
        <f t="shared" si="157"/>
        <v>80</v>
      </c>
      <c r="E1543">
        <f t="shared" si="158"/>
        <v>0</v>
      </c>
      <c r="G1543">
        <f t="shared" si="162"/>
        <v>80</v>
      </c>
    </row>
    <row r="1544" spans="1:7" x14ac:dyDescent="0.25">
      <c r="A1544" t="str">
        <f t="shared" ref="A1544:A1607" si="163">IF(DAY(B1544)=1,1,"")</f>
        <v/>
      </c>
      <c r="B1544" s="16">
        <f t="shared" si="159"/>
        <v>40344</v>
      </c>
      <c r="C1544">
        <f t="shared" si="160"/>
        <v>80</v>
      </c>
      <c r="D1544">
        <f t="shared" ref="D1544:D1607" si="164">SUM(F1544:W1544)</f>
        <v>80</v>
      </c>
      <c r="E1544">
        <f t="shared" ref="E1544:E1607" si="165">C1544-D1544</f>
        <v>0</v>
      </c>
      <c r="G1544">
        <f t="shared" si="162"/>
        <v>80</v>
      </c>
    </row>
    <row r="1545" spans="1:7" x14ac:dyDescent="0.25">
      <c r="A1545" t="str">
        <f t="shared" si="163"/>
        <v/>
      </c>
      <c r="B1545" s="16">
        <f t="shared" ref="B1545:B1608" si="166">B1544+1</f>
        <v>40345</v>
      </c>
      <c r="C1545">
        <f t="shared" si="160"/>
        <v>80</v>
      </c>
      <c r="D1545">
        <f t="shared" si="164"/>
        <v>80</v>
      </c>
      <c r="E1545">
        <f t="shared" si="165"/>
        <v>0</v>
      </c>
      <c r="G1545">
        <f t="shared" si="162"/>
        <v>80</v>
      </c>
    </row>
    <row r="1546" spans="1:7" x14ac:dyDescent="0.25">
      <c r="A1546" t="str">
        <f t="shared" si="163"/>
        <v/>
      </c>
      <c r="B1546" s="16">
        <f t="shared" si="166"/>
        <v>40346</v>
      </c>
      <c r="C1546">
        <f t="shared" ref="C1546:C1609" si="167">C1545</f>
        <v>80</v>
      </c>
      <c r="D1546">
        <f t="shared" si="164"/>
        <v>80</v>
      </c>
      <c r="E1546">
        <f t="shared" si="165"/>
        <v>0</v>
      </c>
      <c r="G1546">
        <f t="shared" si="162"/>
        <v>80</v>
      </c>
    </row>
    <row r="1547" spans="1:7" x14ac:dyDescent="0.25">
      <c r="A1547" t="str">
        <f t="shared" si="163"/>
        <v/>
      </c>
      <c r="B1547" s="16">
        <f t="shared" si="166"/>
        <v>40347</v>
      </c>
      <c r="C1547">
        <f t="shared" si="167"/>
        <v>80</v>
      </c>
      <c r="D1547">
        <f t="shared" si="164"/>
        <v>80</v>
      </c>
      <c r="E1547">
        <f t="shared" si="165"/>
        <v>0</v>
      </c>
      <c r="G1547">
        <f t="shared" ref="G1547:G1610" si="168">G1546</f>
        <v>80</v>
      </c>
    </row>
    <row r="1548" spans="1:7" x14ac:dyDescent="0.25">
      <c r="A1548" t="str">
        <f t="shared" si="163"/>
        <v/>
      </c>
      <c r="B1548" s="16">
        <f t="shared" si="166"/>
        <v>40348</v>
      </c>
      <c r="C1548">
        <f t="shared" si="167"/>
        <v>80</v>
      </c>
      <c r="D1548">
        <f t="shared" si="164"/>
        <v>80</v>
      </c>
      <c r="E1548">
        <f t="shared" si="165"/>
        <v>0</v>
      </c>
      <c r="G1548">
        <f t="shared" si="168"/>
        <v>80</v>
      </c>
    </row>
    <row r="1549" spans="1:7" x14ac:dyDescent="0.25">
      <c r="A1549" t="str">
        <f t="shared" si="163"/>
        <v/>
      </c>
      <c r="B1549" s="16">
        <f t="shared" si="166"/>
        <v>40349</v>
      </c>
      <c r="C1549">
        <f t="shared" si="167"/>
        <v>80</v>
      </c>
      <c r="D1549">
        <f t="shared" si="164"/>
        <v>80</v>
      </c>
      <c r="E1549">
        <f t="shared" si="165"/>
        <v>0</v>
      </c>
      <c r="G1549">
        <f t="shared" si="168"/>
        <v>80</v>
      </c>
    </row>
    <row r="1550" spans="1:7" x14ac:dyDescent="0.25">
      <c r="A1550" t="str">
        <f t="shared" si="163"/>
        <v/>
      </c>
      <c r="B1550" s="16">
        <f t="shared" si="166"/>
        <v>40350</v>
      </c>
      <c r="C1550">
        <f t="shared" si="167"/>
        <v>80</v>
      </c>
      <c r="D1550">
        <f t="shared" si="164"/>
        <v>80</v>
      </c>
      <c r="E1550">
        <f t="shared" si="165"/>
        <v>0</v>
      </c>
      <c r="G1550">
        <f t="shared" si="168"/>
        <v>80</v>
      </c>
    </row>
    <row r="1551" spans="1:7" x14ac:dyDescent="0.25">
      <c r="A1551" t="str">
        <f t="shared" si="163"/>
        <v/>
      </c>
      <c r="B1551" s="16">
        <f t="shared" si="166"/>
        <v>40351</v>
      </c>
      <c r="C1551">
        <f t="shared" si="167"/>
        <v>80</v>
      </c>
      <c r="D1551">
        <f t="shared" si="164"/>
        <v>80</v>
      </c>
      <c r="E1551">
        <f t="shared" si="165"/>
        <v>0</v>
      </c>
      <c r="G1551">
        <f t="shared" si="168"/>
        <v>80</v>
      </c>
    </row>
    <row r="1552" spans="1:7" x14ac:dyDescent="0.25">
      <c r="A1552" t="str">
        <f t="shared" si="163"/>
        <v/>
      </c>
      <c r="B1552" s="16">
        <f t="shared" si="166"/>
        <v>40352</v>
      </c>
      <c r="C1552">
        <f t="shared" si="167"/>
        <v>80</v>
      </c>
      <c r="D1552">
        <f t="shared" si="164"/>
        <v>80</v>
      </c>
      <c r="E1552">
        <f t="shared" si="165"/>
        <v>0</v>
      </c>
      <c r="G1552">
        <f t="shared" si="168"/>
        <v>80</v>
      </c>
    </row>
    <row r="1553" spans="1:7" x14ac:dyDescent="0.25">
      <c r="A1553" t="str">
        <f t="shared" si="163"/>
        <v/>
      </c>
      <c r="B1553" s="16">
        <f t="shared" si="166"/>
        <v>40353</v>
      </c>
      <c r="C1553">
        <f t="shared" si="167"/>
        <v>80</v>
      </c>
      <c r="D1553">
        <f t="shared" si="164"/>
        <v>80</v>
      </c>
      <c r="E1553">
        <f t="shared" si="165"/>
        <v>0</v>
      </c>
      <c r="G1553">
        <f t="shared" si="168"/>
        <v>80</v>
      </c>
    </row>
    <row r="1554" spans="1:7" x14ac:dyDescent="0.25">
      <c r="A1554" t="str">
        <f t="shared" si="163"/>
        <v/>
      </c>
      <c r="B1554" s="16">
        <f t="shared" si="166"/>
        <v>40354</v>
      </c>
      <c r="C1554">
        <f t="shared" si="167"/>
        <v>80</v>
      </c>
      <c r="D1554">
        <f t="shared" si="164"/>
        <v>80</v>
      </c>
      <c r="E1554">
        <f t="shared" si="165"/>
        <v>0</v>
      </c>
      <c r="G1554">
        <f t="shared" si="168"/>
        <v>80</v>
      </c>
    </row>
    <row r="1555" spans="1:7" x14ac:dyDescent="0.25">
      <c r="A1555" t="str">
        <f t="shared" si="163"/>
        <v/>
      </c>
      <c r="B1555" s="16">
        <f t="shared" si="166"/>
        <v>40355</v>
      </c>
      <c r="C1555">
        <f t="shared" si="167"/>
        <v>80</v>
      </c>
      <c r="D1555">
        <f t="shared" si="164"/>
        <v>80</v>
      </c>
      <c r="E1555">
        <f t="shared" si="165"/>
        <v>0</v>
      </c>
      <c r="G1555">
        <f t="shared" si="168"/>
        <v>80</v>
      </c>
    </row>
    <row r="1556" spans="1:7" x14ac:dyDescent="0.25">
      <c r="A1556" t="str">
        <f t="shared" si="163"/>
        <v/>
      </c>
      <c r="B1556" s="16">
        <f t="shared" si="166"/>
        <v>40356</v>
      </c>
      <c r="C1556">
        <f t="shared" si="167"/>
        <v>80</v>
      </c>
      <c r="D1556">
        <f t="shared" si="164"/>
        <v>80</v>
      </c>
      <c r="E1556">
        <f t="shared" si="165"/>
        <v>0</v>
      </c>
      <c r="G1556">
        <f t="shared" si="168"/>
        <v>80</v>
      </c>
    </row>
    <row r="1557" spans="1:7" x14ac:dyDescent="0.25">
      <c r="A1557" t="str">
        <f t="shared" si="163"/>
        <v/>
      </c>
      <c r="B1557" s="16">
        <f t="shared" si="166"/>
        <v>40357</v>
      </c>
      <c r="C1557">
        <f t="shared" si="167"/>
        <v>80</v>
      </c>
      <c r="D1557">
        <f t="shared" si="164"/>
        <v>80</v>
      </c>
      <c r="E1557">
        <f t="shared" si="165"/>
        <v>0</v>
      </c>
      <c r="G1557">
        <f t="shared" si="168"/>
        <v>80</v>
      </c>
    </row>
    <row r="1558" spans="1:7" x14ac:dyDescent="0.25">
      <c r="A1558" t="str">
        <f t="shared" si="163"/>
        <v/>
      </c>
      <c r="B1558" s="16">
        <f t="shared" si="166"/>
        <v>40358</v>
      </c>
      <c r="C1558">
        <f t="shared" si="167"/>
        <v>80</v>
      </c>
      <c r="D1558">
        <f t="shared" si="164"/>
        <v>80</v>
      </c>
      <c r="E1558">
        <f t="shared" si="165"/>
        <v>0</v>
      </c>
      <c r="G1558">
        <f t="shared" si="168"/>
        <v>80</v>
      </c>
    </row>
    <row r="1559" spans="1:7" x14ac:dyDescent="0.25">
      <c r="A1559" t="str">
        <f t="shared" si="163"/>
        <v/>
      </c>
      <c r="B1559" s="16">
        <f t="shared" si="166"/>
        <v>40359</v>
      </c>
      <c r="C1559">
        <f t="shared" si="167"/>
        <v>80</v>
      </c>
      <c r="D1559">
        <f t="shared" si="164"/>
        <v>80</v>
      </c>
      <c r="E1559">
        <f t="shared" si="165"/>
        <v>0</v>
      </c>
      <c r="G1559">
        <f t="shared" si="168"/>
        <v>80</v>
      </c>
    </row>
    <row r="1560" spans="1:7" x14ac:dyDescent="0.25">
      <c r="A1560">
        <f t="shared" si="163"/>
        <v>1</v>
      </c>
      <c r="B1560" s="16">
        <f t="shared" si="166"/>
        <v>40360</v>
      </c>
      <c r="C1560">
        <f t="shared" si="167"/>
        <v>80</v>
      </c>
      <c r="D1560">
        <f t="shared" si="164"/>
        <v>80</v>
      </c>
      <c r="E1560">
        <f t="shared" si="165"/>
        <v>0</v>
      </c>
      <c r="G1560">
        <f t="shared" si="168"/>
        <v>80</v>
      </c>
    </row>
    <row r="1561" spans="1:7" x14ac:dyDescent="0.25">
      <c r="A1561" t="str">
        <f t="shared" si="163"/>
        <v/>
      </c>
      <c r="B1561" s="16">
        <f t="shared" si="166"/>
        <v>40361</v>
      </c>
      <c r="C1561">
        <f t="shared" si="167"/>
        <v>80</v>
      </c>
      <c r="D1561">
        <f t="shared" si="164"/>
        <v>80</v>
      </c>
      <c r="E1561">
        <f t="shared" si="165"/>
        <v>0</v>
      </c>
      <c r="G1561">
        <f t="shared" si="168"/>
        <v>80</v>
      </c>
    </row>
    <row r="1562" spans="1:7" x14ac:dyDescent="0.25">
      <c r="A1562" t="str">
        <f t="shared" si="163"/>
        <v/>
      </c>
      <c r="B1562" s="16">
        <f t="shared" si="166"/>
        <v>40362</v>
      </c>
      <c r="C1562">
        <f t="shared" si="167"/>
        <v>80</v>
      </c>
      <c r="D1562">
        <f t="shared" si="164"/>
        <v>80</v>
      </c>
      <c r="E1562">
        <f t="shared" si="165"/>
        <v>0</v>
      </c>
      <c r="G1562">
        <f t="shared" si="168"/>
        <v>80</v>
      </c>
    </row>
    <row r="1563" spans="1:7" x14ac:dyDescent="0.25">
      <c r="A1563" t="str">
        <f t="shared" si="163"/>
        <v/>
      </c>
      <c r="B1563" s="16">
        <f t="shared" si="166"/>
        <v>40363</v>
      </c>
      <c r="C1563">
        <f t="shared" si="167"/>
        <v>80</v>
      </c>
      <c r="D1563">
        <f t="shared" si="164"/>
        <v>80</v>
      </c>
      <c r="E1563">
        <f t="shared" si="165"/>
        <v>0</v>
      </c>
      <c r="G1563">
        <f t="shared" si="168"/>
        <v>80</v>
      </c>
    </row>
    <row r="1564" spans="1:7" x14ac:dyDescent="0.25">
      <c r="A1564" t="str">
        <f t="shared" si="163"/>
        <v/>
      </c>
      <c r="B1564" s="16">
        <f t="shared" si="166"/>
        <v>40364</v>
      </c>
      <c r="C1564">
        <f t="shared" si="167"/>
        <v>80</v>
      </c>
      <c r="D1564">
        <f t="shared" si="164"/>
        <v>80</v>
      </c>
      <c r="E1564">
        <f t="shared" si="165"/>
        <v>0</v>
      </c>
      <c r="G1564">
        <f t="shared" si="168"/>
        <v>80</v>
      </c>
    </row>
    <row r="1565" spans="1:7" x14ac:dyDescent="0.25">
      <c r="A1565" t="str">
        <f t="shared" si="163"/>
        <v/>
      </c>
      <c r="B1565" s="16">
        <f t="shared" si="166"/>
        <v>40365</v>
      </c>
      <c r="C1565">
        <f t="shared" si="167"/>
        <v>80</v>
      </c>
      <c r="D1565">
        <f t="shared" si="164"/>
        <v>80</v>
      </c>
      <c r="E1565">
        <f t="shared" si="165"/>
        <v>0</v>
      </c>
      <c r="G1565">
        <f t="shared" si="168"/>
        <v>80</v>
      </c>
    </row>
    <row r="1566" spans="1:7" x14ac:dyDescent="0.25">
      <c r="A1566" t="str">
        <f t="shared" si="163"/>
        <v/>
      </c>
      <c r="B1566" s="16">
        <f t="shared" si="166"/>
        <v>40366</v>
      </c>
      <c r="C1566">
        <f t="shared" si="167"/>
        <v>80</v>
      </c>
      <c r="D1566">
        <f t="shared" si="164"/>
        <v>80</v>
      </c>
      <c r="E1566">
        <f t="shared" si="165"/>
        <v>0</v>
      </c>
      <c r="G1566">
        <f t="shared" si="168"/>
        <v>80</v>
      </c>
    </row>
    <row r="1567" spans="1:7" x14ac:dyDescent="0.25">
      <c r="A1567" t="str">
        <f t="shared" si="163"/>
        <v/>
      </c>
      <c r="B1567" s="16">
        <f t="shared" si="166"/>
        <v>40367</v>
      </c>
      <c r="C1567">
        <f t="shared" si="167"/>
        <v>80</v>
      </c>
      <c r="D1567">
        <f t="shared" si="164"/>
        <v>80</v>
      </c>
      <c r="E1567">
        <f t="shared" si="165"/>
        <v>0</v>
      </c>
      <c r="G1567">
        <f t="shared" si="168"/>
        <v>80</v>
      </c>
    </row>
    <row r="1568" spans="1:7" x14ac:dyDescent="0.25">
      <c r="A1568" t="str">
        <f t="shared" si="163"/>
        <v/>
      </c>
      <c r="B1568" s="16">
        <f t="shared" si="166"/>
        <v>40368</v>
      </c>
      <c r="C1568">
        <f t="shared" si="167"/>
        <v>80</v>
      </c>
      <c r="D1568">
        <f t="shared" si="164"/>
        <v>80</v>
      </c>
      <c r="E1568">
        <f t="shared" si="165"/>
        <v>0</v>
      </c>
      <c r="G1568">
        <f t="shared" si="168"/>
        <v>80</v>
      </c>
    </row>
    <row r="1569" spans="1:7" x14ac:dyDescent="0.25">
      <c r="A1569" t="str">
        <f t="shared" si="163"/>
        <v/>
      </c>
      <c r="B1569" s="16">
        <f t="shared" si="166"/>
        <v>40369</v>
      </c>
      <c r="C1569">
        <f t="shared" si="167"/>
        <v>80</v>
      </c>
      <c r="D1569">
        <f t="shared" si="164"/>
        <v>80</v>
      </c>
      <c r="E1569">
        <f t="shared" si="165"/>
        <v>0</v>
      </c>
      <c r="G1569">
        <f t="shared" si="168"/>
        <v>80</v>
      </c>
    </row>
    <row r="1570" spans="1:7" x14ac:dyDescent="0.25">
      <c r="A1570" t="str">
        <f t="shared" si="163"/>
        <v/>
      </c>
      <c r="B1570" s="16">
        <f t="shared" si="166"/>
        <v>40370</v>
      </c>
      <c r="C1570">
        <f t="shared" si="167"/>
        <v>80</v>
      </c>
      <c r="D1570">
        <f t="shared" si="164"/>
        <v>80</v>
      </c>
      <c r="E1570">
        <f t="shared" si="165"/>
        <v>0</v>
      </c>
      <c r="G1570">
        <f t="shared" si="168"/>
        <v>80</v>
      </c>
    </row>
    <row r="1571" spans="1:7" x14ac:dyDescent="0.25">
      <c r="A1571" t="str">
        <f t="shared" si="163"/>
        <v/>
      </c>
      <c r="B1571" s="16">
        <f t="shared" si="166"/>
        <v>40371</v>
      </c>
      <c r="C1571">
        <f t="shared" si="167"/>
        <v>80</v>
      </c>
      <c r="D1571">
        <f t="shared" si="164"/>
        <v>80</v>
      </c>
      <c r="E1571">
        <f t="shared" si="165"/>
        <v>0</v>
      </c>
      <c r="G1571">
        <f t="shared" si="168"/>
        <v>80</v>
      </c>
    </row>
    <row r="1572" spans="1:7" x14ac:dyDescent="0.25">
      <c r="A1572" t="str">
        <f t="shared" si="163"/>
        <v/>
      </c>
      <c r="B1572" s="16">
        <f t="shared" si="166"/>
        <v>40372</v>
      </c>
      <c r="C1572">
        <f t="shared" si="167"/>
        <v>80</v>
      </c>
      <c r="D1572">
        <f t="shared" si="164"/>
        <v>80</v>
      </c>
      <c r="E1572">
        <f t="shared" si="165"/>
        <v>0</v>
      </c>
      <c r="G1572">
        <f t="shared" si="168"/>
        <v>80</v>
      </c>
    </row>
    <row r="1573" spans="1:7" x14ac:dyDescent="0.25">
      <c r="A1573" t="str">
        <f t="shared" si="163"/>
        <v/>
      </c>
      <c r="B1573" s="16">
        <f t="shared" si="166"/>
        <v>40373</v>
      </c>
      <c r="C1573">
        <f t="shared" si="167"/>
        <v>80</v>
      </c>
      <c r="D1573">
        <f t="shared" si="164"/>
        <v>80</v>
      </c>
      <c r="E1573">
        <f t="shared" si="165"/>
        <v>0</v>
      </c>
      <c r="G1573">
        <f t="shared" si="168"/>
        <v>80</v>
      </c>
    </row>
    <row r="1574" spans="1:7" x14ac:dyDescent="0.25">
      <c r="A1574" t="str">
        <f t="shared" si="163"/>
        <v/>
      </c>
      <c r="B1574" s="16">
        <f t="shared" si="166"/>
        <v>40374</v>
      </c>
      <c r="C1574">
        <f t="shared" si="167"/>
        <v>80</v>
      </c>
      <c r="D1574">
        <f t="shared" si="164"/>
        <v>80</v>
      </c>
      <c r="E1574">
        <f t="shared" si="165"/>
        <v>0</v>
      </c>
      <c r="G1574">
        <f t="shared" si="168"/>
        <v>80</v>
      </c>
    </row>
    <row r="1575" spans="1:7" x14ac:dyDescent="0.25">
      <c r="A1575" t="str">
        <f t="shared" si="163"/>
        <v/>
      </c>
      <c r="B1575" s="16">
        <f t="shared" si="166"/>
        <v>40375</v>
      </c>
      <c r="C1575">
        <f t="shared" si="167"/>
        <v>80</v>
      </c>
      <c r="D1575">
        <f t="shared" si="164"/>
        <v>80</v>
      </c>
      <c r="E1575">
        <f t="shared" si="165"/>
        <v>0</v>
      </c>
      <c r="G1575">
        <f t="shared" si="168"/>
        <v>80</v>
      </c>
    </row>
    <row r="1576" spans="1:7" x14ac:dyDescent="0.25">
      <c r="A1576" t="str">
        <f t="shared" si="163"/>
        <v/>
      </c>
      <c r="B1576" s="16">
        <f t="shared" si="166"/>
        <v>40376</v>
      </c>
      <c r="C1576">
        <f t="shared" si="167"/>
        <v>80</v>
      </c>
      <c r="D1576">
        <f t="shared" si="164"/>
        <v>80</v>
      </c>
      <c r="E1576">
        <f t="shared" si="165"/>
        <v>0</v>
      </c>
      <c r="G1576">
        <f t="shared" si="168"/>
        <v>80</v>
      </c>
    </row>
    <row r="1577" spans="1:7" x14ac:dyDescent="0.25">
      <c r="A1577" t="str">
        <f t="shared" si="163"/>
        <v/>
      </c>
      <c r="B1577" s="16">
        <f t="shared" si="166"/>
        <v>40377</v>
      </c>
      <c r="C1577">
        <f t="shared" si="167"/>
        <v>80</v>
      </c>
      <c r="D1577">
        <f t="shared" si="164"/>
        <v>80</v>
      </c>
      <c r="E1577">
        <f t="shared" si="165"/>
        <v>0</v>
      </c>
      <c r="G1577">
        <f t="shared" si="168"/>
        <v>80</v>
      </c>
    </row>
    <row r="1578" spans="1:7" x14ac:dyDescent="0.25">
      <c r="A1578" t="str">
        <f t="shared" si="163"/>
        <v/>
      </c>
      <c r="B1578" s="16">
        <f t="shared" si="166"/>
        <v>40378</v>
      </c>
      <c r="C1578">
        <f t="shared" si="167"/>
        <v>80</v>
      </c>
      <c r="D1578">
        <f t="shared" si="164"/>
        <v>80</v>
      </c>
      <c r="E1578">
        <f t="shared" si="165"/>
        <v>0</v>
      </c>
      <c r="G1578">
        <f t="shared" si="168"/>
        <v>80</v>
      </c>
    </row>
    <row r="1579" spans="1:7" x14ac:dyDescent="0.25">
      <c r="A1579" t="str">
        <f t="shared" si="163"/>
        <v/>
      </c>
      <c r="B1579" s="16">
        <f t="shared" si="166"/>
        <v>40379</v>
      </c>
      <c r="C1579">
        <f t="shared" si="167"/>
        <v>80</v>
      </c>
      <c r="D1579">
        <f t="shared" si="164"/>
        <v>80</v>
      </c>
      <c r="E1579">
        <f t="shared" si="165"/>
        <v>0</v>
      </c>
      <c r="G1579">
        <f t="shared" si="168"/>
        <v>80</v>
      </c>
    </row>
    <row r="1580" spans="1:7" x14ac:dyDescent="0.25">
      <c r="A1580" t="str">
        <f t="shared" si="163"/>
        <v/>
      </c>
      <c r="B1580" s="16">
        <f t="shared" si="166"/>
        <v>40380</v>
      </c>
      <c r="C1580">
        <f t="shared" si="167"/>
        <v>80</v>
      </c>
      <c r="D1580">
        <f t="shared" si="164"/>
        <v>80</v>
      </c>
      <c r="E1580">
        <f t="shared" si="165"/>
        <v>0</v>
      </c>
      <c r="G1580">
        <f t="shared" si="168"/>
        <v>80</v>
      </c>
    </row>
    <row r="1581" spans="1:7" x14ac:dyDescent="0.25">
      <c r="A1581" t="str">
        <f t="shared" si="163"/>
        <v/>
      </c>
      <c r="B1581" s="16">
        <f t="shared" si="166"/>
        <v>40381</v>
      </c>
      <c r="C1581">
        <f t="shared" si="167"/>
        <v>80</v>
      </c>
      <c r="D1581">
        <f t="shared" si="164"/>
        <v>80</v>
      </c>
      <c r="E1581">
        <f t="shared" si="165"/>
        <v>0</v>
      </c>
      <c r="G1581">
        <f t="shared" si="168"/>
        <v>80</v>
      </c>
    </row>
    <row r="1582" spans="1:7" x14ac:dyDescent="0.25">
      <c r="A1582" t="str">
        <f t="shared" si="163"/>
        <v/>
      </c>
      <c r="B1582" s="16">
        <f t="shared" si="166"/>
        <v>40382</v>
      </c>
      <c r="C1582">
        <f t="shared" si="167"/>
        <v>80</v>
      </c>
      <c r="D1582">
        <f t="shared" si="164"/>
        <v>80</v>
      </c>
      <c r="E1582">
        <f t="shared" si="165"/>
        <v>0</v>
      </c>
      <c r="G1582">
        <f t="shared" si="168"/>
        <v>80</v>
      </c>
    </row>
    <row r="1583" spans="1:7" x14ac:dyDescent="0.25">
      <c r="A1583" t="str">
        <f t="shared" si="163"/>
        <v/>
      </c>
      <c r="B1583" s="16">
        <f t="shared" si="166"/>
        <v>40383</v>
      </c>
      <c r="C1583">
        <f t="shared" si="167"/>
        <v>80</v>
      </c>
      <c r="D1583">
        <f t="shared" si="164"/>
        <v>80</v>
      </c>
      <c r="E1583">
        <f t="shared" si="165"/>
        <v>0</v>
      </c>
      <c r="G1583">
        <f t="shared" si="168"/>
        <v>80</v>
      </c>
    </row>
    <row r="1584" spans="1:7" x14ac:dyDescent="0.25">
      <c r="A1584" t="str">
        <f t="shared" si="163"/>
        <v/>
      </c>
      <c r="B1584" s="16">
        <f t="shared" si="166"/>
        <v>40384</v>
      </c>
      <c r="C1584">
        <f t="shared" si="167"/>
        <v>80</v>
      </c>
      <c r="D1584">
        <f t="shared" si="164"/>
        <v>80</v>
      </c>
      <c r="E1584">
        <f t="shared" si="165"/>
        <v>0</v>
      </c>
      <c r="G1584">
        <f t="shared" si="168"/>
        <v>80</v>
      </c>
    </row>
    <row r="1585" spans="1:7" x14ac:dyDescent="0.25">
      <c r="A1585" t="str">
        <f t="shared" si="163"/>
        <v/>
      </c>
      <c r="B1585" s="16">
        <f t="shared" si="166"/>
        <v>40385</v>
      </c>
      <c r="C1585">
        <f t="shared" si="167"/>
        <v>80</v>
      </c>
      <c r="D1585">
        <f t="shared" si="164"/>
        <v>80</v>
      </c>
      <c r="E1585">
        <f t="shared" si="165"/>
        <v>0</v>
      </c>
      <c r="G1585">
        <f t="shared" si="168"/>
        <v>80</v>
      </c>
    </row>
    <row r="1586" spans="1:7" x14ac:dyDescent="0.25">
      <c r="A1586" t="str">
        <f t="shared" si="163"/>
        <v/>
      </c>
      <c r="B1586" s="16">
        <f t="shared" si="166"/>
        <v>40386</v>
      </c>
      <c r="C1586">
        <f t="shared" si="167"/>
        <v>80</v>
      </c>
      <c r="D1586">
        <f t="shared" si="164"/>
        <v>80</v>
      </c>
      <c r="E1586">
        <f t="shared" si="165"/>
        <v>0</v>
      </c>
      <c r="G1586">
        <f t="shared" si="168"/>
        <v>80</v>
      </c>
    </row>
    <row r="1587" spans="1:7" x14ac:dyDescent="0.25">
      <c r="A1587" t="str">
        <f t="shared" si="163"/>
        <v/>
      </c>
      <c r="B1587" s="16">
        <f t="shared" si="166"/>
        <v>40387</v>
      </c>
      <c r="C1587">
        <f t="shared" si="167"/>
        <v>80</v>
      </c>
      <c r="D1587">
        <f t="shared" si="164"/>
        <v>80</v>
      </c>
      <c r="E1587">
        <f t="shared" si="165"/>
        <v>0</v>
      </c>
      <c r="G1587">
        <f t="shared" si="168"/>
        <v>80</v>
      </c>
    </row>
    <row r="1588" spans="1:7" x14ac:dyDescent="0.25">
      <c r="A1588" t="str">
        <f t="shared" si="163"/>
        <v/>
      </c>
      <c r="B1588" s="16">
        <f t="shared" si="166"/>
        <v>40388</v>
      </c>
      <c r="C1588">
        <f t="shared" si="167"/>
        <v>80</v>
      </c>
      <c r="D1588">
        <f t="shared" si="164"/>
        <v>80</v>
      </c>
      <c r="E1588">
        <f t="shared" si="165"/>
        <v>0</v>
      </c>
      <c r="G1588">
        <f t="shared" si="168"/>
        <v>80</v>
      </c>
    </row>
    <row r="1589" spans="1:7" x14ac:dyDescent="0.25">
      <c r="A1589" t="str">
        <f t="shared" si="163"/>
        <v/>
      </c>
      <c r="B1589" s="16">
        <f t="shared" si="166"/>
        <v>40389</v>
      </c>
      <c r="C1589">
        <f t="shared" si="167"/>
        <v>80</v>
      </c>
      <c r="D1589">
        <f t="shared" si="164"/>
        <v>80</v>
      </c>
      <c r="E1589">
        <f t="shared" si="165"/>
        <v>0</v>
      </c>
      <c r="G1589">
        <f t="shared" si="168"/>
        <v>80</v>
      </c>
    </row>
    <row r="1590" spans="1:7" x14ac:dyDescent="0.25">
      <c r="A1590" t="str">
        <f t="shared" si="163"/>
        <v/>
      </c>
      <c r="B1590" s="16">
        <f t="shared" si="166"/>
        <v>40390</v>
      </c>
      <c r="C1590">
        <f t="shared" si="167"/>
        <v>80</v>
      </c>
      <c r="D1590">
        <f t="shared" si="164"/>
        <v>80</v>
      </c>
      <c r="E1590">
        <f t="shared" si="165"/>
        <v>0</v>
      </c>
      <c r="G1590">
        <f t="shared" si="168"/>
        <v>80</v>
      </c>
    </row>
    <row r="1591" spans="1:7" x14ac:dyDescent="0.25">
      <c r="A1591">
        <f t="shared" si="163"/>
        <v>1</v>
      </c>
      <c r="B1591" s="16">
        <f t="shared" si="166"/>
        <v>40391</v>
      </c>
      <c r="C1591">
        <f t="shared" si="167"/>
        <v>80</v>
      </c>
      <c r="D1591">
        <f t="shared" si="164"/>
        <v>80</v>
      </c>
      <c r="E1591">
        <f t="shared" si="165"/>
        <v>0</v>
      </c>
      <c r="G1591">
        <f t="shared" si="168"/>
        <v>80</v>
      </c>
    </row>
    <row r="1592" spans="1:7" x14ac:dyDescent="0.25">
      <c r="A1592" t="str">
        <f t="shared" si="163"/>
        <v/>
      </c>
      <c r="B1592" s="16">
        <f t="shared" si="166"/>
        <v>40392</v>
      </c>
      <c r="C1592">
        <f t="shared" si="167"/>
        <v>80</v>
      </c>
      <c r="D1592">
        <f t="shared" si="164"/>
        <v>80</v>
      </c>
      <c r="E1592">
        <f t="shared" si="165"/>
        <v>0</v>
      </c>
      <c r="G1592">
        <f t="shared" si="168"/>
        <v>80</v>
      </c>
    </row>
    <row r="1593" spans="1:7" x14ac:dyDescent="0.25">
      <c r="A1593" t="str">
        <f t="shared" si="163"/>
        <v/>
      </c>
      <c r="B1593" s="16">
        <f t="shared" si="166"/>
        <v>40393</v>
      </c>
      <c r="C1593">
        <f t="shared" si="167"/>
        <v>80</v>
      </c>
      <c r="D1593">
        <f t="shared" si="164"/>
        <v>80</v>
      </c>
      <c r="E1593">
        <f t="shared" si="165"/>
        <v>0</v>
      </c>
      <c r="G1593">
        <f t="shared" si="168"/>
        <v>80</v>
      </c>
    </row>
    <row r="1594" spans="1:7" x14ac:dyDescent="0.25">
      <c r="A1594" t="str">
        <f t="shared" si="163"/>
        <v/>
      </c>
      <c r="B1594" s="16">
        <f t="shared" si="166"/>
        <v>40394</v>
      </c>
      <c r="C1594">
        <f t="shared" si="167"/>
        <v>80</v>
      </c>
      <c r="D1594">
        <f t="shared" si="164"/>
        <v>80</v>
      </c>
      <c r="E1594">
        <f t="shared" si="165"/>
        <v>0</v>
      </c>
      <c r="G1594">
        <f t="shared" si="168"/>
        <v>80</v>
      </c>
    </row>
    <row r="1595" spans="1:7" x14ac:dyDescent="0.25">
      <c r="A1595" t="str">
        <f t="shared" si="163"/>
        <v/>
      </c>
      <c r="B1595" s="16">
        <f t="shared" si="166"/>
        <v>40395</v>
      </c>
      <c r="C1595">
        <f t="shared" si="167"/>
        <v>80</v>
      </c>
      <c r="D1595">
        <f t="shared" si="164"/>
        <v>80</v>
      </c>
      <c r="E1595">
        <f t="shared" si="165"/>
        <v>0</v>
      </c>
      <c r="G1595">
        <f t="shared" si="168"/>
        <v>80</v>
      </c>
    </row>
    <row r="1596" spans="1:7" x14ac:dyDescent="0.25">
      <c r="A1596" t="str">
        <f t="shared" si="163"/>
        <v/>
      </c>
      <c r="B1596" s="16">
        <f t="shared" si="166"/>
        <v>40396</v>
      </c>
      <c r="C1596">
        <f t="shared" si="167"/>
        <v>80</v>
      </c>
      <c r="D1596">
        <f t="shared" si="164"/>
        <v>80</v>
      </c>
      <c r="E1596">
        <f t="shared" si="165"/>
        <v>0</v>
      </c>
      <c r="G1596">
        <f t="shared" si="168"/>
        <v>80</v>
      </c>
    </row>
    <row r="1597" spans="1:7" x14ac:dyDescent="0.25">
      <c r="A1597" t="str">
        <f t="shared" si="163"/>
        <v/>
      </c>
      <c r="B1597" s="16">
        <f t="shared" si="166"/>
        <v>40397</v>
      </c>
      <c r="C1597">
        <f t="shared" si="167"/>
        <v>80</v>
      </c>
      <c r="D1597">
        <f t="shared" si="164"/>
        <v>80</v>
      </c>
      <c r="E1597">
        <f t="shared" si="165"/>
        <v>0</v>
      </c>
      <c r="G1597">
        <f t="shared" si="168"/>
        <v>80</v>
      </c>
    </row>
    <row r="1598" spans="1:7" x14ac:dyDescent="0.25">
      <c r="A1598" t="str">
        <f t="shared" si="163"/>
        <v/>
      </c>
      <c r="B1598" s="16">
        <f t="shared" si="166"/>
        <v>40398</v>
      </c>
      <c r="C1598">
        <f t="shared" si="167"/>
        <v>80</v>
      </c>
      <c r="D1598">
        <f t="shared" si="164"/>
        <v>80</v>
      </c>
      <c r="E1598">
        <f t="shared" si="165"/>
        <v>0</v>
      </c>
      <c r="G1598">
        <f t="shared" si="168"/>
        <v>80</v>
      </c>
    </row>
    <row r="1599" spans="1:7" x14ac:dyDescent="0.25">
      <c r="A1599" t="str">
        <f t="shared" si="163"/>
        <v/>
      </c>
      <c r="B1599" s="16">
        <f t="shared" si="166"/>
        <v>40399</v>
      </c>
      <c r="C1599">
        <f t="shared" si="167"/>
        <v>80</v>
      </c>
      <c r="D1599">
        <f t="shared" si="164"/>
        <v>80</v>
      </c>
      <c r="E1599">
        <f t="shared" si="165"/>
        <v>0</v>
      </c>
      <c r="G1599">
        <f t="shared" si="168"/>
        <v>80</v>
      </c>
    </row>
    <row r="1600" spans="1:7" x14ac:dyDescent="0.25">
      <c r="A1600" t="str">
        <f t="shared" si="163"/>
        <v/>
      </c>
      <c r="B1600" s="16">
        <f t="shared" si="166"/>
        <v>40400</v>
      </c>
      <c r="C1600">
        <f t="shared" si="167"/>
        <v>80</v>
      </c>
      <c r="D1600">
        <f t="shared" si="164"/>
        <v>80</v>
      </c>
      <c r="E1600">
        <f t="shared" si="165"/>
        <v>0</v>
      </c>
      <c r="G1600">
        <f t="shared" si="168"/>
        <v>80</v>
      </c>
    </row>
    <row r="1601" spans="1:7" x14ac:dyDescent="0.25">
      <c r="A1601" t="str">
        <f t="shared" si="163"/>
        <v/>
      </c>
      <c r="B1601" s="16">
        <f t="shared" si="166"/>
        <v>40401</v>
      </c>
      <c r="C1601">
        <f t="shared" si="167"/>
        <v>80</v>
      </c>
      <c r="D1601">
        <f t="shared" si="164"/>
        <v>80</v>
      </c>
      <c r="E1601">
        <f t="shared" si="165"/>
        <v>0</v>
      </c>
      <c r="G1601">
        <f t="shared" si="168"/>
        <v>80</v>
      </c>
    </row>
    <row r="1602" spans="1:7" x14ac:dyDescent="0.25">
      <c r="A1602" t="str">
        <f t="shared" si="163"/>
        <v/>
      </c>
      <c r="B1602" s="16">
        <f t="shared" si="166"/>
        <v>40402</v>
      </c>
      <c r="C1602">
        <f t="shared" si="167"/>
        <v>80</v>
      </c>
      <c r="D1602">
        <f t="shared" si="164"/>
        <v>80</v>
      </c>
      <c r="E1602">
        <f t="shared" si="165"/>
        <v>0</v>
      </c>
      <c r="G1602">
        <f t="shared" si="168"/>
        <v>80</v>
      </c>
    </row>
    <row r="1603" spans="1:7" x14ac:dyDescent="0.25">
      <c r="A1603" t="str">
        <f t="shared" si="163"/>
        <v/>
      </c>
      <c r="B1603" s="16">
        <f t="shared" si="166"/>
        <v>40403</v>
      </c>
      <c r="C1603">
        <f t="shared" si="167"/>
        <v>80</v>
      </c>
      <c r="D1603">
        <f t="shared" si="164"/>
        <v>80</v>
      </c>
      <c r="E1603">
        <f t="shared" si="165"/>
        <v>0</v>
      </c>
      <c r="G1603">
        <f t="shared" si="168"/>
        <v>80</v>
      </c>
    </row>
    <row r="1604" spans="1:7" x14ac:dyDescent="0.25">
      <c r="A1604" t="str">
        <f t="shared" si="163"/>
        <v/>
      </c>
      <c r="B1604" s="16">
        <f t="shared" si="166"/>
        <v>40404</v>
      </c>
      <c r="C1604">
        <f t="shared" si="167"/>
        <v>80</v>
      </c>
      <c r="D1604">
        <f t="shared" si="164"/>
        <v>80</v>
      </c>
      <c r="E1604">
        <f t="shared" si="165"/>
        <v>0</v>
      </c>
      <c r="G1604">
        <f t="shared" si="168"/>
        <v>80</v>
      </c>
    </row>
    <row r="1605" spans="1:7" x14ac:dyDescent="0.25">
      <c r="A1605" t="str">
        <f t="shared" si="163"/>
        <v/>
      </c>
      <c r="B1605" s="16">
        <f t="shared" si="166"/>
        <v>40405</v>
      </c>
      <c r="C1605">
        <f t="shared" si="167"/>
        <v>80</v>
      </c>
      <c r="D1605">
        <f t="shared" si="164"/>
        <v>80</v>
      </c>
      <c r="E1605">
        <f t="shared" si="165"/>
        <v>0</v>
      </c>
      <c r="G1605">
        <f t="shared" si="168"/>
        <v>80</v>
      </c>
    </row>
    <row r="1606" spans="1:7" x14ac:dyDescent="0.25">
      <c r="A1606" t="str">
        <f t="shared" si="163"/>
        <v/>
      </c>
      <c r="B1606" s="16">
        <f t="shared" si="166"/>
        <v>40406</v>
      </c>
      <c r="C1606">
        <f t="shared" si="167"/>
        <v>80</v>
      </c>
      <c r="D1606">
        <f t="shared" si="164"/>
        <v>80</v>
      </c>
      <c r="E1606">
        <f t="shared" si="165"/>
        <v>0</v>
      </c>
      <c r="G1606">
        <f t="shared" si="168"/>
        <v>80</v>
      </c>
    </row>
    <row r="1607" spans="1:7" x14ac:dyDescent="0.25">
      <c r="A1607" t="str">
        <f t="shared" si="163"/>
        <v/>
      </c>
      <c r="B1607" s="16">
        <f t="shared" si="166"/>
        <v>40407</v>
      </c>
      <c r="C1607">
        <f t="shared" si="167"/>
        <v>80</v>
      </c>
      <c r="D1607">
        <f t="shared" si="164"/>
        <v>80</v>
      </c>
      <c r="E1607">
        <f t="shared" si="165"/>
        <v>0</v>
      </c>
      <c r="G1607">
        <f t="shared" si="168"/>
        <v>80</v>
      </c>
    </row>
    <row r="1608" spans="1:7" x14ac:dyDescent="0.25">
      <c r="A1608" t="str">
        <f t="shared" ref="A1608:A1671" si="169">IF(DAY(B1608)=1,1,"")</f>
        <v/>
      </c>
      <c r="B1608" s="16">
        <f t="shared" si="166"/>
        <v>40408</v>
      </c>
      <c r="C1608">
        <f t="shared" si="167"/>
        <v>80</v>
      </c>
      <c r="D1608">
        <f t="shared" ref="D1608:D1671" si="170">SUM(F1608:W1608)</f>
        <v>80</v>
      </c>
      <c r="E1608">
        <f t="shared" ref="E1608:E1671" si="171">C1608-D1608</f>
        <v>0</v>
      </c>
      <c r="G1608">
        <f t="shared" si="168"/>
        <v>80</v>
      </c>
    </row>
    <row r="1609" spans="1:7" x14ac:dyDescent="0.25">
      <c r="A1609" t="str">
        <f t="shared" si="169"/>
        <v/>
      </c>
      <c r="B1609" s="16">
        <f t="shared" ref="B1609:B1672" si="172">B1608+1</f>
        <v>40409</v>
      </c>
      <c r="C1609">
        <f t="shared" si="167"/>
        <v>80</v>
      </c>
      <c r="D1609">
        <f t="shared" si="170"/>
        <v>80</v>
      </c>
      <c r="E1609">
        <f t="shared" si="171"/>
        <v>0</v>
      </c>
      <c r="G1609">
        <f t="shared" si="168"/>
        <v>80</v>
      </c>
    </row>
    <row r="1610" spans="1:7" x14ac:dyDescent="0.25">
      <c r="A1610" t="str">
        <f t="shared" si="169"/>
        <v/>
      </c>
      <c r="B1610" s="16">
        <f t="shared" si="172"/>
        <v>40410</v>
      </c>
      <c r="C1610">
        <f t="shared" ref="C1610:C1673" si="173">C1609</f>
        <v>80</v>
      </c>
      <c r="D1610">
        <f t="shared" si="170"/>
        <v>80</v>
      </c>
      <c r="E1610">
        <f t="shared" si="171"/>
        <v>0</v>
      </c>
      <c r="G1610">
        <f t="shared" si="168"/>
        <v>80</v>
      </c>
    </row>
    <row r="1611" spans="1:7" x14ac:dyDescent="0.25">
      <c r="A1611" t="str">
        <f t="shared" si="169"/>
        <v/>
      </c>
      <c r="B1611" s="16">
        <f t="shared" si="172"/>
        <v>40411</v>
      </c>
      <c r="C1611">
        <f t="shared" si="173"/>
        <v>80</v>
      </c>
      <c r="D1611">
        <f t="shared" si="170"/>
        <v>80</v>
      </c>
      <c r="E1611">
        <f t="shared" si="171"/>
        <v>0</v>
      </c>
      <c r="G1611">
        <f t="shared" ref="G1611:G1621" si="174">G1610</f>
        <v>80</v>
      </c>
    </row>
    <row r="1612" spans="1:7" x14ac:dyDescent="0.25">
      <c r="A1612" t="str">
        <f t="shared" si="169"/>
        <v/>
      </c>
      <c r="B1612" s="16">
        <f t="shared" si="172"/>
        <v>40412</v>
      </c>
      <c r="C1612">
        <f t="shared" si="173"/>
        <v>80</v>
      </c>
      <c r="D1612">
        <f t="shared" si="170"/>
        <v>80</v>
      </c>
      <c r="E1612">
        <f t="shared" si="171"/>
        <v>0</v>
      </c>
      <c r="G1612">
        <f t="shared" si="174"/>
        <v>80</v>
      </c>
    </row>
    <row r="1613" spans="1:7" x14ac:dyDescent="0.25">
      <c r="A1613" t="str">
        <f t="shared" si="169"/>
        <v/>
      </c>
      <c r="B1613" s="16">
        <f t="shared" si="172"/>
        <v>40413</v>
      </c>
      <c r="C1613">
        <f t="shared" si="173"/>
        <v>80</v>
      </c>
      <c r="D1613">
        <f t="shared" si="170"/>
        <v>80</v>
      </c>
      <c r="E1613">
        <f t="shared" si="171"/>
        <v>0</v>
      </c>
      <c r="G1613">
        <f t="shared" si="174"/>
        <v>80</v>
      </c>
    </row>
    <row r="1614" spans="1:7" x14ac:dyDescent="0.25">
      <c r="A1614" t="str">
        <f t="shared" si="169"/>
        <v/>
      </c>
      <c r="B1614" s="16">
        <f t="shared" si="172"/>
        <v>40414</v>
      </c>
      <c r="C1614">
        <f t="shared" si="173"/>
        <v>80</v>
      </c>
      <c r="D1614">
        <f t="shared" si="170"/>
        <v>80</v>
      </c>
      <c r="E1614">
        <f t="shared" si="171"/>
        <v>0</v>
      </c>
      <c r="G1614">
        <f t="shared" si="174"/>
        <v>80</v>
      </c>
    </row>
    <row r="1615" spans="1:7" x14ac:dyDescent="0.25">
      <c r="A1615" t="str">
        <f t="shared" si="169"/>
        <v/>
      </c>
      <c r="B1615" s="16">
        <f t="shared" si="172"/>
        <v>40415</v>
      </c>
      <c r="C1615">
        <f t="shared" si="173"/>
        <v>80</v>
      </c>
      <c r="D1615">
        <f t="shared" si="170"/>
        <v>80</v>
      </c>
      <c r="E1615">
        <f t="shared" si="171"/>
        <v>0</v>
      </c>
      <c r="G1615">
        <f t="shared" si="174"/>
        <v>80</v>
      </c>
    </row>
    <row r="1616" spans="1:7" x14ac:dyDescent="0.25">
      <c r="A1616" t="str">
        <f t="shared" si="169"/>
        <v/>
      </c>
      <c r="B1616" s="16">
        <f t="shared" si="172"/>
        <v>40416</v>
      </c>
      <c r="C1616">
        <f t="shared" si="173"/>
        <v>80</v>
      </c>
      <c r="D1616">
        <f t="shared" si="170"/>
        <v>80</v>
      </c>
      <c r="E1616">
        <f t="shared" si="171"/>
        <v>0</v>
      </c>
      <c r="G1616">
        <f t="shared" si="174"/>
        <v>80</v>
      </c>
    </row>
    <row r="1617" spans="1:7" x14ac:dyDescent="0.25">
      <c r="A1617" t="str">
        <f t="shared" si="169"/>
        <v/>
      </c>
      <c r="B1617" s="16">
        <f t="shared" si="172"/>
        <v>40417</v>
      </c>
      <c r="C1617">
        <f t="shared" si="173"/>
        <v>80</v>
      </c>
      <c r="D1617">
        <f t="shared" si="170"/>
        <v>80</v>
      </c>
      <c r="E1617">
        <f t="shared" si="171"/>
        <v>0</v>
      </c>
      <c r="G1617">
        <f t="shared" si="174"/>
        <v>80</v>
      </c>
    </row>
    <row r="1618" spans="1:7" x14ac:dyDescent="0.25">
      <c r="A1618" t="str">
        <f t="shared" si="169"/>
        <v/>
      </c>
      <c r="B1618" s="16">
        <f t="shared" si="172"/>
        <v>40418</v>
      </c>
      <c r="C1618">
        <f t="shared" si="173"/>
        <v>80</v>
      </c>
      <c r="D1618">
        <f t="shared" si="170"/>
        <v>80</v>
      </c>
      <c r="E1618">
        <f t="shared" si="171"/>
        <v>0</v>
      </c>
      <c r="G1618">
        <f t="shared" si="174"/>
        <v>80</v>
      </c>
    </row>
    <row r="1619" spans="1:7" x14ac:dyDescent="0.25">
      <c r="A1619" t="str">
        <f t="shared" si="169"/>
        <v/>
      </c>
      <c r="B1619" s="16">
        <f t="shared" si="172"/>
        <v>40419</v>
      </c>
      <c r="C1619">
        <f t="shared" si="173"/>
        <v>80</v>
      </c>
      <c r="D1619">
        <f t="shared" si="170"/>
        <v>80</v>
      </c>
      <c r="E1619">
        <f t="shared" si="171"/>
        <v>0</v>
      </c>
      <c r="G1619">
        <f t="shared" si="174"/>
        <v>80</v>
      </c>
    </row>
    <row r="1620" spans="1:7" x14ac:dyDescent="0.25">
      <c r="A1620" t="str">
        <f t="shared" si="169"/>
        <v/>
      </c>
      <c r="B1620" s="16">
        <f t="shared" si="172"/>
        <v>40420</v>
      </c>
      <c r="C1620">
        <f t="shared" si="173"/>
        <v>80</v>
      </c>
      <c r="D1620">
        <f t="shared" si="170"/>
        <v>80</v>
      </c>
      <c r="E1620">
        <f t="shared" si="171"/>
        <v>0</v>
      </c>
      <c r="G1620">
        <f t="shared" si="174"/>
        <v>80</v>
      </c>
    </row>
    <row r="1621" spans="1:7" x14ac:dyDescent="0.25">
      <c r="A1621" t="str">
        <f t="shared" si="169"/>
        <v/>
      </c>
      <c r="B1621" s="16">
        <f t="shared" si="172"/>
        <v>40421</v>
      </c>
      <c r="C1621">
        <f t="shared" si="173"/>
        <v>80</v>
      </c>
      <c r="D1621">
        <f t="shared" si="170"/>
        <v>80</v>
      </c>
      <c r="E1621">
        <f t="shared" si="171"/>
        <v>0</v>
      </c>
      <c r="G1621">
        <f t="shared" si="174"/>
        <v>80</v>
      </c>
    </row>
    <row r="1622" spans="1:7" x14ac:dyDescent="0.25">
      <c r="A1622">
        <f t="shared" si="169"/>
        <v>1</v>
      </c>
      <c r="B1622" s="16">
        <f t="shared" si="172"/>
        <v>40422</v>
      </c>
      <c r="C1622">
        <f>C1621</f>
        <v>80</v>
      </c>
      <c r="D1622">
        <f t="shared" si="170"/>
        <v>0</v>
      </c>
      <c r="E1622">
        <f t="shared" si="171"/>
        <v>80</v>
      </c>
    </row>
    <row r="1623" spans="1:7" x14ac:dyDescent="0.25">
      <c r="A1623" t="str">
        <f t="shared" si="169"/>
        <v/>
      </c>
      <c r="B1623" s="16">
        <f t="shared" si="172"/>
        <v>40423</v>
      </c>
      <c r="C1623">
        <f t="shared" si="173"/>
        <v>80</v>
      </c>
      <c r="D1623">
        <f t="shared" si="170"/>
        <v>0</v>
      </c>
      <c r="E1623">
        <f t="shared" si="171"/>
        <v>80</v>
      </c>
    </row>
    <row r="1624" spans="1:7" x14ac:dyDescent="0.25">
      <c r="A1624" t="str">
        <f t="shared" si="169"/>
        <v/>
      </c>
      <c r="B1624" s="16">
        <f t="shared" si="172"/>
        <v>40424</v>
      </c>
      <c r="C1624">
        <f t="shared" si="173"/>
        <v>80</v>
      </c>
      <c r="D1624">
        <f t="shared" si="170"/>
        <v>0</v>
      </c>
      <c r="E1624">
        <f t="shared" si="171"/>
        <v>80</v>
      </c>
    </row>
    <row r="1625" spans="1:7" x14ac:dyDescent="0.25">
      <c r="A1625" t="str">
        <f t="shared" si="169"/>
        <v/>
      </c>
      <c r="B1625" s="16">
        <f t="shared" si="172"/>
        <v>40425</v>
      </c>
      <c r="C1625">
        <f t="shared" si="173"/>
        <v>80</v>
      </c>
      <c r="D1625">
        <f t="shared" si="170"/>
        <v>0</v>
      </c>
      <c r="E1625">
        <f t="shared" si="171"/>
        <v>80</v>
      </c>
    </row>
    <row r="1626" spans="1:7" x14ac:dyDescent="0.25">
      <c r="A1626" t="str">
        <f t="shared" si="169"/>
        <v/>
      </c>
      <c r="B1626" s="16">
        <f t="shared" si="172"/>
        <v>40426</v>
      </c>
      <c r="C1626">
        <f t="shared" si="173"/>
        <v>80</v>
      </c>
      <c r="D1626">
        <f t="shared" si="170"/>
        <v>0</v>
      </c>
      <c r="E1626">
        <f t="shared" si="171"/>
        <v>80</v>
      </c>
    </row>
    <row r="1627" spans="1:7" x14ac:dyDescent="0.25">
      <c r="A1627" t="str">
        <f t="shared" si="169"/>
        <v/>
      </c>
      <c r="B1627" s="16">
        <f t="shared" si="172"/>
        <v>40427</v>
      </c>
      <c r="C1627">
        <f t="shared" si="173"/>
        <v>80</v>
      </c>
      <c r="D1627">
        <f t="shared" si="170"/>
        <v>0</v>
      </c>
      <c r="E1627">
        <f t="shared" si="171"/>
        <v>80</v>
      </c>
    </row>
    <row r="1628" spans="1:7" x14ac:dyDescent="0.25">
      <c r="A1628" t="str">
        <f t="shared" si="169"/>
        <v/>
      </c>
      <c r="B1628" s="16">
        <f t="shared" si="172"/>
        <v>40428</v>
      </c>
      <c r="C1628">
        <f t="shared" si="173"/>
        <v>80</v>
      </c>
      <c r="D1628">
        <f t="shared" si="170"/>
        <v>0</v>
      </c>
      <c r="E1628">
        <f t="shared" si="171"/>
        <v>80</v>
      </c>
    </row>
    <row r="1629" spans="1:7" x14ac:dyDescent="0.25">
      <c r="A1629" t="str">
        <f t="shared" si="169"/>
        <v/>
      </c>
      <c r="B1629" s="16">
        <f t="shared" si="172"/>
        <v>40429</v>
      </c>
      <c r="C1629">
        <f t="shared" si="173"/>
        <v>80</v>
      </c>
      <c r="D1629">
        <f t="shared" si="170"/>
        <v>0</v>
      </c>
      <c r="E1629">
        <f t="shared" si="171"/>
        <v>80</v>
      </c>
    </row>
    <row r="1630" spans="1:7" x14ac:dyDescent="0.25">
      <c r="A1630" t="str">
        <f t="shared" si="169"/>
        <v/>
      </c>
      <c r="B1630" s="16">
        <f t="shared" si="172"/>
        <v>40430</v>
      </c>
      <c r="C1630">
        <f t="shared" si="173"/>
        <v>80</v>
      </c>
      <c r="D1630">
        <f t="shared" si="170"/>
        <v>0</v>
      </c>
      <c r="E1630">
        <f t="shared" si="171"/>
        <v>80</v>
      </c>
    </row>
    <row r="1631" spans="1:7" x14ac:dyDescent="0.25">
      <c r="A1631" t="str">
        <f t="shared" si="169"/>
        <v/>
      </c>
      <c r="B1631" s="16">
        <f t="shared" si="172"/>
        <v>40431</v>
      </c>
      <c r="C1631">
        <f t="shared" si="173"/>
        <v>80</v>
      </c>
      <c r="D1631">
        <f t="shared" si="170"/>
        <v>0</v>
      </c>
      <c r="E1631">
        <f t="shared" si="171"/>
        <v>80</v>
      </c>
    </row>
    <row r="1632" spans="1:7" x14ac:dyDescent="0.25">
      <c r="A1632" t="str">
        <f t="shared" si="169"/>
        <v/>
      </c>
      <c r="B1632" s="16">
        <f t="shared" si="172"/>
        <v>40432</v>
      </c>
      <c r="C1632">
        <f t="shared" si="173"/>
        <v>80</v>
      </c>
      <c r="D1632">
        <f t="shared" si="170"/>
        <v>0</v>
      </c>
      <c r="E1632">
        <f t="shared" si="171"/>
        <v>80</v>
      </c>
    </row>
    <row r="1633" spans="1:5" x14ac:dyDescent="0.25">
      <c r="A1633" t="str">
        <f t="shared" si="169"/>
        <v/>
      </c>
      <c r="B1633" s="16">
        <f t="shared" si="172"/>
        <v>40433</v>
      </c>
      <c r="C1633">
        <f t="shared" si="173"/>
        <v>80</v>
      </c>
      <c r="D1633">
        <f t="shared" si="170"/>
        <v>0</v>
      </c>
      <c r="E1633">
        <f t="shared" si="171"/>
        <v>80</v>
      </c>
    </row>
    <row r="1634" spans="1:5" x14ac:dyDescent="0.25">
      <c r="A1634" t="str">
        <f t="shared" si="169"/>
        <v/>
      </c>
      <c r="B1634" s="16">
        <f t="shared" si="172"/>
        <v>40434</v>
      </c>
      <c r="C1634">
        <f t="shared" si="173"/>
        <v>80</v>
      </c>
      <c r="D1634">
        <f t="shared" si="170"/>
        <v>0</v>
      </c>
      <c r="E1634">
        <f t="shared" si="171"/>
        <v>80</v>
      </c>
    </row>
    <row r="1635" spans="1:5" x14ac:dyDescent="0.25">
      <c r="A1635" t="str">
        <f t="shared" si="169"/>
        <v/>
      </c>
      <c r="B1635" s="16">
        <f t="shared" si="172"/>
        <v>40435</v>
      </c>
      <c r="C1635">
        <f t="shared" si="173"/>
        <v>80</v>
      </c>
      <c r="D1635">
        <f t="shared" si="170"/>
        <v>0</v>
      </c>
      <c r="E1635">
        <f t="shared" si="171"/>
        <v>80</v>
      </c>
    </row>
    <row r="1636" spans="1:5" x14ac:dyDescent="0.25">
      <c r="A1636" t="str">
        <f t="shared" si="169"/>
        <v/>
      </c>
      <c r="B1636" s="16">
        <f t="shared" si="172"/>
        <v>40436</v>
      </c>
      <c r="C1636">
        <f t="shared" si="173"/>
        <v>80</v>
      </c>
      <c r="D1636">
        <f t="shared" si="170"/>
        <v>0</v>
      </c>
      <c r="E1636">
        <f t="shared" si="171"/>
        <v>80</v>
      </c>
    </row>
    <row r="1637" spans="1:5" x14ac:dyDescent="0.25">
      <c r="A1637" t="str">
        <f t="shared" si="169"/>
        <v/>
      </c>
      <c r="B1637" s="16">
        <f t="shared" si="172"/>
        <v>40437</v>
      </c>
      <c r="C1637">
        <f t="shared" si="173"/>
        <v>80</v>
      </c>
      <c r="D1637">
        <f t="shared" si="170"/>
        <v>0</v>
      </c>
      <c r="E1637">
        <f t="shared" si="171"/>
        <v>80</v>
      </c>
    </row>
    <row r="1638" spans="1:5" x14ac:dyDescent="0.25">
      <c r="A1638" t="str">
        <f t="shared" si="169"/>
        <v/>
      </c>
      <c r="B1638" s="16">
        <f t="shared" si="172"/>
        <v>40438</v>
      </c>
      <c r="C1638">
        <f t="shared" si="173"/>
        <v>80</v>
      </c>
      <c r="D1638">
        <f t="shared" si="170"/>
        <v>0</v>
      </c>
      <c r="E1638">
        <f t="shared" si="171"/>
        <v>80</v>
      </c>
    </row>
    <row r="1639" spans="1:5" x14ac:dyDescent="0.25">
      <c r="A1639" t="str">
        <f t="shared" si="169"/>
        <v/>
      </c>
      <c r="B1639" s="16">
        <f t="shared" si="172"/>
        <v>40439</v>
      </c>
      <c r="C1639">
        <f t="shared" si="173"/>
        <v>80</v>
      </c>
      <c r="D1639">
        <f t="shared" si="170"/>
        <v>0</v>
      </c>
      <c r="E1639">
        <f t="shared" si="171"/>
        <v>80</v>
      </c>
    </row>
    <row r="1640" spans="1:5" x14ac:dyDescent="0.25">
      <c r="A1640" t="str">
        <f t="shared" si="169"/>
        <v/>
      </c>
      <c r="B1640" s="16">
        <f t="shared" si="172"/>
        <v>40440</v>
      </c>
      <c r="C1640">
        <f t="shared" si="173"/>
        <v>80</v>
      </c>
      <c r="D1640">
        <f t="shared" si="170"/>
        <v>0</v>
      </c>
      <c r="E1640">
        <f t="shared" si="171"/>
        <v>80</v>
      </c>
    </row>
    <row r="1641" spans="1:5" x14ac:dyDescent="0.25">
      <c r="A1641" t="str">
        <f t="shared" si="169"/>
        <v/>
      </c>
      <c r="B1641" s="16">
        <f t="shared" si="172"/>
        <v>40441</v>
      </c>
      <c r="C1641">
        <f t="shared" si="173"/>
        <v>80</v>
      </c>
      <c r="D1641">
        <f t="shared" si="170"/>
        <v>0</v>
      </c>
      <c r="E1641">
        <f t="shared" si="171"/>
        <v>80</v>
      </c>
    </row>
    <row r="1642" spans="1:5" x14ac:dyDescent="0.25">
      <c r="A1642" t="str">
        <f t="shared" si="169"/>
        <v/>
      </c>
      <c r="B1642" s="16">
        <f t="shared" si="172"/>
        <v>40442</v>
      </c>
      <c r="C1642">
        <f t="shared" si="173"/>
        <v>80</v>
      </c>
      <c r="D1642">
        <f t="shared" si="170"/>
        <v>0</v>
      </c>
      <c r="E1642">
        <f t="shared" si="171"/>
        <v>80</v>
      </c>
    </row>
    <row r="1643" spans="1:5" x14ac:dyDescent="0.25">
      <c r="A1643" t="str">
        <f t="shared" si="169"/>
        <v/>
      </c>
      <c r="B1643" s="16">
        <f t="shared" si="172"/>
        <v>40443</v>
      </c>
      <c r="C1643">
        <f t="shared" si="173"/>
        <v>80</v>
      </c>
      <c r="D1643">
        <f t="shared" si="170"/>
        <v>0</v>
      </c>
      <c r="E1643">
        <f t="shared" si="171"/>
        <v>80</v>
      </c>
    </row>
    <row r="1644" spans="1:5" x14ac:dyDescent="0.25">
      <c r="A1644" t="str">
        <f t="shared" si="169"/>
        <v/>
      </c>
      <c r="B1644" s="16">
        <f t="shared" si="172"/>
        <v>40444</v>
      </c>
      <c r="C1644">
        <f t="shared" si="173"/>
        <v>80</v>
      </c>
      <c r="D1644">
        <f t="shared" si="170"/>
        <v>0</v>
      </c>
      <c r="E1644">
        <f t="shared" si="171"/>
        <v>80</v>
      </c>
    </row>
    <row r="1645" spans="1:5" x14ac:dyDescent="0.25">
      <c r="A1645" t="str">
        <f t="shared" si="169"/>
        <v/>
      </c>
      <c r="B1645" s="16">
        <f t="shared" si="172"/>
        <v>40445</v>
      </c>
      <c r="C1645">
        <f t="shared" si="173"/>
        <v>80</v>
      </c>
      <c r="D1645">
        <f t="shared" si="170"/>
        <v>0</v>
      </c>
      <c r="E1645">
        <f t="shared" si="171"/>
        <v>80</v>
      </c>
    </row>
    <row r="1646" spans="1:5" x14ac:dyDescent="0.25">
      <c r="A1646" t="str">
        <f t="shared" si="169"/>
        <v/>
      </c>
      <c r="B1646" s="16">
        <f t="shared" si="172"/>
        <v>40446</v>
      </c>
      <c r="C1646">
        <f t="shared" si="173"/>
        <v>80</v>
      </c>
      <c r="D1646">
        <f t="shared" si="170"/>
        <v>0</v>
      </c>
      <c r="E1646">
        <f t="shared" si="171"/>
        <v>80</v>
      </c>
    </row>
    <row r="1647" spans="1:5" x14ac:dyDescent="0.25">
      <c r="A1647" t="str">
        <f t="shared" si="169"/>
        <v/>
      </c>
      <c r="B1647" s="16">
        <f t="shared" si="172"/>
        <v>40447</v>
      </c>
      <c r="C1647">
        <f t="shared" si="173"/>
        <v>80</v>
      </c>
      <c r="D1647">
        <f t="shared" si="170"/>
        <v>0</v>
      </c>
      <c r="E1647">
        <f t="shared" si="171"/>
        <v>80</v>
      </c>
    </row>
    <row r="1648" spans="1:5" x14ac:dyDescent="0.25">
      <c r="A1648" t="str">
        <f t="shared" si="169"/>
        <v/>
      </c>
      <c r="B1648" s="16">
        <f t="shared" si="172"/>
        <v>40448</v>
      </c>
      <c r="C1648">
        <f t="shared" si="173"/>
        <v>80</v>
      </c>
      <c r="D1648">
        <f t="shared" si="170"/>
        <v>0</v>
      </c>
      <c r="E1648">
        <f t="shared" si="171"/>
        <v>80</v>
      </c>
    </row>
    <row r="1649" spans="1:5" x14ac:dyDescent="0.25">
      <c r="A1649" t="str">
        <f t="shared" si="169"/>
        <v/>
      </c>
      <c r="B1649" s="16">
        <f t="shared" si="172"/>
        <v>40449</v>
      </c>
      <c r="C1649">
        <f t="shared" si="173"/>
        <v>80</v>
      </c>
      <c r="D1649">
        <f t="shared" si="170"/>
        <v>0</v>
      </c>
      <c r="E1649">
        <f t="shared" si="171"/>
        <v>80</v>
      </c>
    </row>
    <row r="1650" spans="1:5" x14ac:dyDescent="0.25">
      <c r="A1650" t="str">
        <f t="shared" si="169"/>
        <v/>
      </c>
      <c r="B1650" s="16">
        <f t="shared" si="172"/>
        <v>40450</v>
      </c>
      <c r="C1650">
        <f t="shared" si="173"/>
        <v>80</v>
      </c>
      <c r="D1650">
        <f t="shared" si="170"/>
        <v>0</v>
      </c>
      <c r="E1650">
        <f t="shared" si="171"/>
        <v>80</v>
      </c>
    </row>
    <row r="1651" spans="1:5" x14ac:dyDescent="0.25">
      <c r="A1651" t="str">
        <f t="shared" si="169"/>
        <v/>
      </c>
      <c r="B1651" s="16">
        <f t="shared" si="172"/>
        <v>40451</v>
      </c>
      <c r="C1651">
        <f t="shared" si="173"/>
        <v>80</v>
      </c>
      <c r="D1651">
        <f t="shared" si="170"/>
        <v>0</v>
      </c>
      <c r="E1651">
        <f t="shared" si="171"/>
        <v>80</v>
      </c>
    </row>
    <row r="1652" spans="1:5" x14ac:dyDescent="0.25">
      <c r="A1652">
        <f t="shared" si="169"/>
        <v>1</v>
      </c>
      <c r="B1652" s="16">
        <f t="shared" si="172"/>
        <v>40452</v>
      </c>
      <c r="C1652">
        <f t="shared" si="173"/>
        <v>80</v>
      </c>
      <c r="D1652">
        <f t="shared" si="170"/>
        <v>0</v>
      </c>
      <c r="E1652">
        <f t="shared" si="171"/>
        <v>80</v>
      </c>
    </row>
    <row r="1653" spans="1:5" x14ac:dyDescent="0.25">
      <c r="A1653" t="str">
        <f t="shared" si="169"/>
        <v/>
      </c>
      <c r="B1653" s="16">
        <f t="shared" si="172"/>
        <v>40453</v>
      </c>
      <c r="C1653">
        <f t="shared" si="173"/>
        <v>80</v>
      </c>
      <c r="D1653">
        <f t="shared" si="170"/>
        <v>0</v>
      </c>
      <c r="E1653">
        <f t="shared" si="171"/>
        <v>80</v>
      </c>
    </row>
    <row r="1654" spans="1:5" x14ac:dyDescent="0.25">
      <c r="A1654" t="str">
        <f t="shared" si="169"/>
        <v/>
      </c>
      <c r="B1654" s="16">
        <f t="shared" si="172"/>
        <v>40454</v>
      </c>
      <c r="C1654">
        <f t="shared" si="173"/>
        <v>80</v>
      </c>
      <c r="D1654">
        <f t="shared" si="170"/>
        <v>0</v>
      </c>
      <c r="E1654">
        <f t="shared" si="171"/>
        <v>80</v>
      </c>
    </row>
    <row r="1655" spans="1:5" x14ac:dyDescent="0.25">
      <c r="A1655" t="str">
        <f t="shared" si="169"/>
        <v/>
      </c>
      <c r="B1655" s="16">
        <f t="shared" si="172"/>
        <v>40455</v>
      </c>
      <c r="C1655">
        <f t="shared" si="173"/>
        <v>80</v>
      </c>
      <c r="D1655">
        <f t="shared" si="170"/>
        <v>0</v>
      </c>
      <c r="E1655">
        <f t="shared" si="171"/>
        <v>80</v>
      </c>
    </row>
    <row r="1656" spans="1:5" x14ac:dyDescent="0.25">
      <c r="A1656" t="str">
        <f t="shared" si="169"/>
        <v/>
      </c>
      <c r="B1656" s="16">
        <f t="shared" si="172"/>
        <v>40456</v>
      </c>
      <c r="C1656">
        <f t="shared" si="173"/>
        <v>80</v>
      </c>
      <c r="D1656">
        <f t="shared" si="170"/>
        <v>0</v>
      </c>
      <c r="E1656">
        <f t="shared" si="171"/>
        <v>80</v>
      </c>
    </row>
    <row r="1657" spans="1:5" x14ac:dyDescent="0.25">
      <c r="A1657" t="str">
        <f t="shared" si="169"/>
        <v/>
      </c>
      <c r="B1657" s="16">
        <f t="shared" si="172"/>
        <v>40457</v>
      </c>
      <c r="C1657">
        <f t="shared" si="173"/>
        <v>80</v>
      </c>
      <c r="D1657">
        <f t="shared" si="170"/>
        <v>0</v>
      </c>
      <c r="E1657">
        <f t="shared" si="171"/>
        <v>80</v>
      </c>
    </row>
    <row r="1658" spans="1:5" x14ac:dyDescent="0.25">
      <c r="A1658" t="str">
        <f t="shared" si="169"/>
        <v/>
      </c>
      <c r="B1658" s="16">
        <f t="shared" si="172"/>
        <v>40458</v>
      </c>
      <c r="C1658">
        <f t="shared" si="173"/>
        <v>80</v>
      </c>
      <c r="D1658">
        <f t="shared" si="170"/>
        <v>0</v>
      </c>
      <c r="E1658">
        <f t="shared" si="171"/>
        <v>80</v>
      </c>
    </row>
    <row r="1659" spans="1:5" x14ac:dyDescent="0.25">
      <c r="A1659" t="str">
        <f t="shared" si="169"/>
        <v/>
      </c>
      <c r="B1659" s="16">
        <f t="shared" si="172"/>
        <v>40459</v>
      </c>
      <c r="C1659">
        <f t="shared" si="173"/>
        <v>80</v>
      </c>
      <c r="D1659">
        <f t="shared" si="170"/>
        <v>0</v>
      </c>
      <c r="E1659">
        <f t="shared" si="171"/>
        <v>80</v>
      </c>
    </row>
    <row r="1660" spans="1:5" x14ac:dyDescent="0.25">
      <c r="A1660" t="str">
        <f t="shared" si="169"/>
        <v/>
      </c>
      <c r="B1660" s="16">
        <f t="shared" si="172"/>
        <v>40460</v>
      </c>
      <c r="C1660">
        <f t="shared" si="173"/>
        <v>80</v>
      </c>
      <c r="D1660">
        <f t="shared" si="170"/>
        <v>0</v>
      </c>
      <c r="E1660">
        <f t="shared" si="171"/>
        <v>80</v>
      </c>
    </row>
    <row r="1661" spans="1:5" x14ac:dyDescent="0.25">
      <c r="A1661" t="str">
        <f t="shared" si="169"/>
        <v/>
      </c>
      <c r="B1661" s="16">
        <f t="shared" si="172"/>
        <v>40461</v>
      </c>
      <c r="C1661">
        <f t="shared" si="173"/>
        <v>80</v>
      </c>
      <c r="D1661">
        <f t="shared" si="170"/>
        <v>0</v>
      </c>
      <c r="E1661">
        <f t="shared" si="171"/>
        <v>80</v>
      </c>
    </row>
    <row r="1662" spans="1:5" x14ac:dyDescent="0.25">
      <c r="A1662" t="str">
        <f t="shared" si="169"/>
        <v/>
      </c>
      <c r="B1662" s="16">
        <f t="shared" si="172"/>
        <v>40462</v>
      </c>
      <c r="C1662">
        <f t="shared" si="173"/>
        <v>80</v>
      </c>
      <c r="D1662">
        <f t="shared" si="170"/>
        <v>0</v>
      </c>
      <c r="E1662">
        <f t="shared" si="171"/>
        <v>80</v>
      </c>
    </row>
    <row r="1663" spans="1:5" x14ac:dyDescent="0.25">
      <c r="A1663" t="str">
        <f t="shared" si="169"/>
        <v/>
      </c>
      <c r="B1663" s="16">
        <f t="shared" si="172"/>
        <v>40463</v>
      </c>
      <c r="C1663">
        <f t="shared" si="173"/>
        <v>80</v>
      </c>
      <c r="D1663">
        <f t="shared" si="170"/>
        <v>0</v>
      </c>
      <c r="E1663">
        <f t="shared" si="171"/>
        <v>80</v>
      </c>
    </row>
    <row r="1664" spans="1:5" x14ac:dyDescent="0.25">
      <c r="A1664" t="str">
        <f t="shared" si="169"/>
        <v/>
      </c>
      <c r="B1664" s="16">
        <f t="shared" si="172"/>
        <v>40464</v>
      </c>
      <c r="C1664">
        <f t="shared" si="173"/>
        <v>80</v>
      </c>
      <c r="D1664">
        <f t="shared" si="170"/>
        <v>0</v>
      </c>
      <c r="E1664">
        <f t="shared" si="171"/>
        <v>80</v>
      </c>
    </row>
    <row r="1665" spans="1:5" x14ac:dyDescent="0.25">
      <c r="A1665" t="str">
        <f t="shared" si="169"/>
        <v/>
      </c>
      <c r="B1665" s="16">
        <f t="shared" si="172"/>
        <v>40465</v>
      </c>
      <c r="C1665">
        <f t="shared" si="173"/>
        <v>80</v>
      </c>
      <c r="D1665">
        <f t="shared" si="170"/>
        <v>0</v>
      </c>
      <c r="E1665">
        <f t="shared" si="171"/>
        <v>80</v>
      </c>
    </row>
    <row r="1666" spans="1:5" x14ac:dyDescent="0.25">
      <c r="A1666" t="str">
        <f t="shared" si="169"/>
        <v/>
      </c>
      <c r="B1666" s="16">
        <f t="shared" si="172"/>
        <v>40466</v>
      </c>
      <c r="C1666">
        <f t="shared" si="173"/>
        <v>80</v>
      </c>
      <c r="D1666">
        <f t="shared" si="170"/>
        <v>0</v>
      </c>
      <c r="E1666">
        <f t="shared" si="171"/>
        <v>80</v>
      </c>
    </row>
    <row r="1667" spans="1:5" x14ac:dyDescent="0.25">
      <c r="A1667" t="str">
        <f t="shared" si="169"/>
        <v/>
      </c>
      <c r="B1667" s="16">
        <f t="shared" si="172"/>
        <v>40467</v>
      </c>
      <c r="C1667">
        <f t="shared" si="173"/>
        <v>80</v>
      </c>
      <c r="D1667">
        <f t="shared" si="170"/>
        <v>0</v>
      </c>
      <c r="E1667">
        <f t="shared" si="171"/>
        <v>80</v>
      </c>
    </row>
    <row r="1668" spans="1:5" x14ac:dyDescent="0.25">
      <c r="A1668" t="str">
        <f t="shared" si="169"/>
        <v/>
      </c>
      <c r="B1668" s="16">
        <f t="shared" si="172"/>
        <v>40468</v>
      </c>
      <c r="C1668">
        <f t="shared" si="173"/>
        <v>80</v>
      </c>
      <c r="D1668">
        <f t="shared" si="170"/>
        <v>0</v>
      </c>
      <c r="E1668">
        <f t="shared" si="171"/>
        <v>80</v>
      </c>
    </row>
    <row r="1669" spans="1:5" x14ac:dyDescent="0.25">
      <c r="A1669" t="str">
        <f t="shared" si="169"/>
        <v/>
      </c>
      <c r="B1669" s="16">
        <f t="shared" si="172"/>
        <v>40469</v>
      </c>
      <c r="C1669">
        <f t="shared" si="173"/>
        <v>80</v>
      </c>
      <c r="D1669">
        <f t="shared" si="170"/>
        <v>0</v>
      </c>
      <c r="E1669">
        <f t="shared" si="171"/>
        <v>80</v>
      </c>
    </row>
    <row r="1670" spans="1:5" x14ac:dyDescent="0.25">
      <c r="A1670" t="str">
        <f t="shared" si="169"/>
        <v/>
      </c>
      <c r="B1670" s="16">
        <f t="shared" si="172"/>
        <v>40470</v>
      </c>
      <c r="C1670">
        <f t="shared" si="173"/>
        <v>80</v>
      </c>
      <c r="D1670">
        <f t="shared" si="170"/>
        <v>0</v>
      </c>
      <c r="E1670">
        <f t="shared" si="171"/>
        <v>80</v>
      </c>
    </row>
    <row r="1671" spans="1:5" x14ac:dyDescent="0.25">
      <c r="A1671" t="str">
        <f t="shared" si="169"/>
        <v/>
      </c>
      <c r="B1671" s="16">
        <f t="shared" si="172"/>
        <v>40471</v>
      </c>
      <c r="C1671">
        <f t="shared" si="173"/>
        <v>80</v>
      </c>
      <c r="D1671">
        <f t="shared" si="170"/>
        <v>0</v>
      </c>
      <c r="E1671">
        <f t="shared" si="171"/>
        <v>80</v>
      </c>
    </row>
    <row r="1672" spans="1:5" x14ac:dyDescent="0.25">
      <c r="A1672" t="str">
        <f t="shared" ref="A1672:A1735" si="175">IF(DAY(B1672)=1,1,"")</f>
        <v/>
      </c>
      <c r="B1672" s="16">
        <f t="shared" si="172"/>
        <v>40472</v>
      </c>
      <c r="C1672">
        <f t="shared" si="173"/>
        <v>80</v>
      </c>
      <c r="D1672">
        <f t="shared" ref="D1672:D1735" si="176">SUM(F1672:W1672)</f>
        <v>0</v>
      </c>
      <c r="E1672">
        <f t="shared" ref="E1672:E1735" si="177">C1672-D1672</f>
        <v>80</v>
      </c>
    </row>
    <row r="1673" spans="1:5" x14ac:dyDescent="0.25">
      <c r="A1673" t="str">
        <f t="shared" si="175"/>
        <v/>
      </c>
      <c r="B1673" s="16">
        <f t="shared" ref="B1673:B1736" si="178">B1672+1</f>
        <v>40473</v>
      </c>
      <c r="C1673">
        <f t="shared" si="173"/>
        <v>80</v>
      </c>
      <c r="D1673">
        <f t="shared" si="176"/>
        <v>0</v>
      </c>
      <c r="E1673">
        <f t="shared" si="177"/>
        <v>80</v>
      </c>
    </row>
    <row r="1674" spans="1:5" x14ac:dyDescent="0.25">
      <c r="A1674" t="str">
        <f t="shared" si="175"/>
        <v/>
      </c>
      <c r="B1674" s="16">
        <f t="shared" si="178"/>
        <v>40474</v>
      </c>
      <c r="C1674">
        <f t="shared" ref="C1674:C1737" si="179">C1673</f>
        <v>80</v>
      </c>
      <c r="D1674">
        <f t="shared" si="176"/>
        <v>0</v>
      </c>
      <c r="E1674">
        <f t="shared" si="177"/>
        <v>80</v>
      </c>
    </row>
    <row r="1675" spans="1:5" x14ac:dyDescent="0.25">
      <c r="A1675" t="str">
        <f t="shared" si="175"/>
        <v/>
      </c>
      <c r="B1675" s="16">
        <f t="shared" si="178"/>
        <v>40475</v>
      </c>
      <c r="C1675">
        <f t="shared" si="179"/>
        <v>80</v>
      </c>
      <c r="D1675">
        <f t="shared" si="176"/>
        <v>0</v>
      </c>
      <c r="E1675">
        <f t="shared" si="177"/>
        <v>80</v>
      </c>
    </row>
    <row r="1676" spans="1:5" x14ac:dyDescent="0.25">
      <c r="A1676" t="str">
        <f t="shared" si="175"/>
        <v/>
      </c>
      <c r="B1676" s="16">
        <f t="shared" si="178"/>
        <v>40476</v>
      </c>
      <c r="C1676">
        <f t="shared" si="179"/>
        <v>80</v>
      </c>
      <c r="D1676">
        <f t="shared" si="176"/>
        <v>0</v>
      </c>
      <c r="E1676">
        <f t="shared" si="177"/>
        <v>80</v>
      </c>
    </row>
    <row r="1677" spans="1:5" x14ac:dyDescent="0.25">
      <c r="A1677" t="str">
        <f t="shared" si="175"/>
        <v/>
      </c>
      <c r="B1677" s="16">
        <f t="shared" si="178"/>
        <v>40477</v>
      </c>
      <c r="C1677">
        <f t="shared" si="179"/>
        <v>80</v>
      </c>
      <c r="D1677">
        <f t="shared" si="176"/>
        <v>0</v>
      </c>
      <c r="E1677">
        <f t="shared" si="177"/>
        <v>80</v>
      </c>
    </row>
    <row r="1678" spans="1:5" x14ac:dyDescent="0.25">
      <c r="A1678" t="str">
        <f t="shared" si="175"/>
        <v/>
      </c>
      <c r="B1678" s="16">
        <f t="shared" si="178"/>
        <v>40478</v>
      </c>
      <c r="C1678">
        <f t="shared" si="179"/>
        <v>80</v>
      </c>
      <c r="D1678">
        <f t="shared" si="176"/>
        <v>0</v>
      </c>
      <c r="E1678">
        <f t="shared" si="177"/>
        <v>80</v>
      </c>
    </row>
    <row r="1679" spans="1:5" x14ac:dyDescent="0.25">
      <c r="A1679" t="str">
        <f t="shared" si="175"/>
        <v/>
      </c>
      <c r="B1679" s="16">
        <f t="shared" si="178"/>
        <v>40479</v>
      </c>
      <c r="C1679">
        <f t="shared" si="179"/>
        <v>80</v>
      </c>
      <c r="D1679">
        <f t="shared" si="176"/>
        <v>0</v>
      </c>
      <c r="E1679">
        <f t="shared" si="177"/>
        <v>80</v>
      </c>
    </row>
    <row r="1680" spans="1:5" x14ac:dyDescent="0.25">
      <c r="A1680" t="str">
        <f t="shared" si="175"/>
        <v/>
      </c>
      <c r="B1680" s="16">
        <f t="shared" si="178"/>
        <v>40480</v>
      </c>
      <c r="C1680">
        <f t="shared" si="179"/>
        <v>80</v>
      </c>
      <c r="D1680">
        <f t="shared" si="176"/>
        <v>0</v>
      </c>
      <c r="E1680">
        <f t="shared" si="177"/>
        <v>80</v>
      </c>
    </row>
    <row r="1681" spans="1:5" x14ac:dyDescent="0.25">
      <c r="A1681" t="str">
        <f t="shared" si="175"/>
        <v/>
      </c>
      <c r="B1681" s="16">
        <f t="shared" si="178"/>
        <v>40481</v>
      </c>
      <c r="C1681">
        <f t="shared" si="179"/>
        <v>80</v>
      </c>
      <c r="D1681">
        <f t="shared" si="176"/>
        <v>0</v>
      </c>
      <c r="E1681">
        <f t="shared" si="177"/>
        <v>80</v>
      </c>
    </row>
    <row r="1682" spans="1:5" x14ac:dyDescent="0.25">
      <c r="A1682" t="str">
        <f t="shared" si="175"/>
        <v/>
      </c>
      <c r="B1682" s="16">
        <f t="shared" si="178"/>
        <v>40482</v>
      </c>
      <c r="C1682">
        <f t="shared" si="179"/>
        <v>80</v>
      </c>
      <c r="D1682">
        <f t="shared" si="176"/>
        <v>0</v>
      </c>
      <c r="E1682">
        <f t="shared" si="177"/>
        <v>80</v>
      </c>
    </row>
    <row r="1683" spans="1:5" x14ac:dyDescent="0.25">
      <c r="A1683">
        <f t="shared" si="175"/>
        <v>1</v>
      </c>
      <c r="B1683" s="16">
        <f t="shared" si="178"/>
        <v>40483</v>
      </c>
      <c r="C1683">
        <f t="shared" si="179"/>
        <v>80</v>
      </c>
      <c r="D1683">
        <f t="shared" si="176"/>
        <v>0</v>
      </c>
      <c r="E1683">
        <f t="shared" si="177"/>
        <v>80</v>
      </c>
    </row>
    <row r="1684" spans="1:5" x14ac:dyDescent="0.25">
      <c r="A1684" t="str">
        <f t="shared" si="175"/>
        <v/>
      </c>
      <c r="B1684" s="16">
        <f t="shared" si="178"/>
        <v>40484</v>
      </c>
      <c r="C1684">
        <f t="shared" si="179"/>
        <v>80</v>
      </c>
      <c r="D1684">
        <f t="shared" si="176"/>
        <v>0</v>
      </c>
      <c r="E1684">
        <f t="shared" si="177"/>
        <v>80</v>
      </c>
    </row>
    <row r="1685" spans="1:5" x14ac:dyDescent="0.25">
      <c r="A1685" t="str">
        <f t="shared" si="175"/>
        <v/>
      </c>
      <c r="B1685" s="16">
        <f t="shared" si="178"/>
        <v>40485</v>
      </c>
      <c r="C1685">
        <f t="shared" si="179"/>
        <v>80</v>
      </c>
      <c r="D1685">
        <f t="shared" si="176"/>
        <v>0</v>
      </c>
      <c r="E1685">
        <f t="shared" si="177"/>
        <v>80</v>
      </c>
    </row>
    <row r="1686" spans="1:5" x14ac:dyDescent="0.25">
      <c r="A1686" t="str">
        <f t="shared" si="175"/>
        <v/>
      </c>
      <c r="B1686" s="16">
        <f t="shared" si="178"/>
        <v>40486</v>
      </c>
      <c r="C1686">
        <f t="shared" si="179"/>
        <v>80</v>
      </c>
      <c r="D1686">
        <f t="shared" si="176"/>
        <v>0</v>
      </c>
      <c r="E1686">
        <f t="shared" si="177"/>
        <v>80</v>
      </c>
    </row>
    <row r="1687" spans="1:5" x14ac:dyDescent="0.25">
      <c r="A1687" t="str">
        <f t="shared" si="175"/>
        <v/>
      </c>
      <c r="B1687" s="16">
        <f t="shared" si="178"/>
        <v>40487</v>
      </c>
      <c r="C1687">
        <f t="shared" si="179"/>
        <v>80</v>
      </c>
      <c r="D1687">
        <f t="shared" si="176"/>
        <v>0</v>
      </c>
      <c r="E1687">
        <f t="shared" si="177"/>
        <v>80</v>
      </c>
    </row>
    <row r="1688" spans="1:5" x14ac:dyDescent="0.25">
      <c r="A1688" t="str">
        <f t="shared" si="175"/>
        <v/>
      </c>
      <c r="B1688" s="16">
        <f t="shared" si="178"/>
        <v>40488</v>
      </c>
      <c r="C1688">
        <f t="shared" si="179"/>
        <v>80</v>
      </c>
      <c r="D1688">
        <f t="shared" si="176"/>
        <v>0</v>
      </c>
      <c r="E1688">
        <f t="shared" si="177"/>
        <v>80</v>
      </c>
    </row>
    <row r="1689" spans="1:5" x14ac:dyDescent="0.25">
      <c r="A1689" t="str">
        <f t="shared" si="175"/>
        <v/>
      </c>
      <c r="B1689" s="16">
        <f t="shared" si="178"/>
        <v>40489</v>
      </c>
      <c r="C1689">
        <f t="shared" si="179"/>
        <v>80</v>
      </c>
      <c r="D1689">
        <f t="shared" si="176"/>
        <v>0</v>
      </c>
      <c r="E1689">
        <f t="shared" si="177"/>
        <v>80</v>
      </c>
    </row>
    <row r="1690" spans="1:5" x14ac:dyDescent="0.25">
      <c r="A1690" t="str">
        <f t="shared" si="175"/>
        <v/>
      </c>
      <c r="B1690" s="16">
        <f t="shared" si="178"/>
        <v>40490</v>
      </c>
      <c r="C1690">
        <f t="shared" si="179"/>
        <v>80</v>
      </c>
      <c r="D1690">
        <f t="shared" si="176"/>
        <v>0</v>
      </c>
      <c r="E1690">
        <f t="shared" si="177"/>
        <v>80</v>
      </c>
    </row>
    <row r="1691" spans="1:5" x14ac:dyDescent="0.25">
      <c r="A1691" t="str">
        <f t="shared" si="175"/>
        <v/>
      </c>
      <c r="B1691" s="16">
        <f t="shared" si="178"/>
        <v>40491</v>
      </c>
      <c r="C1691">
        <f t="shared" si="179"/>
        <v>80</v>
      </c>
      <c r="D1691">
        <f t="shared" si="176"/>
        <v>0</v>
      </c>
      <c r="E1691">
        <f t="shared" si="177"/>
        <v>80</v>
      </c>
    </row>
    <row r="1692" spans="1:5" x14ac:dyDescent="0.25">
      <c r="A1692" t="str">
        <f t="shared" si="175"/>
        <v/>
      </c>
      <c r="B1692" s="16">
        <f t="shared" si="178"/>
        <v>40492</v>
      </c>
      <c r="C1692">
        <f t="shared" si="179"/>
        <v>80</v>
      </c>
      <c r="D1692">
        <f t="shared" si="176"/>
        <v>0</v>
      </c>
      <c r="E1692">
        <f t="shared" si="177"/>
        <v>80</v>
      </c>
    </row>
    <row r="1693" spans="1:5" x14ac:dyDescent="0.25">
      <c r="A1693" t="str">
        <f t="shared" si="175"/>
        <v/>
      </c>
      <c r="B1693" s="16">
        <f t="shared" si="178"/>
        <v>40493</v>
      </c>
      <c r="C1693">
        <f t="shared" si="179"/>
        <v>80</v>
      </c>
      <c r="D1693">
        <f t="shared" si="176"/>
        <v>0</v>
      </c>
      <c r="E1693">
        <f t="shared" si="177"/>
        <v>80</v>
      </c>
    </row>
    <row r="1694" spans="1:5" x14ac:dyDescent="0.25">
      <c r="A1694" t="str">
        <f t="shared" si="175"/>
        <v/>
      </c>
      <c r="B1694" s="16">
        <f t="shared" si="178"/>
        <v>40494</v>
      </c>
      <c r="C1694">
        <f t="shared" si="179"/>
        <v>80</v>
      </c>
      <c r="D1694">
        <f t="shared" si="176"/>
        <v>0</v>
      </c>
      <c r="E1694">
        <f t="shared" si="177"/>
        <v>80</v>
      </c>
    </row>
    <row r="1695" spans="1:5" x14ac:dyDescent="0.25">
      <c r="A1695" t="str">
        <f t="shared" si="175"/>
        <v/>
      </c>
      <c r="B1695" s="16">
        <f t="shared" si="178"/>
        <v>40495</v>
      </c>
      <c r="C1695">
        <f t="shared" si="179"/>
        <v>80</v>
      </c>
      <c r="D1695">
        <f t="shared" si="176"/>
        <v>0</v>
      </c>
      <c r="E1695">
        <f t="shared" si="177"/>
        <v>80</v>
      </c>
    </row>
    <row r="1696" spans="1:5" x14ac:dyDescent="0.25">
      <c r="A1696" t="str">
        <f t="shared" si="175"/>
        <v/>
      </c>
      <c r="B1696" s="16">
        <f t="shared" si="178"/>
        <v>40496</v>
      </c>
      <c r="C1696">
        <f t="shared" si="179"/>
        <v>80</v>
      </c>
      <c r="D1696">
        <f t="shared" si="176"/>
        <v>0</v>
      </c>
      <c r="E1696">
        <f t="shared" si="177"/>
        <v>80</v>
      </c>
    </row>
    <row r="1697" spans="1:5" x14ac:dyDescent="0.25">
      <c r="A1697" t="str">
        <f t="shared" si="175"/>
        <v/>
      </c>
      <c r="B1697" s="16">
        <f t="shared" si="178"/>
        <v>40497</v>
      </c>
      <c r="C1697">
        <f t="shared" si="179"/>
        <v>80</v>
      </c>
      <c r="D1697">
        <f t="shared" si="176"/>
        <v>0</v>
      </c>
      <c r="E1697">
        <f t="shared" si="177"/>
        <v>80</v>
      </c>
    </row>
    <row r="1698" spans="1:5" x14ac:dyDescent="0.25">
      <c r="A1698" t="str">
        <f t="shared" si="175"/>
        <v/>
      </c>
      <c r="B1698" s="16">
        <f t="shared" si="178"/>
        <v>40498</v>
      </c>
      <c r="C1698">
        <f t="shared" si="179"/>
        <v>80</v>
      </c>
      <c r="D1698">
        <f t="shared" si="176"/>
        <v>0</v>
      </c>
      <c r="E1698">
        <f t="shared" si="177"/>
        <v>80</v>
      </c>
    </row>
    <row r="1699" spans="1:5" x14ac:dyDescent="0.25">
      <c r="A1699" t="str">
        <f t="shared" si="175"/>
        <v/>
      </c>
      <c r="B1699" s="16">
        <f t="shared" si="178"/>
        <v>40499</v>
      </c>
      <c r="C1699">
        <f t="shared" si="179"/>
        <v>80</v>
      </c>
      <c r="D1699">
        <f t="shared" si="176"/>
        <v>0</v>
      </c>
      <c r="E1699">
        <f t="shared" si="177"/>
        <v>80</v>
      </c>
    </row>
    <row r="1700" spans="1:5" x14ac:dyDescent="0.25">
      <c r="A1700" t="str">
        <f t="shared" si="175"/>
        <v/>
      </c>
      <c r="B1700" s="16">
        <f t="shared" si="178"/>
        <v>40500</v>
      </c>
      <c r="C1700">
        <f t="shared" si="179"/>
        <v>80</v>
      </c>
      <c r="D1700">
        <f t="shared" si="176"/>
        <v>0</v>
      </c>
      <c r="E1700">
        <f t="shared" si="177"/>
        <v>80</v>
      </c>
    </row>
    <row r="1701" spans="1:5" x14ac:dyDescent="0.25">
      <c r="A1701" t="str">
        <f t="shared" si="175"/>
        <v/>
      </c>
      <c r="B1701" s="16">
        <f t="shared" si="178"/>
        <v>40501</v>
      </c>
      <c r="C1701">
        <f t="shared" si="179"/>
        <v>80</v>
      </c>
      <c r="D1701">
        <f t="shared" si="176"/>
        <v>0</v>
      </c>
      <c r="E1701">
        <f t="shared" si="177"/>
        <v>80</v>
      </c>
    </row>
    <row r="1702" spans="1:5" x14ac:dyDescent="0.25">
      <c r="A1702" t="str">
        <f t="shared" si="175"/>
        <v/>
      </c>
      <c r="B1702" s="16">
        <f t="shared" si="178"/>
        <v>40502</v>
      </c>
      <c r="C1702">
        <f t="shared" si="179"/>
        <v>80</v>
      </c>
      <c r="D1702">
        <f t="shared" si="176"/>
        <v>0</v>
      </c>
      <c r="E1702">
        <f t="shared" si="177"/>
        <v>80</v>
      </c>
    </row>
    <row r="1703" spans="1:5" x14ac:dyDescent="0.25">
      <c r="A1703" t="str">
        <f t="shared" si="175"/>
        <v/>
      </c>
      <c r="B1703" s="16">
        <f t="shared" si="178"/>
        <v>40503</v>
      </c>
      <c r="C1703">
        <f t="shared" si="179"/>
        <v>80</v>
      </c>
      <c r="D1703">
        <f t="shared" si="176"/>
        <v>0</v>
      </c>
      <c r="E1703">
        <f t="shared" si="177"/>
        <v>80</v>
      </c>
    </row>
    <row r="1704" spans="1:5" x14ac:dyDescent="0.25">
      <c r="A1704" t="str">
        <f t="shared" si="175"/>
        <v/>
      </c>
      <c r="B1704" s="16">
        <f t="shared" si="178"/>
        <v>40504</v>
      </c>
      <c r="C1704">
        <f t="shared" si="179"/>
        <v>80</v>
      </c>
      <c r="D1704">
        <f t="shared" si="176"/>
        <v>0</v>
      </c>
      <c r="E1704">
        <f t="shared" si="177"/>
        <v>80</v>
      </c>
    </row>
    <row r="1705" spans="1:5" x14ac:dyDescent="0.25">
      <c r="A1705" t="str">
        <f t="shared" si="175"/>
        <v/>
      </c>
      <c r="B1705" s="16">
        <f t="shared" si="178"/>
        <v>40505</v>
      </c>
      <c r="C1705">
        <f t="shared" si="179"/>
        <v>80</v>
      </c>
      <c r="D1705">
        <f t="shared" si="176"/>
        <v>0</v>
      </c>
      <c r="E1705">
        <f t="shared" si="177"/>
        <v>80</v>
      </c>
    </row>
    <row r="1706" spans="1:5" x14ac:dyDescent="0.25">
      <c r="A1706" t="str">
        <f t="shared" si="175"/>
        <v/>
      </c>
      <c r="B1706" s="16">
        <f t="shared" si="178"/>
        <v>40506</v>
      </c>
      <c r="C1706">
        <f t="shared" si="179"/>
        <v>80</v>
      </c>
      <c r="D1706">
        <f t="shared" si="176"/>
        <v>0</v>
      </c>
      <c r="E1706">
        <f t="shared" si="177"/>
        <v>80</v>
      </c>
    </row>
    <row r="1707" spans="1:5" x14ac:dyDescent="0.25">
      <c r="A1707" t="str">
        <f t="shared" si="175"/>
        <v/>
      </c>
      <c r="B1707" s="16">
        <f t="shared" si="178"/>
        <v>40507</v>
      </c>
      <c r="C1707">
        <f t="shared" si="179"/>
        <v>80</v>
      </c>
      <c r="D1707">
        <f t="shared" si="176"/>
        <v>0</v>
      </c>
      <c r="E1707">
        <f t="shared" si="177"/>
        <v>80</v>
      </c>
    </row>
    <row r="1708" spans="1:5" x14ac:dyDescent="0.25">
      <c r="A1708" t="str">
        <f t="shared" si="175"/>
        <v/>
      </c>
      <c r="B1708" s="16">
        <f t="shared" si="178"/>
        <v>40508</v>
      </c>
      <c r="C1708">
        <f t="shared" si="179"/>
        <v>80</v>
      </c>
      <c r="D1708">
        <f t="shared" si="176"/>
        <v>0</v>
      </c>
      <c r="E1708">
        <f t="shared" si="177"/>
        <v>80</v>
      </c>
    </row>
    <row r="1709" spans="1:5" x14ac:dyDescent="0.25">
      <c r="A1709" t="str">
        <f t="shared" si="175"/>
        <v/>
      </c>
      <c r="B1709" s="16">
        <f t="shared" si="178"/>
        <v>40509</v>
      </c>
      <c r="C1709">
        <f t="shared" si="179"/>
        <v>80</v>
      </c>
      <c r="D1709">
        <f t="shared" si="176"/>
        <v>0</v>
      </c>
      <c r="E1709">
        <f t="shared" si="177"/>
        <v>80</v>
      </c>
    </row>
    <row r="1710" spans="1:5" x14ac:dyDescent="0.25">
      <c r="A1710" t="str">
        <f t="shared" si="175"/>
        <v/>
      </c>
      <c r="B1710" s="16">
        <f t="shared" si="178"/>
        <v>40510</v>
      </c>
      <c r="C1710">
        <f t="shared" si="179"/>
        <v>80</v>
      </c>
      <c r="D1710">
        <f t="shared" si="176"/>
        <v>0</v>
      </c>
      <c r="E1710">
        <f t="shared" si="177"/>
        <v>80</v>
      </c>
    </row>
    <row r="1711" spans="1:5" x14ac:dyDescent="0.25">
      <c r="A1711" t="str">
        <f t="shared" si="175"/>
        <v/>
      </c>
      <c r="B1711" s="16">
        <f t="shared" si="178"/>
        <v>40511</v>
      </c>
      <c r="C1711">
        <f t="shared" si="179"/>
        <v>80</v>
      </c>
      <c r="D1711">
        <f t="shared" si="176"/>
        <v>0</v>
      </c>
      <c r="E1711">
        <f t="shared" si="177"/>
        <v>80</v>
      </c>
    </row>
    <row r="1712" spans="1:5" x14ac:dyDescent="0.25">
      <c r="A1712" t="str">
        <f t="shared" si="175"/>
        <v/>
      </c>
      <c r="B1712" s="16">
        <f t="shared" si="178"/>
        <v>40512</v>
      </c>
      <c r="C1712">
        <f t="shared" si="179"/>
        <v>80</v>
      </c>
      <c r="D1712">
        <f t="shared" si="176"/>
        <v>0</v>
      </c>
      <c r="E1712">
        <f t="shared" si="177"/>
        <v>80</v>
      </c>
    </row>
    <row r="1713" spans="1:5" x14ac:dyDescent="0.25">
      <c r="A1713">
        <f t="shared" si="175"/>
        <v>1</v>
      </c>
      <c r="B1713" s="16">
        <f t="shared" si="178"/>
        <v>40513</v>
      </c>
      <c r="C1713">
        <f t="shared" si="179"/>
        <v>80</v>
      </c>
      <c r="D1713">
        <f t="shared" si="176"/>
        <v>0</v>
      </c>
      <c r="E1713">
        <f t="shared" si="177"/>
        <v>80</v>
      </c>
    </row>
    <row r="1714" spans="1:5" x14ac:dyDescent="0.25">
      <c r="A1714" t="str">
        <f t="shared" si="175"/>
        <v/>
      </c>
      <c r="B1714" s="16">
        <f t="shared" si="178"/>
        <v>40514</v>
      </c>
      <c r="C1714">
        <f t="shared" si="179"/>
        <v>80</v>
      </c>
      <c r="D1714">
        <f t="shared" si="176"/>
        <v>0</v>
      </c>
      <c r="E1714">
        <f t="shared" si="177"/>
        <v>80</v>
      </c>
    </row>
    <row r="1715" spans="1:5" x14ac:dyDescent="0.25">
      <c r="A1715" t="str">
        <f t="shared" si="175"/>
        <v/>
      </c>
      <c r="B1715" s="16">
        <f t="shared" si="178"/>
        <v>40515</v>
      </c>
      <c r="C1715">
        <f t="shared" si="179"/>
        <v>80</v>
      </c>
      <c r="D1715">
        <f t="shared" si="176"/>
        <v>0</v>
      </c>
      <c r="E1715">
        <f t="shared" si="177"/>
        <v>80</v>
      </c>
    </row>
    <row r="1716" spans="1:5" x14ac:dyDescent="0.25">
      <c r="A1716" t="str">
        <f t="shared" si="175"/>
        <v/>
      </c>
      <c r="B1716" s="16">
        <f t="shared" si="178"/>
        <v>40516</v>
      </c>
      <c r="C1716">
        <f t="shared" si="179"/>
        <v>80</v>
      </c>
      <c r="D1716">
        <f t="shared" si="176"/>
        <v>0</v>
      </c>
      <c r="E1716">
        <f t="shared" si="177"/>
        <v>80</v>
      </c>
    </row>
    <row r="1717" spans="1:5" x14ac:dyDescent="0.25">
      <c r="A1717" t="str">
        <f t="shared" si="175"/>
        <v/>
      </c>
      <c r="B1717" s="16">
        <f t="shared" si="178"/>
        <v>40517</v>
      </c>
      <c r="C1717">
        <f t="shared" si="179"/>
        <v>80</v>
      </c>
      <c r="D1717">
        <f t="shared" si="176"/>
        <v>0</v>
      </c>
      <c r="E1717">
        <f t="shared" si="177"/>
        <v>80</v>
      </c>
    </row>
    <row r="1718" spans="1:5" x14ac:dyDescent="0.25">
      <c r="A1718" t="str">
        <f t="shared" si="175"/>
        <v/>
      </c>
      <c r="B1718" s="16">
        <f t="shared" si="178"/>
        <v>40518</v>
      </c>
      <c r="C1718">
        <f t="shared" si="179"/>
        <v>80</v>
      </c>
      <c r="D1718">
        <f t="shared" si="176"/>
        <v>0</v>
      </c>
      <c r="E1718">
        <f t="shared" si="177"/>
        <v>80</v>
      </c>
    </row>
    <row r="1719" spans="1:5" x14ac:dyDescent="0.25">
      <c r="A1719" t="str">
        <f t="shared" si="175"/>
        <v/>
      </c>
      <c r="B1719" s="16">
        <f t="shared" si="178"/>
        <v>40519</v>
      </c>
      <c r="C1719">
        <f t="shared" si="179"/>
        <v>80</v>
      </c>
      <c r="D1719">
        <f t="shared" si="176"/>
        <v>0</v>
      </c>
      <c r="E1719">
        <f t="shared" si="177"/>
        <v>80</v>
      </c>
    </row>
    <row r="1720" spans="1:5" x14ac:dyDescent="0.25">
      <c r="A1720" t="str">
        <f t="shared" si="175"/>
        <v/>
      </c>
      <c r="B1720" s="16">
        <f t="shared" si="178"/>
        <v>40520</v>
      </c>
      <c r="C1720">
        <f t="shared" si="179"/>
        <v>80</v>
      </c>
      <c r="D1720">
        <f t="shared" si="176"/>
        <v>0</v>
      </c>
      <c r="E1720">
        <f t="shared" si="177"/>
        <v>80</v>
      </c>
    </row>
    <row r="1721" spans="1:5" x14ac:dyDescent="0.25">
      <c r="A1721" t="str">
        <f t="shared" si="175"/>
        <v/>
      </c>
      <c r="B1721" s="16">
        <f t="shared" si="178"/>
        <v>40521</v>
      </c>
      <c r="C1721">
        <f t="shared" si="179"/>
        <v>80</v>
      </c>
      <c r="D1721">
        <f t="shared" si="176"/>
        <v>0</v>
      </c>
      <c r="E1721">
        <f t="shared" si="177"/>
        <v>80</v>
      </c>
    </row>
    <row r="1722" spans="1:5" x14ac:dyDescent="0.25">
      <c r="A1722" t="str">
        <f t="shared" si="175"/>
        <v/>
      </c>
      <c r="B1722" s="16">
        <f t="shared" si="178"/>
        <v>40522</v>
      </c>
      <c r="C1722">
        <f t="shared" si="179"/>
        <v>80</v>
      </c>
      <c r="D1722">
        <f t="shared" si="176"/>
        <v>0</v>
      </c>
      <c r="E1722">
        <f t="shared" si="177"/>
        <v>80</v>
      </c>
    </row>
    <row r="1723" spans="1:5" x14ac:dyDescent="0.25">
      <c r="A1723" t="str">
        <f t="shared" si="175"/>
        <v/>
      </c>
      <c r="B1723" s="16">
        <f t="shared" si="178"/>
        <v>40523</v>
      </c>
      <c r="C1723">
        <f t="shared" si="179"/>
        <v>80</v>
      </c>
      <c r="D1723">
        <f t="shared" si="176"/>
        <v>0</v>
      </c>
      <c r="E1723">
        <f t="shared" si="177"/>
        <v>80</v>
      </c>
    </row>
    <row r="1724" spans="1:5" x14ac:dyDescent="0.25">
      <c r="A1724" t="str">
        <f t="shared" si="175"/>
        <v/>
      </c>
      <c r="B1724" s="16">
        <f t="shared" si="178"/>
        <v>40524</v>
      </c>
      <c r="C1724">
        <f t="shared" si="179"/>
        <v>80</v>
      </c>
      <c r="D1724">
        <f t="shared" si="176"/>
        <v>0</v>
      </c>
      <c r="E1724">
        <f t="shared" si="177"/>
        <v>80</v>
      </c>
    </row>
    <row r="1725" spans="1:5" x14ac:dyDescent="0.25">
      <c r="A1725" t="str">
        <f t="shared" si="175"/>
        <v/>
      </c>
      <c r="B1725" s="16">
        <f t="shared" si="178"/>
        <v>40525</v>
      </c>
      <c r="C1725">
        <f t="shared" si="179"/>
        <v>80</v>
      </c>
      <c r="D1725">
        <f t="shared" si="176"/>
        <v>0</v>
      </c>
      <c r="E1725">
        <f t="shared" si="177"/>
        <v>80</v>
      </c>
    </row>
    <row r="1726" spans="1:5" x14ac:dyDescent="0.25">
      <c r="A1726" t="str">
        <f t="shared" si="175"/>
        <v/>
      </c>
      <c r="B1726" s="16">
        <f t="shared" si="178"/>
        <v>40526</v>
      </c>
      <c r="C1726">
        <f t="shared" si="179"/>
        <v>80</v>
      </c>
      <c r="D1726">
        <f t="shared" si="176"/>
        <v>0</v>
      </c>
      <c r="E1726">
        <f t="shared" si="177"/>
        <v>80</v>
      </c>
    </row>
    <row r="1727" spans="1:5" x14ac:dyDescent="0.25">
      <c r="A1727" t="str">
        <f t="shared" si="175"/>
        <v/>
      </c>
      <c r="B1727" s="16">
        <f t="shared" si="178"/>
        <v>40527</v>
      </c>
      <c r="C1727">
        <f t="shared" si="179"/>
        <v>80</v>
      </c>
      <c r="D1727">
        <f t="shared" si="176"/>
        <v>0</v>
      </c>
      <c r="E1727">
        <f t="shared" si="177"/>
        <v>80</v>
      </c>
    </row>
    <row r="1728" spans="1:5" x14ac:dyDescent="0.25">
      <c r="A1728" t="str">
        <f t="shared" si="175"/>
        <v/>
      </c>
      <c r="B1728" s="16">
        <f t="shared" si="178"/>
        <v>40528</v>
      </c>
      <c r="C1728">
        <f t="shared" si="179"/>
        <v>80</v>
      </c>
      <c r="D1728">
        <f t="shared" si="176"/>
        <v>0</v>
      </c>
      <c r="E1728">
        <f t="shared" si="177"/>
        <v>80</v>
      </c>
    </row>
    <row r="1729" spans="1:5" x14ac:dyDescent="0.25">
      <c r="A1729" t="str">
        <f t="shared" si="175"/>
        <v/>
      </c>
      <c r="B1729" s="16">
        <f t="shared" si="178"/>
        <v>40529</v>
      </c>
      <c r="C1729">
        <f t="shared" si="179"/>
        <v>80</v>
      </c>
      <c r="D1729">
        <f t="shared" si="176"/>
        <v>0</v>
      </c>
      <c r="E1729">
        <f t="shared" si="177"/>
        <v>80</v>
      </c>
    </row>
    <row r="1730" spans="1:5" x14ac:dyDescent="0.25">
      <c r="A1730" t="str">
        <f t="shared" si="175"/>
        <v/>
      </c>
      <c r="B1730" s="16">
        <f t="shared" si="178"/>
        <v>40530</v>
      </c>
      <c r="C1730">
        <f t="shared" si="179"/>
        <v>80</v>
      </c>
      <c r="D1730">
        <f t="shared" si="176"/>
        <v>0</v>
      </c>
      <c r="E1730">
        <f t="shared" si="177"/>
        <v>80</v>
      </c>
    </row>
    <row r="1731" spans="1:5" x14ac:dyDescent="0.25">
      <c r="A1731" t="str">
        <f t="shared" si="175"/>
        <v/>
      </c>
      <c r="B1731" s="16">
        <f t="shared" si="178"/>
        <v>40531</v>
      </c>
      <c r="C1731">
        <f t="shared" si="179"/>
        <v>80</v>
      </c>
      <c r="D1731">
        <f t="shared" si="176"/>
        <v>0</v>
      </c>
      <c r="E1731">
        <f t="shared" si="177"/>
        <v>80</v>
      </c>
    </row>
    <row r="1732" spans="1:5" x14ac:dyDescent="0.25">
      <c r="A1732" t="str">
        <f t="shared" si="175"/>
        <v/>
      </c>
      <c r="B1732" s="16">
        <f t="shared" si="178"/>
        <v>40532</v>
      </c>
      <c r="C1732">
        <f t="shared" si="179"/>
        <v>80</v>
      </c>
      <c r="D1732">
        <f t="shared" si="176"/>
        <v>0</v>
      </c>
      <c r="E1732">
        <f t="shared" si="177"/>
        <v>80</v>
      </c>
    </row>
    <row r="1733" spans="1:5" x14ac:dyDescent="0.25">
      <c r="A1733" t="str">
        <f t="shared" si="175"/>
        <v/>
      </c>
      <c r="B1733" s="16">
        <f t="shared" si="178"/>
        <v>40533</v>
      </c>
      <c r="C1733">
        <f t="shared" si="179"/>
        <v>80</v>
      </c>
      <c r="D1733">
        <f t="shared" si="176"/>
        <v>0</v>
      </c>
      <c r="E1733">
        <f t="shared" si="177"/>
        <v>80</v>
      </c>
    </row>
    <row r="1734" spans="1:5" x14ac:dyDescent="0.25">
      <c r="A1734" t="str">
        <f t="shared" si="175"/>
        <v/>
      </c>
      <c r="B1734" s="16">
        <f t="shared" si="178"/>
        <v>40534</v>
      </c>
      <c r="C1734">
        <f t="shared" si="179"/>
        <v>80</v>
      </c>
      <c r="D1734">
        <f t="shared" si="176"/>
        <v>0</v>
      </c>
      <c r="E1734">
        <f t="shared" si="177"/>
        <v>80</v>
      </c>
    </row>
    <row r="1735" spans="1:5" x14ac:dyDescent="0.25">
      <c r="A1735" t="str">
        <f t="shared" si="175"/>
        <v/>
      </c>
      <c r="B1735" s="16">
        <f t="shared" si="178"/>
        <v>40535</v>
      </c>
      <c r="C1735">
        <f t="shared" si="179"/>
        <v>80</v>
      </c>
      <c r="D1735">
        <f t="shared" si="176"/>
        <v>0</v>
      </c>
      <c r="E1735">
        <f t="shared" si="177"/>
        <v>80</v>
      </c>
    </row>
    <row r="1736" spans="1:5" x14ac:dyDescent="0.25">
      <c r="A1736" t="str">
        <f t="shared" ref="A1736:A1799" si="180">IF(DAY(B1736)=1,1,"")</f>
        <v/>
      </c>
      <c r="B1736" s="16">
        <f t="shared" si="178"/>
        <v>40536</v>
      </c>
      <c r="C1736">
        <f t="shared" si="179"/>
        <v>80</v>
      </c>
      <c r="D1736">
        <f t="shared" ref="D1736:D1799" si="181">SUM(F1736:W1736)</f>
        <v>0</v>
      </c>
      <c r="E1736">
        <f t="shared" ref="E1736:E1799" si="182">C1736-D1736</f>
        <v>80</v>
      </c>
    </row>
    <row r="1737" spans="1:5" x14ac:dyDescent="0.25">
      <c r="A1737" t="str">
        <f t="shared" si="180"/>
        <v/>
      </c>
      <c r="B1737" s="16">
        <f t="shared" ref="B1737:B1800" si="183">B1736+1</f>
        <v>40537</v>
      </c>
      <c r="C1737">
        <f t="shared" si="179"/>
        <v>80</v>
      </c>
      <c r="D1737">
        <f t="shared" si="181"/>
        <v>0</v>
      </c>
      <c r="E1737">
        <f t="shared" si="182"/>
        <v>80</v>
      </c>
    </row>
    <row r="1738" spans="1:5" x14ac:dyDescent="0.25">
      <c r="A1738" t="str">
        <f t="shared" si="180"/>
        <v/>
      </c>
      <c r="B1738" s="16">
        <f t="shared" si="183"/>
        <v>40538</v>
      </c>
      <c r="C1738">
        <f t="shared" ref="C1738:C1801" si="184">C1737</f>
        <v>80</v>
      </c>
      <c r="D1738">
        <f t="shared" si="181"/>
        <v>0</v>
      </c>
      <c r="E1738">
        <f t="shared" si="182"/>
        <v>80</v>
      </c>
    </row>
    <row r="1739" spans="1:5" x14ac:dyDescent="0.25">
      <c r="A1739" t="str">
        <f t="shared" si="180"/>
        <v/>
      </c>
      <c r="B1739" s="16">
        <f t="shared" si="183"/>
        <v>40539</v>
      </c>
      <c r="C1739">
        <f t="shared" si="184"/>
        <v>80</v>
      </c>
      <c r="D1739">
        <f t="shared" si="181"/>
        <v>0</v>
      </c>
      <c r="E1739">
        <f t="shared" si="182"/>
        <v>80</v>
      </c>
    </row>
    <row r="1740" spans="1:5" x14ac:dyDescent="0.25">
      <c r="A1740" t="str">
        <f t="shared" si="180"/>
        <v/>
      </c>
      <c r="B1740" s="16">
        <f t="shared" si="183"/>
        <v>40540</v>
      </c>
      <c r="C1740">
        <f t="shared" si="184"/>
        <v>80</v>
      </c>
      <c r="D1740">
        <f t="shared" si="181"/>
        <v>0</v>
      </c>
      <c r="E1740">
        <f t="shared" si="182"/>
        <v>80</v>
      </c>
    </row>
    <row r="1741" spans="1:5" x14ac:dyDescent="0.25">
      <c r="A1741" t="str">
        <f t="shared" si="180"/>
        <v/>
      </c>
      <c r="B1741" s="16">
        <f t="shared" si="183"/>
        <v>40541</v>
      </c>
      <c r="C1741">
        <f t="shared" si="184"/>
        <v>80</v>
      </c>
      <c r="D1741">
        <f t="shared" si="181"/>
        <v>0</v>
      </c>
      <c r="E1741">
        <f t="shared" si="182"/>
        <v>80</v>
      </c>
    </row>
    <row r="1742" spans="1:5" x14ac:dyDescent="0.25">
      <c r="A1742" t="str">
        <f t="shared" si="180"/>
        <v/>
      </c>
      <c r="B1742" s="16">
        <f t="shared" si="183"/>
        <v>40542</v>
      </c>
      <c r="C1742">
        <f t="shared" si="184"/>
        <v>80</v>
      </c>
      <c r="D1742">
        <f t="shared" si="181"/>
        <v>0</v>
      </c>
      <c r="E1742">
        <f t="shared" si="182"/>
        <v>80</v>
      </c>
    </row>
    <row r="1743" spans="1:5" x14ac:dyDescent="0.25">
      <c r="A1743" t="str">
        <f t="shared" si="180"/>
        <v/>
      </c>
      <c r="B1743" s="16">
        <f t="shared" si="183"/>
        <v>40543</v>
      </c>
      <c r="C1743">
        <f t="shared" si="184"/>
        <v>80</v>
      </c>
      <c r="D1743">
        <f t="shared" si="181"/>
        <v>0</v>
      </c>
      <c r="E1743">
        <f t="shared" si="182"/>
        <v>80</v>
      </c>
    </row>
    <row r="1744" spans="1:5" x14ac:dyDescent="0.25">
      <c r="A1744">
        <f t="shared" si="180"/>
        <v>1</v>
      </c>
      <c r="B1744" s="16">
        <f t="shared" si="183"/>
        <v>40544</v>
      </c>
      <c r="C1744">
        <f t="shared" si="184"/>
        <v>80</v>
      </c>
      <c r="D1744">
        <f t="shared" si="181"/>
        <v>0</v>
      </c>
      <c r="E1744">
        <f t="shared" si="182"/>
        <v>80</v>
      </c>
    </row>
    <row r="1745" spans="1:5" x14ac:dyDescent="0.25">
      <c r="A1745" t="str">
        <f t="shared" si="180"/>
        <v/>
      </c>
      <c r="B1745" s="16">
        <f t="shared" si="183"/>
        <v>40545</v>
      </c>
      <c r="C1745">
        <f t="shared" si="184"/>
        <v>80</v>
      </c>
      <c r="D1745">
        <f t="shared" si="181"/>
        <v>0</v>
      </c>
      <c r="E1745">
        <f t="shared" si="182"/>
        <v>80</v>
      </c>
    </row>
    <row r="1746" spans="1:5" x14ac:dyDescent="0.25">
      <c r="A1746" t="str">
        <f t="shared" si="180"/>
        <v/>
      </c>
      <c r="B1746" s="16">
        <f t="shared" si="183"/>
        <v>40546</v>
      </c>
      <c r="C1746">
        <f t="shared" si="184"/>
        <v>80</v>
      </c>
      <c r="D1746">
        <f t="shared" si="181"/>
        <v>0</v>
      </c>
      <c r="E1746">
        <f t="shared" si="182"/>
        <v>80</v>
      </c>
    </row>
    <row r="1747" spans="1:5" x14ac:dyDescent="0.25">
      <c r="A1747" t="str">
        <f t="shared" si="180"/>
        <v/>
      </c>
      <c r="B1747" s="16">
        <f t="shared" si="183"/>
        <v>40547</v>
      </c>
      <c r="C1747">
        <f t="shared" si="184"/>
        <v>80</v>
      </c>
      <c r="D1747">
        <f t="shared" si="181"/>
        <v>0</v>
      </c>
      <c r="E1747">
        <f t="shared" si="182"/>
        <v>80</v>
      </c>
    </row>
    <row r="1748" spans="1:5" x14ac:dyDescent="0.25">
      <c r="A1748" t="str">
        <f t="shared" si="180"/>
        <v/>
      </c>
      <c r="B1748" s="16">
        <f t="shared" si="183"/>
        <v>40548</v>
      </c>
      <c r="C1748">
        <f t="shared" si="184"/>
        <v>80</v>
      </c>
      <c r="D1748">
        <f t="shared" si="181"/>
        <v>0</v>
      </c>
      <c r="E1748">
        <f t="shared" si="182"/>
        <v>80</v>
      </c>
    </row>
    <row r="1749" spans="1:5" x14ac:dyDescent="0.25">
      <c r="A1749" t="str">
        <f t="shared" si="180"/>
        <v/>
      </c>
      <c r="B1749" s="16">
        <f t="shared" si="183"/>
        <v>40549</v>
      </c>
      <c r="C1749">
        <f t="shared" si="184"/>
        <v>80</v>
      </c>
      <c r="D1749">
        <f t="shared" si="181"/>
        <v>0</v>
      </c>
      <c r="E1749">
        <f t="shared" si="182"/>
        <v>80</v>
      </c>
    </row>
    <row r="1750" spans="1:5" x14ac:dyDescent="0.25">
      <c r="A1750" t="str">
        <f t="shared" si="180"/>
        <v/>
      </c>
      <c r="B1750" s="16">
        <f t="shared" si="183"/>
        <v>40550</v>
      </c>
      <c r="C1750">
        <f t="shared" si="184"/>
        <v>80</v>
      </c>
      <c r="D1750">
        <f t="shared" si="181"/>
        <v>0</v>
      </c>
      <c r="E1750">
        <f t="shared" si="182"/>
        <v>80</v>
      </c>
    </row>
    <row r="1751" spans="1:5" x14ac:dyDescent="0.25">
      <c r="A1751" t="str">
        <f t="shared" si="180"/>
        <v/>
      </c>
      <c r="B1751" s="16">
        <f t="shared" si="183"/>
        <v>40551</v>
      </c>
      <c r="C1751">
        <f t="shared" si="184"/>
        <v>80</v>
      </c>
      <c r="D1751">
        <f t="shared" si="181"/>
        <v>0</v>
      </c>
      <c r="E1751">
        <f t="shared" si="182"/>
        <v>80</v>
      </c>
    </row>
    <row r="1752" spans="1:5" x14ac:dyDescent="0.25">
      <c r="A1752" t="str">
        <f t="shared" si="180"/>
        <v/>
      </c>
      <c r="B1752" s="16">
        <f t="shared" si="183"/>
        <v>40552</v>
      </c>
      <c r="C1752">
        <f t="shared" si="184"/>
        <v>80</v>
      </c>
      <c r="D1752">
        <f t="shared" si="181"/>
        <v>0</v>
      </c>
      <c r="E1752">
        <f t="shared" si="182"/>
        <v>80</v>
      </c>
    </row>
    <row r="1753" spans="1:5" x14ac:dyDescent="0.25">
      <c r="A1753" t="str">
        <f t="shared" si="180"/>
        <v/>
      </c>
      <c r="B1753" s="16">
        <f t="shared" si="183"/>
        <v>40553</v>
      </c>
      <c r="C1753">
        <f t="shared" si="184"/>
        <v>80</v>
      </c>
      <c r="D1753">
        <f t="shared" si="181"/>
        <v>0</v>
      </c>
      <c r="E1753">
        <f t="shared" si="182"/>
        <v>80</v>
      </c>
    </row>
    <row r="1754" spans="1:5" x14ac:dyDescent="0.25">
      <c r="A1754" t="str">
        <f t="shared" si="180"/>
        <v/>
      </c>
      <c r="B1754" s="16">
        <f t="shared" si="183"/>
        <v>40554</v>
      </c>
      <c r="C1754">
        <f t="shared" si="184"/>
        <v>80</v>
      </c>
      <c r="D1754">
        <f t="shared" si="181"/>
        <v>0</v>
      </c>
      <c r="E1754">
        <f t="shared" si="182"/>
        <v>80</v>
      </c>
    </row>
    <row r="1755" spans="1:5" x14ac:dyDescent="0.25">
      <c r="A1755" t="str">
        <f t="shared" si="180"/>
        <v/>
      </c>
      <c r="B1755" s="16">
        <f t="shared" si="183"/>
        <v>40555</v>
      </c>
      <c r="C1755">
        <f t="shared" si="184"/>
        <v>80</v>
      </c>
      <c r="D1755">
        <f t="shared" si="181"/>
        <v>0</v>
      </c>
      <c r="E1755">
        <f t="shared" si="182"/>
        <v>80</v>
      </c>
    </row>
    <row r="1756" spans="1:5" x14ac:dyDescent="0.25">
      <c r="A1756" t="str">
        <f t="shared" si="180"/>
        <v/>
      </c>
      <c r="B1756" s="16">
        <f t="shared" si="183"/>
        <v>40556</v>
      </c>
      <c r="C1756">
        <f t="shared" si="184"/>
        <v>80</v>
      </c>
      <c r="D1756">
        <f t="shared" si="181"/>
        <v>0</v>
      </c>
      <c r="E1756">
        <f t="shared" si="182"/>
        <v>80</v>
      </c>
    </row>
    <row r="1757" spans="1:5" x14ac:dyDescent="0.25">
      <c r="A1757" t="str">
        <f t="shared" si="180"/>
        <v/>
      </c>
      <c r="B1757" s="16">
        <f t="shared" si="183"/>
        <v>40557</v>
      </c>
      <c r="C1757">
        <f t="shared" si="184"/>
        <v>80</v>
      </c>
      <c r="D1757">
        <f t="shared" si="181"/>
        <v>0</v>
      </c>
      <c r="E1757">
        <f t="shared" si="182"/>
        <v>80</v>
      </c>
    </row>
    <row r="1758" spans="1:5" x14ac:dyDescent="0.25">
      <c r="A1758" t="str">
        <f t="shared" si="180"/>
        <v/>
      </c>
      <c r="B1758" s="16">
        <f t="shared" si="183"/>
        <v>40558</v>
      </c>
      <c r="C1758">
        <f t="shared" si="184"/>
        <v>80</v>
      </c>
      <c r="D1758">
        <f t="shared" si="181"/>
        <v>0</v>
      </c>
      <c r="E1758">
        <f t="shared" si="182"/>
        <v>80</v>
      </c>
    </row>
    <row r="1759" spans="1:5" x14ac:dyDescent="0.25">
      <c r="A1759" t="str">
        <f t="shared" si="180"/>
        <v/>
      </c>
      <c r="B1759" s="16">
        <f t="shared" si="183"/>
        <v>40559</v>
      </c>
      <c r="C1759">
        <f t="shared" si="184"/>
        <v>80</v>
      </c>
      <c r="D1759">
        <f t="shared" si="181"/>
        <v>0</v>
      </c>
      <c r="E1759">
        <f t="shared" si="182"/>
        <v>80</v>
      </c>
    </row>
    <row r="1760" spans="1:5" x14ac:dyDescent="0.25">
      <c r="A1760" t="str">
        <f t="shared" si="180"/>
        <v/>
      </c>
      <c r="B1760" s="16">
        <f t="shared" si="183"/>
        <v>40560</v>
      </c>
      <c r="C1760">
        <f t="shared" si="184"/>
        <v>80</v>
      </c>
      <c r="D1760">
        <f t="shared" si="181"/>
        <v>0</v>
      </c>
      <c r="E1760">
        <f t="shared" si="182"/>
        <v>80</v>
      </c>
    </row>
    <row r="1761" spans="1:5" x14ac:dyDescent="0.25">
      <c r="A1761" t="str">
        <f t="shared" si="180"/>
        <v/>
      </c>
      <c r="B1761" s="16">
        <f t="shared" si="183"/>
        <v>40561</v>
      </c>
      <c r="C1761">
        <f t="shared" si="184"/>
        <v>80</v>
      </c>
      <c r="D1761">
        <f t="shared" si="181"/>
        <v>0</v>
      </c>
      <c r="E1761">
        <f t="shared" si="182"/>
        <v>80</v>
      </c>
    </row>
    <row r="1762" spans="1:5" x14ac:dyDescent="0.25">
      <c r="A1762" t="str">
        <f t="shared" si="180"/>
        <v/>
      </c>
      <c r="B1762" s="16">
        <f t="shared" si="183"/>
        <v>40562</v>
      </c>
      <c r="C1762">
        <f t="shared" si="184"/>
        <v>80</v>
      </c>
      <c r="D1762">
        <f t="shared" si="181"/>
        <v>0</v>
      </c>
      <c r="E1762">
        <f t="shared" si="182"/>
        <v>80</v>
      </c>
    </row>
    <row r="1763" spans="1:5" x14ac:dyDescent="0.25">
      <c r="A1763" t="str">
        <f t="shared" si="180"/>
        <v/>
      </c>
      <c r="B1763" s="16">
        <f t="shared" si="183"/>
        <v>40563</v>
      </c>
      <c r="C1763">
        <f t="shared" si="184"/>
        <v>80</v>
      </c>
      <c r="D1763">
        <f t="shared" si="181"/>
        <v>0</v>
      </c>
      <c r="E1763">
        <f t="shared" si="182"/>
        <v>80</v>
      </c>
    </row>
    <row r="1764" spans="1:5" x14ac:dyDescent="0.25">
      <c r="A1764" t="str">
        <f t="shared" si="180"/>
        <v/>
      </c>
      <c r="B1764" s="16">
        <f t="shared" si="183"/>
        <v>40564</v>
      </c>
      <c r="C1764">
        <f t="shared" si="184"/>
        <v>80</v>
      </c>
      <c r="D1764">
        <f t="shared" si="181"/>
        <v>0</v>
      </c>
      <c r="E1764">
        <f t="shared" si="182"/>
        <v>80</v>
      </c>
    </row>
    <row r="1765" spans="1:5" x14ac:dyDescent="0.25">
      <c r="A1765" t="str">
        <f t="shared" si="180"/>
        <v/>
      </c>
      <c r="B1765" s="16">
        <f t="shared" si="183"/>
        <v>40565</v>
      </c>
      <c r="C1765">
        <f t="shared" si="184"/>
        <v>80</v>
      </c>
      <c r="D1765">
        <f t="shared" si="181"/>
        <v>0</v>
      </c>
      <c r="E1765">
        <f t="shared" si="182"/>
        <v>80</v>
      </c>
    </row>
    <row r="1766" spans="1:5" x14ac:dyDescent="0.25">
      <c r="A1766" t="str">
        <f t="shared" si="180"/>
        <v/>
      </c>
      <c r="B1766" s="16">
        <f t="shared" si="183"/>
        <v>40566</v>
      </c>
      <c r="C1766">
        <f t="shared" si="184"/>
        <v>80</v>
      </c>
      <c r="D1766">
        <f t="shared" si="181"/>
        <v>0</v>
      </c>
      <c r="E1766">
        <f t="shared" si="182"/>
        <v>80</v>
      </c>
    </row>
    <row r="1767" spans="1:5" x14ac:dyDescent="0.25">
      <c r="A1767" t="str">
        <f t="shared" si="180"/>
        <v/>
      </c>
      <c r="B1767" s="16">
        <f t="shared" si="183"/>
        <v>40567</v>
      </c>
      <c r="C1767">
        <f t="shared" si="184"/>
        <v>80</v>
      </c>
      <c r="D1767">
        <f t="shared" si="181"/>
        <v>0</v>
      </c>
      <c r="E1767">
        <f t="shared" si="182"/>
        <v>80</v>
      </c>
    </row>
    <row r="1768" spans="1:5" x14ac:dyDescent="0.25">
      <c r="A1768" t="str">
        <f t="shared" si="180"/>
        <v/>
      </c>
      <c r="B1768" s="16">
        <f t="shared" si="183"/>
        <v>40568</v>
      </c>
      <c r="C1768">
        <f t="shared" si="184"/>
        <v>80</v>
      </c>
      <c r="D1768">
        <f t="shared" si="181"/>
        <v>0</v>
      </c>
      <c r="E1768">
        <f t="shared" si="182"/>
        <v>80</v>
      </c>
    </row>
    <row r="1769" spans="1:5" x14ac:dyDescent="0.25">
      <c r="A1769" t="str">
        <f t="shared" si="180"/>
        <v/>
      </c>
      <c r="B1769" s="16">
        <f t="shared" si="183"/>
        <v>40569</v>
      </c>
      <c r="C1769">
        <f t="shared" si="184"/>
        <v>80</v>
      </c>
      <c r="D1769">
        <f t="shared" si="181"/>
        <v>0</v>
      </c>
      <c r="E1769">
        <f t="shared" si="182"/>
        <v>80</v>
      </c>
    </row>
    <row r="1770" spans="1:5" x14ac:dyDescent="0.25">
      <c r="A1770" t="str">
        <f t="shared" si="180"/>
        <v/>
      </c>
      <c r="B1770" s="16">
        <f t="shared" si="183"/>
        <v>40570</v>
      </c>
      <c r="C1770">
        <f t="shared" si="184"/>
        <v>80</v>
      </c>
      <c r="D1770">
        <f t="shared" si="181"/>
        <v>0</v>
      </c>
      <c r="E1770">
        <f t="shared" si="182"/>
        <v>80</v>
      </c>
    </row>
    <row r="1771" spans="1:5" x14ac:dyDescent="0.25">
      <c r="A1771" t="str">
        <f t="shared" si="180"/>
        <v/>
      </c>
      <c r="B1771" s="16">
        <f t="shared" si="183"/>
        <v>40571</v>
      </c>
      <c r="C1771">
        <f t="shared" si="184"/>
        <v>80</v>
      </c>
      <c r="D1771">
        <f t="shared" si="181"/>
        <v>0</v>
      </c>
      <c r="E1771">
        <f t="shared" si="182"/>
        <v>80</v>
      </c>
    </row>
    <row r="1772" spans="1:5" x14ac:dyDescent="0.25">
      <c r="A1772" t="str">
        <f t="shared" si="180"/>
        <v/>
      </c>
      <c r="B1772" s="16">
        <f t="shared" si="183"/>
        <v>40572</v>
      </c>
      <c r="C1772">
        <f t="shared" si="184"/>
        <v>80</v>
      </c>
      <c r="D1772">
        <f t="shared" si="181"/>
        <v>0</v>
      </c>
      <c r="E1772">
        <f t="shared" si="182"/>
        <v>80</v>
      </c>
    </row>
    <row r="1773" spans="1:5" x14ac:dyDescent="0.25">
      <c r="A1773" t="str">
        <f t="shared" si="180"/>
        <v/>
      </c>
      <c r="B1773" s="16">
        <f t="shared" si="183"/>
        <v>40573</v>
      </c>
      <c r="C1773">
        <f t="shared" si="184"/>
        <v>80</v>
      </c>
      <c r="D1773">
        <f t="shared" si="181"/>
        <v>0</v>
      </c>
      <c r="E1773">
        <f t="shared" si="182"/>
        <v>80</v>
      </c>
    </row>
    <row r="1774" spans="1:5" x14ac:dyDescent="0.25">
      <c r="A1774" t="str">
        <f t="shared" si="180"/>
        <v/>
      </c>
      <c r="B1774" s="16">
        <f t="shared" si="183"/>
        <v>40574</v>
      </c>
      <c r="C1774">
        <f>C1773</f>
        <v>80</v>
      </c>
      <c r="D1774">
        <f t="shared" si="181"/>
        <v>0</v>
      </c>
      <c r="E1774">
        <f t="shared" si="182"/>
        <v>80</v>
      </c>
    </row>
    <row r="1775" spans="1:5" x14ac:dyDescent="0.25">
      <c r="A1775">
        <f t="shared" si="180"/>
        <v>1</v>
      </c>
      <c r="B1775" s="16">
        <f t="shared" si="183"/>
        <v>40575</v>
      </c>
      <c r="C1775">
        <v>295</v>
      </c>
      <c r="D1775">
        <f t="shared" si="181"/>
        <v>0</v>
      </c>
      <c r="E1775">
        <f t="shared" si="182"/>
        <v>295</v>
      </c>
    </row>
    <row r="1776" spans="1:5" x14ac:dyDescent="0.25">
      <c r="A1776" t="str">
        <f t="shared" si="180"/>
        <v/>
      </c>
      <c r="B1776" s="16">
        <f t="shared" si="183"/>
        <v>40576</v>
      </c>
      <c r="C1776">
        <f t="shared" si="184"/>
        <v>295</v>
      </c>
      <c r="D1776">
        <f t="shared" si="181"/>
        <v>0</v>
      </c>
      <c r="E1776">
        <f t="shared" si="182"/>
        <v>295</v>
      </c>
    </row>
    <row r="1777" spans="1:5" x14ac:dyDescent="0.25">
      <c r="A1777" t="str">
        <f t="shared" si="180"/>
        <v/>
      </c>
      <c r="B1777" s="16">
        <f t="shared" si="183"/>
        <v>40577</v>
      </c>
      <c r="C1777">
        <f t="shared" si="184"/>
        <v>295</v>
      </c>
      <c r="D1777">
        <f t="shared" si="181"/>
        <v>0</v>
      </c>
      <c r="E1777">
        <f t="shared" si="182"/>
        <v>295</v>
      </c>
    </row>
    <row r="1778" spans="1:5" x14ac:dyDescent="0.25">
      <c r="A1778" t="str">
        <f t="shared" si="180"/>
        <v/>
      </c>
      <c r="B1778" s="16">
        <f t="shared" si="183"/>
        <v>40578</v>
      </c>
      <c r="C1778">
        <f t="shared" si="184"/>
        <v>295</v>
      </c>
      <c r="D1778">
        <f t="shared" si="181"/>
        <v>0</v>
      </c>
      <c r="E1778">
        <f t="shared" si="182"/>
        <v>295</v>
      </c>
    </row>
    <row r="1779" spans="1:5" x14ac:dyDescent="0.25">
      <c r="A1779" t="str">
        <f t="shared" si="180"/>
        <v/>
      </c>
      <c r="B1779" s="16">
        <f t="shared" si="183"/>
        <v>40579</v>
      </c>
      <c r="C1779">
        <f t="shared" si="184"/>
        <v>295</v>
      </c>
      <c r="D1779">
        <f t="shared" si="181"/>
        <v>0</v>
      </c>
      <c r="E1779">
        <f t="shared" si="182"/>
        <v>295</v>
      </c>
    </row>
    <row r="1780" spans="1:5" x14ac:dyDescent="0.25">
      <c r="A1780" t="str">
        <f t="shared" si="180"/>
        <v/>
      </c>
      <c r="B1780" s="16">
        <f t="shared" si="183"/>
        <v>40580</v>
      </c>
      <c r="C1780">
        <f t="shared" si="184"/>
        <v>295</v>
      </c>
      <c r="D1780">
        <f t="shared" si="181"/>
        <v>0</v>
      </c>
      <c r="E1780">
        <f t="shared" si="182"/>
        <v>295</v>
      </c>
    </row>
    <row r="1781" spans="1:5" x14ac:dyDescent="0.25">
      <c r="A1781" t="str">
        <f t="shared" si="180"/>
        <v/>
      </c>
      <c r="B1781" s="16">
        <f t="shared" si="183"/>
        <v>40581</v>
      </c>
      <c r="C1781">
        <f t="shared" si="184"/>
        <v>295</v>
      </c>
      <c r="D1781">
        <f t="shared" si="181"/>
        <v>0</v>
      </c>
      <c r="E1781">
        <f t="shared" si="182"/>
        <v>295</v>
      </c>
    </row>
    <row r="1782" spans="1:5" x14ac:dyDescent="0.25">
      <c r="A1782" t="str">
        <f t="shared" si="180"/>
        <v/>
      </c>
      <c r="B1782" s="16">
        <f t="shared" si="183"/>
        <v>40582</v>
      </c>
      <c r="C1782">
        <f t="shared" si="184"/>
        <v>295</v>
      </c>
      <c r="D1782">
        <f t="shared" si="181"/>
        <v>0</v>
      </c>
      <c r="E1782">
        <f t="shared" si="182"/>
        <v>295</v>
      </c>
    </row>
    <row r="1783" spans="1:5" x14ac:dyDescent="0.25">
      <c r="A1783" t="str">
        <f t="shared" si="180"/>
        <v/>
      </c>
      <c r="B1783" s="16">
        <f t="shared" si="183"/>
        <v>40583</v>
      </c>
      <c r="C1783">
        <f t="shared" si="184"/>
        <v>295</v>
      </c>
      <c r="D1783">
        <f t="shared" si="181"/>
        <v>0</v>
      </c>
      <c r="E1783">
        <f t="shared" si="182"/>
        <v>295</v>
      </c>
    </row>
    <row r="1784" spans="1:5" x14ac:dyDescent="0.25">
      <c r="A1784" t="str">
        <f t="shared" si="180"/>
        <v/>
      </c>
      <c r="B1784" s="16">
        <f t="shared" si="183"/>
        <v>40584</v>
      </c>
      <c r="C1784">
        <f t="shared" si="184"/>
        <v>295</v>
      </c>
      <c r="D1784">
        <f t="shared" si="181"/>
        <v>0</v>
      </c>
      <c r="E1784">
        <f t="shared" si="182"/>
        <v>295</v>
      </c>
    </row>
    <row r="1785" spans="1:5" x14ac:dyDescent="0.25">
      <c r="A1785" t="str">
        <f t="shared" si="180"/>
        <v/>
      </c>
      <c r="B1785" s="16">
        <f t="shared" si="183"/>
        <v>40585</v>
      </c>
      <c r="C1785">
        <f t="shared" si="184"/>
        <v>295</v>
      </c>
      <c r="D1785">
        <f t="shared" si="181"/>
        <v>0</v>
      </c>
      <c r="E1785">
        <f t="shared" si="182"/>
        <v>295</v>
      </c>
    </row>
    <row r="1786" spans="1:5" x14ac:dyDescent="0.25">
      <c r="A1786" t="str">
        <f t="shared" si="180"/>
        <v/>
      </c>
      <c r="B1786" s="16">
        <f t="shared" si="183"/>
        <v>40586</v>
      </c>
      <c r="C1786">
        <f t="shared" si="184"/>
        <v>295</v>
      </c>
      <c r="D1786">
        <f t="shared" si="181"/>
        <v>0</v>
      </c>
      <c r="E1786">
        <f t="shared" si="182"/>
        <v>295</v>
      </c>
    </row>
    <row r="1787" spans="1:5" x14ac:dyDescent="0.25">
      <c r="A1787" t="str">
        <f t="shared" si="180"/>
        <v/>
      </c>
      <c r="B1787" s="16">
        <f t="shared" si="183"/>
        <v>40587</v>
      </c>
      <c r="C1787">
        <f t="shared" si="184"/>
        <v>295</v>
      </c>
      <c r="D1787">
        <f t="shared" si="181"/>
        <v>0</v>
      </c>
      <c r="E1787">
        <f t="shared" si="182"/>
        <v>295</v>
      </c>
    </row>
    <row r="1788" spans="1:5" x14ac:dyDescent="0.25">
      <c r="A1788" t="str">
        <f t="shared" si="180"/>
        <v/>
      </c>
      <c r="B1788" s="16">
        <f t="shared" si="183"/>
        <v>40588</v>
      </c>
      <c r="C1788">
        <f t="shared" si="184"/>
        <v>295</v>
      </c>
      <c r="D1788">
        <f t="shared" si="181"/>
        <v>0</v>
      </c>
      <c r="E1788">
        <f t="shared" si="182"/>
        <v>295</v>
      </c>
    </row>
    <row r="1789" spans="1:5" x14ac:dyDescent="0.25">
      <c r="A1789" t="str">
        <f t="shared" si="180"/>
        <v/>
      </c>
      <c r="B1789" s="16">
        <f t="shared" si="183"/>
        <v>40589</v>
      </c>
      <c r="C1789">
        <f t="shared" si="184"/>
        <v>295</v>
      </c>
      <c r="D1789">
        <f t="shared" si="181"/>
        <v>0</v>
      </c>
      <c r="E1789">
        <f t="shared" si="182"/>
        <v>295</v>
      </c>
    </row>
    <row r="1790" spans="1:5" x14ac:dyDescent="0.25">
      <c r="A1790" t="str">
        <f t="shared" si="180"/>
        <v/>
      </c>
      <c r="B1790" s="16">
        <f t="shared" si="183"/>
        <v>40590</v>
      </c>
      <c r="C1790">
        <f t="shared" si="184"/>
        <v>295</v>
      </c>
      <c r="D1790">
        <f t="shared" si="181"/>
        <v>0</v>
      </c>
      <c r="E1790">
        <f t="shared" si="182"/>
        <v>295</v>
      </c>
    </row>
    <row r="1791" spans="1:5" x14ac:dyDescent="0.25">
      <c r="A1791" t="str">
        <f t="shared" si="180"/>
        <v/>
      </c>
      <c r="B1791" s="16">
        <f t="shared" si="183"/>
        <v>40591</v>
      </c>
      <c r="C1791">
        <f t="shared" si="184"/>
        <v>295</v>
      </c>
      <c r="D1791">
        <f t="shared" si="181"/>
        <v>0</v>
      </c>
      <c r="E1791">
        <f t="shared" si="182"/>
        <v>295</v>
      </c>
    </row>
    <row r="1792" spans="1:5" x14ac:dyDescent="0.25">
      <c r="A1792" t="str">
        <f t="shared" si="180"/>
        <v/>
      </c>
      <c r="B1792" s="16">
        <f t="shared" si="183"/>
        <v>40592</v>
      </c>
      <c r="C1792">
        <f t="shared" si="184"/>
        <v>295</v>
      </c>
      <c r="D1792">
        <f t="shared" si="181"/>
        <v>0</v>
      </c>
      <c r="E1792">
        <f t="shared" si="182"/>
        <v>295</v>
      </c>
    </row>
    <row r="1793" spans="1:5" x14ac:dyDescent="0.25">
      <c r="A1793" t="str">
        <f t="shared" si="180"/>
        <v/>
      </c>
      <c r="B1793" s="16">
        <f t="shared" si="183"/>
        <v>40593</v>
      </c>
      <c r="C1793">
        <f t="shared" si="184"/>
        <v>295</v>
      </c>
      <c r="D1793">
        <f t="shared" si="181"/>
        <v>0</v>
      </c>
      <c r="E1793">
        <f t="shared" si="182"/>
        <v>295</v>
      </c>
    </row>
    <row r="1794" spans="1:5" x14ac:dyDescent="0.25">
      <c r="A1794" t="str">
        <f t="shared" si="180"/>
        <v/>
      </c>
      <c r="B1794" s="16">
        <f t="shared" si="183"/>
        <v>40594</v>
      </c>
      <c r="C1794">
        <f t="shared" si="184"/>
        <v>295</v>
      </c>
      <c r="D1794">
        <f t="shared" si="181"/>
        <v>0</v>
      </c>
      <c r="E1794">
        <f t="shared" si="182"/>
        <v>295</v>
      </c>
    </row>
    <row r="1795" spans="1:5" x14ac:dyDescent="0.25">
      <c r="A1795" t="str">
        <f t="shared" si="180"/>
        <v/>
      </c>
      <c r="B1795" s="16">
        <f t="shared" si="183"/>
        <v>40595</v>
      </c>
      <c r="C1795">
        <f t="shared" si="184"/>
        <v>295</v>
      </c>
      <c r="D1795">
        <f t="shared" si="181"/>
        <v>0</v>
      </c>
      <c r="E1795">
        <f t="shared" si="182"/>
        <v>295</v>
      </c>
    </row>
    <row r="1796" spans="1:5" x14ac:dyDescent="0.25">
      <c r="A1796" t="str">
        <f t="shared" si="180"/>
        <v/>
      </c>
      <c r="B1796" s="16">
        <f t="shared" si="183"/>
        <v>40596</v>
      </c>
      <c r="C1796">
        <f t="shared" si="184"/>
        <v>295</v>
      </c>
      <c r="D1796">
        <f t="shared" si="181"/>
        <v>0</v>
      </c>
      <c r="E1796">
        <f t="shared" si="182"/>
        <v>295</v>
      </c>
    </row>
    <row r="1797" spans="1:5" x14ac:dyDescent="0.25">
      <c r="A1797" t="str">
        <f t="shared" si="180"/>
        <v/>
      </c>
      <c r="B1797" s="16">
        <f t="shared" si="183"/>
        <v>40597</v>
      </c>
      <c r="C1797">
        <f t="shared" si="184"/>
        <v>295</v>
      </c>
      <c r="D1797">
        <f t="shared" si="181"/>
        <v>0</v>
      </c>
      <c r="E1797">
        <f t="shared" si="182"/>
        <v>295</v>
      </c>
    </row>
    <row r="1798" spans="1:5" x14ac:dyDescent="0.25">
      <c r="A1798" t="str">
        <f t="shared" si="180"/>
        <v/>
      </c>
      <c r="B1798" s="16">
        <f t="shared" si="183"/>
        <v>40598</v>
      </c>
      <c r="C1798">
        <f t="shared" si="184"/>
        <v>295</v>
      </c>
      <c r="D1798">
        <f t="shared" si="181"/>
        <v>0</v>
      </c>
      <c r="E1798">
        <f t="shared" si="182"/>
        <v>295</v>
      </c>
    </row>
    <row r="1799" spans="1:5" x14ac:dyDescent="0.25">
      <c r="A1799" t="str">
        <f t="shared" si="180"/>
        <v/>
      </c>
      <c r="B1799" s="16">
        <f t="shared" si="183"/>
        <v>40599</v>
      </c>
      <c r="C1799">
        <f t="shared" si="184"/>
        <v>295</v>
      </c>
      <c r="D1799">
        <f t="shared" si="181"/>
        <v>0</v>
      </c>
      <c r="E1799">
        <f t="shared" si="182"/>
        <v>295</v>
      </c>
    </row>
    <row r="1800" spans="1:5" x14ac:dyDescent="0.25">
      <c r="A1800" t="str">
        <f t="shared" ref="A1800:A1863" si="185">IF(DAY(B1800)=1,1,"")</f>
        <v/>
      </c>
      <c r="B1800" s="16">
        <f t="shared" si="183"/>
        <v>40600</v>
      </c>
      <c r="C1800">
        <f t="shared" si="184"/>
        <v>295</v>
      </c>
      <c r="D1800">
        <f t="shared" ref="D1800:D1863" si="186">SUM(F1800:W1800)</f>
        <v>0</v>
      </c>
      <c r="E1800">
        <f t="shared" ref="E1800:E1863" si="187">C1800-D1800</f>
        <v>295</v>
      </c>
    </row>
    <row r="1801" spans="1:5" x14ac:dyDescent="0.25">
      <c r="A1801" t="str">
        <f t="shared" si="185"/>
        <v/>
      </c>
      <c r="B1801" s="16">
        <f t="shared" ref="B1801:B1864" si="188">B1800+1</f>
        <v>40601</v>
      </c>
      <c r="C1801">
        <f t="shared" si="184"/>
        <v>295</v>
      </c>
      <c r="D1801">
        <f t="shared" si="186"/>
        <v>0</v>
      </c>
      <c r="E1801">
        <f t="shared" si="187"/>
        <v>295</v>
      </c>
    </row>
    <row r="1802" spans="1:5" x14ac:dyDescent="0.25">
      <c r="A1802" t="str">
        <f t="shared" si="185"/>
        <v/>
      </c>
      <c r="B1802" s="16">
        <f t="shared" si="188"/>
        <v>40602</v>
      </c>
      <c r="C1802">
        <f t="shared" ref="C1802:C1865" si="189">C1801</f>
        <v>295</v>
      </c>
      <c r="D1802">
        <f t="shared" si="186"/>
        <v>0</v>
      </c>
      <c r="E1802">
        <f t="shared" si="187"/>
        <v>295</v>
      </c>
    </row>
    <row r="1803" spans="1:5" x14ac:dyDescent="0.25">
      <c r="A1803">
        <f t="shared" si="185"/>
        <v>1</v>
      </c>
      <c r="B1803" s="16">
        <f t="shared" si="188"/>
        <v>40603</v>
      </c>
      <c r="C1803">
        <f t="shared" si="189"/>
        <v>295</v>
      </c>
      <c r="D1803">
        <f t="shared" si="186"/>
        <v>0</v>
      </c>
      <c r="E1803">
        <f t="shared" si="187"/>
        <v>295</v>
      </c>
    </row>
    <row r="1804" spans="1:5" x14ac:dyDescent="0.25">
      <c r="A1804" t="str">
        <f t="shared" si="185"/>
        <v/>
      </c>
      <c r="B1804" s="16">
        <f t="shared" si="188"/>
        <v>40604</v>
      </c>
      <c r="C1804">
        <f t="shared" si="189"/>
        <v>295</v>
      </c>
      <c r="D1804">
        <f t="shared" si="186"/>
        <v>0</v>
      </c>
      <c r="E1804">
        <f t="shared" si="187"/>
        <v>295</v>
      </c>
    </row>
    <row r="1805" spans="1:5" x14ac:dyDescent="0.25">
      <c r="A1805" t="str">
        <f t="shared" si="185"/>
        <v/>
      </c>
      <c r="B1805" s="16">
        <f t="shared" si="188"/>
        <v>40605</v>
      </c>
      <c r="C1805">
        <f t="shared" si="189"/>
        <v>295</v>
      </c>
      <c r="D1805">
        <f t="shared" si="186"/>
        <v>0</v>
      </c>
      <c r="E1805">
        <f t="shared" si="187"/>
        <v>295</v>
      </c>
    </row>
    <row r="1806" spans="1:5" x14ac:dyDescent="0.25">
      <c r="A1806" t="str">
        <f t="shared" si="185"/>
        <v/>
      </c>
      <c r="B1806" s="16">
        <f t="shared" si="188"/>
        <v>40606</v>
      </c>
      <c r="C1806">
        <f t="shared" si="189"/>
        <v>295</v>
      </c>
      <c r="D1806">
        <f t="shared" si="186"/>
        <v>0</v>
      </c>
      <c r="E1806">
        <f t="shared" si="187"/>
        <v>295</v>
      </c>
    </row>
    <row r="1807" spans="1:5" x14ac:dyDescent="0.25">
      <c r="A1807" t="str">
        <f t="shared" si="185"/>
        <v/>
      </c>
      <c r="B1807" s="16">
        <f t="shared" si="188"/>
        <v>40607</v>
      </c>
      <c r="C1807">
        <f t="shared" si="189"/>
        <v>295</v>
      </c>
      <c r="D1807">
        <f t="shared" si="186"/>
        <v>0</v>
      </c>
      <c r="E1807">
        <f t="shared" si="187"/>
        <v>295</v>
      </c>
    </row>
    <row r="1808" spans="1:5" x14ac:dyDescent="0.25">
      <c r="A1808" t="str">
        <f t="shared" si="185"/>
        <v/>
      </c>
      <c r="B1808" s="16">
        <f t="shared" si="188"/>
        <v>40608</v>
      </c>
      <c r="C1808">
        <f t="shared" si="189"/>
        <v>295</v>
      </c>
      <c r="D1808">
        <f t="shared" si="186"/>
        <v>0</v>
      </c>
      <c r="E1808">
        <f t="shared" si="187"/>
        <v>295</v>
      </c>
    </row>
    <row r="1809" spans="1:5" x14ac:dyDescent="0.25">
      <c r="A1809" t="str">
        <f t="shared" si="185"/>
        <v/>
      </c>
      <c r="B1809" s="16">
        <f t="shared" si="188"/>
        <v>40609</v>
      </c>
      <c r="C1809">
        <f t="shared" si="189"/>
        <v>295</v>
      </c>
      <c r="D1809">
        <f t="shared" si="186"/>
        <v>0</v>
      </c>
      <c r="E1809">
        <f t="shared" si="187"/>
        <v>295</v>
      </c>
    </row>
    <row r="1810" spans="1:5" x14ac:dyDescent="0.25">
      <c r="A1810" t="str">
        <f t="shared" si="185"/>
        <v/>
      </c>
      <c r="B1810" s="16">
        <f t="shared" si="188"/>
        <v>40610</v>
      </c>
      <c r="C1810">
        <f t="shared" si="189"/>
        <v>295</v>
      </c>
      <c r="D1810">
        <f t="shared" si="186"/>
        <v>0</v>
      </c>
      <c r="E1810">
        <f t="shared" si="187"/>
        <v>295</v>
      </c>
    </row>
    <row r="1811" spans="1:5" x14ac:dyDescent="0.25">
      <c r="A1811" t="str">
        <f t="shared" si="185"/>
        <v/>
      </c>
      <c r="B1811" s="16">
        <f t="shared" si="188"/>
        <v>40611</v>
      </c>
      <c r="C1811">
        <f t="shared" si="189"/>
        <v>295</v>
      </c>
      <c r="D1811">
        <f t="shared" si="186"/>
        <v>0</v>
      </c>
      <c r="E1811">
        <f t="shared" si="187"/>
        <v>295</v>
      </c>
    </row>
    <row r="1812" spans="1:5" x14ac:dyDescent="0.25">
      <c r="A1812" t="str">
        <f t="shared" si="185"/>
        <v/>
      </c>
      <c r="B1812" s="16">
        <f t="shared" si="188"/>
        <v>40612</v>
      </c>
      <c r="C1812">
        <f t="shared" si="189"/>
        <v>295</v>
      </c>
      <c r="D1812">
        <f t="shared" si="186"/>
        <v>0</v>
      </c>
      <c r="E1812">
        <f t="shared" si="187"/>
        <v>295</v>
      </c>
    </row>
    <row r="1813" spans="1:5" x14ac:dyDescent="0.25">
      <c r="A1813" t="str">
        <f t="shared" si="185"/>
        <v/>
      </c>
      <c r="B1813" s="16">
        <f t="shared" si="188"/>
        <v>40613</v>
      </c>
      <c r="C1813">
        <f t="shared" si="189"/>
        <v>295</v>
      </c>
      <c r="D1813">
        <f t="shared" si="186"/>
        <v>0</v>
      </c>
      <c r="E1813">
        <f t="shared" si="187"/>
        <v>295</v>
      </c>
    </row>
    <row r="1814" spans="1:5" x14ac:dyDescent="0.25">
      <c r="A1814" t="str">
        <f t="shared" si="185"/>
        <v/>
      </c>
      <c r="B1814" s="16">
        <f t="shared" si="188"/>
        <v>40614</v>
      </c>
      <c r="C1814">
        <f t="shared" si="189"/>
        <v>295</v>
      </c>
      <c r="D1814">
        <f t="shared" si="186"/>
        <v>0</v>
      </c>
      <c r="E1814">
        <f t="shared" si="187"/>
        <v>295</v>
      </c>
    </row>
    <row r="1815" spans="1:5" x14ac:dyDescent="0.25">
      <c r="A1815" t="str">
        <f t="shared" si="185"/>
        <v/>
      </c>
      <c r="B1815" s="16">
        <f t="shared" si="188"/>
        <v>40615</v>
      </c>
      <c r="C1815">
        <f t="shared" si="189"/>
        <v>295</v>
      </c>
      <c r="D1815">
        <f t="shared" si="186"/>
        <v>0</v>
      </c>
      <c r="E1815">
        <f t="shared" si="187"/>
        <v>295</v>
      </c>
    </row>
    <row r="1816" spans="1:5" x14ac:dyDescent="0.25">
      <c r="A1816" t="str">
        <f t="shared" si="185"/>
        <v/>
      </c>
      <c r="B1816" s="16">
        <f t="shared" si="188"/>
        <v>40616</v>
      </c>
      <c r="C1816">
        <f t="shared" si="189"/>
        <v>295</v>
      </c>
      <c r="D1816">
        <f t="shared" si="186"/>
        <v>0</v>
      </c>
      <c r="E1816">
        <f t="shared" si="187"/>
        <v>295</v>
      </c>
    </row>
    <row r="1817" spans="1:5" x14ac:dyDescent="0.25">
      <c r="A1817" t="str">
        <f t="shared" si="185"/>
        <v/>
      </c>
      <c r="B1817" s="16">
        <f t="shared" si="188"/>
        <v>40617</v>
      </c>
      <c r="C1817">
        <f t="shared" si="189"/>
        <v>295</v>
      </c>
      <c r="D1817">
        <f t="shared" si="186"/>
        <v>0</v>
      </c>
      <c r="E1817">
        <f t="shared" si="187"/>
        <v>295</v>
      </c>
    </row>
    <row r="1818" spans="1:5" x14ac:dyDescent="0.25">
      <c r="A1818" t="str">
        <f t="shared" si="185"/>
        <v/>
      </c>
      <c r="B1818" s="16">
        <f t="shared" si="188"/>
        <v>40618</v>
      </c>
      <c r="C1818">
        <f t="shared" si="189"/>
        <v>295</v>
      </c>
      <c r="D1818">
        <f t="shared" si="186"/>
        <v>0</v>
      </c>
      <c r="E1818">
        <f t="shared" si="187"/>
        <v>295</v>
      </c>
    </row>
    <row r="1819" spans="1:5" x14ac:dyDescent="0.25">
      <c r="A1819" t="str">
        <f t="shared" si="185"/>
        <v/>
      </c>
      <c r="B1819" s="16">
        <f t="shared" si="188"/>
        <v>40619</v>
      </c>
      <c r="C1819">
        <f t="shared" si="189"/>
        <v>295</v>
      </c>
      <c r="D1819">
        <f t="shared" si="186"/>
        <v>0</v>
      </c>
      <c r="E1819">
        <f t="shared" si="187"/>
        <v>295</v>
      </c>
    </row>
    <row r="1820" spans="1:5" x14ac:dyDescent="0.25">
      <c r="A1820" t="str">
        <f t="shared" si="185"/>
        <v/>
      </c>
      <c r="B1820" s="16">
        <f t="shared" si="188"/>
        <v>40620</v>
      </c>
      <c r="C1820">
        <f t="shared" si="189"/>
        <v>295</v>
      </c>
      <c r="D1820">
        <f t="shared" si="186"/>
        <v>0</v>
      </c>
      <c r="E1820">
        <f t="shared" si="187"/>
        <v>295</v>
      </c>
    </row>
    <row r="1821" spans="1:5" x14ac:dyDescent="0.25">
      <c r="A1821" t="str">
        <f t="shared" si="185"/>
        <v/>
      </c>
      <c r="B1821" s="16">
        <f t="shared" si="188"/>
        <v>40621</v>
      </c>
      <c r="C1821">
        <f t="shared" si="189"/>
        <v>295</v>
      </c>
      <c r="D1821">
        <f t="shared" si="186"/>
        <v>0</v>
      </c>
      <c r="E1821">
        <f t="shared" si="187"/>
        <v>295</v>
      </c>
    </row>
    <row r="1822" spans="1:5" x14ac:dyDescent="0.25">
      <c r="A1822" t="str">
        <f t="shared" si="185"/>
        <v/>
      </c>
      <c r="B1822" s="16">
        <f t="shared" si="188"/>
        <v>40622</v>
      </c>
      <c r="C1822">
        <f t="shared" si="189"/>
        <v>295</v>
      </c>
      <c r="D1822">
        <f t="shared" si="186"/>
        <v>0</v>
      </c>
      <c r="E1822">
        <f t="shared" si="187"/>
        <v>295</v>
      </c>
    </row>
    <row r="1823" spans="1:5" x14ac:dyDescent="0.25">
      <c r="A1823" t="str">
        <f t="shared" si="185"/>
        <v/>
      </c>
      <c r="B1823" s="16">
        <f t="shared" si="188"/>
        <v>40623</v>
      </c>
      <c r="C1823">
        <f t="shared" si="189"/>
        <v>295</v>
      </c>
      <c r="D1823">
        <f t="shared" si="186"/>
        <v>0</v>
      </c>
      <c r="E1823">
        <f t="shared" si="187"/>
        <v>295</v>
      </c>
    </row>
    <row r="1824" spans="1:5" x14ac:dyDescent="0.25">
      <c r="A1824" t="str">
        <f t="shared" si="185"/>
        <v/>
      </c>
      <c r="B1824" s="16">
        <f t="shared" si="188"/>
        <v>40624</v>
      </c>
      <c r="C1824">
        <f t="shared" si="189"/>
        <v>295</v>
      </c>
      <c r="D1824">
        <f t="shared" si="186"/>
        <v>0</v>
      </c>
      <c r="E1824">
        <f t="shared" si="187"/>
        <v>295</v>
      </c>
    </row>
    <row r="1825" spans="1:5" x14ac:dyDescent="0.25">
      <c r="A1825" t="str">
        <f t="shared" si="185"/>
        <v/>
      </c>
      <c r="B1825" s="16">
        <f t="shared" si="188"/>
        <v>40625</v>
      </c>
      <c r="C1825">
        <f t="shared" si="189"/>
        <v>295</v>
      </c>
      <c r="D1825">
        <f t="shared" si="186"/>
        <v>0</v>
      </c>
      <c r="E1825">
        <f t="shared" si="187"/>
        <v>295</v>
      </c>
    </row>
    <row r="1826" spans="1:5" x14ac:dyDescent="0.25">
      <c r="A1826" t="str">
        <f t="shared" si="185"/>
        <v/>
      </c>
      <c r="B1826" s="16">
        <f t="shared" si="188"/>
        <v>40626</v>
      </c>
      <c r="C1826">
        <f t="shared" si="189"/>
        <v>295</v>
      </c>
      <c r="D1826">
        <f t="shared" si="186"/>
        <v>0</v>
      </c>
      <c r="E1826">
        <f t="shared" si="187"/>
        <v>295</v>
      </c>
    </row>
    <row r="1827" spans="1:5" x14ac:dyDescent="0.25">
      <c r="A1827" t="str">
        <f t="shared" si="185"/>
        <v/>
      </c>
      <c r="B1827" s="16">
        <f t="shared" si="188"/>
        <v>40627</v>
      </c>
      <c r="C1827">
        <f t="shared" si="189"/>
        <v>295</v>
      </c>
      <c r="D1827">
        <f t="shared" si="186"/>
        <v>0</v>
      </c>
      <c r="E1827">
        <f t="shared" si="187"/>
        <v>295</v>
      </c>
    </row>
    <row r="1828" spans="1:5" x14ac:dyDescent="0.25">
      <c r="A1828" t="str">
        <f t="shared" si="185"/>
        <v/>
      </c>
      <c r="B1828" s="16">
        <f t="shared" si="188"/>
        <v>40628</v>
      </c>
      <c r="C1828">
        <f t="shared" si="189"/>
        <v>295</v>
      </c>
      <c r="D1828">
        <f t="shared" si="186"/>
        <v>0</v>
      </c>
      <c r="E1828">
        <f t="shared" si="187"/>
        <v>295</v>
      </c>
    </row>
    <row r="1829" spans="1:5" x14ac:dyDescent="0.25">
      <c r="A1829" t="str">
        <f t="shared" si="185"/>
        <v/>
      </c>
      <c r="B1829" s="16">
        <f t="shared" si="188"/>
        <v>40629</v>
      </c>
      <c r="C1829">
        <f t="shared" si="189"/>
        <v>295</v>
      </c>
      <c r="D1829">
        <f t="shared" si="186"/>
        <v>0</v>
      </c>
      <c r="E1829">
        <f t="shared" si="187"/>
        <v>295</v>
      </c>
    </row>
    <row r="1830" spans="1:5" x14ac:dyDescent="0.25">
      <c r="A1830" t="str">
        <f t="shared" si="185"/>
        <v/>
      </c>
      <c r="B1830" s="16">
        <f t="shared" si="188"/>
        <v>40630</v>
      </c>
      <c r="C1830">
        <f t="shared" si="189"/>
        <v>295</v>
      </c>
      <c r="D1830">
        <f t="shared" si="186"/>
        <v>0</v>
      </c>
      <c r="E1830">
        <f t="shared" si="187"/>
        <v>295</v>
      </c>
    </row>
    <row r="1831" spans="1:5" x14ac:dyDescent="0.25">
      <c r="A1831" t="str">
        <f t="shared" si="185"/>
        <v/>
      </c>
      <c r="B1831" s="16">
        <f t="shared" si="188"/>
        <v>40631</v>
      </c>
      <c r="C1831">
        <f t="shared" si="189"/>
        <v>295</v>
      </c>
      <c r="D1831">
        <f t="shared" si="186"/>
        <v>0</v>
      </c>
      <c r="E1831">
        <f t="shared" si="187"/>
        <v>295</v>
      </c>
    </row>
    <row r="1832" spans="1:5" x14ac:dyDescent="0.25">
      <c r="A1832" t="str">
        <f t="shared" si="185"/>
        <v/>
      </c>
      <c r="B1832" s="16">
        <f t="shared" si="188"/>
        <v>40632</v>
      </c>
      <c r="C1832">
        <f t="shared" si="189"/>
        <v>295</v>
      </c>
      <c r="D1832">
        <f t="shared" si="186"/>
        <v>0</v>
      </c>
      <c r="E1832">
        <f t="shared" si="187"/>
        <v>295</v>
      </c>
    </row>
    <row r="1833" spans="1:5" x14ac:dyDescent="0.25">
      <c r="A1833" t="str">
        <f t="shared" si="185"/>
        <v/>
      </c>
      <c r="B1833" s="16">
        <f t="shared" si="188"/>
        <v>40633</v>
      </c>
      <c r="C1833">
        <f t="shared" si="189"/>
        <v>295</v>
      </c>
      <c r="D1833">
        <f t="shared" si="186"/>
        <v>0</v>
      </c>
      <c r="E1833">
        <f t="shared" si="187"/>
        <v>295</v>
      </c>
    </row>
    <row r="1834" spans="1:5" x14ac:dyDescent="0.25">
      <c r="A1834">
        <f t="shared" si="185"/>
        <v>1</v>
      </c>
      <c r="B1834" s="16">
        <f t="shared" si="188"/>
        <v>40634</v>
      </c>
      <c r="C1834">
        <f t="shared" si="189"/>
        <v>295</v>
      </c>
      <c r="D1834">
        <f t="shared" si="186"/>
        <v>0</v>
      </c>
      <c r="E1834">
        <f t="shared" si="187"/>
        <v>295</v>
      </c>
    </row>
    <row r="1835" spans="1:5" x14ac:dyDescent="0.25">
      <c r="A1835" t="str">
        <f t="shared" si="185"/>
        <v/>
      </c>
      <c r="B1835" s="16">
        <f t="shared" si="188"/>
        <v>40635</v>
      </c>
      <c r="C1835">
        <f t="shared" si="189"/>
        <v>295</v>
      </c>
      <c r="D1835">
        <f t="shared" si="186"/>
        <v>0</v>
      </c>
      <c r="E1835">
        <f t="shared" si="187"/>
        <v>295</v>
      </c>
    </row>
    <row r="1836" spans="1:5" x14ac:dyDescent="0.25">
      <c r="A1836" t="str">
        <f t="shared" si="185"/>
        <v/>
      </c>
      <c r="B1836" s="16">
        <f t="shared" si="188"/>
        <v>40636</v>
      </c>
      <c r="C1836">
        <f t="shared" si="189"/>
        <v>295</v>
      </c>
      <c r="D1836">
        <f t="shared" si="186"/>
        <v>0</v>
      </c>
      <c r="E1836">
        <f t="shared" si="187"/>
        <v>295</v>
      </c>
    </row>
    <row r="1837" spans="1:5" x14ac:dyDescent="0.25">
      <c r="A1837" t="str">
        <f t="shared" si="185"/>
        <v/>
      </c>
      <c r="B1837" s="16">
        <f t="shared" si="188"/>
        <v>40637</v>
      </c>
      <c r="C1837">
        <f t="shared" si="189"/>
        <v>295</v>
      </c>
      <c r="D1837">
        <f t="shared" si="186"/>
        <v>0</v>
      </c>
      <c r="E1837">
        <f t="shared" si="187"/>
        <v>295</v>
      </c>
    </row>
    <row r="1838" spans="1:5" x14ac:dyDescent="0.25">
      <c r="A1838" t="str">
        <f t="shared" si="185"/>
        <v/>
      </c>
      <c r="B1838" s="16">
        <f t="shared" si="188"/>
        <v>40638</v>
      </c>
      <c r="C1838">
        <f t="shared" si="189"/>
        <v>295</v>
      </c>
      <c r="D1838">
        <f t="shared" si="186"/>
        <v>0</v>
      </c>
      <c r="E1838">
        <f t="shared" si="187"/>
        <v>295</v>
      </c>
    </row>
    <row r="1839" spans="1:5" x14ac:dyDescent="0.25">
      <c r="A1839" t="str">
        <f t="shared" si="185"/>
        <v/>
      </c>
      <c r="B1839" s="16">
        <f t="shared" si="188"/>
        <v>40639</v>
      </c>
      <c r="C1839">
        <f t="shared" si="189"/>
        <v>295</v>
      </c>
      <c r="D1839">
        <f t="shared" si="186"/>
        <v>0</v>
      </c>
      <c r="E1839">
        <f t="shared" si="187"/>
        <v>295</v>
      </c>
    </row>
    <row r="1840" spans="1:5" x14ac:dyDescent="0.25">
      <c r="A1840" t="str">
        <f t="shared" si="185"/>
        <v/>
      </c>
      <c r="B1840" s="16">
        <f t="shared" si="188"/>
        <v>40640</v>
      </c>
      <c r="C1840">
        <f t="shared" si="189"/>
        <v>295</v>
      </c>
      <c r="D1840">
        <f t="shared" si="186"/>
        <v>0</v>
      </c>
      <c r="E1840">
        <f t="shared" si="187"/>
        <v>295</v>
      </c>
    </row>
    <row r="1841" spans="1:5" x14ac:dyDescent="0.25">
      <c r="A1841" t="str">
        <f t="shared" si="185"/>
        <v/>
      </c>
      <c r="B1841" s="16">
        <f t="shared" si="188"/>
        <v>40641</v>
      </c>
      <c r="C1841">
        <f t="shared" si="189"/>
        <v>295</v>
      </c>
      <c r="D1841">
        <f t="shared" si="186"/>
        <v>0</v>
      </c>
      <c r="E1841">
        <f t="shared" si="187"/>
        <v>295</v>
      </c>
    </row>
    <row r="1842" spans="1:5" x14ac:dyDescent="0.25">
      <c r="A1842" t="str">
        <f t="shared" si="185"/>
        <v/>
      </c>
      <c r="B1842" s="16">
        <f t="shared" si="188"/>
        <v>40642</v>
      </c>
      <c r="C1842">
        <f t="shared" si="189"/>
        <v>295</v>
      </c>
      <c r="D1842">
        <f t="shared" si="186"/>
        <v>0</v>
      </c>
      <c r="E1842">
        <f t="shared" si="187"/>
        <v>295</v>
      </c>
    </row>
    <row r="1843" spans="1:5" x14ac:dyDescent="0.25">
      <c r="A1843" t="str">
        <f t="shared" si="185"/>
        <v/>
      </c>
      <c r="B1843" s="16">
        <f t="shared" si="188"/>
        <v>40643</v>
      </c>
      <c r="C1843">
        <f t="shared" si="189"/>
        <v>295</v>
      </c>
      <c r="D1843">
        <f t="shared" si="186"/>
        <v>0</v>
      </c>
      <c r="E1843">
        <f t="shared" si="187"/>
        <v>295</v>
      </c>
    </row>
    <row r="1844" spans="1:5" x14ac:dyDescent="0.25">
      <c r="A1844" t="str">
        <f t="shared" si="185"/>
        <v/>
      </c>
      <c r="B1844" s="16">
        <f t="shared" si="188"/>
        <v>40644</v>
      </c>
      <c r="C1844">
        <f t="shared" si="189"/>
        <v>295</v>
      </c>
      <c r="D1844">
        <f t="shared" si="186"/>
        <v>0</v>
      </c>
      <c r="E1844">
        <f t="shared" si="187"/>
        <v>295</v>
      </c>
    </row>
    <row r="1845" spans="1:5" x14ac:dyDescent="0.25">
      <c r="A1845" t="str">
        <f t="shared" si="185"/>
        <v/>
      </c>
      <c r="B1845" s="16">
        <f t="shared" si="188"/>
        <v>40645</v>
      </c>
      <c r="C1845">
        <f t="shared" si="189"/>
        <v>295</v>
      </c>
      <c r="D1845">
        <f t="shared" si="186"/>
        <v>0</v>
      </c>
      <c r="E1845">
        <f t="shared" si="187"/>
        <v>295</v>
      </c>
    </row>
    <row r="1846" spans="1:5" x14ac:dyDescent="0.25">
      <c r="A1846" t="str">
        <f t="shared" si="185"/>
        <v/>
      </c>
      <c r="B1846" s="16">
        <f t="shared" si="188"/>
        <v>40646</v>
      </c>
      <c r="C1846">
        <f t="shared" si="189"/>
        <v>295</v>
      </c>
      <c r="D1846">
        <f t="shared" si="186"/>
        <v>0</v>
      </c>
      <c r="E1846">
        <f t="shared" si="187"/>
        <v>295</v>
      </c>
    </row>
    <row r="1847" spans="1:5" x14ac:dyDescent="0.25">
      <c r="A1847" t="str">
        <f t="shared" si="185"/>
        <v/>
      </c>
      <c r="B1847" s="16">
        <f t="shared" si="188"/>
        <v>40647</v>
      </c>
      <c r="C1847">
        <f t="shared" si="189"/>
        <v>295</v>
      </c>
      <c r="D1847">
        <f t="shared" si="186"/>
        <v>0</v>
      </c>
      <c r="E1847">
        <f t="shared" si="187"/>
        <v>295</v>
      </c>
    </row>
    <row r="1848" spans="1:5" x14ac:dyDescent="0.25">
      <c r="A1848" t="str">
        <f t="shared" si="185"/>
        <v/>
      </c>
      <c r="B1848" s="16">
        <f t="shared" si="188"/>
        <v>40648</v>
      </c>
      <c r="C1848">
        <f t="shared" si="189"/>
        <v>295</v>
      </c>
      <c r="D1848">
        <f t="shared" si="186"/>
        <v>0</v>
      </c>
      <c r="E1848">
        <f t="shared" si="187"/>
        <v>295</v>
      </c>
    </row>
    <row r="1849" spans="1:5" x14ac:dyDescent="0.25">
      <c r="A1849" t="str">
        <f t="shared" si="185"/>
        <v/>
      </c>
      <c r="B1849" s="16">
        <f t="shared" si="188"/>
        <v>40649</v>
      </c>
      <c r="C1849">
        <f t="shared" si="189"/>
        <v>295</v>
      </c>
      <c r="D1849">
        <f t="shared" si="186"/>
        <v>0</v>
      </c>
      <c r="E1849">
        <f t="shared" si="187"/>
        <v>295</v>
      </c>
    </row>
    <row r="1850" spans="1:5" x14ac:dyDescent="0.25">
      <c r="A1850" t="str">
        <f t="shared" si="185"/>
        <v/>
      </c>
      <c r="B1850" s="16">
        <f t="shared" si="188"/>
        <v>40650</v>
      </c>
      <c r="C1850">
        <f t="shared" si="189"/>
        <v>295</v>
      </c>
      <c r="D1850">
        <f t="shared" si="186"/>
        <v>0</v>
      </c>
      <c r="E1850">
        <f t="shared" si="187"/>
        <v>295</v>
      </c>
    </row>
    <row r="1851" spans="1:5" x14ac:dyDescent="0.25">
      <c r="A1851" t="str">
        <f t="shared" si="185"/>
        <v/>
      </c>
      <c r="B1851" s="16">
        <f t="shared" si="188"/>
        <v>40651</v>
      </c>
      <c r="C1851">
        <f t="shared" si="189"/>
        <v>295</v>
      </c>
      <c r="D1851">
        <f t="shared" si="186"/>
        <v>0</v>
      </c>
      <c r="E1851">
        <f t="shared" si="187"/>
        <v>295</v>
      </c>
    </row>
    <row r="1852" spans="1:5" x14ac:dyDescent="0.25">
      <c r="A1852" t="str">
        <f t="shared" si="185"/>
        <v/>
      </c>
      <c r="B1852" s="16">
        <f t="shared" si="188"/>
        <v>40652</v>
      </c>
      <c r="C1852">
        <f t="shared" si="189"/>
        <v>295</v>
      </c>
      <c r="D1852">
        <f t="shared" si="186"/>
        <v>0</v>
      </c>
      <c r="E1852">
        <f t="shared" si="187"/>
        <v>295</v>
      </c>
    </row>
    <row r="1853" spans="1:5" x14ac:dyDescent="0.25">
      <c r="A1853" t="str">
        <f t="shared" si="185"/>
        <v/>
      </c>
      <c r="B1853" s="16">
        <f t="shared" si="188"/>
        <v>40653</v>
      </c>
      <c r="C1853">
        <f t="shared" si="189"/>
        <v>295</v>
      </c>
      <c r="D1853">
        <f t="shared" si="186"/>
        <v>0</v>
      </c>
      <c r="E1853">
        <f t="shared" si="187"/>
        <v>295</v>
      </c>
    </row>
    <row r="1854" spans="1:5" x14ac:dyDescent="0.25">
      <c r="A1854" t="str">
        <f t="shared" si="185"/>
        <v/>
      </c>
      <c r="B1854" s="16">
        <f t="shared" si="188"/>
        <v>40654</v>
      </c>
      <c r="C1854">
        <f t="shared" si="189"/>
        <v>295</v>
      </c>
      <c r="D1854">
        <f t="shared" si="186"/>
        <v>0</v>
      </c>
      <c r="E1854">
        <f t="shared" si="187"/>
        <v>295</v>
      </c>
    </row>
    <row r="1855" spans="1:5" x14ac:dyDescent="0.25">
      <c r="A1855" t="str">
        <f t="shared" si="185"/>
        <v/>
      </c>
      <c r="B1855" s="16">
        <f t="shared" si="188"/>
        <v>40655</v>
      </c>
      <c r="C1855">
        <f t="shared" si="189"/>
        <v>295</v>
      </c>
      <c r="D1855">
        <f t="shared" si="186"/>
        <v>0</v>
      </c>
      <c r="E1855">
        <f t="shared" si="187"/>
        <v>295</v>
      </c>
    </row>
    <row r="1856" spans="1:5" x14ac:dyDescent="0.25">
      <c r="A1856" t="str">
        <f t="shared" si="185"/>
        <v/>
      </c>
      <c r="B1856" s="16">
        <f t="shared" si="188"/>
        <v>40656</v>
      </c>
      <c r="C1856">
        <f t="shared" si="189"/>
        <v>295</v>
      </c>
      <c r="D1856">
        <f t="shared" si="186"/>
        <v>0</v>
      </c>
      <c r="E1856">
        <f t="shared" si="187"/>
        <v>295</v>
      </c>
    </row>
    <row r="1857" spans="1:5" x14ac:dyDescent="0.25">
      <c r="A1857" t="str">
        <f t="shared" si="185"/>
        <v/>
      </c>
      <c r="B1857" s="16">
        <f t="shared" si="188"/>
        <v>40657</v>
      </c>
      <c r="C1857">
        <f t="shared" si="189"/>
        <v>295</v>
      </c>
      <c r="D1857">
        <f t="shared" si="186"/>
        <v>0</v>
      </c>
      <c r="E1857">
        <f t="shared" si="187"/>
        <v>295</v>
      </c>
    </row>
    <row r="1858" spans="1:5" x14ac:dyDescent="0.25">
      <c r="A1858" t="str">
        <f t="shared" si="185"/>
        <v/>
      </c>
      <c r="B1858" s="16">
        <f t="shared" si="188"/>
        <v>40658</v>
      </c>
      <c r="C1858">
        <f t="shared" si="189"/>
        <v>295</v>
      </c>
      <c r="D1858">
        <f t="shared" si="186"/>
        <v>0</v>
      </c>
      <c r="E1858">
        <f t="shared" si="187"/>
        <v>295</v>
      </c>
    </row>
    <row r="1859" spans="1:5" x14ac:dyDescent="0.25">
      <c r="A1859" t="str">
        <f t="shared" si="185"/>
        <v/>
      </c>
      <c r="B1859" s="16">
        <f t="shared" si="188"/>
        <v>40659</v>
      </c>
      <c r="C1859">
        <f t="shared" si="189"/>
        <v>295</v>
      </c>
      <c r="D1859">
        <f t="shared" si="186"/>
        <v>0</v>
      </c>
      <c r="E1859">
        <f t="shared" si="187"/>
        <v>295</v>
      </c>
    </row>
    <row r="1860" spans="1:5" x14ac:dyDescent="0.25">
      <c r="A1860" t="str">
        <f t="shared" si="185"/>
        <v/>
      </c>
      <c r="B1860" s="16">
        <f t="shared" si="188"/>
        <v>40660</v>
      </c>
      <c r="C1860">
        <f t="shared" si="189"/>
        <v>295</v>
      </c>
      <c r="D1860">
        <f t="shared" si="186"/>
        <v>0</v>
      </c>
      <c r="E1860">
        <f t="shared" si="187"/>
        <v>295</v>
      </c>
    </row>
    <row r="1861" spans="1:5" x14ac:dyDescent="0.25">
      <c r="A1861" t="str">
        <f t="shared" si="185"/>
        <v/>
      </c>
      <c r="B1861" s="16">
        <f t="shared" si="188"/>
        <v>40661</v>
      </c>
      <c r="C1861">
        <f t="shared" si="189"/>
        <v>295</v>
      </c>
      <c r="D1861">
        <f t="shared" si="186"/>
        <v>0</v>
      </c>
      <c r="E1861">
        <f t="shared" si="187"/>
        <v>295</v>
      </c>
    </row>
    <row r="1862" spans="1:5" x14ac:dyDescent="0.25">
      <c r="A1862" t="str">
        <f t="shared" si="185"/>
        <v/>
      </c>
      <c r="B1862" s="16">
        <f t="shared" si="188"/>
        <v>40662</v>
      </c>
      <c r="C1862">
        <f t="shared" si="189"/>
        <v>295</v>
      </c>
      <c r="D1862">
        <f t="shared" si="186"/>
        <v>0</v>
      </c>
      <c r="E1862">
        <f t="shared" si="187"/>
        <v>295</v>
      </c>
    </row>
    <row r="1863" spans="1:5" x14ac:dyDescent="0.25">
      <c r="A1863" t="str">
        <f t="shared" si="185"/>
        <v/>
      </c>
      <c r="B1863" s="16">
        <f t="shared" si="188"/>
        <v>40663</v>
      </c>
      <c r="C1863">
        <f t="shared" si="189"/>
        <v>295</v>
      </c>
      <c r="D1863">
        <f t="shared" si="186"/>
        <v>0</v>
      </c>
      <c r="E1863">
        <f t="shared" si="187"/>
        <v>295</v>
      </c>
    </row>
    <row r="1864" spans="1:5" x14ac:dyDescent="0.25">
      <c r="A1864">
        <f t="shared" ref="A1864:A1927" si="190">IF(DAY(B1864)=1,1,"")</f>
        <v>1</v>
      </c>
      <c r="B1864" s="16">
        <f t="shared" si="188"/>
        <v>40664</v>
      </c>
      <c r="C1864">
        <v>287</v>
      </c>
      <c r="D1864">
        <f t="shared" ref="D1864:D1927" si="191">SUM(F1864:W1864)</f>
        <v>0</v>
      </c>
      <c r="E1864">
        <f t="shared" ref="E1864:E1927" si="192">C1864-D1864</f>
        <v>287</v>
      </c>
    </row>
    <row r="1865" spans="1:5" x14ac:dyDescent="0.25">
      <c r="A1865" t="str">
        <f t="shared" si="190"/>
        <v/>
      </c>
      <c r="B1865" s="16">
        <f t="shared" ref="B1865:B1928" si="193">B1864+1</f>
        <v>40665</v>
      </c>
      <c r="C1865">
        <f t="shared" si="189"/>
        <v>287</v>
      </c>
      <c r="D1865">
        <f t="shared" si="191"/>
        <v>0</v>
      </c>
      <c r="E1865">
        <f t="shared" si="192"/>
        <v>287</v>
      </c>
    </row>
    <row r="1866" spans="1:5" x14ac:dyDescent="0.25">
      <c r="A1866" t="str">
        <f t="shared" si="190"/>
        <v/>
      </c>
      <c r="B1866" s="16">
        <f t="shared" si="193"/>
        <v>40666</v>
      </c>
      <c r="C1866">
        <f t="shared" ref="C1866:C1929" si="194">C1865</f>
        <v>287</v>
      </c>
      <c r="D1866">
        <f t="shared" si="191"/>
        <v>0</v>
      </c>
      <c r="E1866">
        <f t="shared" si="192"/>
        <v>287</v>
      </c>
    </row>
    <row r="1867" spans="1:5" x14ac:dyDescent="0.25">
      <c r="A1867" t="str">
        <f t="shared" si="190"/>
        <v/>
      </c>
      <c r="B1867" s="16">
        <f t="shared" si="193"/>
        <v>40667</v>
      </c>
      <c r="C1867">
        <f t="shared" si="194"/>
        <v>287</v>
      </c>
      <c r="D1867">
        <f t="shared" si="191"/>
        <v>0</v>
      </c>
      <c r="E1867">
        <f t="shared" si="192"/>
        <v>287</v>
      </c>
    </row>
    <row r="1868" spans="1:5" x14ac:dyDescent="0.25">
      <c r="A1868" t="str">
        <f t="shared" si="190"/>
        <v/>
      </c>
      <c r="B1868" s="16">
        <f t="shared" si="193"/>
        <v>40668</v>
      </c>
      <c r="C1868">
        <f t="shared" si="194"/>
        <v>287</v>
      </c>
      <c r="D1868">
        <f t="shared" si="191"/>
        <v>0</v>
      </c>
      <c r="E1868">
        <f t="shared" si="192"/>
        <v>287</v>
      </c>
    </row>
    <row r="1869" spans="1:5" x14ac:dyDescent="0.25">
      <c r="A1869" t="str">
        <f t="shared" si="190"/>
        <v/>
      </c>
      <c r="B1869" s="16">
        <f t="shared" si="193"/>
        <v>40669</v>
      </c>
      <c r="C1869">
        <f t="shared" si="194"/>
        <v>287</v>
      </c>
      <c r="D1869">
        <f t="shared" si="191"/>
        <v>0</v>
      </c>
      <c r="E1869">
        <f t="shared" si="192"/>
        <v>287</v>
      </c>
    </row>
    <row r="1870" spans="1:5" x14ac:dyDescent="0.25">
      <c r="A1870" t="str">
        <f t="shared" si="190"/>
        <v/>
      </c>
      <c r="B1870" s="16">
        <f t="shared" si="193"/>
        <v>40670</v>
      </c>
      <c r="C1870">
        <f t="shared" si="194"/>
        <v>287</v>
      </c>
      <c r="D1870">
        <f t="shared" si="191"/>
        <v>0</v>
      </c>
      <c r="E1870">
        <f t="shared" si="192"/>
        <v>287</v>
      </c>
    </row>
    <row r="1871" spans="1:5" x14ac:dyDescent="0.25">
      <c r="A1871" t="str">
        <f t="shared" si="190"/>
        <v/>
      </c>
      <c r="B1871" s="16">
        <f t="shared" si="193"/>
        <v>40671</v>
      </c>
      <c r="C1871">
        <f t="shared" si="194"/>
        <v>287</v>
      </c>
      <c r="D1871">
        <f t="shared" si="191"/>
        <v>0</v>
      </c>
      <c r="E1871">
        <f t="shared" si="192"/>
        <v>287</v>
      </c>
    </row>
    <row r="1872" spans="1:5" x14ac:dyDescent="0.25">
      <c r="A1872" t="str">
        <f t="shared" si="190"/>
        <v/>
      </c>
      <c r="B1872" s="16">
        <f t="shared" si="193"/>
        <v>40672</v>
      </c>
      <c r="C1872">
        <f t="shared" si="194"/>
        <v>287</v>
      </c>
      <c r="D1872">
        <f t="shared" si="191"/>
        <v>0</v>
      </c>
      <c r="E1872">
        <f t="shared" si="192"/>
        <v>287</v>
      </c>
    </row>
    <row r="1873" spans="1:5" x14ac:dyDescent="0.25">
      <c r="A1873" t="str">
        <f t="shared" si="190"/>
        <v/>
      </c>
      <c r="B1873" s="16">
        <f t="shared" si="193"/>
        <v>40673</v>
      </c>
      <c r="C1873">
        <f t="shared" si="194"/>
        <v>287</v>
      </c>
      <c r="D1873">
        <f t="shared" si="191"/>
        <v>0</v>
      </c>
      <c r="E1873">
        <f t="shared" si="192"/>
        <v>287</v>
      </c>
    </row>
    <row r="1874" spans="1:5" x14ac:dyDescent="0.25">
      <c r="A1874" t="str">
        <f t="shared" si="190"/>
        <v/>
      </c>
      <c r="B1874" s="16">
        <f t="shared" si="193"/>
        <v>40674</v>
      </c>
      <c r="C1874">
        <f t="shared" si="194"/>
        <v>287</v>
      </c>
      <c r="D1874">
        <f t="shared" si="191"/>
        <v>0</v>
      </c>
      <c r="E1874">
        <f t="shared" si="192"/>
        <v>287</v>
      </c>
    </row>
    <row r="1875" spans="1:5" x14ac:dyDescent="0.25">
      <c r="A1875" t="str">
        <f t="shared" si="190"/>
        <v/>
      </c>
      <c r="B1875" s="16">
        <f t="shared" si="193"/>
        <v>40675</v>
      </c>
      <c r="C1875">
        <f t="shared" si="194"/>
        <v>287</v>
      </c>
      <c r="D1875">
        <f t="shared" si="191"/>
        <v>0</v>
      </c>
      <c r="E1875">
        <f t="shared" si="192"/>
        <v>287</v>
      </c>
    </row>
    <row r="1876" spans="1:5" x14ac:dyDescent="0.25">
      <c r="A1876" t="str">
        <f t="shared" si="190"/>
        <v/>
      </c>
      <c r="B1876" s="16">
        <f t="shared" si="193"/>
        <v>40676</v>
      </c>
      <c r="C1876">
        <f t="shared" si="194"/>
        <v>287</v>
      </c>
      <c r="D1876">
        <f t="shared" si="191"/>
        <v>0</v>
      </c>
      <c r="E1876">
        <f t="shared" si="192"/>
        <v>287</v>
      </c>
    </row>
    <row r="1877" spans="1:5" x14ac:dyDescent="0.25">
      <c r="A1877" t="str">
        <f t="shared" si="190"/>
        <v/>
      </c>
      <c r="B1877" s="16">
        <f t="shared" si="193"/>
        <v>40677</v>
      </c>
      <c r="C1877">
        <f t="shared" si="194"/>
        <v>287</v>
      </c>
      <c r="D1877">
        <f t="shared" si="191"/>
        <v>0</v>
      </c>
      <c r="E1877">
        <f t="shared" si="192"/>
        <v>287</v>
      </c>
    </row>
    <row r="1878" spans="1:5" x14ac:dyDescent="0.25">
      <c r="A1878" t="str">
        <f t="shared" si="190"/>
        <v/>
      </c>
      <c r="B1878" s="16">
        <f t="shared" si="193"/>
        <v>40678</v>
      </c>
      <c r="C1878">
        <f t="shared" si="194"/>
        <v>287</v>
      </c>
      <c r="D1878">
        <f t="shared" si="191"/>
        <v>0</v>
      </c>
      <c r="E1878">
        <f t="shared" si="192"/>
        <v>287</v>
      </c>
    </row>
    <row r="1879" spans="1:5" x14ac:dyDescent="0.25">
      <c r="A1879" t="str">
        <f t="shared" si="190"/>
        <v/>
      </c>
      <c r="B1879" s="16">
        <f t="shared" si="193"/>
        <v>40679</v>
      </c>
      <c r="C1879">
        <f t="shared" si="194"/>
        <v>287</v>
      </c>
      <c r="D1879">
        <f t="shared" si="191"/>
        <v>0</v>
      </c>
      <c r="E1879">
        <f t="shared" si="192"/>
        <v>287</v>
      </c>
    </row>
    <row r="1880" spans="1:5" x14ac:dyDescent="0.25">
      <c r="A1880" t="str">
        <f t="shared" si="190"/>
        <v/>
      </c>
      <c r="B1880" s="16">
        <f t="shared" si="193"/>
        <v>40680</v>
      </c>
      <c r="C1880">
        <f t="shared" si="194"/>
        <v>287</v>
      </c>
      <c r="D1880">
        <f t="shared" si="191"/>
        <v>0</v>
      </c>
      <c r="E1880">
        <f t="shared" si="192"/>
        <v>287</v>
      </c>
    </row>
    <row r="1881" spans="1:5" x14ac:dyDescent="0.25">
      <c r="A1881" t="str">
        <f t="shared" si="190"/>
        <v/>
      </c>
      <c r="B1881" s="16">
        <f t="shared" si="193"/>
        <v>40681</v>
      </c>
      <c r="C1881">
        <f t="shared" si="194"/>
        <v>287</v>
      </c>
      <c r="D1881">
        <f t="shared" si="191"/>
        <v>0</v>
      </c>
      <c r="E1881">
        <f t="shared" si="192"/>
        <v>287</v>
      </c>
    </row>
    <row r="1882" spans="1:5" x14ac:dyDescent="0.25">
      <c r="A1882" t="str">
        <f t="shared" si="190"/>
        <v/>
      </c>
      <c r="B1882" s="16">
        <f t="shared" si="193"/>
        <v>40682</v>
      </c>
      <c r="C1882">
        <f t="shared" si="194"/>
        <v>287</v>
      </c>
      <c r="D1882">
        <f t="shared" si="191"/>
        <v>0</v>
      </c>
      <c r="E1882">
        <f t="shared" si="192"/>
        <v>287</v>
      </c>
    </row>
    <row r="1883" spans="1:5" x14ac:dyDescent="0.25">
      <c r="A1883" t="str">
        <f t="shared" si="190"/>
        <v/>
      </c>
      <c r="B1883" s="16">
        <f t="shared" si="193"/>
        <v>40683</v>
      </c>
      <c r="C1883">
        <f t="shared" si="194"/>
        <v>287</v>
      </c>
      <c r="D1883">
        <f t="shared" si="191"/>
        <v>0</v>
      </c>
      <c r="E1883">
        <f t="shared" si="192"/>
        <v>287</v>
      </c>
    </row>
    <row r="1884" spans="1:5" x14ac:dyDescent="0.25">
      <c r="A1884" t="str">
        <f t="shared" si="190"/>
        <v/>
      </c>
      <c r="B1884" s="16">
        <f t="shared" si="193"/>
        <v>40684</v>
      </c>
      <c r="C1884">
        <f t="shared" si="194"/>
        <v>287</v>
      </c>
      <c r="D1884">
        <f t="shared" si="191"/>
        <v>0</v>
      </c>
      <c r="E1884">
        <f t="shared" si="192"/>
        <v>287</v>
      </c>
    </row>
    <row r="1885" spans="1:5" x14ac:dyDescent="0.25">
      <c r="A1885" t="str">
        <f t="shared" si="190"/>
        <v/>
      </c>
      <c r="B1885" s="16">
        <f t="shared" si="193"/>
        <v>40685</v>
      </c>
      <c r="C1885">
        <f t="shared" si="194"/>
        <v>287</v>
      </c>
      <c r="D1885">
        <f t="shared" si="191"/>
        <v>0</v>
      </c>
      <c r="E1885">
        <f t="shared" si="192"/>
        <v>287</v>
      </c>
    </row>
    <row r="1886" spans="1:5" x14ac:dyDescent="0.25">
      <c r="A1886" t="str">
        <f t="shared" si="190"/>
        <v/>
      </c>
      <c r="B1886" s="16">
        <f t="shared" si="193"/>
        <v>40686</v>
      </c>
      <c r="C1886">
        <f t="shared" si="194"/>
        <v>287</v>
      </c>
      <c r="D1886">
        <f t="shared" si="191"/>
        <v>0</v>
      </c>
      <c r="E1886">
        <f t="shared" si="192"/>
        <v>287</v>
      </c>
    </row>
    <row r="1887" spans="1:5" x14ac:dyDescent="0.25">
      <c r="A1887" t="str">
        <f t="shared" si="190"/>
        <v/>
      </c>
      <c r="B1887" s="16">
        <f t="shared" si="193"/>
        <v>40687</v>
      </c>
      <c r="C1887">
        <f t="shared" si="194"/>
        <v>287</v>
      </c>
      <c r="D1887">
        <f t="shared" si="191"/>
        <v>0</v>
      </c>
      <c r="E1887">
        <f t="shared" si="192"/>
        <v>287</v>
      </c>
    </row>
    <row r="1888" spans="1:5" x14ac:dyDescent="0.25">
      <c r="A1888" t="str">
        <f t="shared" si="190"/>
        <v/>
      </c>
      <c r="B1888" s="16">
        <f t="shared" si="193"/>
        <v>40688</v>
      </c>
      <c r="C1888">
        <f t="shared" si="194"/>
        <v>287</v>
      </c>
      <c r="D1888">
        <f t="shared" si="191"/>
        <v>0</v>
      </c>
      <c r="E1888">
        <f t="shared" si="192"/>
        <v>287</v>
      </c>
    </row>
    <row r="1889" spans="1:5" x14ac:dyDescent="0.25">
      <c r="A1889" t="str">
        <f t="shared" si="190"/>
        <v/>
      </c>
      <c r="B1889" s="16">
        <f t="shared" si="193"/>
        <v>40689</v>
      </c>
      <c r="C1889">
        <f t="shared" si="194"/>
        <v>287</v>
      </c>
      <c r="D1889">
        <f t="shared" si="191"/>
        <v>0</v>
      </c>
      <c r="E1889">
        <f t="shared" si="192"/>
        <v>287</v>
      </c>
    </row>
    <row r="1890" spans="1:5" x14ac:dyDescent="0.25">
      <c r="A1890" t="str">
        <f t="shared" si="190"/>
        <v/>
      </c>
      <c r="B1890" s="16">
        <f t="shared" si="193"/>
        <v>40690</v>
      </c>
      <c r="C1890">
        <f t="shared" si="194"/>
        <v>287</v>
      </c>
      <c r="D1890">
        <f t="shared" si="191"/>
        <v>0</v>
      </c>
      <c r="E1890">
        <f t="shared" si="192"/>
        <v>287</v>
      </c>
    </row>
    <row r="1891" spans="1:5" x14ac:dyDescent="0.25">
      <c r="A1891" t="str">
        <f t="shared" si="190"/>
        <v/>
      </c>
      <c r="B1891" s="16">
        <f t="shared" si="193"/>
        <v>40691</v>
      </c>
      <c r="C1891">
        <f t="shared" si="194"/>
        <v>287</v>
      </c>
      <c r="D1891">
        <f t="shared" si="191"/>
        <v>0</v>
      </c>
      <c r="E1891">
        <f t="shared" si="192"/>
        <v>287</v>
      </c>
    </row>
    <row r="1892" spans="1:5" x14ac:dyDescent="0.25">
      <c r="A1892" t="str">
        <f t="shared" si="190"/>
        <v/>
      </c>
      <c r="B1892" s="16">
        <f t="shared" si="193"/>
        <v>40692</v>
      </c>
      <c r="C1892">
        <f t="shared" si="194"/>
        <v>287</v>
      </c>
      <c r="D1892">
        <f t="shared" si="191"/>
        <v>0</v>
      </c>
      <c r="E1892">
        <f t="shared" si="192"/>
        <v>287</v>
      </c>
    </row>
    <row r="1893" spans="1:5" x14ac:dyDescent="0.25">
      <c r="A1893" t="str">
        <f t="shared" si="190"/>
        <v/>
      </c>
      <c r="B1893" s="16">
        <f t="shared" si="193"/>
        <v>40693</v>
      </c>
      <c r="C1893">
        <f t="shared" si="194"/>
        <v>287</v>
      </c>
      <c r="D1893">
        <f t="shared" si="191"/>
        <v>0</v>
      </c>
      <c r="E1893">
        <f t="shared" si="192"/>
        <v>287</v>
      </c>
    </row>
    <row r="1894" spans="1:5" x14ac:dyDescent="0.25">
      <c r="A1894" t="str">
        <f t="shared" si="190"/>
        <v/>
      </c>
      <c r="B1894" s="16">
        <f t="shared" si="193"/>
        <v>40694</v>
      </c>
      <c r="C1894">
        <f t="shared" si="194"/>
        <v>287</v>
      </c>
      <c r="D1894">
        <f t="shared" si="191"/>
        <v>0</v>
      </c>
      <c r="E1894">
        <f t="shared" si="192"/>
        <v>287</v>
      </c>
    </row>
    <row r="1895" spans="1:5" x14ac:dyDescent="0.25">
      <c r="A1895">
        <f t="shared" si="190"/>
        <v>1</v>
      </c>
      <c r="B1895" s="16">
        <f t="shared" si="193"/>
        <v>40695</v>
      </c>
      <c r="C1895">
        <f t="shared" si="194"/>
        <v>287</v>
      </c>
      <c r="D1895">
        <f t="shared" si="191"/>
        <v>0</v>
      </c>
      <c r="E1895">
        <f t="shared" si="192"/>
        <v>287</v>
      </c>
    </row>
    <row r="1896" spans="1:5" x14ac:dyDescent="0.25">
      <c r="A1896" t="str">
        <f t="shared" si="190"/>
        <v/>
      </c>
      <c r="B1896" s="16">
        <f t="shared" si="193"/>
        <v>40696</v>
      </c>
      <c r="C1896">
        <f t="shared" si="194"/>
        <v>287</v>
      </c>
      <c r="D1896">
        <f t="shared" si="191"/>
        <v>0</v>
      </c>
      <c r="E1896">
        <f t="shared" si="192"/>
        <v>287</v>
      </c>
    </row>
    <row r="1897" spans="1:5" x14ac:dyDescent="0.25">
      <c r="A1897" t="str">
        <f t="shared" si="190"/>
        <v/>
      </c>
      <c r="B1897" s="16">
        <f t="shared" si="193"/>
        <v>40697</v>
      </c>
      <c r="C1897">
        <f t="shared" si="194"/>
        <v>287</v>
      </c>
      <c r="D1897">
        <f t="shared" si="191"/>
        <v>0</v>
      </c>
      <c r="E1897">
        <f t="shared" si="192"/>
        <v>287</v>
      </c>
    </row>
    <row r="1898" spans="1:5" x14ac:dyDescent="0.25">
      <c r="A1898" t="str">
        <f t="shared" si="190"/>
        <v/>
      </c>
      <c r="B1898" s="16">
        <f t="shared" si="193"/>
        <v>40698</v>
      </c>
      <c r="C1898">
        <f t="shared" si="194"/>
        <v>287</v>
      </c>
      <c r="D1898">
        <f t="shared" si="191"/>
        <v>0</v>
      </c>
      <c r="E1898">
        <f t="shared" si="192"/>
        <v>287</v>
      </c>
    </row>
    <row r="1899" spans="1:5" x14ac:dyDescent="0.25">
      <c r="A1899" t="str">
        <f t="shared" si="190"/>
        <v/>
      </c>
      <c r="B1899" s="16">
        <f t="shared" si="193"/>
        <v>40699</v>
      </c>
      <c r="C1899">
        <f t="shared" si="194"/>
        <v>287</v>
      </c>
      <c r="D1899">
        <f t="shared" si="191"/>
        <v>0</v>
      </c>
      <c r="E1899">
        <f t="shared" si="192"/>
        <v>287</v>
      </c>
    </row>
    <row r="1900" spans="1:5" x14ac:dyDescent="0.25">
      <c r="A1900" t="str">
        <f t="shared" si="190"/>
        <v/>
      </c>
      <c r="B1900" s="16">
        <f t="shared" si="193"/>
        <v>40700</v>
      </c>
      <c r="C1900">
        <f t="shared" si="194"/>
        <v>287</v>
      </c>
      <c r="D1900">
        <f t="shared" si="191"/>
        <v>0</v>
      </c>
      <c r="E1900">
        <f t="shared" si="192"/>
        <v>287</v>
      </c>
    </row>
    <row r="1901" spans="1:5" x14ac:dyDescent="0.25">
      <c r="A1901" t="str">
        <f t="shared" si="190"/>
        <v/>
      </c>
      <c r="B1901" s="16">
        <f t="shared" si="193"/>
        <v>40701</v>
      </c>
      <c r="C1901">
        <f t="shared" si="194"/>
        <v>287</v>
      </c>
      <c r="D1901">
        <f t="shared" si="191"/>
        <v>0</v>
      </c>
      <c r="E1901">
        <f t="shared" si="192"/>
        <v>287</v>
      </c>
    </row>
    <row r="1902" spans="1:5" x14ac:dyDescent="0.25">
      <c r="A1902" t="str">
        <f t="shared" si="190"/>
        <v/>
      </c>
      <c r="B1902" s="16">
        <f t="shared" si="193"/>
        <v>40702</v>
      </c>
      <c r="C1902">
        <f t="shared" si="194"/>
        <v>287</v>
      </c>
      <c r="D1902">
        <f t="shared" si="191"/>
        <v>0</v>
      </c>
      <c r="E1902">
        <f t="shared" si="192"/>
        <v>287</v>
      </c>
    </row>
    <row r="1903" spans="1:5" x14ac:dyDescent="0.25">
      <c r="A1903" t="str">
        <f t="shared" si="190"/>
        <v/>
      </c>
      <c r="B1903" s="16">
        <f t="shared" si="193"/>
        <v>40703</v>
      </c>
      <c r="C1903">
        <f t="shared" si="194"/>
        <v>287</v>
      </c>
      <c r="D1903">
        <f t="shared" si="191"/>
        <v>0</v>
      </c>
      <c r="E1903">
        <f t="shared" si="192"/>
        <v>287</v>
      </c>
    </row>
    <row r="1904" spans="1:5" x14ac:dyDescent="0.25">
      <c r="A1904" t="str">
        <f t="shared" si="190"/>
        <v/>
      </c>
      <c r="B1904" s="16">
        <f t="shared" si="193"/>
        <v>40704</v>
      </c>
      <c r="C1904">
        <f t="shared" si="194"/>
        <v>287</v>
      </c>
      <c r="D1904">
        <f t="shared" si="191"/>
        <v>0</v>
      </c>
      <c r="E1904">
        <f t="shared" si="192"/>
        <v>287</v>
      </c>
    </row>
    <row r="1905" spans="1:5" x14ac:dyDescent="0.25">
      <c r="A1905" t="str">
        <f t="shared" si="190"/>
        <v/>
      </c>
      <c r="B1905" s="16">
        <f t="shared" si="193"/>
        <v>40705</v>
      </c>
      <c r="C1905">
        <f t="shared" si="194"/>
        <v>287</v>
      </c>
      <c r="D1905">
        <f t="shared" si="191"/>
        <v>0</v>
      </c>
      <c r="E1905">
        <f t="shared" si="192"/>
        <v>287</v>
      </c>
    </row>
    <row r="1906" spans="1:5" x14ac:dyDescent="0.25">
      <c r="A1906" t="str">
        <f t="shared" si="190"/>
        <v/>
      </c>
      <c r="B1906" s="16">
        <f t="shared" si="193"/>
        <v>40706</v>
      </c>
      <c r="C1906">
        <f t="shared" si="194"/>
        <v>287</v>
      </c>
      <c r="D1906">
        <f t="shared" si="191"/>
        <v>0</v>
      </c>
      <c r="E1906">
        <f t="shared" si="192"/>
        <v>287</v>
      </c>
    </row>
    <row r="1907" spans="1:5" x14ac:dyDescent="0.25">
      <c r="A1907" t="str">
        <f t="shared" si="190"/>
        <v/>
      </c>
      <c r="B1907" s="16">
        <f t="shared" si="193"/>
        <v>40707</v>
      </c>
      <c r="C1907">
        <f t="shared" si="194"/>
        <v>287</v>
      </c>
      <c r="D1907">
        <f t="shared" si="191"/>
        <v>0</v>
      </c>
      <c r="E1907">
        <f t="shared" si="192"/>
        <v>287</v>
      </c>
    </row>
    <row r="1908" spans="1:5" x14ac:dyDescent="0.25">
      <c r="A1908" t="str">
        <f t="shared" si="190"/>
        <v/>
      </c>
      <c r="B1908" s="16">
        <f t="shared" si="193"/>
        <v>40708</v>
      </c>
      <c r="C1908">
        <f t="shared" si="194"/>
        <v>287</v>
      </c>
      <c r="D1908">
        <f t="shared" si="191"/>
        <v>0</v>
      </c>
      <c r="E1908">
        <f t="shared" si="192"/>
        <v>287</v>
      </c>
    </row>
    <row r="1909" spans="1:5" x14ac:dyDescent="0.25">
      <c r="A1909" t="str">
        <f t="shared" si="190"/>
        <v/>
      </c>
      <c r="B1909" s="16">
        <f t="shared" si="193"/>
        <v>40709</v>
      </c>
      <c r="C1909">
        <f t="shared" si="194"/>
        <v>287</v>
      </c>
      <c r="D1909">
        <f t="shared" si="191"/>
        <v>0</v>
      </c>
      <c r="E1909">
        <f t="shared" si="192"/>
        <v>287</v>
      </c>
    </row>
    <row r="1910" spans="1:5" x14ac:dyDescent="0.25">
      <c r="A1910" t="str">
        <f t="shared" si="190"/>
        <v/>
      </c>
      <c r="B1910" s="16">
        <f t="shared" si="193"/>
        <v>40710</v>
      </c>
      <c r="C1910">
        <f t="shared" si="194"/>
        <v>287</v>
      </c>
      <c r="D1910">
        <f t="shared" si="191"/>
        <v>0</v>
      </c>
      <c r="E1910">
        <f t="shared" si="192"/>
        <v>287</v>
      </c>
    </row>
    <row r="1911" spans="1:5" x14ac:dyDescent="0.25">
      <c r="A1911" t="str">
        <f t="shared" si="190"/>
        <v/>
      </c>
      <c r="B1911" s="16">
        <f t="shared" si="193"/>
        <v>40711</v>
      </c>
      <c r="C1911">
        <f t="shared" si="194"/>
        <v>287</v>
      </c>
      <c r="D1911">
        <f t="shared" si="191"/>
        <v>0</v>
      </c>
      <c r="E1911">
        <f t="shared" si="192"/>
        <v>287</v>
      </c>
    </row>
    <row r="1912" spans="1:5" x14ac:dyDescent="0.25">
      <c r="A1912" t="str">
        <f t="shared" si="190"/>
        <v/>
      </c>
      <c r="B1912" s="16">
        <f t="shared" si="193"/>
        <v>40712</v>
      </c>
      <c r="C1912">
        <f t="shared" si="194"/>
        <v>287</v>
      </c>
      <c r="D1912">
        <f t="shared" si="191"/>
        <v>0</v>
      </c>
      <c r="E1912">
        <f t="shared" si="192"/>
        <v>287</v>
      </c>
    </row>
    <row r="1913" spans="1:5" x14ac:dyDescent="0.25">
      <c r="A1913" t="str">
        <f t="shared" si="190"/>
        <v/>
      </c>
      <c r="B1913" s="16">
        <f t="shared" si="193"/>
        <v>40713</v>
      </c>
      <c r="C1913">
        <f t="shared" si="194"/>
        <v>287</v>
      </c>
      <c r="D1913">
        <f t="shared" si="191"/>
        <v>0</v>
      </c>
      <c r="E1913">
        <f t="shared" si="192"/>
        <v>287</v>
      </c>
    </row>
    <row r="1914" spans="1:5" x14ac:dyDescent="0.25">
      <c r="A1914" t="str">
        <f t="shared" si="190"/>
        <v/>
      </c>
      <c r="B1914" s="16">
        <f t="shared" si="193"/>
        <v>40714</v>
      </c>
      <c r="C1914">
        <f t="shared" si="194"/>
        <v>287</v>
      </c>
      <c r="D1914">
        <f t="shared" si="191"/>
        <v>0</v>
      </c>
      <c r="E1914">
        <f t="shared" si="192"/>
        <v>287</v>
      </c>
    </row>
    <row r="1915" spans="1:5" x14ac:dyDescent="0.25">
      <c r="A1915" t="str">
        <f t="shared" si="190"/>
        <v/>
      </c>
      <c r="B1915" s="16">
        <f t="shared" si="193"/>
        <v>40715</v>
      </c>
      <c r="C1915">
        <f t="shared" si="194"/>
        <v>287</v>
      </c>
      <c r="D1915">
        <f t="shared" si="191"/>
        <v>0</v>
      </c>
      <c r="E1915">
        <f t="shared" si="192"/>
        <v>287</v>
      </c>
    </row>
    <row r="1916" spans="1:5" x14ac:dyDescent="0.25">
      <c r="A1916" t="str">
        <f t="shared" si="190"/>
        <v/>
      </c>
      <c r="B1916" s="16">
        <f t="shared" si="193"/>
        <v>40716</v>
      </c>
      <c r="C1916">
        <f t="shared" si="194"/>
        <v>287</v>
      </c>
      <c r="D1916">
        <f t="shared" si="191"/>
        <v>0</v>
      </c>
      <c r="E1916">
        <f t="shared" si="192"/>
        <v>287</v>
      </c>
    </row>
    <row r="1917" spans="1:5" x14ac:dyDescent="0.25">
      <c r="A1917" t="str">
        <f t="shared" si="190"/>
        <v/>
      </c>
      <c r="B1917" s="16">
        <f t="shared" si="193"/>
        <v>40717</v>
      </c>
      <c r="C1917">
        <f t="shared" si="194"/>
        <v>287</v>
      </c>
      <c r="D1917">
        <f t="shared" si="191"/>
        <v>0</v>
      </c>
      <c r="E1917">
        <f t="shared" si="192"/>
        <v>287</v>
      </c>
    </row>
    <row r="1918" spans="1:5" x14ac:dyDescent="0.25">
      <c r="A1918" t="str">
        <f t="shared" si="190"/>
        <v/>
      </c>
      <c r="B1918" s="16">
        <f t="shared" si="193"/>
        <v>40718</v>
      </c>
      <c r="C1918">
        <f t="shared" si="194"/>
        <v>287</v>
      </c>
      <c r="D1918">
        <f t="shared" si="191"/>
        <v>0</v>
      </c>
      <c r="E1918">
        <f t="shared" si="192"/>
        <v>287</v>
      </c>
    </row>
    <row r="1919" spans="1:5" x14ac:dyDescent="0.25">
      <c r="A1919" t="str">
        <f t="shared" si="190"/>
        <v/>
      </c>
      <c r="B1919" s="16">
        <f t="shared" si="193"/>
        <v>40719</v>
      </c>
      <c r="C1919">
        <f t="shared" si="194"/>
        <v>287</v>
      </c>
      <c r="D1919">
        <f t="shared" si="191"/>
        <v>0</v>
      </c>
      <c r="E1919">
        <f t="shared" si="192"/>
        <v>287</v>
      </c>
    </row>
    <row r="1920" spans="1:5" x14ac:dyDescent="0.25">
      <c r="A1920" t="str">
        <f t="shared" si="190"/>
        <v/>
      </c>
      <c r="B1920" s="16">
        <f t="shared" si="193"/>
        <v>40720</v>
      </c>
      <c r="C1920">
        <f t="shared" si="194"/>
        <v>287</v>
      </c>
      <c r="D1920">
        <f t="shared" si="191"/>
        <v>0</v>
      </c>
      <c r="E1920">
        <f t="shared" si="192"/>
        <v>287</v>
      </c>
    </row>
    <row r="1921" spans="1:10" x14ac:dyDescent="0.25">
      <c r="A1921" t="str">
        <f t="shared" si="190"/>
        <v/>
      </c>
      <c r="B1921" s="16">
        <f t="shared" si="193"/>
        <v>40721</v>
      </c>
      <c r="C1921">
        <f t="shared" si="194"/>
        <v>287</v>
      </c>
      <c r="D1921">
        <f t="shared" si="191"/>
        <v>0</v>
      </c>
      <c r="E1921">
        <f t="shared" si="192"/>
        <v>287</v>
      </c>
    </row>
    <row r="1922" spans="1:10" x14ac:dyDescent="0.25">
      <c r="A1922" t="str">
        <f t="shared" si="190"/>
        <v/>
      </c>
      <c r="B1922" s="16">
        <f t="shared" si="193"/>
        <v>40722</v>
      </c>
      <c r="C1922">
        <f t="shared" si="194"/>
        <v>287</v>
      </c>
      <c r="D1922">
        <f t="shared" si="191"/>
        <v>0</v>
      </c>
      <c r="E1922">
        <f t="shared" si="192"/>
        <v>287</v>
      </c>
    </row>
    <row r="1923" spans="1:10" x14ac:dyDescent="0.25">
      <c r="A1923" t="str">
        <f t="shared" si="190"/>
        <v/>
      </c>
      <c r="B1923" s="16">
        <f t="shared" si="193"/>
        <v>40723</v>
      </c>
      <c r="C1923">
        <f t="shared" si="194"/>
        <v>287</v>
      </c>
      <c r="D1923">
        <f t="shared" si="191"/>
        <v>0</v>
      </c>
      <c r="E1923">
        <f t="shared" si="192"/>
        <v>287</v>
      </c>
    </row>
    <row r="1924" spans="1:10" x14ac:dyDescent="0.25">
      <c r="A1924" t="str">
        <f t="shared" si="190"/>
        <v/>
      </c>
      <c r="B1924" s="16">
        <f t="shared" si="193"/>
        <v>40724</v>
      </c>
      <c r="C1924">
        <f t="shared" si="194"/>
        <v>287</v>
      </c>
      <c r="D1924">
        <f t="shared" si="191"/>
        <v>0</v>
      </c>
      <c r="E1924">
        <f t="shared" si="192"/>
        <v>287</v>
      </c>
    </row>
    <row r="1925" spans="1:10" x14ac:dyDescent="0.25">
      <c r="A1925">
        <f t="shared" si="190"/>
        <v>1</v>
      </c>
      <c r="B1925" s="16">
        <f t="shared" si="193"/>
        <v>40725</v>
      </c>
      <c r="C1925">
        <f t="shared" si="194"/>
        <v>287</v>
      </c>
      <c r="D1925">
        <f t="shared" si="191"/>
        <v>5</v>
      </c>
      <c r="E1925">
        <f t="shared" si="192"/>
        <v>282</v>
      </c>
      <c r="J1925">
        <v>5</v>
      </c>
    </row>
    <row r="1926" spans="1:10" x14ac:dyDescent="0.25">
      <c r="A1926" t="str">
        <f t="shared" si="190"/>
        <v/>
      </c>
      <c r="B1926" s="16">
        <f t="shared" si="193"/>
        <v>40726</v>
      </c>
      <c r="C1926">
        <f t="shared" si="194"/>
        <v>287</v>
      </c>
      <c r="D1926">
        <f t="shared" si="191"/>
        <v>5</v>
      </c>
      <c r="E1926">
        <f t="shared" si="192"/>
        <v>282</v>
      </c>
      <c r="J1926">
        <f>J1925</f>
        <v>5</v>
      </c>
    </row>
    <row r="1927" spans="1:10" x14ac:dyDescent="0.25">
      <c r="A1927" t="str">
        <f t="shared" si="190"/>
        <v/>
      </c>
      <c r="B1927" s="16">
        <f t="shared" si="193"/>
        <v>40727</v>
      </c>
      <c r="C1927">
        <f t="shared" si="194"/>
        <v>287</v>
      </c>
      <c r="D1927">
        <f t="shared" si="191"/>
        <v>5</v>
      </c>
      <c r="E1927">
        <f t="shared" si="192"/>
        <v>282</v>
      </c>
      <c r="J1927">
        <f t="shared" ref="J1927:J1990" si="195">J1926</f>
        <v>5</v>
      </c>
    </row>
    <row r="1928" spans="1:10" x14ac:dyDescent="0.25">
      <c r="A1928" t="str">
        <f t="shared" ref="A1928:A1991" si="196">IF(DAY(B1928)=1,1,"")</f>
        <v/>
      </c>
      <c r="B1928" s="16">
        <f t="shared" si="193"/>
        <v>40728</v>
      </c>
      <c r="C1928">
        <f t="shared" si="194"/>
        <v>287</v>
      </c>
      <c r="D1928">
        <f t="shared" ref="D1928:D1991" si="197">SUM(F1928:W1928)</f>
        <v>5</v>
      </c>
      <c r="E1928">
        <f t="shared" ref="E1928:E1991" si="198">C1928-D1928</f>
        <v>282</v>
      </c>
      <c r="J1928">
        <f t="shared" si="195"/>
        <v>5</v>
      </c>
    </row>
    <row r="1929" spans="1:10" x14ac:dyDescent="0.25">
      <c r="A1929" t="str">
        <f t="shared" si="196"/>
        <v/>
      </c>
      <c r="B1929" s="16">
        <f t="shared" ref="B1929:B1992" si="199">B1928+1</f>
        <v>40729</v>
      </c>
      <c r="C1929">
        <f t="shared" si="194"/>
        <v>287</v>
      </c>
      <c r="D1929">
        <f t="shared" si="197"/>
        <v>5</v>
      </c>
      <c r="E1929">
        <f t="shared" si="198"/>
        <v>282</v>
      </c>
      <c r="J1929">
        <f t="shared" si="195"/>
        <v>5</v>
      </c>
    </row>
    <row r="1930" spans="1:10" x14ac:dyDescent="0.25">
      <c r="A1930" t="str">
        <f t="shared" si="196"/>
        <v/>
      </c>
      <c r="B1930" s="16">
        <f t="shared" si="199"/>
        <v>40730</v>
      </c>
      <c r="C1930">
        <f t="shared" ref="C1930:C1993" si="200">C1929</f>
        <v>287</v>
      </c>
      <c r="D1930">
        <f t="shared" si="197"/>
        <v>5</v>
      </c>
      <c r="E1930">
        <f t="shared" si="198"/>
        <v>282</v>
      </c>
      <c r="J1930">
        <f t="shared" si="195"/>
        <v>5</v>
      </c>
    </row>
    <row r="1931" spans="1:10" x14ac:dyDescent="0.25">
      <c r="A1931" t="str">
        <f t="shared" si="196"/>
        <v/>
      </c>
      <c r="B1931" s="16">
        <f t="shared" si="199"/>
        <v>40731</v>
      </c>
      <c r="C1931">
        <f t="shared" si="200"/>
        <v>287</v>
      </c>
      <c r="D1931">
        <f t="shared" si="197"/>
        <v>5</v>
      </c>
      <c r="E1931">
        <f t="shared" si="198"/>
        <v>282</v>
      </c>
      <c r="J1931">
        <f t="shared" si="195"/>
        <v>5</v>
      </c>
    </row>
    <row r="1932" spans="1:10" x14ac:dyDescent="0.25">
      <c r="A1932" t="str">
        <f t="shared" si="196"/>
        <v/>
      </c>
      <c r="B1932" s="16">
        <f t="shared" si="199"/>
        <v>40732</v>
      </c>
      <c r="C1932">
        <f t="shared" si="200"/>
        <v>287</v>
      </c>
      <c r="D1932">
        <f t="shared" si="197"/>
        <v>5</v>
      </c>
      <c r="E1932">
        <f t="shared" si="198"/>
        <v>282</v>
      </c>
      <c r="J1932">
        <f t="shared" si="195"/>
        <v>5</v>
      </c>
    </row>
    <row r="1933" spans="1:10" x14ac:dyDescent="0.25">
      <c r="A1933" t="str">
        <f t="shared" si="196"/>
        <v/>
      </c>
      <c r="B1933" s="16">
        <f t="shared" si="199"/>
        <v>40733</v>
      </c>
      <c r="C1933">
        <f t="shared" si="200"/>
        <v>287</v>
      </c>
      <c r="D1933">
        <f t="shared" si="197"/>
        <v>5</v>
      </c>
      <c r="E1933">
        <f t="shared" si="198"/>
        <v>282</v>
      </c>
      <c r="J1933">
        <f t="shared" si="195"/>
        <v>5</v>
      </c>
    </row>
    <row r="1934" spans="1:10" x14ac:dyDescent="0.25">
      <c r="A1934" t="str">
        <f t="shared" si="196"/>
        <v/>
      </c>
      <c r="B1934" s="16">
        <f t="shared" si="199"/>
        <v>40734</v>
      </c>
      <c r="C1934">
        <f t="shared" si="200"/>
        <v>287</v>
      </c>
      <c r="D1934">
        <f t="shared" si="197"/>
        <v>5</v>
      </c>
      <c r="E1934">
        <f t="shared" si="198"/>
        <v>282</v>
      </c>
      <c r="J1934">
        <f t="shared" si="195"/>
        <v>5</v>
      </c>
    </row>
    <row r="1935" spans="1:10" x14ac:dyDescent="0.25">
      <c r="A1935" t="str">
        <f t="shared" si="196"/>
        <v/>
      </c>
      <c r="B1935" s="16">
        <f t="shared" si="199"/>
        <v>40735</v>
      </c>
      <c r="C1935">
        <f t="shared" si="200"/>
        <v>287</v>
      </c>
      <c r="D1935">
        <f t="shared" si="197"/>
        <v>5</v>
      </c>
      <c r="E1935">
        <f t="shared" si="198"/>
        <v>282</v>
      </c>
      <c r="J1935">
        <f t="shared" si="195"/>
        <v>5</v>
      </c>
    </row>
    <row r="1936" spans="1:10" x14ac:dyDescent="0.25">
      <c r="A1936" t="str">
        <f t="shared" si="196"/>
        <v/>
      </c>
      <c r="B1936" s="16">
        <f t="shared" si="199"/>
        <v>40736</v>
      </c>
      <c r="C1936">
        <f t="shared" si="200"/>
        <v>287</v>
      </c>
      <c r="D1936">
        <f t="shared" si="197"/>
        <v>5</v>
      </c>
      <c r="E1936">
        <f t="shared" si="198"/>
        <v>282</v>
      </c>
      <c r="J1936">
        <f t="shared" si="195"/>
        <v>5</v>
      </c>
    </row>
    <row r="1937" spans="1:10" x14ac:dyDescent="0.25">
      <c r="A1937" t="str">
        <f t="shared" si="196"/>
        <v/>
      </c>
      <c r="B1937" s="16">
        <f t="shared" si="199"/>
        <v>40737</v>
      </c>
      <c r="C1937">
        <f t="shared" si="200"/>
        <v>287</v>
      </c>
      <c r="D1937">
        <f t="shared" si="197"/>
        <v>5</v>
      </c>
      <c r="E1937">
        <f t="shared" si="198"/>
        <v>282</v>
      </c>
      <c r="J1937">
        <f t="shared" si="195"/>
        <v>5</v>
      </c>
    </row>
    <row r="1938" spans="1:10" x14ac:dyDescent="0.25">
      <c r="A1938" t="str">
        <f t="shared" si="196"/>
        <v/>
      </c>
      <c r="B1938" s="16">
        <f t="shared" si="199"/>
        <v>40738</v>
      </c>
      <c r="C1938">
        <f t="shared" si="200"/>
        <v>287</v>
      </c>
      <c r="D1938">
        <f t="shared" si="197"/>
        <v>5</v>
      </c>
      <c r="E1938">
        <f t="shared" si="198"/>
        <v>282</v>
      </c>
      <c r="J1938">
        <f t="shared" si="195"/>
        <v>5</v>
      </c>
    </row>
    <row r="1939" spans="1:10" x14ac:dyDescent="0.25">
      <c r="A1939" t="str">
        <f t="shared" si="196"/>
        <v/>
      </c>
      <c r="B1939" s="16">
        <f t="shared" si="199"/>
        <v>40739</v>
      </c>
      <c r="C1939">
        <f t="shared" si="200"/>
        <v>287</v>
      </c>
      <c r="D1939">
        <f t="shared" si="197"/>
        <v>5</v>
      </c>
      <c r="E1939">
        <f t="shared" si="198"/>
        <v>282</v>
      </c>
      <c r="J1939">
        <f t="shared" si="195"/>
        <v>5</v>
      </c>
    </row>
    <row r="1940" spans="1:10" x14ac:dyDescent="0.25">
      <c r="A1940" t="str">
        <f t="shared" si="196"/>
        <v/>
      </c>
      <c r="B1940" s="16">
        <f t="shared" si="199"/>
        <v>40740</v>
      </c>
      <c r="C1940">
        <f t="shared" si="200"/>
        <v>287</v>
      </c>
      <c r="D1940">
        <f t="shared" si="197"/>
        <v>5</v>
      </c>
      <c r="E1940">
        <f t="shared" si="198"/>
        <v>282</v>
      </c>
      <c r="J1940">
        <f t="shared" si="195"/>
        <v>5</v>
      </c>
    </row>
    <row r="1941" spans="1:10" x14ac:dyDescent="0.25">
      <c r="A1941" t="str">
        <f t="shared" si="196"/>
        <v/>
      </c>
      <c r="B1941" s="16">
        <f t="shared" si="199"/>
        <v>40741</v>
      </c>
      <c r="C1941">
        <f t="shared" si="200"/>
        <v>287</v>
      </c>
      <c r="D1941">
        <f t="shared" si="197"/>
        <v>5</v>
      </c>
      <c r="E1941">
        <f t="shared" si="198"/>
        <v>282</v>
      </c>
      <c r="J1941">
        <f t="shared" si="195"/>
        <v>5</v>
      </c>
    </row>
    <row r="1942" spans="1:10" x14ac:dyDescent="0.25">
      <c r="A1942" t="str">
        <f t="shared" si="196"/>
        <v/>
      </c>
      <c r="B1942" s="16">
        <f t="shared" si="199"/>
        <v>40742</v>
      </c>
      <c r="C1942">
        <f t="shared" si="200"/>
        <v>287</v>
      </c>
      <c r="D1942">
        <f t="shared" si="197"/>
        <v>5</v>
      </c>
      <c r="E1942">
        <f t="shared" si="198"/>
        <v>282</v>
      </c>
      <c r="J1942">
        <f t="shared" si="195"/>
        <v>5</v>
      </c>
    </row>
    <row r="1943" spans="1:10" x14ac:dyDescent="0.25">
      <c r="A1943" t="str">
        <f t="shared" si="196"/>
        <v/>
      </c>
      <c r="B1943" s="16">
        <f t="shared" si="199"/>
        <v>40743</v>
      </c>
      <c r="C1943">
        <f t="shared" si="200"/>
        <v>287</v>
      </c>
      <c r="D1943">
        <f t="shared" si="197"/>
        <v>5</v>
      </c>
      <c r="E1943">
        <f t="shared" si="198"/>
        <v>282</v>
      </c>
      <c r="J1943">
        <f t="shared" si="195"/>
        <v>5</v>
      </c>
    </row>
    <row r="1944" spans="1:10" x14ac:dyDescent="0.25">
      <c r="A1944" t="str">
        <f t="shared" si="196"/>
        <v/>
      </c>
      <c r="B1944" s="16">
        <f t="shared" si="199"/>
        <v>40744</v>
      </c>
      <c r="C1944">
        <f t="shared" si="200"/>
        <v>287</v>
      </c>
      <c r="D1944">
        <f t="shared" si="197"/>
        <v>5</v>
      </c>
      <c r="E1944">
        <f t="shared" si="198"/>
        <v>282</v>
      </c>
      <c r="J1944">
        <f t="shared" si="195"/>
        <v>5</v>
      </c>
    </row>
    <row r="1945" spans="1:10" x14ac:dyDescent="0.25">
      <c r="A1945" t="str">
        <f t="shared" si="196"/>
        <v/>
      </c>
      <c r="B1945" s="16">
        <f t="shared" si="199"/>
        <v>40745</v>
      </c>
      <c r="C1945">
        <f t="shared" si="200"/>
        <v>287</v>
      </c>
      <c r="D1945">
        <f t="shared" si="197"/>
        <v>5</v>
      </c>
      <c r="E1945">
        <f t="shared" si="198"/>
        <v>282</v>
      </c>
      <c r="J1945">
        <f t="shared" si="195"/>
        <v>5</v>
      </c>
    </row>
    <row r="1946" spans="1:10" x14ac:dyDescent="0.25">
      <c r="A1946" t="str">
        <f t="shared" si="196"/>
        <v/>
      </c>
      <c r="B1946" s="16">
        <f t="shared" si="199"/>
        <v>40746</v>
      </c>
      <c r="C1946">
        <f t="shared" si="200"/>
        <v>287</v>
      </c>
      <c r="D1946">
        <f t="shared" si="197"/>
        <v>5</v>
      </c>
      <c r="E1946">
        <f t="shared" si="198"/>
        <v>282</v>
      </c>
      <c r="J1946">
        <f t="shared" si="195"/>
        <v>5</v>
      </c>
    </row>
    <row r="1947" spans="1:10" x14ac:dyDescent="0.25">
      <c r="A1947" t="str">
        <f t="shared" si="196"/>
        <v/>
      </c>
      <c r="B1947" s="16">
        <f t="shared" si="199"/>
        <v>40747</v>
      </c>
      <c r="C1947">
        <f t="shared" si="200"/>
        <v>287</v>
      </c>
      <c r="D1947">
        <f t="shared" si="197"/>
        <v>5</v>
      </c>
      <c r="E1947">
        <f t="shared" si="198"/>
        <v>282</v>
      </c>
      <c r="J1947">
        <f t="shared" si="195"/>
        <v>5</v>
      </c>
    </row>
    <row r="1948" spans="1:10" x14ac:dyDescent="0.25">
      <c r="A1948" t="str">
        <f t="shared" si="196"/>
        <v/>
      </c>
      <c r="B1948" s="16">
        <f t="shared" si="199"/>
        <v>40748</v>
      </c>
      <c r="C1948">
        <f t="shared" si="200"/>
        <v>287</v>
      </c>
      <c r="D1948">
        <f t="shared" si="197"/>
        <v>5</v>
      </c>
      <c r="E1948">
        <f t="shared" si="198"/>
        <v>282</v>
      </c>
      <c r="J1948">
        <f t="shared" si="195"/>
        <v>5</v>
      </c>
    </row>
    <row r="1949" spans="1:10" x14ac:dyDescent="0.25">
      <c r="A1949" t="str">
        <f t="shared" si="196"/>
        <v/>
      </c>
      <c r="B1949" s="16">
        <f t="shared" si="199"/>
        <v>40749</v>
      </c>
      <c r="C1949">
        <f t="shared" si="200"/>
        <v>287</v>
      </c>
      <c r="D1949">
        <f t="shared" si="197"/>
        <v>5</v>
      </c>
      <c r="E1949">
        <f t="shared" si="198"/>
        <v>282</v>
      </c>
      <c r="J1949">
        <f t="shared" si="195"/>
        <v>5</v>
      </c>
    </row>
    <row r="1950" spans="1:10" x14ac:dyDescent="0.25">
      <c r="A1950" t="str">
        <f t="shared" si="196"/>
        <v/>
      </c>
      <c r="B1950" s="16">
        <f t="shared" si="199"/>
        <v>40750</v>
      </c>
      <c r="C1950">
        <f t="shared" si="200"/>
        <v>287</v>
      </c>
      <c r="D1950">
        <f t="shared" si="197"/>
        <v>5</v>
      </c>
      <c r="E1950">
        <f t="shared" si="198"/>
        <v>282</v>
      </c>
      <c r="J1950">
        <f t="shared" si="195"/>
        <v>5</v>
      </c>
    </row>
    <row r="1951" spans="1:10" x14ac:dyDescent="0.25">
      <c r="A1951" t="str">
        <f t="shared" si="196"/>
        <v/>
      </c>
      <c r="B1951" s="16">
        <f t="shared" si="199"/>
        <v>40751</v>
      </c>
      <c r="C1951">
        <f t="shared" si="200"/>
        <v>287</v>
      </c>
      <c r="D1951">
        <f t="shared" si="197"/>
        <v>5</v>
      </c>
      <c r="E1951">
        <f t="shared" si="198"/>
        <v>282</v>
      </c>
      <c r="J1951">
        <f t="shared" si="195"/>
        <v>5</v>
      </c>
    </row>
    <row r="1952" spans="1:10" x14ac:dyDescent="0.25">
      <c r="A1952" t="str">
        <f t="shared" si="196"/>
        <v/>
      </c>
      <c r="B1952" s="16">
        <f t="shared" si="199"/>
        <v>40752</v>
      </c>
      <c r="C1952">
        <f t="shared" si="200"/>
        <v>287</v>
      </c>
      <c r="D1952">
        <f t="shared" si="197"/>
        <v>5</v>
      </c>
      <c r="E1952">
        <f t="shared" si="198"/>
        <v>282</v>
      </c>
      <c r="J1952">
        <f t="shared" si="195"/>
        <v>5</v>
      </c>
    </row>
    <row r="1953" spans="1:10" x14ac:dyDescent="0.25">
      <c r="A1953" t="str">
        <f t="shared" si="196"/>
        <v/>
      </c>
      <c r="B1953" s="16">
        <f t="shared" si="199"/>
        <v>40753</v>
      </c>
      <c r="C1953">
        <f t="shared" si="200"/>
        <v>287</v>
      </c>
      <c r="D1953">
        <f t="shared" si="197"/>
        <v>5</v>
      </c>
      <c r="E1953">
        <f t="shared" si="198"/>
        <v>282</v>
      </c>
      <c r="J1953">
        <f t="shared" si="195"/>
        <v>5</v>
      </c>
    </row>
    <row r="1954" spans="1:10" x14ac:dyDescent="0.25">
      <c r="A1954" t="str">
        <f t="shared" si="196"/>
        <v/>
      </c>
      <c r="B1954" s="16">
        <f t="shared" si="199"/>
        <v>40754</v>
      </c>
      <c r="C1954">
        <f t="shared" si="200"/>
        <v>287</v>
      </c>
      <c r="D1954">
        <f t="shared" si="197"/>
        <v>5</v>
      </c>
      <c r="E1954">
        <f t="shared" si="198"/>
        <v>282</v>
      </c>
      <c r="J1954">
        <f t="shared" si="195"/>
        <v>5</v>
      </c>
    </row>
    <row r="1955" spans="1:10" x14ac:dyDescent="0.25">
      <c r="A1955" t="str">
        <f t="shared" si="196"/>
        <v/>
      </c>
      <c r="B1955" s="16">
        <f t="shared" si="199"/>
        <v>40755</v>
      </c>
      <c r="C1955">
        <f t="shared" si="200"/>
        <v>287</v>
      </c>
      <c r="D1955">
        <f t="shared" si="197"/>
        <v>5</v>
      </c>
      <c r="E1955">
        <f t="shared" si="198"/>
        <v>282</v>
      </c>
      <c r="J1955">
        <f t="shared" si="195"/>
        <v>5</v>
      </c>
    </row>
    <row r="1956" spans="1:10" x14ac:dyDescent="0.25">
      <c r="A1956">
        <f t="shared" si="196"/>
        <v>1</v>
      </c>
      <c r="B1956" s="16">
        <f t="shared" si="199"/>
        <v>40756</v>
      </c>
      <c r="C1956">
        <f t="shared" si="200"/>
        <v>287</v>
      </c>
      <c r="D1956">
        <f t="shared" si="197"/>
        <v>5</v>
      </c>
      <c r="E1956">
        <f t="shared" si="198"/>
        <v>282</v>
      </c>
      <c r="J1956">
        <f t="shared" si="195"/>
        <v>5</v>
      </c>
    </row>
    <row r="1957" spans="1:10" x14ac:dyDescent="0.25">
      <c r="A1957" t="str">
        <f t="shared" si="196"/>
        <v/>
      </c>
      <c r="B1957" s="16">
        <f t="shared" si="199"/>
        <v>40757</v>
      </c>
      <c r="C1957">
        <f t="shared" si="200"/>
        <v>287</v>
      </c>
      <c r="D1957">
        <f t="shared" si="197"/>
        <v>5</v>
      </c>
      <c r="E1957">
        <f t="shared" si="198"/>
        <v>282</v>
      </c>
      <c r="J1957">
        <f t="shared" si="195"/>
        <v>5</v>
      </c>
    </row>
    <row r="1958" spans="1:10" x14ac:dyDescent="0.25">
      <c r="A1958" t="str">
        <f t="shared" si="196"/>
        <v/>
      </c>
      <c r="B1958" s="16">
        <f t="shared" si="199"/>
        <v>40758</v>
      </c>
      <c r="C1958">
        <f t="shared" si="200"/>
        <v>287</v>
      </c>
      <c r="D1958">
        <f t="shared" si="197"/>
        <v>5</v>
      </c>
      <c r="E1958">
        <f t="shared" si="198"/>
        <v>282</v>
      </c>
      <c r="J1958">
        <f t="shared" si="195"/>
        <v>5</v>
      </c>
    </row>
    <row r="1959" spans="1:10" x14ac:dyDescent="0.25">
      <c r="A1959" t="str">
        <f t="shared" si="196"/>
        <v/>
      </c>
      <c r="B1959" s="16">
        <f t="shared" si="199"/>
        <v>40759</v>
      </c>
      <c r="C1959">
        <f t="shared" si="200"/>
        <v>287</v>
      </c>
      <c r="D1959">
        <f t="shared" si="197"/>
        <v>5</v>
      </c>
      <c r="E1959">
        <f t="shared" si="198"/>
        <v>282</v>
      </c>
      <c r="J1959">
        <f t="shared" si="195"/>
        <v>5</v>
      </c>
    </row>
    <row r="1960" spans="1:10" x14ac:dyDescent="0.25">
      <c r="A1960" t="str">
        <f t="shared" si="196"/>
        <v/>
      </c>
      <c r="B1960" s="16">
        <f t="shared" si="199"/>
        <v>40760</v>
      </c>
      <c r="C1960">
        <f t="shared" si="200"/>
        <v>287</v>
      </c>
      <c r="D1960">
        <f t="shared" si="197"/>
        <v>5</v>
      </c>
      <c r="E1960">
        <f t="shared" si="198"/>
        <v>282</v>
      </c>
      <c r="J1960">
        <f t="shared" si="195"/>
        <v>5</v>
      </c>
    </row>
    <row r="1961" spans="1:10" x14ac:dyDescent="0.25">
      <c r="A1961" t="str">
        <f t="shared" si="196"/>
        <v/>
      </c>
      <c r="B1961" s="16">
        <f t="shared" si="199"/>
        <v>40761</v>
      </c>
      <c r="C1961">
        <f t="shared" si="200"/>
        <v>287</v>
      </c>
      <c r="D1961">
        <f t="shared" si="197"/>
        <v>5</v>
      </c>
      <c r="E1961">
        <f t="shared" si="198"/>
        <v>282</v>
      </c>
      <c r="J1961">
        <f t="shared" si="195"/>
        <v>5</v>
      </c>
    </row>
    <row r="1962" spans="1:10" x14ac:dyDescent="0.25">
      <c r="A1962" t="str">
        <f t="shared" si="196"/>
        <v/>
      </c>
      <c r="B1962" s="16">
        <f t="shared" si="199"/>
        <v>40762</v>
      </c>
      <c r="C1962">
        <f t="shared" si="200"/>
        <v>287</v>
      </c>
      <c r="D1962">
        <f t="shared" si="197"/>
        <v>5</v>
      </c>
      <c r="E1962">
        <f t="shared" si="198"/>
        <v>282</v>
      </c>
      <c r="J1962">
        <f t="shared" si="195"/>
        <v>5</v>
      </c>
    </row>
    <row r="1963" spans="1:10" x14ac:dyDescent="0.25">
      <c r="A1963" t="str">
        <f t="shared" si="196"/>
        <v/>
      </c>
      <c r="B1963" s="16">
        <f t="shared" si="199"/>
        <v>40763</v>
      </c>
      <c r="C1963">
        <f t="shared" si="200"/>
        <v>287</v>
      </c>
      <c r="D1963">
        <f t="shared" si="197"/>
        <v>5</v>
      </c>
      <c r="E1963">
        <f t="shared" si="198"/>
        <v>282</v>
      </c>
      <c r="J1963">
        <f t="shared" si="195"/>
        <v>5</v>
      </c>
    </row>
    <row r="1964" spans="1:10" x14ac:dyDescent="0.25">
      <c r="A1964" t="str">
        <f t="shared" si="196"/>
        <v/>
      </c>
      <c r="B1964" s="16">
        <f t="shared" si="199"/>
        <v>40764</v>
      </c>
      <c r="C1964">
        <f t="shared" si="200"/>
        <v>287</v>
      </c>
      <c r="D1964">
        <f t="shared" si="197"/>
        <v>5</v>
      </c>
      <c r="E1964">
        <f t="shared" si="198"/>
        <v>282</v>
      </c>
      <c r="J1964">
        <f t="shared" si="195"/>
        <v>5</v>
      </c>
    </row>
    <row r="1965" spans="1:10" x14ac:dyDescent="0.25">
      <c r="A1965" t="str">
        <f t="shared" si="196"/>
        <v/>
      </c>
      <c r="B1965" s="16">
        <f t="shared" si="199"/>
        <v>40765</v>
      </c>
      <c r="C1965">
        <f t="shared" si="200"/>
        <v>287</v>
      </c>
      <c r="D1965">
        <f t="shared" si="197"/>
        <v>5</v>
      </c>
      <c r="E1965">
        <f t="shared" si="198"/>
        <v>282</v>
      </c>
      <c r="J1965">
        <f t="shared" si="195"/>
        <v>5</v>
      </c>
    </row>
    <row r="1966" spans="1:10" x14ac:dyDescent="0.25">
      <c r="A1966" t="str">
        <f t="shared" si="196"/>
        <v/>
      </c>
      <c r="B1966" s="16">
        <f t="shared" si="199"/>
        <v>40766</v>
      </c>
      <c r="C1966">
        <f t="shared" si="200"/>
        <v>287</v>
      </c>
      <c r="D1966">
        <f t="shared" si="197"/>
        <v>5</v>
      </c>
      <c r="E1966">
        <f t="shared" si="198"/>
        <v>282</v>
      </c>
      <c r="J1966">
        <f t="shared" si="195"/>
        <v>5</v>
      </c>
    </row>
    <row r="1967" spans="1:10" x14ac:dyDescent="0.25">
      <c r="A1967" t="str">
        <f t="shared" si="196"/>
        <v/>
      </c>
      <c r="B1967" s="16">
        <f t="shared" si="199"/>
        <v>40767</v>
      </c>
      <c r="C1967">
        <f t="shared" si="200"/>
        <v>287</v>
      </c>
      <c r="D1967">
        <f t="shared" si="197"/>
        <v>5</v>
      </c>
      <c r="E1967">
        <f t="shared" si="198"/>
        <v>282</v>
      </c>
      <c r="J1967">
        <f t="shared" si="195"/>
        <v>5</v>
      </c>
    </row>
    <row r="1968" spans="1:10" x14ac:dyDescent="0.25">
      <c r="A1968" t="str">
        <f t="shared" si="196"/>
        <v/>
      </c>
      <c r="B1968" s="16">
        <f t="shared" si="199"/>
        <v>40768</v>
      </c>
      <c r="C1968">
        <f t="shared" si="200"/>
        <v>287</v>
      </c>
      <c r="D1968">
        <f t="shared" si="197"/>
        <v>5</v>
      </c>
      <c r="E1968">
        <f t="shared" si="198"/>
        <v>282</v>
      </c>
      <c r="J1968">
        <f t="shared" si="195"/>
        <v>5</v>
      </c>
    </row>
    <row r="1969" spans="1:10" x14ac:dyDescent="0.25">
      <c r="A1969" t="str">
        <f t="shared" si="196"/>
        <v/>
      </c>
      <c r="B1969" s="16">
        <f t="shared" si="199"/>
        <v>40769</v>
      </c>
      <c r="C1969">
        <f t="shared" si="200"/>
        <v>287</v>
      </c>
      <c r="D1969">
        <f t="shared" si="197"/>
        <v>5</v>
      </c>
      <c r="E1969">
        <f t="shared" si="198"/>
        <v>282</v>
      </c>
      <c r="J1969">
        <f t="shared" si="195"/>
        <v>5</v>
      </c>
    </row>
    <row r="1970" spans="1:10" x14ac:dyDescent="0.25">
      <c r="A1970" t="str">
        <f t="shared" si="196"/>
        <v/>
      </c>
      <c r="B1970" s="16">
        <f t="shared" si="199"/>
        <v>40770</v>
      </c>
      <c r="C1970">
        <f t="shared" si="200"/>
        <v>287</v>
      </c>
      <c r="D1970">
        <f t="shared" si="197"/>
        <v>5</v>
      </c>
      <c r="E1970">
        <f t="shared" si="198"/>
        <v>282</v>
      </c>
      <c r="J1970">
        <f t="shared" si="195"/>
        <v>5</v>
      </c>
    </row>
    <row r="1971" spans="1:10" x14ac:dyDescent="0.25">
      <c r="A1971" t="str">
        <f t="shared" si="196"/>
        <v/>
      </c>
      <c r="B1971" s="16">
        <f t="shared" si="199"/>
        <v>40771</v>
      </c>
      <c r="C1971">
        <f t="shared" si="200"/>
        <v>287</v>
      </c>
      <c r="D1971">
        <f t="shared" si="197"/>
        <v>5</v>
      </c>
      <c r="E1971">
        <f t="shared" si="198"/>
        <v>282</v>
      </c>
      <c r="J1971">
        <f t="shared" si="195"/>
        <v>5</v>
      </c>
    </row>
    <row r="1972" spans="1:10" x14ac:dyDescent="0.25">
      <c r="A1972" t="str">
        <f t="shared" si="196"/>
        <v/>
      </c>
      <c r="B1972" s="16">
        <f t="shared" si="199"/>
        <v>40772</v>
      </c>
      <c r="C1972">
        <f t="shared" si="200"/>
        <v>287</v>
      </c>
      <c r="D1972">
        <f t="shared" si="197"/>
        <v>5</v>
      </c>
      <c r="E1972">
        <f t="shared" si="198"/>
        <v>282</v>
      </c>
      <c r="J1972">
        <f t="shared" si="195"/>
        <v>5</v>
      </c>
    </row>
    <row r="1973" spans="1:10" x14ac:dyDescent="0.25">
      <c r="A1973" t="str">
        <f t="shared" si="196"/>
        <v/>
      </c>
      <c r="B1973" s="16">
        <f t="shared" si="199"/>
        <v>40773</v>
      </c>
      <c r="C1973">
        <f t="shared" si="200"/>
        <v>287</v>
      </c>
      <c r="D1973">
        <f t="shared" si="197"/>
        <v>5</v>
      </c>
      <c r="E1973">
        <f t="shared" si="198"/>
        <v>282</v>
      </c>
      <c r="J1973">
        <f t="shared" si="195"/>
        <v>5</v>
      </c>
    </row>
    <row r="1974" spans="1:10" x14ac:dyDescent="0.25">
      <c r="A1974" t="str">
        <f t="shared" si="196"/>
        <v/>
      </c>
      <c r="B1974" s="16">
        <f t="shared" si="199"/>
        <v>40774</v>
      </c>
      <c r="C1974">
        <f t="shared" si="200"/>
        <v>287</v>
      </c>
      <c r="D1974">
        <f t="shared" si="197"/>
        <v>5</v>
      </c>
      <c r="E1974">
        <f t="shared" si="198"/>
        <v>282</v>
      </c>
      <c r="J1974">
        <f t="shared" si="195"/>
        <v>5</v>
      </c>
    </row>
    <row r="1975" spans="1:10" x14ac:dyDescent="0.25">
      <c r="A1975" t="str">
        <f t="shared" si="196"/>
        <v/>
      </c>
      <c r="B1975" s="16">
        <f t="shared" si="199"/>
        <v>40775</v>
      </c>
      <c r="C1975">
        <f t="shared" si="200"/>
        <v>287</v>
      </c>
      <c r="D1975">
        <f t="shared" si="197"/>
        <v>5</v>
      </c>
      <c r="E1975">
        <f t="shared" si="198"/>
        <v>282</v>
      </c>
      <c r="J1975">
        <f t="shared" si="195"/>
        <v>5</v>
      </c>
    </row>
    <row r="1976" spans="1:10" x14ac:dyDescent="0.25">
      <c r="A1976" t="str">
        <f t="shared" si="196"/>
        <v/>
      </c>
      <c r="B1976" s="16">
        <f t="shared" si="199"/>
        <v>40776</v>
      </c>
      <c r="C1976">
        <f t="shared" si="200"/>
        <v>287</v>
      </c>
      <c r="D1976">
        <f t="shared" si="197"/>
        <v>5</v>
      </c>
      <c r="E1976">
        <f t="shared" si="198"/>
        <v>282</v>
      </c>
      <c r="J1976">
        <f t="shared" si="195"/>
        <v>5</v>
      </c>
    </row>
    <row r="1977" spans="1:10" x14ac:dyDescent="0.25">
      <c r="A1977" t="str">
        <f t="shared" si="196"/>
        <v/>
      </c>
      <c r="B1977" s="16">
        <f t="shared" si="199"/>
        <v>40777</v>
      </c>
      <c r="C1977">
        <f t="shared" si="200"/>
        <v>287</v>
      </c>
      <c r="D1977">
        <f t="shared" si="197"/>
        <v>5</v>
      </c>
      <c r="E1977">
        <f t="shared" si="198"/>
        <v>282</v>
      </c>
      <c r="J1977">
        <f t="shared" si="195"/>
        <v>5</v>
      </c>
    </row>
    <row r="1978" spans="1:10" x14ac:dyDescent="0.25">
      <c r="A1978" t="str">
        <f t="shared" si="196"/>
        <v/>
      </c>
      <c r="B1978" s="16">
        <f t="shared" si="199"/>
        <v>40778</v>
      </c>
      <c r="C1978">
        <f t="shared" si="200"/>
        <v>287</v>
      </c>
      <c r="D1978">
        <f t="shared" si="197"/>
        <v>5</v>
      </c>
      <c r="E1978">
        <f t="shared" si="198"/>
        <v>282</v>
      </c>
      <c r="J1978">
        <f t="shared" si="195"/>
        <v>5</v>
      </c>
    </row>
    <row r="1979" spans="1:10" x14ac:dyDescent="0.25">
      <c r="A1979" t="str">
        <f t="shared" si="196"/>
        <v/>
      </c>
      <c r="B1979" s="16">
        <f t="shared" si="199"/>
        <v>40779</v>
      </c>
      <c r="C1979">
        <f t="shared" si="200"/>
        <v>287</v>
      </c>
      <c r="D1979">
        <f t="shared" si="197"/>
        <v>5</v>
      </c>
      <c r="E1979">
        <f t="shared" si="198"/>
        <v>282</v>
      </c>
      <c r="J1979">
        <f t="shared" si="195"/>
        <v>5</v>
      </c>
    </row>
    <row r="1980" spans="1:10" x14ac:dyDescent="0.25">
      <c r="A1980" t="str">
        <f t="shared" si="196"/>
        <v/>
      </c>
      <c r="B1980" s="16">
        <f t="shared" si="199"/>
        <v>40780</v>
      </c>
      <c r="C1980">
        <f t="shared" si="200"/>
        <v>287</v>
      </c>
      <c r="D1980">
        <f t="shared" si="197"/>
        <v>5</v>
      </c>
      <c r="E1980">
        <f t="shared" si="198"/>
        <v>282</v>
      </c>
      <c r="J1980">
        <f t="shared" si="195"/>
        <v>5</v>
      </c>
    </row>
    <row r="1981" spans="1:10" x14ac:dyDescent="0.25">
      <c r="A1981" t="str">
        <f t="shared" si="196"/>
        <v/>
      </c>
      <c r="B1981" s="16">
        <f t="shared" si="199"/>
        <v>40781</v>
      </c>
      <c r="C1981">
        <f t="shared" si="200"/>
        <v>287</v>
      </c>
      <c r="D1981">
        <f t="shared" si="197"/>
        <v>5</v>
      </c>
      <c r="E1981">
        <f t="shared" si="198"/>
        <v>282</v>
      </c>
      <c r="J1981">
        <f t="shared" si="195"/>
        <v>5</v>
      </c>
    </row>
    <row r="1982" spans="1:10" x14ac:dyDescent="0.25">
      <c r="A1982" t="str">
        <f t="shared" si="196"/>
        <v/>
      </c>
      <c r="B1982" s="16">
        <f t="shared" si="199"/>
        <v>40782</v>
      </c>
      <c r="C1982">
        <f t="shared" si="200"/>
        <v>287</v>
      </c>
      <c r="D1982">
        <f t="shared" si="197"/>
        <v>5</v>
      </c>
      <c r="E1982">
        <f t="shared" si="198"/>
        <v>282</v>
      </c>
      <c r="J1982">
        <f t="shared" si="195"/>
        <v>5</v>
      </c>
    </row>
    <row r="1983" spans="1:10" x14ac:dyDescent="0.25">
      <c r="A1983" t="str">
        <f t="shared" si="196"/>
        <v/>
      </c>
      <c r="B1983" s="16">
        <f t="shared" si="199"/>
        <v>40783</v>
      </c>
      <c r="C1983">
        <f t="shared" si="200"/>
        <v>287</v>
      </c>
      <c r="D1983">
        <f t="shared" si="197"/>
        <v>5</v>
      </c>
      <c r="E1983">
        <f t="shared" si="198"/>
        <v>282</v>
      </c>
      <c r="J1983">
        <f t="shared" si="195"/>
        <v>5</v>
      </c>
    </row>
    <row r="1984" spans="1:10" x14ac:dyDescent="0.25">
      <c r="A1984" t="str">
        <f t="shared" si="196"/>
        <v/>
      </c>
      <c r="B1984" s="16">
        <f t="shared" si="199"/>
        <v>40784</v>
      </c>
      <c r="C1984">
        <f t="shared" si="200"/>
        <v>287</v>
      </c>
      <c r="D1984">
        <f t="shared" si="197"/>
        <v>5</v>
      </c>
      <c r="E1984">
        <f t="shared" si="198"/>
        <v>282</v>
      </c>
      <c r="J1984">
        <f t="shared" si="195"/>
        <v>5</v>
      </c>
    </row>
    <row r="1985" spans="1:14" x14ac:dyDescent="0.25">
      <c r="A1985" t="str">
        <f t="shared" si="196"/>
        <v/>
      </c>
      <c r="B1985" s="16">
        <f t="shared" si="199"/>
        <v>40785</v>
      </c>
      <c r="C1985">
        <f t="shared" si="200"/>
        <v>287</v>
      </c>
      <c r="D1985">
        <f t="shared" si="197"/>
        <v>5</v>
      </c>
      <c r="E1985">
        <f t="shared" si="198"/>
        <v>282</v>
      </c>
      <c r="J1985">
        <f t="shared" si="195"/>
        <v>5</v>
      </c>
    </row>
    <row r="1986" spans="1:14" x14ac:dyDescent="0.25">
      <c r="A1986" t="str">
        <f t="shared" si="196"/>
        <v/>
      </c>
      <c r="B1986" s="16">
        <f t="shared" si="199"/>
        <v>40786</v>
      </c>
      <c r="C1986">
        <f t="shared" si="200"/>
        <v>287</v>
      </c>
      <c r="D1986">
        <f t="shared" si="197"/>
        <v>5</v>
      </c>
      <c r="E1986">
        <f t="shared" si="198"/>
        <v>282</v>
      </c>
      <c r="J1986">
        <f t="shared" si="195"/>
        <v>5</v>
      </c>
    </row>
    <row r="1987" spans="1:14" x14ac:dyDescent="0.25">
      <c r="A1987">
        <f t="shared" si="196"/>
        <v>1</v>
      </c>
      <c r="B1987" s="16">
        <f t="shared" si="199"/>
        <v>40787</v>
      </c>
      <c r="C1987">
        <v>295</v>
      </c>
      <c r="D1987">
        <f t="shared" si="197"/>
        <v>295</v>
      </c>
      <c r="E1987">
        <f t="shared" si="198"/>
        <v>0</v>
      </c>
      <c r="J1987">
        <f t="shared" si="195"/>
        <v>5</v>
      </c>
      <c r="N1987">
        <v>290</v>
      </c>
    </row>
    <row r="1988" spans="1:14" x14ac:dyDescent="0.25">
      <c r="A1988" t="str">
        <f t="shared" si="196"/>
        <v/>
      </c>
      <c r="B1988" s="16">
        <f t="shared" si="199"/>
        <v>40788</v>
      </c>
      <c r="C1988">
        <f t="shared" si="200"/>
        <v>295</v>
      </c>
      <c r="D1988">
        <f t="shared" si="197"/>
        <v>295</v>
      </c>
      <c r="E1988">
        <f t="shared" si="198"/>
        <v>0</v>
      </c>
      <c r="J1988">
        <f t="shared" si="195"/>
        <v>5</v>
      </c>
      <c r="N1988">
        <f>N1987</f>
        <v>290</v>
      </c>
    </row>
    <row r="1989" spans="1:14" x14ac:dyDescent="0.25">
      <c r="A1989" t="str">
        <f t="shared" si="196"/>
        <v/>
      </c>
      <c r="B1989" s="16">
        <f t="shared" si="199"/>
        <v>40789</v>
      </c>
      <c r="C1989">
        <f t="shared" si="200"/>
        <v>295</v>
      </c>
      <c r="D1989">
        <f t="shared" si="197"/>
        <v>295</v>
      </c>
      <c r="E1989">
        <f t="shared" si="198"/>
        <v>0</v>
      </c>
      <c r="J1989">
        <f t="shared" si="195"/>
        <v>5</v>
      </c>
      <c r="N1989">
        <f t="shared" ref="N1989:N2016" si="201">N1988</f>
        <v>290</v>
      </c>
    </row>
    <row r="1990" spans="1:14" x14ac:dyDescent="0.25">
      <c r="A1990" t="str">
        <f t="shared" si="196"/>
        <v/>
      </c>
      <c r="B1990" s="16">
        <f t="shared" si="199"/>
        <v>40790</v>
      </c>
      <c r="C1990">
        <f t="shared" si="200"/>
        <v>295</v>
      </c>
      <c r="D1990">
        <f t="shared" si="197"/>
        <v>295</v>
      </c>
      <c r="E1990">
        <f t="shared" si="198"/>
        <v>0</v>
      </c>
      <c r="J1990">
        <f t="shared" si="195"/>
        <v>5</v>
      </c>
      <c r="N1990">
        <f t="shared" si="201"/>
        <v>290</v>
      </c>
    </row>
    <row r="1991" spans="1:14" x14ac:dyDescent="0.25">
      <c r="A1991" t="str">
        <f t="shared" si="196"/>
        <v/>
      </c>
      <c r="B1991" s="16">
        <f t="shared" si="199"/>
        <v>40791</v>
      </c>
      <c r="C1991">
        <f t="shared" si="200"/>
        <v>295</v>
      </c>
      <c r="D1991">
        <f t="shared" si="197"/>
        <v>295</v>
      </c>
      <c r="E1991">
        <f t="shared" si="198"/>
        <v>0</v>
      </c>
      <c r="J1991">
        <f t="shared" ref="J1991:J2016" si="202">J1990</f>
        <v>5</v>
      </c>
      <c r="N1991">
        <f t="shared" si="201"/>
        <v>290</v>
      </c>
    </row>
    <row r="1992" spans="1:14" x14ac:dyDescent="0.25">
      <c r="A1992" t="str">
        <f t="shared" ref="A1992:A2055" si="203">IF(DAY(B1992)=1,1,"")</f>
        <v/>
      </c>
      <c r="B1992" s="16">
        <f t="shared" si="199"/>
        <v>40792</v>
      </c>
      <c r="C1992">
        <f t="shared" si="200"/>
        <v>295</v>
      </c>
      <c r="D1992">
        <f t="shared" ref="D1992:D2055" si="204">SUM(F1992:W1992)</f>
        <v>295</v>
      </c>
      <c r="E1992">
        <f t="shared" ref="E1992:E2055" si="205">C1992-D1992</f>
        <v>0</v>
      </c>
      <c r="J1992">
        <f t="shared" si="202"/>
        <v>5</v>
      </c>
      <c r="N1992">
        <f t="shared" si="201"/>
        <v>290</v>
      </c>
    </row>
    <row r="1993" spans="1:14" x14ac:dyDescent="0.25">
      <c r="A1993" t="str">
        <f t="shared" si="203"/>
        <v/>
      </c>
      <c r="B1993" s="16">
        <f t="shared" ref="B1993:B2056" si="206">B1992+1</f>
        <v>40793</v>
      </c>
      <c r="C1993">
        <f t="shared" si="200"/>
        <v>295</v>
      </c>
      <c r="D1993">
        <f t="shared" si="204"/>
        <v>295</v>
      </c>
      <c r="E1993">
        <f t="shared" si="205"/>
        <v>0</v>
      </c>
      <c r="J1993">
        <f t="shared" si="202"/>
        <v>5</v>
      </c>
      <c r="N1993">
        <f t="shared" si="201"/>
        <v>290</v>
      </c>
    </row>
    <row r="1994" spans="1:14" x14ac:dyDescent="0.25">
      <c r="A1994" t="str">
        <f t="shared" si="203"/>
        <v/>
      </c>
      <c r="B1994" s="16">
        <f t="shared" si="206"/>
        <v>40794</v>
      </c>
      <c r="C1994">
        <f t="shared" ref="C1994:C2057" si="207">C1993</f>
        <v>295</v>
      </c>
      <c r="D1994">
        <f t="shared" si="204"/>
        <v>295</v>
      </c>
      <c r="E1994">
        <f t="shared" si="205"/>
        <v>0</v>
      </c>
      <c r="J1994">
        <f t="shared" si="202"/>
        <v>5</v>
      </c>
      <c r="N1994">
        <f t="shared" si="201"/>
        <v>290</v>
      </c>
    </row>
    <row r="1995" spans="1:14" x14ac:dyDescent="0.25">
      <c r="A1995" t="str">
        <f t="shared" si="203"/>
        <v/>
      </c>
      <c r="B1995" s="16">
        <f t="shared" si="206"/>
        <v>40795</v>
      </c>
      <c r="C1995">
        <f t="shared" si="207"/>
        <v>295</v>
      </c>
      <c r="D1995">
        <f t="shared" si="204"/>
        <v>295</v>
      </c>
      <c r="E1995">
        <f t="shared" si="205"/>
        <v>0</v>
      </c>
      <c r="J1995">
        <f t="shared" si="202"/>
        <v>5</v>
      </c>
      <c r="N1995">
        <f t="shared" si="201"/>
        <v>290</v>
      </c>
    </row>
    <row r="1996" spans="1:14" x14ac:dyDescent="0.25">
      <c r="A1996" t="str">
        <f t="shared" si="203"/>
        <v/>
      </c>
      <c r="B1996" s="16">
        <f t="shared" si="206"/>
        <v>40796</v>
      </c>
      <c r="C1996">
        <f t="shared" si="207"/>
        <v>295</v>
      </c>
      <c r="D1996">
        <f t="shared" si="204"/>
        <v>295</v>
      </c>
      <c r="E1996">
        <f t="shared" si="205"/>
        <v>0</v>
      </c>
      <c r="J1996">
        <f t="shared" si="202"/>
        <v>5</v>
      </c>
      <c r="N1996">
        <f t="shared" si="201"/>
        <v>290</v>
      </c>
    </row>
    <row r="1997" spans="1:14" x14ac:dyDescent="0.25">
      <c r="A1997" t="str">
        <f t="shared" si="203"/>
        <v/>
      </c>
      <c r="B1997" s="16">
        <f t="shared" si="206"/>
        <v>40797</v>
      </c>
      <c r="C1997">
        <f t="shared" si="207"/>
        <v>295</v>
      </c>
      <c r="D1997">
        <f t="shared" si="204"/>
        <v>295</v>
      </c>
      <c r="E1997">
        <f t="shared" si="205"/>
        <v>0</v>
      </c>
      <c r="J1997">
        <f t="shared" si="202"/>
        <v>5</v>
      </c>
      <c r="N1997">
        <f t="shared" si="201"/>
        <v>290</v>
      </c>
    </row>
    <row r="1998" spans="1:14" x14ac:dyDescent="0.25">
      <c r="A1998" t="str">
        <f t="shared" si="203"/>
        <v/>
      </c>
      <c r="B1998" s="16">
        <f t="shared" si="206"/>
        <v>40798</v>
      </c>
      <c r="C1998">
        <f t="shared" si="207"/>
        <v>295</v>
      </c>
      <c r="D1998">
        <f t="shared" si="204"/>
        <v>295</v>
      </c>
      <c r="E1998">
        <f t="shared" si="205"/>
        <v>0</v>
      </c>
      <c r="J1998">
        <f t="shared" si="202"/>
        <v>5</v>
      </c>
      <c r="N1998">
        <f t="shared" si="201"/>
        <v>290</v>
      </c>
    </row>
    <row r="1999" spans="1:14" x14ac:dyDescent="0.25">
      <c r="A1999" t="str">
        <f t="shared" si="203"/>
        <v/>
      </c>
      <c r="B1999" s="16">
        <f t="shared" si="206"/>
        <v>40799</v>
      </c>
      <c r="C1999">
        <f t="shared" si="207"/>
        <v>295</v>
      </c>
      <c r="D1999">
        <f t="shared" si="204"/>
        <v>295</v>
      </c>
      <c r="E1999">
        <f t="shared" si="205"/>
        <v>0</v>
      </c>
      <c r="J1999">
        <f t="shared" si="202"/>
        <v>5</v>
      </c>
      <c r="N1999">
        <f t="shared" si="201"/>
        <v>290</v>
      </c>
    </row>
    <row r="2000" spans="1:14" x14ac:dyDescent="0.25">
      <c r="A2000" t="str">
        <f t="shared" si="203"/>
        <v/>
      </c>
      <c r="B2000" s="16">
        <f t="shared" si="206"/>
        <v>40800</v>
      </c>
      <c r="C2000">
        <f t="shared" si="207"/>
        <v>295</v>
      </c>
      <c r="D2000">
        <f t="shared" si="204"/>
        <v>295</v>
      </c>
      <c r="E2000">
        <f t="shared" si="205"/>
        <v>0</v>
      </c>
      <c r="J2000">
        <f t="shared" si="202"/>
        <v>5</v>
      </c>
      <c r="N2000">
        <f t="shared" si="201"/>
        <v>290</v>
      </c>
    </row>
    <row r="2001" spans="1:14" x14ac:dyDescent="0.25">
      <c r="A2001" t="str">
        <f t="shared" si="203"/>
        <v/>
      </c>
      <c r="B2001" s="16">
        <f t="shared" si="206"/>
        <v>40801</v>
      </c>
      <c r="C2001">
        <f t="shared" si="207"/>
        <v>295</v>
      </c>
      <c r="D2001">
        <f t="shared" si="204"/>
        <v>295</v>
      </c>
      <c r="E2001">
        <f t="shared" si="205"/>
        <v>0</v>
      </c>
      <c r="J2001">
        <f t="shared" si="202"/>
        <v>5</v>
      </c>
      <c r="N2001">
        <f t="shared" si="201"/>
        <v>290</v>
      </c>
    </row>
    <row r="2002" spans="1:14" x14ac:dyDescent="0.25">
      <c r="A2002" t="str">
        <f t="shared" si="203"/>
        <v/>
      </c>
      <c r="B2002" s="16">
        <f t="shared" si="206"/>
        <v>40802</v>
      </c>
      <c r="C2002">
        <f t="shared" si="207"/>
        <v>295</v>
      </c>
      <c r="D2002">
        <f t="shared" si="204"/>
        <v>295</v>
      </c>
      <c r="E2002">
        <f t="shared" si="205"/>
        <v>0</v>
      </c>
      <c r="J2002">
        <f t="shared" si="202"/>
        <v>5</v>
      </c>
      <c r="N2002">
        <f t="shared" si="201"/>
        <v>290</v>
      </c>
    </row>
    <row r="2003" spans="1:14" x14ac:dyDescent="0.25">
      <c r="A2003" t="str">
        <f t="shared" si="203"/>
        <v/>
      </c>
      <c r="B2003" s="16">
        <f t="shared" si="206"/>
        <v>40803</v>
      </c>
      <c r="C2003">
        <f t="shared" si="207"/>
        <v>295</v>
      </c>
      <c r="D2003">
        <f t="shared" si="204"/>
        <v>295</v>
      </c>
      <c r="E2003">
        <f t="shared" si="205"/>
        <v>0</v>
      </c>
      <c r="J2003">
        <f t="shared" si="202"/>
        <v>5</v>
      </c>
      <c r="N2003">
        <f t="shared" si="201"/>
        <v>290</v>
      </c>
    </row>
    <row r="2004" spans="1:14" x14ac:dyDescent="0.25">
      <c r="A2004" t="str">
        <f t="shared" si="203"/>
        <v/>
      </c>
      <c r="B2004" s="16">
        <f t="shared" si="206"/>
        <v>40804</v>
      </c>
      <c r="C2004">
        <f t="shared" si="207"/>
        <v>295</v>
      </c>
      <c r="D2004">
        <f t="shared" si="204"/>
        <v>295</v>
      </c>
      <c r="E2004">
        <f t="shared" si="205"/>
        <v>0</v>
      </c>
      <c r="J2004">
        <f t="shared" si="202"/>
        <v>5</v>
      </c>
      <c r="N2004">
        <f t="shared" si="201"/>
        <v>290</v>
      </c>
    </row>
    <row r="2005" spans="1:14" x14ac:dyDescent="0.25">
      <c r="A2005" t="str">
        <f t="shared" si="203"/>
        <v/>
      </c>
      <c r="B2005" s="16">
        <f t="shared" si="206"/>
        <v>40805</v>
      </c>
      <c r="C2005">
        <f t="shared" si="207"/>
        <v>295</v>
      </c>
      <c r="D2005">
        <f t="shared" si="204"/>
        <v>295</v>
      </c>
      <c r="E2005">
        <f t="shared" si="205"/>
        <v>0</v>
      </c>
      <c r="J2005">
        <f t="shared" si="202"/>
        <v>5</v>
      </c>
      <c r="N2005">
        <f t="shared" si="201"/>
        <v>290</v>
      </c>
    </row>
    <row r="2006" spans="1:14" x14ac:dyDescent="0.25">
      <c r="A2006" t="str">
        <f t="shared" si="203"/>
        <v/>
      </c>
      <c r="B2006" s="16">
        <f t="shared" si="206"/>
        <v>40806</v>
      </c>
      <c r="C2006">
        <f t="shared" si="207"/>
        <v>295</v>
      </c>
      <c r="D2006">
        <f t="shared" si="204"/>
        <v>295</v>
      </c>
      <c r="E2006">
        <f t="shared" si="205"/>
        <v>0</v>
      </c>
      <c r="J2006">
        <f t="shared" si="202"/>
        <v>5</v>
      </c>
      <c r="N2006">
        <f t="shared" si="201"/>
        <v>290</v>
      </c>
    </row>
    <row r="2007" spans="1:14" x14ac:dyDescent="0.25">
      <c r="A2007" t="str">
        <f t="shared" si="203"/>
        <v/>
      </c>
      <c r="B2007" s="16">
        <f t="shared" si="206"/>
        <v>40807</v>
      </c>
      <c r="C2007">
        <f t="shared" si="207"/>
        <v>295</v>
      </c>
      <c r="D2007">
        <f t="shared" si="204"/>
        <v>295</v>
      </c>
      <c r="E2007">
        <f t="shared" si="205"/>
        <v>0</v>
      </c>
      <c r="J2007">
        <f t="shared" si="202"/>
        <v>5</v>
      </c>
      <c r="N2007">
        <f t="shared" si="201"/>
        <v>290</v>
      </c>
    </row>
    <row r="2008" spans="1:14" x14ac:dyDescent="0.25">
      <c r="A2008" t="str">
        <f t="shared" si="203"/>
        <v/>
      </c>
      <c r="B2008" s="16">
        <f t="shared" si="206"/>
        <v>40808</v>
      </c>
      <c r="C2008">
        <f t="shared" si="207"/>
        <v>295</v>
      </c>
      <c r="D2008">
        <f t="shared" si="204"/>
        <v>295</v>
      </c>
      <c r="E2008">
        <f t="shared" si="205"/>
        <v>0</v>
      </c>
      <c r="J2008">
        <f t="shared" si="202"/>
        <v>5</v>
      </c>
      <c r="N2008">
        <f t="shared" si="201"/>
        <v>290</v>
      </c>
    </row>
    <row r="2009" spans="1:14" x14ac:dyDescent="0.25">
      <c r="A2009" t="str">
        <f t="shared" si="203"/>
        <v/>
      </c>
      <c r="B2009" s="16">
        <f t="shared" si="206"/>
        <v>40809</v>
      </c>
      <c r="C2009">
        <f t="shared" si="207"/>
        <v>295</v>
      </c>
      <c r="D2009">
        <f t="shared" si="204"/>
        <v>295</v>
      </c>
      <c r="E2009">
        <f t="shared" si="205"/>
        <v>0</v>
      </c>
      <c r="J2009">
        <f t="shared" si="202"/>
        <v>5</v>
      </c>
      <c r="N2009">
        <f t="shared" si="201"/>
        <v>290</v>
      </c>
    </row>
    <row r="2010" spans="1:14" x14ac:dyDescent="0.25">
      <c r="A2010" t="str">
        <f t="shared" si="203"/>
        <v/>
      </c>
      <c r="B2010" s="16">
        <f t="shared" si="206"/>
        <v>40810</v>
      </c>
      <c r="C2010">
        <f t="shared" si="207"/>
        <v>295</v>
      </c>
      <c r="D2010">
        <f t="shared" si="204"/>
        <v>295</v>
      </c>
      <c r="E2010">
        <f t="shared" si="205"/>
        <v>0</v>
      </c>
      <c r="J2010">
        <f t="shared" si="202"/>
        <v>5</v>
      </c>
      <c r="N2010">
        <f t="shared" si="201"/>
        <v>290</v>
      </c>
    </row>
    <row r="2011" spans="1:14" x14ac:dyDescent="0.25">
      <c r="A2011" t="str">
        <f t="shared" si="203"/>
        <v/>
      </c>
      <c r="B2011" s="16">
        <f t="shared" si="206"/>
        <v>40811</v>
      </c>
      <c r="C2011">
        <f t="shared" si="207"/>
        <v>295</v>
      </c>
      <c r="D2011">
        <f t="shared" si="204"/>
        <v>295</v>
      </c>
      <c r="E2011">
        <f t="shared" si="205"/>
        <v>0</v>
      </c>
      <c r="J2011">
        <f t="shared" si="202"/>
        <v>5</v>
      </c>
      <c r="N2011">
        <f t="shared" si="201"/>
        <v>290</v>
      </c>
    </row>
    <row r="2012" spans="1:14" x14ac:dyDescent="0.25">
      <c r="A2012" t="str">
        <f t="shared" si="203"/>
        <v/>
      </c>
      <c r="B2012" s="16">
        <f t="shared" si="206"/>
        <v>40812</v>
      </c>
      <c r="C2012">
        <f t="shared" si="207"/>
        <v>295</v>
      </c>
      <c r="D2012">
        <f t="shared" si="204"/>
        <v>295</v>
      </c>
      <c r="E2012">
        <f t="shared" si="205"/>
        <v>0</v>
      </c>
      <c r="J2012">
        <f t="shared" si="202"/>
        <v>5</v>
      </c>
      <c r="N2012">
        <f t="shared" si="201"/>
        <v>290</v>
      </c>
    </row>
    <row r="2013" spans="1:14" x14ac:dyDescent="0.25">
      <c r="A2013" t="str">
        <f t="shared" si="203"/>
        <v/>
      </c>
      <c r="B2013" s="16">
        <f t="shared" si="206"/>
        <v>40813</v>
      </c>
      <c r="C2013">
        <f t="shared" si="207"/>
        <v>295</v>
      </c>
      <c r="D2013">
        <f t="shared" si="204"/>
        <v>295</v>
      </c>
      <c r="E2013">
        <f t="shared" si="205"/>
        <v>0</v>
      </c>
      <c r="J2013">
        <f t="shared" si="202"/>
        <v>5</v>
      </c>
      <c r="N2013">
        <f t="shared" si="201"/>
        <v>290</v>
      </c>
    </row>
    <row r="2014" spans="1:14" x14ac:dyDescent="0.25">
      <c r="A2014" t="str">
        <f t="shared" si="203"/>
        <v/>
      </c>
      <c r="B2014" s="16">
        <f t="shared" si="206"/>
        <v>40814</v>
      </c>
      <c r="C2014">
        <f t="shared" si="207"/>
        <v>295</v>
      </c>
      <c r="D2014">
        <f t="shared" si="204"/>
        <v>295</v>
      </c>
      <c r="E2014">
        <f t="shared" si="205"/>
        <v>0</v>
      </c>
      <c r="J2014">
        <f t="shared" si="202"/>
        <v>5</v>
      </c>
      <c r="N2014">
        <f t="shared" si="201"/>
        <v>290</v>
      </c>
    </row>
    <row r="2015" spans="1:14" x14ac:dyDescent="0.25">
      <c r="A2015" t="str">
        <f t="shared" si="203"/>
        <v/>
      </c>
      <c r="B2015" s="16">
        <f t="shared" si="206"/>
        <v>40815</v>
      </c>
      <c r="C2015">
        <f t="shared" si="207"/>
        <v>295</v>
      </c>
      <c r="D2015">
        <f t="shared" si="204"/>
        <v>295</v>
      </c>
      <c r="E2015">
        <f t="shared" si="205"/>
        <v>0</v>
      </c>
      <c r="J2015">
        <f t="shared" si="202"/>
        <v>5</v>
      </c>
      <c r="N2015">
        <f t="shared" si="201"/>
        <v>290</v>
      </c>
    </row>
    <row r="2016" spans="1:14" x14ac:dyDescent="0.25">
      <c r="A2016" t="str">
        <f t="shared" si="203"/>
        <v/>
      </c>
      <c r="B2016" s="16">
        <f t="shared" si="206"/>
        <v>40816</v>
      </c>
      <c r="C2016">
        <f t="shared" si="207"/>
        <v>295</v>
      </c>
      <c r="D2016">
        <f t="shared" si="204"/>
        <v>295</v>
      </c>
      <c r="E2016">
        <f t="shared" si="205"/>
        <v>0</v>
      </c>
      <c r="J2016">
        <f t="shared" si="202"/>
        <v>5</v>
      </c>
      <c r="N2016">
        <f t="shared" si="201"/>
        <v>290</v>
      </c>
    </row>
    <row r="2017" spans="1:14" x14ac:dyDescent="0.25">
      <c r="A2017">
        <f t="shared" si="203"/>
        <v>1</v>
      </c>
      <c r="B2017" s="16">
        <f t="shared" si="206"/>
        <v>40817</v>
      </c>
      <c r="C2017">
        <f t="shared" si="207"/>
        <v>295</v>
      </c>
      <c r="D2017">
        <f t="shared" si="204"/>
        <v>95</v>
      </c>
      <c r="E2017">
        <f t="shared" si="205"/>
        <v>200</v>
      </c>
      <c r="F2017">
        <v>5</v>
      </c>
      <c r="H2017">
        <f>10+15+10</f>
        <v>35</v>
      </c>
      <c r="J2017">
        <f>5+20</f>
        <v>25</v>
      </c>
      <c r="K2017">
        <v>20</v>
      </c>
      <c r="N2017">
        <v>10</v>
      </c>
    </row>
    <row r="2018" spans="1:14" x14ac:dyDescent="0.25">
      <c r="A2018" t="str">
        <f t="shared" si="203"/>
        <v/>
      </c>
      <c r="B2018" s="16">
        <f t="shared" si="206"/>
        <v>40818</v>
      </c>
      <c r="C2018">
        <f t="shared" si="207"/>
        <v>295</v>
      </c>
      <c r="D2018">
        <f t="shared" si="204"/>
        <v>95</v>
      </c>
      <c r="E2018">
        <f t="shared" si="205"/>
        <v>200</v>
      </c>
      <c r="F2018">
        <f>F2017</f>
        <v>5</v>
      </c>
      <c r="H2018">
        <f>H2017</f>
        <v>35</v>
      </c>
      <c r="J2018">
        <f>J2017</f>
        <v>25</v>
      </c>
      <c r="K2018">
        <f>K2017</f>
        <v>20</v>
      </c>
      <c r="N2018">
        <v>10</v>
      </c>
    </row>
    <row r="2019" spans="1:14" x14ac:dyDescent="0.25">
      <c r="A2019" t="str">
        <f t="shared" si="203"/>
        <v/>
      </c>
      <c r="B2019" s="16">
        <f t="shared" si="206"/>
        <v>40819</v>
      </c>
      <c r="C2019">
        <f t="shared" si="207"/>
        <v>295</v>
      </c>
      <c r="D2019">
        <f t="shared" si="204"/>
        <v>95</v>
      </c>
      <c r="E2019">
        <f t="shared" si="205"/>
        <v>200</v>
      </c>
      <c r="F2019">
        <f t="shared" ref="F2019:F2082" si="208">F2018</f>
        <v>5</v>
      </c>
      <c r="H2019">
        <f t="shared" ref="H2019:H2082" si="209">H2018</f>
        <v>35</v>
      </c>
      <c r="J2019">
        <f t="shared" ref="J2019:K2082" si="210">J2018</f>
        <v>25</v>
      </c>
      <c r="K2019">
        <f t="shared" si="210"/>
        <v>20</v>
      </c>
      <c r="N2019">
        <v>10</v>
      </c>
    </row>
    <row r="2020" spans="1:14" x14ac:dyDescent="0.25">
      <c r="A2020" t="str">
        <f t="shared" si="203"/>
        <v/>
      </c>
      <c r="B2020" s="16">
        <f t="shared" si="206"/>
        <v>40820</v>
      </c>
      <c r="C2020">
        <f t="shared" si="207"/>
        <v>295</v>
      </c>
      <c r="D2020">
        <f t="shared" si="204"/>
        <v>95</v>
      </c>
      <c r="E2020">
        <f t="shared" si="205"/>
        <v>200</v>
      </c>
      <c r="F2020">
        <f t="shared" si="208"/>
        <v>5</v>
      </c>
      <c r="H2020">
        <f t="shared" si="209"/>
        <v>35</v>
      </c>
      <c r="J2020">
        <f t="shared" si="210"/>
        <v>25</v>
      </c>
      <c r="K2020">
        <f t="shared" si="210"/>
        <v>20</v>
      </c>
      <c r="N2020">
        <v>10</v>
      </c>
    </row>
    <row r="2021" spans="1:14" x14ac:dyDescent="0.25">
      <c r="A2021" t="str">
        <f t="shared" si="203"/>
        <v/>
      </c>
      <c r="B2021" s="16">
        <f t="shared" si="206"/>
        <v>40821</v>
      </c>
      <c r="C2021">
        <f t="shared" si="207"/>
        <v>295</v>
      </c>
      <c r="D2021">
        <f t="shared" si="204"/>
        <v>95</v>
      </c>
      <c r="E2021">
        <f t="shared" si="205"/>
        <v>200</v>
      </c>
      <c r="F2021">
        <f t="shared" si="208"/>
        <v>5</v>
      </c>
      <c r="H2021">
        <f t="shared" si="209"/>
        <v>35</v>
      </c>
      <c r="J2021">
        <f t="shared" si="210"/>
        <v>25</v>
      </c>
      <c r="K2021">
        <f t="shared" si="210"/>
        <v>20</v>
      </c>
      <c r="N2021">
        <v>10</v>
      </c>
    </row>
    <row r="2022" spans="1:14" x14ac:dyDescent="0.25">
      <c r="A2022" t="str">
        <f t="shared" si="203"/>
        <v/>
      </c>
      <c r="B2022" s="16">
        <f t="shared" si="206"/>
        <v>40822</v>
      </c>
      <c r="C2022">
        <f t="shared" si="207"/>
        <v>295</v>
      </c>
      <c r="D2022">
        <f t="shared" si="204"/>
        <v>95</v>
      </c>
      <c r="E2022">
        <f t="shared" si="205"/>
        <v>200</v>
      </c>
      <c r="F2022">
        <f t="shared" si="208"/>
        <v>5</v>
      </c>
      <c r="H2022">
        <f t="shared" si="209"/>
        <v>35</v>
      </c>
      <c r="J2022">
        <f t="shared" si="210"/>
        <v>25</v>
      </c>
      <c r="K2022">
        <f t="shared" si="210"/>
        <v>20</v>
      </c>
      <c r="N2022">
        <v>10</v>
      </c>
    </row>
    <row r="2023" spans="1:14" x14ac:dyDescent="0.25">
      <c r="A2023" t="str">
        <f t="shared" si="203"/>
        <v/>
      </c>
      <c r="B2023" s="16">
        <f t="shared" si="206"/>
        <v>40823</v>
      </c>
      <c r="C2023">
        <f t="shared" si="207"/>
        <v>295</v>
      </c>
      <c r="D2023">
        <f t="shared" si="204"/>
        <v>95</v>
      </c>
      <c r="E2023">
        <f t="shared" si="205"/>
        <v>200</v>
      </c>
      <c r="F2023">
        <f t="shared" si="208"/>
        <v>5</v>
      </c>
      <c r="H2023">
        <f t="shared" si="209"/>
        <v>35</v>
      </c>
      <c r="J2023">
        <f t="shared" si="210"/>
        <v>25</v>
      </c>
      <c r="K2023">
        <f t="shared" si="210"/>
        <v>20</v>
      </c>
      <c r="N2023">
        <v>10</v>
      </c>
    </row>
    <row r="2024" spans="1:14" x14ac:dyDescent="0.25">
      <c r="A2024" t="str">
        <f t="shared" si="203"/>
        <v/>
      </c>
      <c r="B2024" s="16">
        <f t="shared" si="206"/>
        <v>40824</v>
      </c>
      <c r="C2024">
        <f t="shared" si="207"/>
        <v>295</v>
      </c>
      <c r="D2024">
        <f t="shared" si="204"/>
        <v>95</v>
      </c>
      <c r="E2024">
        <f t="shared" si="205"/>
        <v>200</v>
      </c>
      <c r="F2024">
        <f t="shared" si="208"/>
        <v>5</v>
      </c>
      <c r="H2024">
        <f t="shared" si="209"/>
        <v>35</v>
      </c>
      <c r="J2024">
        <f t="shared" si="210"/>
        <v>25</v>
      </c>
      <c r="K2024">
        <f t="shared" si="210"/>
        <v>20</v>
      </c>
      <c r="N2024">
        <v>10</v>
      </c>
    </row>
    <row r="2025" spans="1:14" x14ac:dyDescent="0.25">
      <c r="A2025" t="str">
        <f t="shared" si="203"/>
        <v/>
      </c>
      <c r="B2025" s="16">
        <f t="shared" si="206"/>
        <v>40825</v>
      </c>
      <c r="C2025">
        <f t="shared" si="207"/>
        <v>295</v>
      </c>
      <c r="D2025">
        <f t="shared" si="204"/>
        <v>95</v>
      </c>
      <c r="E2025">
        <f t="shared" si="205"/>
        <v>200</v>
      </c>
      <c r="F2025">
        <f t="shared" si="208"/>
        <v>5</v>
      </c>
      <c r="H2025">
        <f t="shared" si="209"/>
        <v>35</v>
      </c>
      <c r="J2025">
        <f t="shared" si="210"/>
        <v>25</v>
      </c>
      <c r="K2025">
        <f t="shared" si="210"/>
        <v>20</v>
      </c>
      <c r="N2025">
        <v>10</v>
      </c>
    </row>
    <row r="2026" spans="1:14" x14ac:dyDescent="0.25">
      <c r="A2026" t="str">
        <f t="shared" si="203"/>
        <v/>
      </c>
      <c r="B2026" s="16">
        <f t="shared" si="206"/>
        <v>40826</v>
      </c>
      <c r="C2026">
        <f t="shared" si="207"/>
        <v>295</v>
      </c>
      <c r="D2026">
        <f t="shared" si="204"/>
        <v>95</v>
      </c>
      <c r="E2026">
        <f t="shared" si="205"/>
        <v>200</v>
      </c>
      <c r="F2026">
        <f t="shared" si="208"/>
        <v>5</v>
      </c>
      <c r="H2026">
        <f t="shared" si="209"/>
        <v>35</v>
      </c>
      <c r="J2026">
        <f t="shared" si="210"/>
        <v>25</v>
      </c>
      <c r="K2026">
        <f t="shared" si="210"/>
        <v>20</v>
      </c>
      <c r="N2026">
        <v>10</v>
      </c>
    </row>
    <row r="2027" spans="1:14" x14ac:dyDescent="0.25">
      <c r="A2027" t="str">
        <f t="shared" si="203"/>
        <v/>
      </c>
      <c r="B2027" s="16">
        <f t="shared" si="206"/>
        <v>40827</v>
      </c>
      <c r="C2027">
        <f t="shared" si="207"/>
        <v>295</v>
      </c>
      <c r="D2027">
        <f t="shared" si="204"/>
        <v>95</v>
      </c>
      <c r="E2027">
        <f t="shared" si="205"/>
        <v>200</v>
      </c>
      <c r="F2027">
        <f t="shared" si="208"/>
        <v>5</v>
      </c>
      <c r="H2027">
        <f t="shared" si="209"/>
        <v>35</v>
      </c>
      <c r="J2027">
        <f t="shared" si="210"/>
        <v>25</v>
      </c>
      <c r="K2027">
        <f t="shared" si="210"/>
        <v>20</v>
      </c>
      <c r="N2027">
        <v>10</v>
      </c>
    </row>
    <row r="2028" spans="1:14" x14ac:dyDescent="0.25">
      <c r="A2028" t="str">
        <f t="shared" si="203"/>
        <v/>
      </c>
      <c r="B2028" s="16">
        <f t="shared" si="206"/>
        <v>40828</v>
      </c>
      <c r="C2028">
        <f t="shared" si="207"/>
        <v>295</v>
      </c>
      <c r="D2028">
        <f t="shared" si="204"/>
        <v>95</v>
      </c>
      <c r="E2028">
        <f t="shared" si="205"/>
        <v>200</v>
      </c>
      <c r="F2028">
        <f t="shared" si="208"/>
        <v>5</v>
      </c>
      <c r="H2028">
        <f t="shared" si="209"/>
        <v>35</v>
      </c>
      <c r="J2028">
        <f t="shared" si="210"/>
        <v>25</v>
      </c>
      <c r="K2028">
        <f t="shared" si="210"/>
        <v>20</v>
      </c>
      <c r="N2028">
        <v>10</v>
      </c>
    </row>
    <row r="2029" spans="1:14" x14ac:dyDescent="0.25">
      <c r="A2029" t="str">
        <f t="shared" si="203"/>
        <v/>
      </c>
      <c r="B2029" s="16">
        <f t="shared" si="206"/>
        <v>40829</v>
      </c>
      <c r="C2029">
        <f t="shared" si="207"/>
        <v>295</v>
      </c>
      <c r="D2029">
        <f t="shared" si="204"/>
        <v>95</v>
      </c>
      <c r="E2029">
        <f t="shared" si="205"/>
        <v>200</v>
      </c>
      <c r="F2029">
        <f t="shared" si="208"/>
        <v>5</v>
      </c>
      <c r="H2029">
        <f t="shared" si="209"/>
        <v>35</v>
      </c>
      <c r="J2029">
        <f t="shared" si="210"/>
        <v>25</v>
      </c>
      <c r="K2029">
        <f t="shared" si="210"/>
        <v>20</v>
      </c>
      <c r="N2029">
        <v>10</v>
      </c>
    </row>
    <row r="2030" spans="1:14" x14ac:dyDescent="0.25">
      <c r="A2030" t="str">
        <f t="shared" si="203"/>
        <v/>
      </c>
      <c r="B2030" s="16">
        <f t="shared" si="206"/>
        <v>40830</v>
      </c>
      <c r="C2030">
        <f t="shared" si="207"/>
        <v>295</v>
      </c>
      <c r="D2030">
        <f t="shared" si="204"/>
        <v>95</v>
      </c>
      <c r="E2030">
        <f t="shared" si="205"/>
        <v>200</v>
      </c>
      <c r="F2030">
        <f t="shared" si="208"/>
        <v>5</v>
      </c>
      <c r="H2030">
        <f t="shared" si="209"/>
        <v>35</v>
      </c>
      <c r="J2030">
        <f t="shared" si="210"/>
        <v>25</v>
      </c>
      <c r="K2030">
        <f t="shared" si="210"/>
        <v>20</v>
      </c>
      <c r="N2030">
        <v>10</v>
      </c>
    </row>
    <row r="2031" spans="1:14" x14ac:dyDescent="0.25">
      <c r="A2031" t="str">
        <f t="shared" si="203"/>
        <v/>
      </c>
      <c r="B2031" s="16">
        <f t="shared" si="206"/>
        <v>40831</v>
      </c>
      <c r="C2031">
        <f t="shared" si="207"/>
        <v>295</v>
      </c>
      <c r="D2031">
        <f t="shared" si="204"/>
        <v>95</v>
      </c>
      <c r="E2031">
        <f t="shared" si="205"/>
        <v>200</v>
      </c>
      <c r="F2031">
        <f t="shared" si="208"/>
        <v>5</v>
      </c>
      <c r="H2031">
        <f t="shared" si="209"/>
        <v>35</v>
      </c>
      <c r="J2031">
        <f t="shared" si="210"/>
        <v>25</v>
      </c>
      <c r="K2031">
        <f t="shared" si="210"/>
        <v>20</v>
      </c>
      <c r="N2031">
        <v>10</v>
      </c>
    </row>
    <row r="2032" spans="1:14" x14ac:dyDescent="0.25">
      <c r="A2032" t="str">
        <f t="shared" si="203"/>
        <v/>
      </c>
      <c r="B2032" s="16">
        <f t="shared" si="206"/>
        <v>40832</v>
      </c>
      <c r="C2032">
        <f t="shared" si="207"/>
        <v>295</v>
      </c>
      <c r="D2032">
        <f t="shared" si="204"/>
        <v>95</v>
      </c>
      <c r="E2032">
        <f t="shared" si="205"/>
        <v>200</v>
      </c>
      <c r="F2032">
        <f t="shared" si="208"/>
        <v>5</v>
      </c>
      <c r="H2032">
        <f t="shared" si="209"/>
        <v>35</v>
      </c>
      <c r="J2032">
        <f t="shared" si="210"/>
        <v>25</v>
      </c>
      <c r="K2032">
        <f t="shared" si="210"/>
        <v>20</v>
      </c>
      <c r="N2032">
        <v>10</v>
      </c>
    </row>
    <row r="2033" spans="1:14" x14ac:dyDescent="0.25">
      <c r="A2033" t="str">
        <f t="shared" si="203"/>
        <v/>
      </c>
      <c r="B2033" s="16">
        <f t="shared" si="206"/>
        <v>40833</v>
      </c>
      <c r="C2033">
        <f t="shared" si="207"/>
        <v>295</v>
      </c>
      <c r="D2033">
        <f t="shared" si="204"/>
        <v>95</v>
      </c>
      <c r="E2033">
        <f t="shared" si="205"/>
        <v>200</v>
      </c>
      <c r="F2033">
        <f t="shared" si="208"/>
        <v>5</v>
      </c>
      <c r="H2033">
        <f t="shared" si="209"/>
        <v>35</v>
      </c>
      <c r="J2033">
        <f t="shared" si="210"/>
        <v>25</v>
      </c>
      <c r="K2033">
        <f t="shared" si="210"/>
        <v>20</v>
      </c>
      <c r="N2033">
        <v>10</v>
      </c>
    </row>
    <row r="2034" spans="1:14" x14ac:dyDescent="0.25">
      <c r="A2034" t="str">
        <f t="shared" si="203"/>
        <v/>
      </c>
      <c r="B2034" s="16">
        <f t="shared" si="206"/>
        <v>40834</v>
      </c>
      <c r="C2034">
        <f t="shared" si="207"/>
        <v>295</v>
      </c>
      <c r="D2034">
        <f t="shared" si="204"/>
        <v>95</v>
      </c>
      <c r="E2034">
        <f t="shared" si="205"/>
        <v>200</v>
      </c>
      <c r="F2034">
        <f t="shared" si="208"/>
        <v>5</v>
      </c>
      <c r="H2034">
        <f t="shared" si="209"/>
        <v>35</v>
      </c>
      <c r="J2034">
        <f t="shared" si="210"/>
        <v>25</v>
      </c>
      <c r="K2034">
        <f t="shared" si="210"/>
        <v>20</v>
      </c>
      <c r="N2034">
        <v>10</v>
      </c>
    </row>
    <row r="2035" spans="1:14" x14ac:dyDescent="0.25">
      <c r="A2035" t="str">
        <f t="shared" si="203"/>
        <v/>
      </c>
      <c r="B2035" s="16">
        <f t="shared" si="206"/>
        <v>40835</v>
      </c>
      <c r="C2035">
        <f t="shared" si="207"/>
        <v>295</v>
      </c>
      <c r="D2035">
        <f t="shared" si="204"/>
        <v>95</v>
      </c>
      <c r="E2035">
        <f t="shared" si="205"/>
        <v>200</v>
      </c>
      <c r="F2035">
        <f t="shared" si="208"/>
        <v>5</v>
      </c>
      <c r="H2035">
        <f t="shared" si="209"/>
        <v>35</v>
      </c>
      <c r="J2035">
        <f t="shared" si="210"/>
        <v>25</v>
      </c>
      <c r="K2035">
        <f t="shared" si="210"/>
        <v>20</v>
      </c>
      <c r="N2035">
        <v>10</v>
      </c>
    </row>
    <row r="2036" spans="1:14" x14ac:dyDescent="0.25">
      <c r="A2036" t="str">
        <f t="shared" si="203"/>
        <v/>
      </c>
      <c r="B2036" s="16">
        <f t="shared" si="206"/>
        <v>40836</v>
      </c>
      <c r="C2036">
        <f t="shared" si="207"/>
        <v>295</v>
      </c>
      <c r="D2036">
        <f t="shared" si="204"/>
        <v>95</v>
      </c>
      <c r="E2036">
        <f t="shared" si="205"/>
        <v>200</v>
      </c>
      <c r="F2036">
        <f t="shared" si="208"/>
        <v>5</v>
      </c>
      <c r="H2036">
        <f t="shared" si="209"/>
        <v>35</v>
      </c>
      <c r="J2036">
        <f t="shared" si="210"/>
        <v>25</v>
      </c>
      <c r="K2036">
        <f t="shared" si="210"/>
        <v>20</v>
      </c>
      <c r="N2036">
        <v>10</v>
      </c>
    </row>
    <row r="2037" spans="1:14" x14ac:dyDescent="0.25">
      <c r="A2037" t="str">
        <f t="shared" si="203"/>
        <v/>
      </c>
      <c r="B2037" s="16">
        <f t="shared" si="206"/>
        <v>40837</v>
      </c>
      <c r="C2037">
        <f t="shared" si="207"/>
        <v>295</v>
      </c>
      <c r="D2037">
        <f t="shared" si="204"/>
        <v>95</v>
      </c>
      <c r="E2037">
        <f t="shared" si="205"/>
        <v>200</v>
      </c>
      <c r="F2037">
        <f t="shared" si="208"/>
        <v>5</v>
      </c>
      <c r="H2037">
        <f t="shared" si="209"/>
        <v>35</v>
      </c>
      <c r="J2037">
        <f t="shared" si="210"/>
        <v>25</v>
      </c>
      <c r="K2037">
        <f t="shared" si="210"/>
        <v>20</v>
      </c>
      <c r="N2037">
        <v>10</v>
      </c>
    </row>
    <row r="2038" spans="1:14" x14ac:dyDescent="0.25">
      <c r="A2038" t="str">
        <f t="shared" si="203"/>
        <v/>
      </c>
      <c r="B2038" s="16">
        <f t="shared" si="206"/>
        <v>40838</v>
      </c>
      <c r="C2038">
        <f t="shared" si="207"/>
        <v>295</v>
      </c>
      <c r="D2038">
        <f t="shared" si="204"/>
        <v>95</v>
      </c>
      <c r="E2038">
        <f t="shared" si="205"/>
        <v>200</v>
      </c>
      <c r="F2038">
        <f t="shared" si="208"/>
        <v>5</v>
      </c>
      <c r="H2038">
        <f t="shared" si="209"/>
        <v>35</v>
      </c>
      <c r="J2038">
        <f t="shared" si="210"/>
        <v>25</v>
      </c>
      <c r="K2038">
        <f t="shared" si="210"/>
        <v>20</v>
      </c>
      <c r="N2038">
        <v>10</v>
      </c>
    </row>
    <row r="2039" spans="1:14" x14ac:dyDescent="0.25">
      <c r="A2039" t="str">
        <f t="shared" si="203"/>
        <v/>
      </c>
      <c r="B2039" s="16">
        <f t="shared" si="206"/>
        <v>40839</v>
      </c>
      <c r="C2039">
        <f t="shared" si="207"/>
        <v>295</v>
      </c>
      <c r="D2039">
        <f t="shared" si="204"/>
        <v>95</v>
      </c>
      <c r="E2039">
        <f t="shared" si="205"/>
        <v>200</v>
      </c>
      <c r="F2039">
        <f t="shared" si="208"/>
        <v>5</v>
      </c>
      <c r="H2039">
        <f t="shared" si="209"/>
        <v>35</v>
      </c>
      <c r="J2039">
        <f t="shared" si="210"/>
        <v>25</v>
      </c>
      <c r="K2039">
        <f t="shared" si="210"/>
        <v>20</v>
      </c>
      <c r="N2039">
        <v>10</v>
      </c>
    </row>
    <row r="2040" spans="1:14" x14ac:dyDescent="0.25">
      <c r="A2040" t="str">
        <f t="shared" si="203"/>
        <v/>
      </c>
      <c r="B2040" s="16">
        <f t="shared" si="206"/>
        <v>40840</v>
      </c>
      <c r="C2040">
        <f t="shared" si="207"/>
        <v>295</v>
      </c>
      <c r="D2040">
        <f t="shared" si="204"/>
        <v>95</v>
      </c>
      <c r="E2040">
        <f t="shared" si="205"/>
        <v>200</v>
      </c>
      <c r="F2040">
        <f t="shared" si="208"/>
        <v>5</v>
      </c>
      <c r="H2040">
        <f t="shared" si="209"/>
        <v>35</v>
      </c>
      <c r="J2040">
        <f t="shared" si="210"/>
        <v>25</v>
      </c>
      <c r="K2040">
        <f t="shared" si="210"/>
        <v>20</v>
      </c>
      <c r="N2040">
        <v>10</v>
      </c>
    </row>
    <row r="2041" spans="1:14" x14ac:dyDescent="0.25">
      <c r="A2041" t="str">
        <f t="shared" si="203"/>
        <v/>
      </c>
      <c r="B2041" s="16">
        <f t="shared" si="206"/>
        <v>40841</v>
      </c>
      <c r="C2041">
        <f t="shared" si="207"/>
        <v>295</v>
      </c>
      <c r="D2041">
        <f t="shared" si="204"/>
        <v>95</v>
      </c>
      <c r="E2041">
        <f t="shared" si="205"/>
        <v>200</v>
      </c>
      <c r="F2041">
        <f t="shared" si="208"/>
        <v>5</v>
      </c>
      <c r="H2041">
        <f t="shared" si="209"/>
        <v>35</v>
      </c>
      <c r="J2041">
        <f t="shared" si="210"/>
        <v>25</v>
      </c>
      <c r="K2041">
        <f t="shared" si="210"/>
        <v>20</v>
      </c>
      <c r="N2041">
        <v>10</v>
      </c>
    </row>
    <row r="2042" spans="1:14" x14ac:dyDescent="0.25">
      <c r="A2042" t="str">
        <f t="shared" si="203"/>
        <v/>
      </c>
      <c r="B2042" s="16">
        <f t="shared" si="206"/>
        <v>40842</v>
      </c>
      <c r="C2042">
        <f t="shared" si="207"/>
        <v>295</v>
      </c>
      <c r="D2042">
        <f t="shared" si="204"/>
        <v>95</v>
      </c>
      <c r="E2042">
        <f t="shared" si="205"/>
        <v>200</v>
      </c>
      <c r="F2042">
        <f t="shared" si="208"/>
        <v>5</v>
      </c>
      <c r="H2042">
        <f t="shared" si="209"/>
        <v>35</v>
      </c>
      <c r="J2042">
        <f t="shared" si="210"/>
        <v>25</v>
      </c>
      <c r="K2042">
        <f t="shared" si="210"/>
        <v>20</v>
      </c>
      <c r="N2042">
        <v>10</v>
      </c>
    </row>
    <row r="2043" spans="1:14" x14ac:dyDescent="0.25">
      <c r="A2043" t="str">
        <f t="shared" si="203"/>
        <v/>
      </c>
      <c r="B2043" s="16">
        <f t="shared" si="206"/>
        <v>40843</v>
      </c>
      <c r="C2043">
        <f t="shared" si="207"/>
        <v>295</v>
      </c>
      <c r="D2043">
        <f t="shared" si="204"/>
        <v>95</v>
      </c>
      <c r="E2043">
        <f t="shared" si="205"/>
        <v>200</v>
      </c>
      <c r="F2043">
        <f t="shared" si="208"/>
        <v>5</v>
      </c>
      <c r="H2043">
        <f t="shared" si="209"/>
        <v>35</v>
      </c>
      <c r="J2043">
        <f t="shared" si="210"/>
        <v>25</v>
      </c>
      <c r="K2043">
        <f t="shared" si="210"/>
        <v>20</v>
      </c>
      <c r="N2043">
        <v>10</v>
      </c>
    </row>
    <row r="2044" spans="1:14" x14ac:dyDescent="0.25">
      <c r="A2044" t="str">
        <f t="shared" si="203"/>
        <v/>
      </c>
      <c r="B2044" s="16">
        <f t="shared" si="206"/>
        <v>40844</v>
      </c>
      <c r="C2044">
        <f t="shared" si="207"/>
        <v>295</v>
      </c>
      <c r="D2044">
        <f t="shared" si="204"/>
        <v>95</v>
      </c>
      <c r="E2044">
        <f t="shared" si="205"/>
        <v>200</v>
      </c>
      <c r="F2044">
        <f t="shared" si="208"/>
        <v>5</v>
      </c>
      <c r="H2044">
        <f t="shared" si="209"/>
        <v>35</v>
      </c>
      <c r="J2044">
        <f t="shared" si="210"/>
        <v>25</v>
      </c>
      <c r="K2044">
        <f t="shared" si="210"/>
        <v>20</v>
      </c>
      <c r="N2044">
        <v>10</v>
      </c>
    </row>
    <row r="2045" spans="1:14" x14ac:dyDescent="0.25">
      <c r="A2045" t="str">
        <f t="shared" si="203"/>
        <v/>
      </c>
      <c r="B2045" s="16">
        <f t="shared" si="206"/>
        <v>40845</v>
      </c>
      <c r="C2045">
        <f t="shared" si="207"/>
        <v>295</v>
      </c>
      <c r="D2045">
        <f t="shared" si="204"/>
        <v>95</v>
      </c>
      <c r="E2045">
        <f t="shared" si="205"/>
        <v>200</v>
      </c>
      <c r="F2045">
        <f t="shared" si="208"/>
        <v>5</v>
      </c>
      <c r="H2045">
        <f t="shared" si="209"/>
        <v>35</v>
      </c>
      <c r="J2045">
        <f t="shared" si="210"/>
        <v>25</v>
      </c>
      <c r="K2045">
        <f t="shared" si="210"/>
        <v>20</v>
      </c>
      <c r="N2045">
        <v>10</v>
      </c>
    </row>
    <row r="2046" spans="1:14" x14ac:dyDescent="0.25">
      <c r="A2046" t="str">
        <f t="shared" si="203"/>
        <v/>
      </c>
      <c r="B2046" s="16">
        <f t="shared" si="206"/>
        <v>40846</v>
      </c>
      <c r="C2046">
        <f t="shared" si="207"/>
        <v>295</v>
      </c>
      <c r="D2046">
        <f t="shared" si="204"/>
        <v>95</v>
      </c>
      <c r="E2046">
        <f t="shared" si="205"/>
        <v>200</v>
      </c>
      <c r="F2046">
        <f t="shared" si="208"/>
        <v>5</v>
      </c>
      <c r="H2046">
        <f t="shared" si="209"/>
        <v>35</v>
      </c>
      <c r="J2046">
        <f t="shared" si="210"/>
        <v>25</v>
      </c>
      <c r="K2046">
        <f t="shared" si="210"/>
        <v>20</v>
      </c>
      <c r="N2046">
        <v>10</v>
      </c>
    </row>
    <row r="2047" spans="1:14" x14ac:dyDescent="0.25">
      <c r="A2047" t="str">
        <f t="shared" si="203"/>
        <v/>
      </c>
      <c r="B2047" s="16">
        <f t="shared" si="206"/>
        <v>40847</v>
      </c>
      <c r="C2047">
        <f t="shared" si="207"/>
        <v>295</v>
      </c>
      <c r="D2047">
        <f t="shared" si="204"/>
        <v>95</v>
      </c>
      <c r="E2047">
        <f t="shared" si="205"/>
        <v>200</v>
      </c>
      <c r="F2047">
        <f t="shared" si="208"/>
        <v>5</v>
      </c>
      <c r="H2047">
        <f t="shared" si="209"/>
        <v>35</v>
      </c>
      <c r="J2047">
        <f t="shared" si="210"/>
        <v>25</v>
      </c>
      <c r="K2047">
        <f t="shared" si="210"/>
        <v>20</v>
      </c>
      <c r="N2047">
        <v>10</v>
      </c>
    </row>
    <row r="2048" spans="1:14" x14ac:dyDescent="0.25">
      <c r="A2048">
        <f t="shared" si="203"/>
        <v>1</v>
      </c>
      <c r="B2048" s="16">
        <f t="shared" si="206"/>
        <v>40848</v>
      </c>
      <c r="C2048">
        <f t="shared" si="207"/>
        <v>295</v>
      </c>
      <c r="D2048">
        <f t="shared" si="204"/>
        <v>95</v>
      </c>
      <c r="E2048">
        <f t="shared" si="205"/>
        <v>200</v>
      </c>
      <c r="F2048">
        <f t="shared" si="208"/>
        <v>5</v>
      </c>
      <c r="H2048">
        <f t="shared" si="209"/>
        <v>35</v>
      </c>
      <c r="J2048">
        <f t="shared" si="210"/>
        <v>25</v>
      </c>
      <c r="K2048">
        <f t="shared" si="210"/>
        <v>20</v>
      </c>
      <c r="N2048">
        <v>10</v>
      </c>
    </row>
    <row r="2049" spans="1:14" x14ac:dyDescent="0.25">
      <c r="A2049" t="str">
        <f t="shared" si="203"/>
        <v/>
      </c>
      <c r="B2049" s="16">
        <f t="shared" si="206"/>
        <v>40849</v>
      </c>
      <c r="C2049">
        <f t="shared" si="207"/>
        <v>295</v>
      </c>
      <c r="D2049">
        <f t="shared" si="204"/>
        <v>95</v>
      </c>
      <c r="E2049">
        <f t="shared" si="205"/>
        <v>200</v>
      </c>
      <c r="F2049">
        <f t="shared" si="208"/>
        <v>5</v>
      </c>
      <c r="H2049">
        <f t="shared" si="209"/>
        <v>35</v>
      </c>
      <c r="J2049">
        <f t="shared" si="210"/>
        <v>25</v>
      </c>
      <c r="K2049">
        <f t="shared" si="210"/>
        <v>20</v>
      </c>
      <c r="N2049">
        <v>10</v>
      </c>
    </row>
    <row r="2050" spans="1:14" x14ac:dyDescent="0.25">
      <c r="A2050" t="str">
        <f t="shared" si="203"/>
        <v/>
      </c>
      <c r="B2050" s="16">
        <f t="shared" si="206"/>
        <v>40850</v>
      </c>
      <c r="C2050">
        <f t="shared" si="207"/>
        <v>295</v>
      </c>
      <c r="D2050">
        <f t="shared" si="204"/>
        <v>95</v>
      </c>
      <c r="E2050">
        <f t="shared" si="205"/>
        <v>200</v>
      </c>
      <c r="F2050">
        <f t="shared" si="208"/>
        <v>5</v>
      </c>
      <c r="H2050">
        <f t="shared" si="209"/>
        <v>35</v>
      </c>
      <c r="J2050">
        <f t="shared" si="210"/>
        <v>25</v>
      </c>
      <c r="K2050">
        <f t="shared" si="210"/>
        <v>20</v>
      </c>
      <c r="N2050">
        <v>10</v>
      </c>
    </row>
    <row r="2051" spans="1:14" x14ac:dyDescent="0.25">
      <c r="A2051" t="str">
        <f t="shared" si="203"/>
        <v/>
      </c>
      <c r="B2051" s="16">
        <f t="shared" si="206"/>
        <v>40851</v>
      </c>
      <c r="C2051">
        <f t="shared" si="207"/>
        <v>295</v>
      </c>
      <c r="D2051">
        <f t="shared" si="204"/>
        <v>95</v>
      </c>
      <c r="E2051">
        <f t="shared" si="205"/>
        <v>200</v>
      </c>
      <c r="F2051">
        <f t="shared" si="208"/>
        <v>5</v>
      </c>
      <c r="H2051">
        <f t="shared" si="209"/>
        <v>35</v>
      </c>
      <c r="J2051">
        <f t="shared" si="210"/>
        <v>25</v>
      </c>
      <c r="K2051">
        <f t="shared" si="210"/>
        <v>20</v>
      </c>
      <c r="N2051">
        <v>10</v>
      </c>
    </row>
    <row r="2052" spans="1:14" x14ac:dyDescent="0.25">
      <c r="A2052" t="str">
        <f t="shared" si="203"/>
        <v/>
      </c>
      <c r="B2052" s="16">
        <f t="shared" si="206"/>
        <v>40852</v>
      </c>
      <c r="C2052">
        <f t="shared" si="207"/>
        <v>295</v>
      </c>
      <c r="D2052">
        <f t="shared" si="204"/>
        <v>95</v>
      </c>
      <c r="E2052">
        <f t="shared" si="205"/>
        <v>200</v>
      </c>
      <c r="F2052">
        <f t="shared" si="208"/>
        <v>5</v>
      </c>
      <c r="H2052">
        <f t="shared" si="209"/>
        <v>35</v>
      </c>
      <c r="J2052">
        <f t="shared" si="210"/>
        <v>25</v>
      </c>
      <c r="K2052">
        <f t="shared" si="210"/>
        <v>20</v>
      </c>
      <c r="N2052">
        <v>10</v>
      </c>
    </row>
    <row r="2053" spans="1:14" x14ac:dyDescent="0.25">
      <c r="A2053" t="str">
        <f t="shared" si="203"/>
        <v/>
      </c>
      <c r="B2053" s="16">
        <f t="shared" si="206"/>
        <v>40853</v>
      </c>
      <c r="C2053">
        <f t="shared" si="207"/>
        <v>295</v>
      </c>
      <c r="D2053">
        <f t="shared" si="204"/>
        <v>95</v>
      </c>
      <c r="E2053">
        <f t="shared" si="205"/>
        <v>200</v>
      </c>
      <c r="F2053">
        <f t="shared" si="208"/>
        <v>5</v>
      </c>
      <c r="H2053">
        <f t="shared" si="209"/>
        <v>35</v>
      </c>
      <c r="J2053">
        <f t="shared" si="210"/>
        <v>25</v>
      </c>
      <c r="K2053">
        <f t="shared" si="210"/>
        <v>20</v>
      </c>
      <c r="N2053">
        <v>10</v>
      </c>
    </row>
    <row r="2054" spans="1:14" x14ac:dyDescent="0.25">
      <c r="A2054" t="str">
        <f t="shared" si="203"/>
        <v/>
      </c>
      <c r="B2054" s="16">
        <f t="shared" si="206"/>
        <v>40854</v>
      </c>
      <c r="C2054">
        <f t="shared" si="207"/>
        <v>295</v>
      </c>
      <c r="D2054">
        <f t="shared" si="204"/>
        <v>95</v>
      </c>
      <c r="E2054">
        <f t="shared" si="205"/>
        <v>200</v>
      </c>
      <c r="F2054">
        <f t="shared" si="208"/>
        <v>5</v>
      </c>
      <c r="H2054">
        <f t="shared" si="209"/>
        <v>35</v>
      </c>
      <c r="J2054">
        <f t="shared" si="210"/>
        <v>25</v>
      </c>
      <c r="K2054">
        <f t="shared" si="210"/>
        <v>20</v>
      </c>
      <c r="N2054">
        <v>10</v>
      </c>
    </row>
    <row r="2055" spans="1:14" x14ac:dyDescent="0.25">
      <c r="A2055" t="str">
        <f t="shared" si="203"/>
        <v/>
      </c>
      <c r="B2055" s="16">
        <f t="shared" si="206"/>
        <v>40855</v>
      </c>
      <c r="C2055">
        <f t="shared" si="207"/>
        <v>295</v>
      </c>
      <c r="D2055">
        <f t="shared" si="204"/>
        <v>95</v>
      </c>
      <c r="E2055">
        <f t="shared" si="205"/>
        <v>200</v>
      </c>
      <c r="F2055">
        <f t="shared" si="208"/>
        <v>5</v>
      </c>
      <c r="H2055">
        <f t="shared" si="209"/>
        <v>35</v>
      </c>
      <c r="J2055">
        <f t="shared" si="210"/>
        <v>25</v>
      </c>
      <c r="K2055">
        <f t="shared" si="210"/>
        <v>20</v>
      </c>
      <c r="N2055">
        <v>10</v>
      </c>
    </row>
    <row r="2056" spans="1:14" x14ac:dyDescent="0.25">
      <c r="A2056" t="str">
        <f t="shared" ref="A2056:A2119" si="211">IF(DAY(B2056)=1,1,"")</f>
        <v/>
      </c>
      <c r="B2056" s="16">
        <f t="shared" si="206"/>
        <v>40856</v>
      </c>
      <c r="C2056">
        <f t="shared" si="207"/>
        <v>295</v>
      </c>
      <c r="D2056">
        <f t="shared" ref="D2056:D2119" si="212">SUM(F2056:W2056)</f>
        <v>95</v>
      </c>
      <c r="E2056">
        <f t="shared" ref="E2056:E2119" si="213">C2056-D2056</f>
        <v>200</v>
      </c>
      <c r="F2056">
        <f t="shared" si="208"/>
        <v>5</v>
      </c>
      <c r="H2056">
        <f t="shared" si="209"/>
        <v>35</v>
      </c>
      <c r="J2056">
        <f t="shared" si="210"/>
        <v>25</v>
      </c>
      <c r="K2056">
        <f t="shared" si="210"/>
        <v>20</v>
      </c>
      <c r="N2056">
        <v>10</v>
      </c>
    </row>
    <row r="2057" spans="1:14" x14ac:dyDescent="0.25">
      <c r="A2057" t="str">
        <f t="shared" si="211"/>
        <v/>
      </c>
      <c r="B2057" s="16">
        <f t="shared" ref="B2057:B2120" si="214">B2056+1</f>
        <v>40857</v>
      </c>
      <c r="C2057">
        <f t="shared" si="207"/>
        <v>295</v>
      </c>
      <c r="D2057">
        <f t="shared" si="212"/>
        <v>95</v>
      </c>
      <c r="E2057">
        <f t="shared" si="213"/>
        <v>200</v>
      </c>
      <c r="F2057">
        <f t="shared" si="208"/>
        <v>5</v>
      </c>
      <c r="H2057">
        <f t="shared" si="209"/>
        <v>35</v>
      </c>
      <c r="J2057">
        <f t="shared" si="210"/>
        <v>25</v>
      </c>
      <c r="K2057">
        <f t="shared" si="210"/>
        <v>20</v>
      </c>
      <c r="N2057">
        <v>10</v>
      </c>
    </row>
    <row r="2058" spans="1:14" x14ac:dyDescent="0.25">
      <c r="A2058" t="str">
        <f t="shared" si="211"/>
        <v/>
      </c>
      <c r="B2058" s="16">
        <f t="shared" si="214"/>
        <v>40858</v>
      </c>
      <c r="C2058">
        <f t="shared" ref="C2058:C2121" si="215">C2057</f>
        <v>295</v>
      </c>
      <c r="D2058">
        <f t="shared" si="212"/>
        <v>95</v>
      </c>
      <c r="E2058">
        <f t="shared" si="213"/>
        <v>200</v>
      </c>
      <c r="F2058">
        <f t="shared" si="208"/>
        <v>5</v>
      </c>
      <c r="H2058">
        <f t="shared" si="209"/>
        <v>35</v>
      </c>
      <c r="J2058">
        <f t="shared" si="210"/>
        <v>25</v>
      </c>
      <c r="K2058">
        <f t="shared" si="210"/>
        <v>20</v>
      </c>
      <c r="N2058">
        <v>10</v>
      </c>
    </row>
    <row r="2059" spans="1:14" x14ac:dyDescent="0.25">
      <c r="A2059" t="str">
        <f t="shared" si="211"/>
        <v/>
      </c>
      <c r="B2059" s="16">
        <f t="shared" si="214"/>
        <v>40859</v>
      </c>
      <c r="C2059">
        <f t="shared" si="215"/>
        <v>295</v>
      </c>
      <c r="D2059">
        <f t="shared" si="212"/>
        <v>95</v>
      </c>
      <c r="E2059">
        <f t="shared" si="213"/>
        <v>200</v>
      </c>
      <c r="F2059">
        <f t="shared" si="208"/>
        <v>5</v>
      </c>
      <c r="H2059">
        <f t="shared" si="209"/>
        <v>35</v>
      </c>
      <c r="J2059">
        <f t="shared" si="210"/>
        <v>25</v>
      </c>
      <c r="K2059">
        <f t="shared" si="210"/>
        <v>20</v>
      </c>
      <c r="N2059">
        <v>10</v>
      </c>
    </row>
    <row r="2060" spans="1:14" x14ac:dyDescent="0.25">
      <c r="A2060" t="str">
        <f t="shared" si="211"/>
        <v/>
      </c>
      <c r="B2060" s="16">
        <f t="shared" si="214"/>
        <v>40860</v>
      </c>
      <c r="C2060">
        <f t="shared" si="215"/>
        <v>295</v>
      </c>
      <c r="D2060">
        <f t="shared" si="212"/>
        <v>95</v>
      </c>
      <c r="E2060">
        <f t="shared" si="213"/>
        <v>200</v>
      </c>
      <c r="F2060">
        <f t="shared" si="208"/>
        <v>5</v>
      </c>
      <c r="H2060">
        <f t="shared" si="209"/>
        <v>35</v>
      </c>
      <c r="J2060">
        <f t="shared" si="210"/>
        <v>25</v>
      </c>
      <c r="K2060">
        <f t="shared" si="210"/>
        <v>20</v>
      </c>
      <c r="N2060">
        <v>10</v>
      </c>
    </row>
    <row r="2061" spans="1:14" x14ac:dyDescent="0.25">
      <c r="A2061" t="str">
        <f t="shared" si="211"/>
        <v/>
      </c>
      <c r="B2061" s="16">
        <f t="shared" si="214"/>
        <v>40861</v>
      </c>
      <c r="C2061">
        <f t="shared" si="215"/>
        <v>295</v>
      </c>
      <c r="D2061">
        <f t="shared" si="212"/>
        <v>95</v>
      </c>
      <c r="E2061">
        <f t="shared" si="213"/>
        <v>200</v>
      </c>
      <c r="F2061">
        <f t="shared" si="208"/>
        <v>5</v>
      </c>
      <c r="H2061">
        <f t="shared" si="209"/>
        <v>35</v>
      </c>
      <c r="J2061">
        <f t="shared" si="210"/>
        <v>25</v>
      </c>
      <c r="K2061">
        <f t="shared" si="210"/>
        <v>20</v>
      </c>
      <c r="N2061">
        <v>10</v>
      </c>
    </row>
    <row r="2062" spans="1:14" x14ac:dyDescent="0.25">
      <c r="A2062" t="str">
        <f t="shared" si="211"/>
        <v/>
      </c>
      <c r="B2062" s="16">
        <f t="shared" si="214"/>
        <v>40862</v>
      </c>
      <c r="C2062">
        <f t="shared" si="215"/>
        <v>295</v>
      </c>
      <c r="D2062">
        <f t="shared" si="212"/>
        <v>95</v>
      </c>
      <c r="E2062">
        <f t="shared" si="213"/>
        <v>200</v>
      </c>
      <c r="F2062">
        <f t="shared" si="208"/>
        <v>5</v>
      </c>
      <c r="H2062">
        <f t="shared" si="209"/>
        <v>35</v>
      </c>
      <c r="J2062">
        <f t="shared" si="210"/>
        <v>25</v>
      </c>
      <c r="K2062">
        <f t="shared" si="210"/>
        <v>20</v>
      </c>
      <c r="N2062">
        <v>10</v>
      </c>
    </row>
    <row r="2063" spans="1:14" x14ac:dyDescent="0.25">
      <c r="A2063" t="str">
        <f t="shared" si="211"/>
        <v/>
      </c>
      <c r="B2063" s="16">
        <f t="shared" si="214"/>
        <v>40863</v>
      </c>
      <c r="C2063">
        <f t="shared" si="215"/>
        <v>295</v>
      </c>
      <c r="D2063">
        <f t="shared" si="212"/>
        <v>95</v>
      </c>
      <c r="E2063">
        <f t="shared" si="213"/>
        <v>200</v>
      </c>
      <c r="F2063">
        <f t="shared" si="208"/>
        <v>5</v>
      </c>
      <c r="H2063">
        <f t="shared" si="209"/>
        <v>35</v>
      </c>
      <c r="J2063">
        <f t="shared" si="210"/>
        <v>25</v>
      </c>
      <c r="K2063">
        <f t="shared" si="210"/>
        <v>20</v>
      </c>
      <c r="N2063">
        <v>10</v>
      </c>
    </row>
    <row r="2064" spans="1:14" x14ac:dyDescent="0.25">
      <c r="A2064" t="str">
        <f t="shared" si="211"/>
        <v/>
      </c>
      <c r="B2064" s="16">
        <f t="shared" si="214"/>
        <v>40864</v>
      </c>
      <c r="C2064">
        <f t="shared" si="215"/>
        <v>295</v>
      </c>
      <c r="D2064">
        <f t="shared" si="212"/>
        <v>95</v>
      </c>
      <c r="E2064">
        <f t="shared" si="213"/>
        <v>200</v>
      </c>
      <c r="F2064">
        <f t="shared" si="208"/>
        <v>5</v>
      </c>
      <c r="H2064">
        <f t="shared" si="209"/>
        <v>35</v>
      </c>
      <c r="J2064">
        <f t="shared" si="210"/>
        <v>25</v>
      </c>
      <c r="K2064">
        <f t="shared" si="210"/>
        <v>20</v>
      </c>
      <c r="N2064">
        <v>10</v>
      </c>
    </row>
    <row r="2065" spans="1:14" x14ac:dyDescent="0.25">
      <c r="A2065" t="str">
        <f t="shared" si="211"/>
        <v/>
      </c>
      <c r="B2065" s="16">
        <f t="shared" si="214"/>
        <v>40865</v>
      </c>
      <c r="C2065">
        <f t="shared" si="215"/>
        <v>295</v>
      </c>
      <c r="D2065">
        <f t="shared" si="212"/>
        <v>95</v>
      </c>
      <c r="E2065">
        <f t="shared" si="213"/>
        <v>200</v>
      </c>
      <c r="F2065">
        <f t="shared" si="208"/>
        <v>5</v>
      </c>
      <c r="H2065">
        <f t="shared" si="209"/>
        <v>35</v>
      </c>
      <c r="J2065">
        <f t="shared" si="210"/>
        <v>25</v>
      </c>
      <c r="K2065">
        <f t="shared" si="210"/>
        <v>20</v>
      </c>
      <c r="N2065">
        <v>10</v>
      </c>
    </row>
    <row r="2066" spans="1:14" x14ac:dyDescent="0.25">
      <c r="A2066" t="str">
        <f t="shared" si="211"/>
        <v/>
      </c>
      <c r="B2066" s="16">
        <f t="shared" si="214"/>
        <v>40866</v>
      </c>
      <c r="C2066">
        <f t="shared" si="215"/>
        <v>295</v>
      </c>
      <c r="D2066">
        <f t="shared" si="212"/>
        <v>95</v>
      </c>
      <c r="E2066">
        <f t="shared" si="213"/>
        <v>200</v>
      </c>
      <c r="F2066">
        <f t="shared" si="208"/>
        <v>5</v>
      </c>
      <c r="H2066">
        <f t="shared" si="209"/>
        <v>35</v>
      </c>
      <c r="J2066">
        <f t="shared" si="210"/>
        <v>25</v>
      </c>
      <c r="K2066">
        <f t="shared" si="210"/>
        <v>20</v>
      </c>
      <c r="N2066">
        <v>10</v>
      </c>
    </row>
    <row r="2067" spans="1:14" x14ac:dyDescent="0.25">
      <c r="A2067" t="str">
        <f t="shared" si="211"/>
        <v/>
      </c>
      <c r="B2067" s="16">
        <f t="shared" si="214"/>
        <v>40867</v>
      </c>
      <c r="C2067">
        <f t="shared" si="215"/>
        <v>295</v>
      </c>
      <c r="D2067">
        <f t="shared" si="212"/>
        <v>95</v>
      </c>
      <c r="E2067">
        <f t="shared" si="213"/>
        <v>200</v>
      </c>
      <c r="F2067">
        <f t="shared" si="208"/>
        <v>5</v>
      </c>
      <c r="H2067">
        <f t="shared" si="209"/>
        <v>35</v>
      </c>
      <c r="J2067">
        <f t="shared" si="210"/>
        <v>25</v>
      </c>
      <c r="K2067">
        <f t="shared" si="210"/>
        <v>20</v>
      </c>
      <c r="N2067">
        <v>10</v>
      </c>
    </row>
    <row r="2068" spans="1:14" x14ac:dyDescent="0.25">
      <c r="A2068" t="str">
        <f t="shared" si="211"/>
        <v/>
      </c>
      <c r="B2068" s="16">
        <f t="shared" si="214"/>
        <v>40868</v>
      </c>
      <c r="C2068">
        <f t="shared" si="215"/>
        <v>295</v>
      </c>
      <c r="D2068">
        <f t="shared" si="212"/>
        <v>95</v>
      </c>
      <c r="E2068">
        <f t="shared" si="213"/>
        <v>200</v>
      </c>
      <c r="F2068">
        <f t="shared" si="208"/>
        <v>5</v>
      </c>
      <c r="H2068">
        <f t="shared" si="209"/>
        <v>35</v>
      </c>
      <c r="J2068">
        <f t="shared" si="210"/>
        <v>25</v>
      </c>
      <c r="K2068">
        <f t="shared" si="210"/>
        <v>20</v>
      </c>
      <c r="N2068">
        <v>10</v>
      </c>
    </row>
    <row r="2069" spans="1:14" x14ac:dyDescent="0.25">
      <c r="A2069" t="str">
        <f t="shared" si="211"/>
        <v/>
      </c>
      <c r="B2069" s="16">
        <f t="shared" si="214"/>
        <v>40869</v>
      </c>
      <c r="C2069">
        <f t="shared" si="215"/>
        <v>295</v>
      </c>
      <c r="D2069">
        <f t="shared" si="212"/>
        <v>95</v>
      </c>
      <c r="E2069">
        <f t="shared" si="213"/>
        <v>200</v>
      </c>
      <c r="F2069">
        <f t="shared" si="208"/>
        <v>5</v>
      </c>
      <c r="H2069">
        <f t="shared" si="209"/>
        <v>35</v>
      </c>
      <c r="J2069">
        <f t="shared" si="210"/>
        <v>25</v>
      </c>
      <c r="K2069">
        <f t="shared" si="210"/>
        <v>20</v>
      </c>
      <c r="N2069">
        <v>10</v>
      </c>
    </row>
    <row r="2070" spans="1:14" x14ac:dyDescent="0.25">
      <c r="A2070" t="str">
        <f t="shared" si="211"/>
        <v/>
      </c>
      <c r="B2070" s="16">
        <f t="shared" si="214"/>
        <v>40870</v>
      </c>
      <c r="C2070">
        <f t="shared" si="215"/>
        <v>295</v>
      </c>
      <c r="D2070">
        <f t="shared" si="212"/>
        <v>95</v>
      </c>
      <c r="E2070">
        <f t="shared" si="213"/>
        <v>200</v>
      </c>
      <c r="F2070">
        <f t="shared" si="208"/>
        <v>5</v>
      </c>
      <c r="H2070">
        <f t="shared" si="209"/>
        <v>35</v>
      </c>
      <c r="J2070">
        <f t="shared" si="210"/>
        <v>25</v>
      </c>
      <c r="K2070">
        <f t="shared" si="210"/>
        <v>20</v>
      </c>
      <c r="N2070">
        <v>10</v>
      </c>
    </row>
    <row r="2071" spans="1:14" x14ac:dyDescent="0.25">
      <c r="A2071" t="str">
        <f t="shared" si="211"/>
        <v/>
      </c>
      <c r="B2071" s="16">
        <f t="shared" si="214"/>
        <v>40871</v>
      </c>
      <c r="C2071">
        <f t="shared" si="215"/>
        <v>295</v>
      </c>
      <c r="D2071">
        <f t="shared" si="212"/>
        <v>95</v>
      </c>
      <c r="E2071">
        <f t="shared" si="213"/>
        <v>200</v>
      </c>
      <c r="F2071">
        <f t="shared" si="208"/>
        <v>5</v>
      </c>
      <c r="H2071">
        <f t="shared" si="209"/>
        <v>35</v>
      </c>
      <c r="J2071">
        <f t="shared" si="210"/>
        <v>25</v>
      </c>
      <c r="K2071">
        <f t="shared" si="210"/>
        <v>20</v>
      </c>
      <c r="N2071">
        <v>10</v>
      </c>
    </row>
    <row r="2072" spans="1:14" x14ac:dyDescent="0.25">
      <c r="A2072" t="str">
        <f t="shared" si="211"/>
        <v/>
      </c>
      <c r="B2072" s="16">
        <f t="shared" si="214"/>
        <v>40872</v>
      </c>
      <c r="C2072">
        <f t="shared" si="215"/>
        <v>295</v>
      </c>
      <c r="D2072">
        <f t="shared" si="212"/>
        <v>95</v>
      </c>
      <c r="E2072">
        <f t="shared" si="213"/>
        <v>200</v>
      </c>
      <c r="F2072">
        <f t="shared" si="208"/>
        <v>5</v>
      </c>
      <c r="H2072">
        <f t="shared" si="209"/>
        <v>35</v>
      </c>
      <c r="J2072">
        <f t="shared" si="210"/>
        <v>25</v>
      </c>
      <c r="K2072">
        <f t="shared" si="210"/>
        <v>20</v>
      </c>
      <c r="N2072">
        <v>10</v>
      </c>
    </row>
    <row r="2073" spans="1:14" x14ac:dyDescent="0.25">
      <c r="A2073" t="str">
        <f t="shared" si="211"/>
        <v/>
      </c>
      <c r="B2073" s="16">
        <f t="shared" si="214"/>
        <v>40873</v>
      </c>
      <c r="C2073">
        <f t="shared" si="215"/>
        <v>295</v>
      </c>
      <c r="D2073">
        <f t="shared" si="212"/>
        <v>95</v>
      </c>
      <c r="E2073">
        <f t="shared" si="213"/>
        <v>200</v>
      </c>
      <c r="F2073">
        <f t="shared" si="208"/>
        <v>5</v>
      </c>
      <c r="H2073">
        <f t="shared" si="209"/>
        <v>35</v>
      </c>
      <c r="J2073">
        <f t="shared" si="210"/>
        <v>25</v>
      </c>
      <c r="K2073">
        <f t="shared" si="210"/>
        <v>20</v>
      </c>
      <c r="N2073">
        <v>10</v>
      </c>
    </row>
    <row r="2074" spans="1:14" x14ac:dyDescent="0.25">
      <c r="A2074" t="str">
        <f t="shared" si="211"/>
        <v/>
      </c>
      <c r="B2074" s="16">
        <f t="shared" si="214"/>
        <v>40874</v>
      </c>
      <c r="C2074">
        <f t="shared" si="215"/>
        <v>295</v>
      </c>
      <c r="D2074">
        <f t="shared" si="212"/>
        <v>95</v>
      </c>
      <c r="E2074">
        <f t="shared" si="213"/>
        <v>200</v>
      </c>
      <c r="F2074">
        <f t="shared" si="208"/>
        <v>5</v>
      </c>
      <c r="H2074">
        <f t="shared" si="209"/>
        <v>35</v>
      </c>
      <c r="J2074">
        <f t="shared" si="210"/>
        <v>25</v>
      </c>
      <c r="K2074">
        <f t="shared" si="210"/>
        <v>20</v>
      </c>
      <c r="N2074">
        <v>10</v>
      </c>
    </row>
    <row r="2075" spans="1:14" x14ac:dyDescent="0.25">
      <c r="A2075" t="str">
        <f t="shared" si="211"/>
        <v/>
      </c>
      <c r="B2075" s="16">
        <f t="shared" si="214"/>
        <v>40875</v>
      </c>
      <c r="C2075">
        <f t="shared" si="215"/>
        <v>295</v>
      </c>
      <c r="D2075">
        <f t="shared" si="212"/>
        <v>95</v>
      </c>
      <c r="E2075">
        <f t="shared" si="213"/>
        <v>200</v>
      </c>
      <c r="F2075">
        <f t="shared" si="208"/>
        <v>5</v>
      </c>
      <c r="H2075">
        <f t="shared" si="209"/>
        <v>35</v>
      </c>
      <c r="J2075">
        <f t="shared" si="210"/>
        <v>25</v>
      </c>
      <c r="K2075">
        <f t="shared" si="210"/>
        <v>20</v>
      </c>
      <c r="N2075">
        <v>10</v>
      </c>
    </row>
    <row r="2076" spans="1:14" x14ac:dyDescent="0.25">
      <c r="A2076" t="str">
        <f t="shared" si="211"/>
        <v/>
      </c>
      <c r="B2076" s="16">
        <f t="shared" si="214"/>
        <v>40876</v>
      </c>
      <c r="C2076">
        <f t="shared" si="215"/>
        <v>295</v>
      </c>
      <c r="D2076">
        <f t="shared" si="212"/>
        <v>95</v>
      </c>
      <c r="E2076">
        <f t="shared" si="213"/>
        <v>200</v>
      </c>
      <c r="F2076">
        <f t="shared" si="208"/>
        <v>5</v>
      </c>
      <c r="H2076">
        <f t="shared" si="209"/>
        <v>35</v>
      </c>
      <c r="J2076">
        <f t="shared" si="210"/>
        <v>25</v>
      </c>
      <c r="K2076">
        <f t="shared" si="210"/>
        <v>20</v>
      </c>
      <c r="N2076">
        <v>10</v>
      </c>
    </row>
    <row r="2077" spans="1:14" x14ac:dyDescent="0.25">
      <c r="A2077" t="str">
        <f t="shared" si="211"/>
        <v/>
      </c>
      <c r="B2077" s="16">
        <f t="shared" si="214"/>
        <v>40877</v>
      </c>
      <c r="C2077">
        <f t="shared" si="215"/>
        <v>295</v>
      </c>
      <c r="D2077">
        <f t="shared" si="212"/>
        <v>95</v>
      </c>
      <c r="E2077">
        <f t="shared" si="213"/>
        <v>200</v>
      </c>
      <c r="F2077">
        <f t="shared" si="208"/>
        <v>5</v>
      </c>
      <c r="H2077">
        <f t="shared" si="209"/>
        <v>35</v>
      </c>
      <c r="J2077">
        <f t="shared" si="210"/>
        <v>25</v>
      </c>
      <c r="K2077">
        <f t="shared" si="210"/>
        <v>20</v>
      </c>
      <c r="N2077">
        <v>10</v>
      </c>
    </row>
    <row r="2078" spans="1:14" x14ac:dyDescent="0.25">
      <c r="A2078">
        <f t="shared" si="211"/>
        <v>1</v>
      </c>
      <c r="B2078" s="16">
        <f t="shared" si="214"/>
        <v>40878</v>
      </c>
      <c r="C2078">
        <f t="shared" si="215"/>
        <v>295</v>
      </c>
      <c r="D2078">
        <f t="shared" si="212"/>
        <v>95</v>
      </c>
      <c r="E2078">
        <f t="shared" si="213"/>
        <v>200</v>
      </c>
      <c r="F2078">
        <f t="shared" si="208"/>
        <v>5</v>
      </c>
      <c r="H2078">
        <f t="shared" si="209"/>
        <v>35</v>
      </c>
      <c r="J2078">
        <f t="shared" si="210"/>
        <v>25</v>
      </c>
      <c r="K2078">
        <f t="shared" si="210"/>
        <v>20</v>
      </c>
      <c r="N2078">
        <v>10</v>
      </c>
    </row>
    <row r="2079" spans="1:14" x14ac:dyDescent="0.25">
      <c r="A2079" t="str">
        <f t="shared" si="211"/>
        <v/>
      </c>
      <c r="B2079" s="16">
        <f t="shared" si="214"/>
        <v>40879</v>
      </c>
      <c r="C2079">
        <f t="shared" si="215"/>
        <v>295</v>
      </c>
      <c r="D2079">
        <f t="shared" si="212"/>
        <v>95</v>
      </c>
      <c r="E2079">
        <f t="shared" si="213"/>
        <v>200</v>
      </c>
      <c r="F2079">
        <f t="shared" si="208"/>
        <v>5</v>
      </c>
      <c r="H2079">
        <f t="shared" si="209"/>
        <v>35</v>
      </c>
      <c r="J2079">
        <f t="shared" si="210"/>
        <v>25</v>
      </c>
      <c r="K2079">
        <f t="shared" si="210"/>
        <v>20</v>
      </c>
      <c r="N2079">
        <v>10</v>
      </c>
    </row>
    <row r="2080" spans="1:14" x14ac:dyDescent="0.25">
      <c r="A2080" t="str">
        <f t="shared" si="211"/>
        <v/>
      </c>
      <c r="B2080" s="16">
        <f t="shared" si="214"/>
        <v>40880</v>
      </c>
      <c r="C2080">
        <f t="shared" si="215"/>
        <v>295</v>
      </c>
      <c r="D2080">
        <f t="shared" si="212"/>
        <v>95</v>
      </c>
      <c r="E2080">
        <f t="shared" si="213"/>
        <v>200</v>
      </c>
      <c r="F2080">
        <f t="shared" si="208"/>
        <v>5</v>
      </c>
      <c r="H2080">
        <f t="shared" si="209"/>
        <v>35</v>
      </c>
      <c r="J2080">
        <f t="shared" si="210"/>
        <v>25</v>
      </c>
      <c r="K2080">
        <f t="shared" si="210"/>
        <v>20</v>
      </c>
      <c r="N2080">
        <v>10</v>
      </c>
    </row>
    <row r="2081" spans="1:14" x14ac:dyDescent="0.25">
      <c r="A2081" t="str">
        <f t="shared" si="211"/>
        <v/>
      </c>
      <c r="B2081" s="16">
        <f t="shared" si="214"/>
        <v>40881</v>
      </c>
      <c r="C2081">
        <f t="shared" si="215"/>
        <v>295</v>
      </c>
      <c r="D2081">
        <f t="shared" si="212"/>
        <v>95</v>
      </c>
      <c r="E2081">
        <f t="shared" si="213"/>
        <v>200</v>
      </c>
      <c r="F2081">
        <f t="shared" si="208"/>
        <v>5</v>
      </c>
      <c r="H2081">
        <f t="shared" si="209"/>
        <v>35</v>
      </c>
      <c r="J2081">
        <f t="shared" si="210"/>
        <v>25</v>
      </c>
      <c r="K2081">
        <f t="shared" si="210"/>
        <v>20</v>
      </c>
      <c r="N2081">
        <v>10</v>
      </c>
    </row>
    <row r="2082" spans="1:14" x14ac:dyDescent="0.25">
      <c r="A2082" t="str">
        <f t="shared" si="211"/>
        <v/>
      </c>
      <c r="B2082" s="16">
        <f t="shared" si="214"/>
        <v>40882</v>
      </c>
      <c r="C2082">
        <f t="shared" si="215"/>
        <v>295</v>
      </c>
      <c r="D2082">
        <f t="shared" si="212"/>
        <v>95</v>
      </c>
      <c r="E2082">
        <f t="shared" si="213"/>
        <v>200</v>
      </c>
      <c r="F2082">
        <f t="shared" si="208"/>
        <v>5</v>
      </c>
      <c r="H2082">
        <f t="shared" si="209"/>
        <v>35</v>
      </c>
      <c r="J2082">
        <f t="shared" si="210"/>
        <v>25</v>
      </c>
      <c r="K2082">
        <f t="shared" si="210"/>
        <v>20</v>
      </c>
      <c r="N2082">
        <v>10</v>
      </c>
    </row>
    <row r="2083" spans="1:14" x14ac:dyDescent="0.25">
      <c r="A2083" t="str">
        <f t="shared" si="211"/>
        <v/>
      </c>
      <c r="B2083" s="16">
        <f t="shared" si="214"/>
        <v>40883</v>
      </c>
      <c r="C2083">
        <f t="shared" si="215"/>
        <v>295</v>
      </c>
      <c r="D2083">
        <f t="shared" si="212"/>
        <v>95</v>
      </c>
      <c r="E2083">
        <f t="shared" si="213"/>
        <v>200</v>
      </c>
      <c r="F2083">
        <f t="shared" ref="F2083:F2146" si="216">F2082</f>
        <v>5</v>
      </c>
      <c r="H2083">
        <f t="shared" ref="H2083:H2146" si="217">H2082</f>
        <v>35</v>
      </c>
      <c r="J2083">
        <f t="shared" ref="J2083:K2146" si="218">J2082</f>
        <v>25</v>
      </c>
      <c r="K2083">
        <f t="shared" si="218"/>
        <v>20</v>
      </c>
      <c r="N2083">
        <v>10</v>
      </c>
    </row>
    <row r="2084" spans="1:14" x14ac:dyDescent="0.25">
      <c r="A2084" t="str">
        <f t="shared" si="211"/>
        <v/>
      </c>
      <c r="B2084" s="16">
        <f t="shared" si="214"/>
        <v>40884</v>
      </c>
      <c r="C2084">
        <f t="shared" si="215"/>
        <v>295</v>
      </c>
      <c r="D2084">
        <f t="shared" si="212"/>
        <v>95</v>
      </c>
      <c r="E2084">
        <f t="shared" si="213"/>
        <v>200</v>
      </c>
      <c r="F2084">
        <f t="shared" si="216"/>
        <v>5</v>
      </c>
      <c r="H2084">
        <f t="shared" si="217"/>
        <v>35</v>
      </c>
      <c r="J2084">
        <f t="shared" si="218"/>
        <v>25</v>
      </c>
      <c r="K2084">
        <f t="shared" si="218"/>
        <v>20</v>
      </c>
      <c r="N2084">
        <v>10</v>
      </c>
    </row>
    <row r="2085" spans="1:14" x14ac:dyDescent="0.25">
      <c r="A2085" t="str">
        <f t="shared" si="211"/>
        <v/>
      </c>
      <c r="B2085" s="16">
        <f t="shared" si="214"/>
        <v>40885</v>
      </c>
      <c r="C2085">
        <f t="shared" si="215"/>
        <v>295</v>
      </c>
      <c r="D2085">
        <f t="shared" si="212"/>
        <v>95</v>
      </c>
      <c r="E2085">
        <f t="shared" si="213"/>
        <v>200</v>
      </c>
      <c r="F2085">
        <f t="shared" si="216"/>
        <v>5</v>
      </c>
      <c r="H2085">
        <f t="shared" si="217"/>
        <v>35</v>
      </c>
      <c r="J2085">
        <f t="shared" si="218"/>
        <v>25</v>
      </c>
      <c r="K2085">
        <f t="shared" si="218"/>
        <v>20</v>
      </c>
      <c r="N2085">
        <v>10</v>
      </c>
    </row>
    <row r="2086" spans="1:14" x14ac:dyDescent="0.25">
      <c r="A2086" t="str">
        <f t="shared" si="211"/>
        <v/>
      </c>
      <c r="B2086" s="16">
        <f t="shared" si="214"/>
        <v>40886</v>
      </c>
      <c r="C2086">
        <f t="shared" si="215"/>
        <v>295</v>
      </c>
      <c r="D2086">
        <f t="shared" si="212"/>
        <v>95</v>
      </c>
      <c r="E2086">
        <f t="shared" si="213"/>
        <v>200</v>
      </c>
      <c r="F2086">
        <f t="shared" si="216"/>
        <v>5</v>
      </c>
      <c r="H2086">
        <f t="shared" si="217"/>
        <v>35</v>
      </c>
      <c r="J2086">
        <f t="shared" si="218"/>
        <v>25</v>
      </c>
      <c r="K2086">
        <f t="shared" si="218"/>
        <v>20</v>
      </c>
      <c r="N2086">
        <v>10</v>
      </c>
    </row>
    <row r="2087" spans="1:14" x14ac:dyDescent="0.25">
      <c r="A2087" t="str">
        <f t="shared" si="211"/>
        <v/>
      </c>
      <c r="B2087" s="16">
        <f t="shared" si="214"/>
        <v>40887</v>
      </c>
      <c r="C2087">
        <f t="shared" si="215"/>
        <v>295</v>
      </c>
      <c r="D2087">
        <f t="shared" si="212"/>
        <v>95</v>
      </c>
      <c r="E2087">
        <f t="shared" si="213"/>
        <v>200</v>
      </c>
      <c r="F2087">
        <f t="shared" si="216"/>
        <v>5</v>
      </c>
      <c r="H2087">
        <f t="shared" si="217"/>
        <v>35</v>
      </c>
      <c r="J2087">
        <f t="shared" si="218"/>
        <v>25</v>
      </c>
      <c r="K2087">
        <f t="shared" si="218"/>
        <v>20</v>
      </c>
      <c r="N2087">
        <v>10</v>
      </c>
    </row>
    <row r="2088" spans="1:14" x14ac:dyDescent="0.25">
      <c r="A2088" t="str">
        <f t="shared" si="211"/>
        <v/>
      </c>
      <c r="B2088" s="16">
        <f t="shared" si="214"/>
        <v>40888</v>
      </c>
      <c r="C2088">
        <f t="shared" si="215"/>
        <v>295</v>
      </c>
      <c r="D2088">
        <f t="shared" si="212"/>
        <v>95</v>
      </c>
      <c r="E2088">
        <f t="shared" si="213"/>
        <v>200</v>
      </c>
      <c r="F2088">
        <f t="shared" si="216"/>
        <v>5</v>
      </c>
      <c r="H2088">
        <f t="shared" si="217"/>
        <v>35</v>
      </c>
      <c r="J2088">
        <f t="shared" si="218"/>
        <v>25</v>
      </c>
      <c r="K2088">
        <f t="shared" si="218"/>
        <v>20</v>
      </c>
      <c r="N2088">
        <v>10</v>
      </c>
    </row>
    <row r="2089" spans="1:14" x14ac:dyDescent="0.25">
      <c r="A2089" t="str">
        <f t="shared" si="211"/>
        <v/>
      </c>
      <c r="B2089" s="16">
        <f t="shared" si="214"/>
        <v>40889</v>
      </c>
      <c r="C2089">
        <f t="shared" si="215"/>
        <v>295</v>
      </c>
      <c r="D2089">
        <f t="shared" si="212"/>
        <v>95</v>
      </c>
      <c r="E2089">
        <f t="shared" si="213"/>
        <v>200</v>
      </c>
      <c r="F2089">
        <f t="shared" si="216"/>
        <v>5</v>
      </c>
      <c r="H2089">
        <f t="shared" si="217"/>
        <v>35</v>
      </c>
      <c r="J2089">
        <f t="shared" si="218"/>
        <v>25</v>
      </c>
      <c r="K2089">
        <f t="shared" si="218"/>
        <v>20</v>
      </c>
      <c r="N2089">
        <v>10</v>
      </c>
    </row>
    <row r="2090" spans="1:14" x14ac:dyDescent="0.25">
      <c r="A2090" t="str">
        <f t="shared" si="211"/>
        <v/>
      </c>
      <c r="B2090" s="16">
        <f t="shared" si="214"/>
        <v>40890</v>
      </c>
      <c r="C2090">
        <f t="shared" si="215"/>
        <v>295</v>
      </c>
      <c r="D2090">
        <f t="shared" si="212"/>
        <v>95</v>
      </c>
      <c r="E2090">
        <f t="shared" si="213"/>
        <v>200</v>
      </c>
      <c r="F2090">
        <f t="shared" si="216"/>
        <v>5</v>
      </c>
      <c r="H2090">
        <f t="shared" si="217"/>
        <v>35</v>
      </c>
      <c r="J2090">
        <f t="shared" si="218"/>
        <v>25</v>
      </c>
      <c r="K2090">
        <f t="shared" si="218"/>
        <v>20</v>
      </c>
      <c r="N2090">
        <v>10</v>
      </c>
    </row>
    <row r="2091" spans="1:14" x14ac:dyDescent="0.25">
      <c r="A2091" t="str">
        <f t="shared" si="211"/>
        <v/>
      </c>
      <c r="B2091" s="16">
        <f t="shared" si="214"/>
        <v>40891</v>
      </c>
      <c r="C2091">
        <f t="shared" si="215"/>
        <v>295</v>
      </c>
      <c r="D2091">
        <f t="shared" si="212"/>
        <v>95</v>
      </c>
      <c r="E2091">
        <f t="shared" si="213"/>
        <v>200</v>
      </c>
      <c r="F2091">
        <f t="shared" si="216"/>
        <v>5</v>
      </c>
      <c r="H2091">
        <f t="shared" si="217"/>
        <v>35</v>
      </c>
      <c r="J2091">
        <f t="shared" si="218"/>
        <v>25</v>
      </c>
      <c r="K2091">
        <f t="shared" si="218"/>
        <v>20</v>
      </c>
      <c r="N2091">
        <v>10</v>
      </c>
    </row>
    <row r="2092" spans="1:14" x14ac:dyDescent="0.25">
      <c r="A2092" t="str">
        <f t="shared" si="211"/>
        <v/>
      </c>
      <c r="B2092" s="16">
        <f t="shared" si="214"/>
        <v>40892</v>
      </c>
      <c r="C2092">
        <f t="shared" si="215"/>
        <v>295</v>
      </c>
      <c r="D2092">
        <f t="shared" si="212"/>
        <v>95</v>
      </c>
      <c r="E2092">
        <f t="shared" si="213"/>
        <v>200</v>
      </c>
      <c r="F2092">
        <f t="shared" si="216"/>
        <v>5</v>
      </c>
      <c r="H2092">
        <f t="shared" si="217"/>
        <v>35</v>
      </c>
      <c r="J2092">
        <f t="shared" si="218"/>
        <v>25</v>
      </c>
      <c r="K2092">
        <f t="shared" si="218"/>
        <v>20</v>
      </c>
      <c r="N2092">
        <v>10</v>
      </c>
    </row>
    <row r="2093" spans="1:14" x14ac:dyDescent="0.25">
      <c r="A2093" t="str">
        <f t="shared" si="211"/>
        <v/>
      </c>
      <c r="B2093" s="16">
        <f t="shared" si="214"/>
        <v>40893</v>
      </c>
      <c r="C2093">
        <f t="shared" si="215"/>
        <v>295</v>
      </c>
      <c r="D2093">
        <f t="shared" si="212"/>
        <v>95</v>
      </c>
      <c r="E2093">
        <f t="shared" si="213"/>
        <v>200</v>
      </c>
      <c r="F2093">
        <f t="shared" si="216"/>
        <v>5</v>
      </c>
      <c r="H2093">
        <f t="shared" si="217"/>
        <v>35</v>
      </c>
      <c r="J2093">
        <f t="shared" si="218"/>
        <v>25</v>
      </c>
      <c r="K2093">
        <f t="shared" si="218"/>
        <v>20</v>
      </c>
      <c r="N2093">
        <v>10</v>
      </c>
    </row>
    <row r="2094" spans="1:14" x14ac:dyDescent="0.25">
      <c r="A2094" t="str">
        <f t="shared" si="211"/>
        <v/>
      </c>
      <c r="B2094" s="16">
        <f t="shared" si="214"/>
        <v>40894</v>
      </c>
      <c r="C2094">
        <f t="shared" si="215"/>
        <v>295</v>
      </c>
      <c r="D2094">
        <f t="shared" si="212"/>
        <v>95</v>
      </c>
      <c r="E2094">
        <f t="shared" si="213"/>
        <v>200</v>
      </c>
      <c r="F2094">
        <f t="shared" si="216"/>
        <v>5</v>
      </c>
      <c r="H2094">
        <f t="shared" si="217"/>
        <v>35</v>
      </c>
      <c r="J2094">
        <f t="shared" si="218"/>
        <v>25</v>
      </c>
      <c r="K2094">
        <f t="shared" si="218"/>
        <v>20</v>
      </c>
      <c r="N2094">
        <v>10</v>
      </c>
    </row>
    <row r="2095" spans="1:14" x14ac:dyDescent="0.25">
      <c r="A2095" t="str">
        <f t="shared" si="211"/>
        <v/>
      </c>
      <c r="B2095" s="16">
        <f t="shared" si="214"/>
        <v>40895</v>
      </c>
      <c r="C2095">
        <f t="shared" si="215"/>
        <v>295</v>
      </c>
      <c r="D2095">
        <f t="shared" si="212"/>
        <v>95</v>
      </c>
      <c r="E2095">
        <f t="shared" si="213"/>
        <v>200</v>
      </c>
      <c r="F2095">
        <f t="shared" si="216"/>
        <v>5</v>
      </c>
      <c r="H2095">
        <f t="shared" si="217"/>
        <v>35</v>
      </c>
      <c r="J2095">
        <f t="shared" si="218"/>
        <v>25</v>
      </c>
      <c r="K2095">
        <f t="shared" si="218"/>
        <v>20</v>
      </c>
      <c r="N2095">
        <v>10</v>
      </c>
    </row>
    <row r="2096" spans="1:14" x14ac:dyDescent="0.25">
      <c r="A2096" t="str">
        <f t="shared" si="211"/>
        <v/>
      </c>
      <c r="B2096" s="16">
        <f t="shared" si="214"/>
        <v>40896</v>
      </c>
      <c r="C2096">
        <f t="shared" si="215"/>
        <v>295</v>
      </c>
      <c r="D2096">
        <f t="shared" si="212"/>
        <v>95</v>
      </c>
      <c r="E2096">
        <f t="shared" si="213"/>
        <v>200</v>
      </c>
      <c r="F2096">
        <f t="shared" si="216"/>
        <v>5</v>
      </c>
      <c r="H2096">
        <f t="shared" si="217"/>
        <v>35</v>
      </c>
      <c r="J2096">
        <f t="shared" si="218"/>
        <v>25</v>
      </c>
      <c r="K2096">
        <f t="shared" si="218"/>
        <v>20</v>
      </c>
      <c r="N2096">
        <v>10</v>
      </c>
    </row>
    <row r="2097" spans="1:14" x14ac:dyDescent="0.25">
      <c r="A2097" t="str">
        <f t="shared" si="211"/>
        <v/>
      </c>
      <c r="B2097" s="16">
        <f t="shared" si="214"/>
        <v>40897</v>
      </c>
      <c r="C2097">
        <f t="shared" si="215"/>
        <v>295</v>
      </c>
      <c r="D2097">
        <f t="shared" si="212"/>
        <v>95</v>
      </c>
      <c r="E2097">
        <f t="shared" si="213"/>
        <v>200</v>
      </c>
      <c r="F2097">
        <f t="shared" si="216"/>
        <v>5</v>
      </c>
      <c r="H2097">
        <f t="shared" si="217"/>
        <v>35</v>
      </c>
      <c r="J2097">
        <f t="shared" si="218"/>
        <v>25</v>
      </c>
      <c r="K2097">
        <f t="shared" si="218"/>
        <v>20</v>
      </c>
      <c r="N2097">
        <v>10</v>
      </c>
    </row>
    <row r="2098" spans="1:14" x14ac:dyDescent="0.25">
      <c r="A2098" t="str">
        <f t="shared" si="211"/>
        <v/>
      </c>
      <c r="B2098" s="16">
        <f t="shared" si="214"/>
        <v>40898</v>
      </c>
      <c r="C2098">
        <f t="shared" si="215"/>
        <v>295</v>
      </c>
      <c r="D2098">
        <f t="shared" si="212"/>
        <v>95</v>
      </c>
      <c r="E2098">
        <f t="shared" si="213"/>
        <v>200</v>
      </c>
      <c r="F2098">
        <f t="shared" si="216"/>
        <v>5</v>
      </c>
      <c r="H2098">
        <f t="shared" si="217"/>
        <v>35</v>
      </c>
      <c r="J2098">
        <f t="shared" si="218"/>
        <v>25</v>
      </c>
      <c r="K2098">
        <f t="shared" si="218"/>
        <v>20</v>
      </c>
      <c r="N2098">
        <v>10</v>
      </c>
    </row>
    <row r="2099" spans="1:14" x14ac:dyDescent="0.25">
      <c r="A2099" t="str">
        <f t="shared" si="211"/>
        <v/>
      </c>
      <c r="B2099" s="16">
        <f t="shared" si="214"/>
        <v>40899</v>
      </c>
      <c r="C2099">
        <f t="shared" si="215"/>
        <v>295</v>
      </c>
      <c r="D2099">
        <f t="shared" si="212"/>
        <v>95</v>
      </c>
      <c r="E2099">
        <f t="shared" si="213"/>
        <v>200</v>
      </c>
      <c r="F2099">
        <f t="shared" si="216"/>
        <v>5</v>
      </c>
      <c r="H2099">
        <f t="shared" si="217"/>
        <v>35</v>
      </c>
      <c r="J2099">
        <f t="shared" si="218"/>
        <v>25</v>
      </c>
      <c r="K2099">
        <f t="shared" si="218"/>
        <v>20</v>
      </c>
      <c r="N2099">
        <v>10</v>
      </c>
    </row>
    <row r="2100" spans="1:14" x14ac:dyDescent="0.25">
      <c r="A2100" t="str">
        <f t="shared" si="211"/>
        <v/>
      </c>
      <c r="B2100" s="16">
        <f t="shared" si="214"/>
        <v>40900</v>
      </c>
      <c r="C2100">
        <f t="shared" si="215"/>
        <v>295</v>
      </c>
      <c r="D2100">
        <f t="shared" si="212"/>
        <v>95</v>
      </c>
      <c r="E2100">
        <f t="shared" si="213"/>
        <v>200</v>
      </c>
      <c r="F2100">
        <f t="shared" si="216"/>
        <v>5</v>
      </c>
      <c r="H2100">
        <f t="shared" si="217"/>
        <v>35</v>
      </c>
      <c r="J2100">
        <f t="shared" si="218"/>
        <v>25</v>
      </c>
      <c r="K2100">
        <f t="shared" si="218"/>
        <v>20</v>
      </c>
      <c r="N2100">
        <v>10</v>
      </c>
    </row>
    <row r="2101" spans="1:14" x14ac:dyDescent="0.25">
      <c r="A2101" t="str">
        <f t="shared" si="211"/>
        <v/>
      </c>
      <c r="B2101" s="16">
        <f t="shared" si="214"/>
        <v>40901</v>
      </c>
      <c r="C2101">
        <f t="shared" si="215"/>
        <v>295</v>
      </c>
      <c r="D2101">
        <f t="shared" si="212"/>
        <v>95</v>
      </c>
      <c r="E2101">
        <f t="shared" si="213"/>
        <v>200</v>
      </c>
      <c r="F2101">
        <f t="shared" si="216"/>
        <v>5</v>
      </c>
      <c r="H2101">
        <f t="shared" si="217"/>
        <v>35</v>
      </c>
      <c r="J2101">
        <f t="shared" si="218"/>
        <v>25</v>
      </c>
      <c r="K2101">
        <f t="shared" si="218"/>
        <v>20</v>
      </c>
      <c r="N2101">
        <v>10</v>
      </c>
    </row>
    <row r="2102" spans="1:14" x14ac:dyDescent="0.25">
      <c r="A2102" t="str">
        <f t="shared" si="211"/>
        <v/>
      </c>
      <c r="B2102" s="16">
        <f t="shared" si="214"/>
        <v>40902</v>
      </c>
      <c r="C2102">
        <f t="shared" si="215"/>
        <v>295</v>
      </c>
      <c r="D2102">
        <f t="shared" si="212"/>
        <v>95</v>
      </c>
      <c r="E2102">
        <f t="shared" si="213"/>
        <v>200</v>
      </c>
      <c r="F2102">
        <f t="shared" si="216"/>
        <v>5</v>
      </c>
      <c r="H2102">
        <f t="shared" si="217"/>
        <v>35</v>
      </c>
      <c r="J2102">
        <f t="shared" si="218"/>
        <v>25</v>
      </c>
      <c r="K2102">
        <f t="shared" si="218"/>
        <v>20</v>
      </c>
      <c r="N2102">
        <v>10</v>
      </c>
    </row>
    <row r="2103" spans="1:14" x14ac:dyDescent="0.25">
      <c r="A2103" t="str">
        <f t="shared" si="211"/>
        <v/>
      </c>
      <c r="B2103" s="16">
        <f t="shared" si="214"/>
        <v>40903</v>
      </c>
      <c r="C2103">
        <f t="shared" si="215"/>
        <v>295</v>
      </c>
      <c r="D2103">
        <f t="shared" si="212"/>
        <v>95</v>
      </c>
      <c r="E2103">
        <f t="shared" si="213"/>
        <v>200</v>
      </c>
      <c r="F2103">
        <f t="shared" si="216"/>
        <v>5</v>
      </c>
      <c r="H2103">
        <f t="shared" si="217"/>
        <v>35</v>
      </c>
      <c r="J2103">
        <f t="shared" si="218"/>
        <v>25</v>
      </c>
      <c r="K2103">
        <f t="shared" si="218"/>
        <v>20</v>
      </c>
      <c r="N2103">
        <v>10</v>
      </c>
    </row>
    <row r="2104" spans="1:14" x14ac:dyDescent="0.25">
      <c r="A2104" t="str">
        <f t="shared" si="211"/>
        <v/>
      </c>
      <c r="B2104" s="16">
        <f t="shared" si="214"/>
        <v>40904</v>
      </c>
      <c r="C2104">
        <f t="shared" si="215"/>
        <v>295</v>
      </c>
      <c r="D2104">
        <f t="shared" si="212"/>
        <v>95</v>
      </c>
      <c r="E2104">
        <f t="shared" si="213"/>
        <v>200</v>
      </c>
      <c r="F2104">
        <f t="shared" si="216"/>
        <v>5</v>
      </c>
      <c r="H2104">
        <f t="shared" si="217"/>
        <v>35</v>
      </c>
      <c r="J2104">
        <f t="shared" si="218"/>
        <v>25</v>
      </c>
      <c r="K2104">
        <f t="shared" si="218"/>
        <v>20</v>
      </c>
      <c r="N2104">
        <v>10</v>
      </c>
    </row>
    <row r="2105" spans="1:14" x14ac:dyDescent="0.25">
      <c r="A2105" t="str">
        <f t="shared" si="211"/>
        <v/>
      </c>
      <c r="B2105" s="16">
        <f t="shared" si="214"/>
        <v>40905</v>
      </c>
      <c r="C2105">
        <f t="shared" si="215"/>
        <v>295</v>
      </c>
      <c r="D2105">
        <f t="shared" si="212"/>
        <v>95</v>
      </c>
      <c r="E2105">
        <f t="shared" si="213"/>
        <v>200</v>
      </c>
      <c r="F2105">
        <f t="shared" si="216"/>
        <v>5</v>
      </c>
      <c r="H2105">
        <f t="shared" si="217"/>
        <v>35</v>
      </c>
      <c r="J2105">
        <f t="shared" si="218"/>
        <v>25</v>
      </c>
      <c r="K2105">
        <f t="shared" si="218"/>
        <v>20</v>
      </c>
      <c r="N2105">
        <v>10</v>
      </c>
    </row>
    <row r="2106" spans="1:14" x14ac:dyDescent="0.25">
      <c r="A2106" t="str">
        <f t="shared" si="211"/>
        <v/>
      </c>
      <c r="B2106" s="16">
        <f t="shared" si="214"/>
        <v>40906</v>
      </c>
      <c r="C2106">
        <f t="shared" si="215"/>
        <v>295</v>
      </c>
      <c r="D2106">
        <f t="shared" si="212"/>
        <v>95</v>
      </c>
      <c r="E2106">
        <f t="shared" si="213"/>
        <v>200</v>
      </c>
      <c r="F2106">
        <f t="shared" si="216"/>
        <v>5</v>
      </c>
      <c r="H2106">
        <f t="shared" si="217"/>
        <v>35</v>
      </c>
      <c r="J2106">
        <f t="shared" si="218"/>
        <v>25</v>
      </c>
      <c r="K2106">
        <f t="shared" si="218"/>
        <v>20</v>
      </c>
      <c r="N2106">
        <v>10</v>
      </c>
    </row>
    <row r="2107" spans="1:14" x14ac:dyDescent="0.25">
      <c r="A2107" t="str">
        <f t="shared" si="211"/>
        <v/>
      </c>
      <c r="B2107" s="16">
        <f t="shared" si="214"/>
        <v>40907</v>
      </c>
      <c r="C2107">
        <f t="shared" si="215"/>
        <v>295</v>
      </c>
      <c r="D2107">
        <f t="shared" si="212"/>
        <v>95</v>
      </c>
      <c r="E2107">
        <f t="shared" si="213"/>
        <v>200</v>
      </c>
      <c r="F2107">
        <f t="shared" si="216"/>
        <v>5</v>
      </c>
      <c r="H2107">
        <f t="shared" si="217"/>
        <v>35</v>
      </c>
      <c r="J2107">
        <f t="shared" si="218"/>
        <v>25</v>
      </c>
      <c r="K2107">
        <f t="shared" si="218"/>
        <v>20</v>
      </c>
      <c r="N2107">
        <v>10</v>
      </c>
    </row>
    <row r="2108" spans="1:14" x14ac:dyDescent="0.25">
      <c r="A2108" t="str">
        <f t="shared" si="211"/>
        <v/>
      </c>
      <c r="B2108" s="16">
        <f t="shared" si="214"/>
        <v>40908</v>
      </c>
      <c r="C2108">
        <f t="shared" si="215"/>
        <v>295</v>
      </c>
      <c r="D2108">
        <f t="shared" si="212"/>
        <v>95</v>
      </c>
      <c r="E2108">
        <f t="shared" si="213"/>
        <v>200</v>
      </c>
      <c r="F2108">
        <f t="shared" si="216"/>
        <v>5</v>
      </c>
      <c r="H2108">
        <f t="shared" si="217"/>
        <v>35</v>
      </c>
      <c r="J2108">
        <f t="shared" si="218"/>
        <v>25</v>
      </c>
      <c r="K2108">
        <f t="shared" si="218"/>
        <v>20</v>
      </c>
      <c r="N2108">
        <v>10</v>
      </c>
    </row>
    <row r="2109" spans="1:14" x14ac:dyDescent="0.25">
      <c r="A2109">
        <f t="shared" si="211"/>
        <v>1</v>
      </c>
      <c r="B2109" s="16">
        <f t="shared" si="214"/>
        <v>40909</v>
      </c>
      <c r="C2109">
        <f t="shared" si="215"/>
        <v>295</v>
      </c>
      <c r="D2109">
        <f t="shared" si="212"/>
        <v>105</v>
      </c>
      <c r="E2109">
        <f t="shared" si="213"/>
        <v>190</v>
      </c>
      <c r="F2109">
        <f t="shared" si="216"/>
        <v>5</v>
      </c>
      <c r="H2109">
        <f>10+15+10</f>
        <v>35</v>
      </c>
      <c r="J2109">
        <f>J2108+10</f>
        <v>35</v>
      </c>
      <c r="K2109">
        <f t="shared" si="218"/>
        <v>20</v>
      </c>
      <c r="N2109">
        <v>10</v>
      </c>
    </row>
    <row r="2110" spans="1:14" x14ac:dyDescent="0.25">
      <c r="A2110" t="str">
        <f t="shared" si="211"/>
        <v/>
      </c>
      <c r="B2110" s="16">
        <f t="shared" si="214"/>
        <v>40910</v>
      </c>
      <c r="C2110">
        <f t="shared" si="215"/>
        <v>295</v>
      </c>
      <c r="D2110">
        <f t="shared" si="212"/>
        <v>105</v>
      </c>
      <c r="E2110">
        <f t="shared" si="213"/>
        <v>190</v>
      </c>
      <c r="F2110">
        <f t="shared" si="216"/>
        <v>5</v>
      </c>
      <c r="H2110">
        <f t="shared" si="217"/>
        <v>35</v>
      </c>
      <c r="J2110">
        <f t="shared" si="218"/>
        <v>35</v>
      </c>
      <c r="K2110">
        <f t="shared" si="218"/>
        <v>20</v>
      </c>
      <c r="N2110">
        <v>10</v>
      </c>
    </row>
    <row r="2111" spans="1:14" x14ac:dyDescent="0.25">
      <c r="A2111" t="str">
        <f t="shared" si="211"/>
        <v/>
      </c>
      <c r="B2111" s="16">
        <f t="shared" si="214"/>
        <v>40911</v>
      </c>
      <c r="C2111">
        <f t="shared" si="215"/>
        <v>295</v>
      </c>
      <c r="D2111">
        <f t="shared" si="212"/>
        <v>105</v>
      </c>
      <c r="E2111">
        <f t="shared" si="213"/>
        <v>190</v>
      </c>
      <c r="F2111">
        <f t="shared" si="216"/>
        <v>5</v>
      </c>
      <c r="H2111">
        <f t="shared" si="217"/>
        <v>35</v>
      </c>
      <c r="J2111">
        <f t="shared" si="218"/>
        <v>35</v>
      </c>
      <c r="K2111">
        <f t="shared" si="218"/>
        <v>20</v>
      </c>
      <c r="N2111">
        <v>10</v>
      </c>
    </row>
    <row r="2112" spans="1:14" x14ac:dyDescent="0.25">
      <c r="A2112" t="str">
        <f t="shared" si="211"/>
        <v/>
      </c>
      <c r="B2112" s="16">
        <f t="shared" si="214"/>
        <v>40912</v>
      </c>
      <c r="C2112">
        <f t="shared" si="215"/>
        <v>295</v>
      </c>
      <c r="D2112">
        <f t="shared" si="212"/>
        <v>105</v>
      </c>
      <c r="E2112">
        <f t="shared" si="213"/>
        <v>190</v>
      </c>
      <c r="F2112">
        <f t="shared" si="216"/>
        <v>5</v>
      </c>
      <c r="H2112">
        <f t="shared" si="217"/>
        <v>35</v>
      </c>
      <c r="J2112">
        <f t="shared" si="218"/>
        <v>35</v>
      </c>
      <c r="K2112">
        <f t="shared" si="218"/>
        <v>20</v>
      </c>
      <c r="N2112">
        <v>10</v>
      </c>
    </row>
    <row r="2113" spans="1:14" x14ac:dyDescent="0.25">
      <c r="A2113" t="str">
        <f t="shared" si="211"/>
        <v/>
      </c>
      <c r="B2113" s="16">
        <f t="shared" si="214"/>
        <v>40913</v>
      </c>
      <c r="C2113">
        <f t="shared" si="215"/>
        <v>295</v>
      </c>
      <c r="D2113">
        <f t="shared" si="212"/>
        <v>105</v>
      </c>
      <c r="E2113">
        <f t="shared" si="213"/>
        <v>190</v>
      </c>
      <c r="F2113">
        <f t="shared" si="216"/>
        <v>5</v>
      </c>
      <c r="H2113">
        <f t="shared" si="217"/>
        <v>35</v>
      </c>
      <c r="J2113">
        <f t="shared" si="218"/>
        <v>35</v>
      </c>
      <c r="K2113">
        <f t="shared" si="218"/>
        <v>20</v>
      </c>
      <c r="N2113">
        <v>10</v>
      </c>
    </row>
    <row r="2114" spans="1:14" x14ac:dyDescent="0.25">
      <c r="A2114" t="str">
        <f t="shared" si="211"/>
        <v/>
      </c>
      <c r="B2114" s="16">
        <f t="shared" si="214"/>
        <v>40914</v>
      </c>
      <c r="C2114">
        <f t="shared" si="215"/>
        <v>295</v>
      </c>
      <c r="D2114">
        <f t="shared" si="212"/>
        <v>105</v>
      </c>
      <c r="E2114">
        <f t="shared" si="213"/>
        <v>190</v>
      </c>
      <c r="F2114">
        <f t="shared" si="216"/>
        <v>5</v>
      </c>
      <c r="H2114">
        <f t="shared" si="217"/>
        <v>35</v>
      </c>
      <c r="J2114">
        <f t="shared" si="218"/>
        <v>35</v>
      </c>
      <c r="K2114">
        <f t="shared" si="218"/>
        <v>20</v>
      </c>
      <c r="N2114">
        <v>10</v>
      </c>
    </row>
    <row r="2115" spans="1:14" x14ac:dyDescent="0.25">
      <c r="A2115" t="str">
        <f t="shared" si="211"/>
        <v/>
      </c>
      <c r="B2115" s="16">
        <f t="shared" si="214"/>
        <v>40915</v>
      </c>
      <c r="C2115">
        <f t="shared" si="215"/>
        <v>295</v>
      </c>
      <c r="D2115">
        <f t="shared" si="212"/>
        <v>105</v>
      </c>
      <c r="E2115">
        <f t="shared" si="213"/>
        <v>190</v>
      </c>
      <c r="F2115">
        <f t="shared" si="216"/>
        <v>5</v>
      </c>
      <c r="H2115">
        <f t="shared" si="217"/>
        <v>35</v>
      </c>
      <c r="J2115">
        <f t="shared" si="218"/>
        <v>35</v>
      </c>
      <c r="K2115">
        <f t="shared" si="218"/>
        <v>20</v>
      </c>
      <c r="N2115">
        <v>10</v>
      </c>
    </row>
    <row r="2116" spans="1:14" x14ac:dyDescent="0.25">
      <c r="A2116" t="str">
        <f t="shared" si="211"/>
        <v/>
      </c>
      <c r="B2116" s="16">
        <f t="shared" si="214"/>
        <v>40916</v>
      </c>
      <c r="C2116">
        <f t="shared" si="215"/>
        <v>295</v>
      </c>
      <c r="D2116">
        <f t="shared" si="212"/>
        <v>105</v>
      </c>
      <c r="E2116">
        <f t="shared" si="213"/>
        <v>190</v>
      </c>
      <c r="F2116">
        <f t="shared" si="216"/>
        <v>5</v>
      </c>
      <c r="H2116">
        <f t="shared" si="217"/>
        <v>35</v>
      </c>
      <c r="J2116">
        <f t="shared" si="218"/>
        <v>35</v>
      </c>
      <c r="K2116">
        <f t="shared" si="218"/>
        <v>20</v>
      </c>
      <c r="N2116">
        <v>10</v>
      </c>
    </row>
    <row r="2117" spans="1:14" x14ac:dyDescent="0.25">
      <c r="A2117" t="str">
        <f t="shared" si="211"/>
        <v/>
      </c>
      <c r="B2117" s="16">
        <f t="shared" si="214"/>
        <v>40917</v>
      </c>
      <c r="C2117">
        <f t="shared" si="215"/>
        <v>295</v>
      </c>
      <c r="D2117">
        <f t="shared" si="212"/>
        <v>105</v>
      </c>
      <c r="E2117">
        <f t="shared" si="213"/>
        <v>190</v>
      </c>
      <c r="F2117">
        <f t="shared" si="216"/>
        <v>5</v>
      </c>
      <c r="H2117">
        <f t="shared" si="217"/>
        <v>35</v>
      </c>
      <c r="J2117">
        <f t="shared" si="218"/>
        <v>35</v>
      </c>
      <c r="K2117">
        <f t="shared" si="218"/>
        <v>20</v>
      </c>
      <c r="N2117">
        <v>10</v>
      </c>
    </row>
    <row r="2118" spans="1:14" x14ac:dyDescent="0.25">
      <c r="A2118" t="str">
        <f t="shared" si="211"/>
        <v/>
      </c>
      <c r="B2118" s="16">
        <f t="shared" si="214"/>
        <v>40918</v>
      </c>
      <c r="C2118">
        <f t="shared" si="215"/>
        <v>295</v>
      </c>
      <c r="D2118">
        <f t="shared" si="212"/>
        <v>105</v>
      </c>
      <c r="E2118">
        <f t="shared" si="213"/>
        <v>190</v>
      </c>
      <c r="F2118">
        <f t="shared" si="216"/>
        <v>5</v>
      </c>
      <c r="H2118">
        <f t="shared" si="217"/>
        <v>35</v>
      </c>
      <c r="J2118">
        <f t="shared" si="218"/>
        <v>35</v>
      </c>
      <c r="K2118">
        <f t="shared" si="218"/>
        <v>20</v>
      </c>
      <c r="N2118">
        <v>10</v>
      </c>
    </row>
    <row r="2119" spans="1:14" x14ac:dyDescent="0.25">
      <c r="A2119" t="str">
        <f t="shared" si="211"/>
        <v/>
      </c>
      <c r="B2119" s="16">
        <f t="shared" si="214"/>
        <v>40919</v>
      </c>
      <c r="C2119">
        <f t="shared" si="215"/>
        <v>295</v>
      </c>
      <c r="D2119">
        <f t="shared" si="212"/>
        <v>105</v>
      </c>
      <c r="E2119">
        <f t="shared" si="213"/>
        <v>190</v>
      </c>
      <c r="F2119">
        <f t="shared" si="216"/>
        <v>5</v>
      </c>
      <c r="H2119">
        <f t="shared" si="217"/>
        <v>35</v>
      </c>
      <c r="J2119">
        <f t="shared" si="218"/>
        <v>35</v>
      </c>
      <c r="K2119">
        <f t="shared" si="218"/>
        <v>20</v>
      </c>
      <c r="N2119">
        <v>10</v>
      </c>
    </row>
    <row r="2120" spans="1:14" x14ac:dyDescent="0.25">
      <c r="A2120" t="str">
        <f t="shared" ref="A2120:A2183" si="219">IF(DAY(B2120)=1,1,"")</f>
        <v/>
      </c>
      <c r="B2120" s="16">
        <f t="shared" si="214"/>
        <v>40920</v>
      </c>
      <c r="C2120">
        <f t="shared" si="215"/>
        <v>295</v>
      </c>
      <c r="D2120">
        <f t="shared" ref="D2120:D2183" si="220">SUM(F2120:W2120)</f>
        <v>105</v>
      </c>
      <c r="E2120">
        <f t="shared" ref="E2120:E2183" si="221">C2120-D2120</f>
        <v>190</v>
      </c>
      <c r="F2120">
        <f t="shared" si="216"/>
        <v>5</v>
      </c>
      <c r="H2120">
        <f t="shared" si="217"/>
        <v>35</v>
      </c>
      <c r="J2120">
        <f t="shared" si="218"/>
        <v>35</v>
      </c>
      <c r="K2120">
        <f t="shared" si="218"/>
        <v>20</v>
      </c>
      <c r="N2120">
        <v>10</v>
      </c>
    </row>
    <row r="2121" spans="1:14" x14ac:dyDescent="0.25">
      <c r="A2121" t="str">
        <f t="shared" si="219"/>
        <v/>
      </c>
      <c r="B2121" s="16">
        <f t="shared" ref="B2121:B2184" si="222">B2120+1</f>
        <v>40921</v>
      </c>
      <c r="C2121">
        <f t="shared" si="215"/>
        <v>295</v>
      </c>
      <c r="D2121">
        <f t="shared" si="220"/>
        <v>105</v>
      </c>
      <c r="E2121">
        <f t="shared" si="221"/>
        <v>190</v>
      </c>
      <c r="F2121">
        <f t="shared" si="216"/>
        <v>5</v>
      </c>
      <c r="H2121">
        <f t="shared" si="217"/>
        <v>35</v>
      </c>
      <c r="J2121">
        <f t="shared" si="218"/>
        <v>35</v>
      </c>
      <c r="K2121">
        <f t="shared" si="218"/>
        <v>20</v>
      </c>
      <c r="N2121">
        <v>10</v>
      </c>
    </row>
    <row r="2122" spans="1:14" x14ac:dyDescent="0.25">
      <c r="A2122" t="str">
        <f t="shared" si="219"/>
        <v/>
      </c>
      <c r="B2122" s="16">
        <f t="shared" si="222"/>
        <v>40922</v>
      </c>
      <c r="C2122">
        <f t="shared" ref="C2122:C2185" si="223">C2121</f>
        <v>295</v>
      </c>
      <c r="D2122">
        <f t="shared" si="220"/>
        <v>105</v>
      </c>
      <c r="E2122">
        <f t="shared" si="221"/>
        <v>190</v>
      </c>
      <c r="F2122">
        <f t="shared" si="216"/>
        <v>5</v>
      </c>
      <c r="H2122">
        <f t="shared" si="217"/>
        <v>35</v>
      </c>
      <c r="J2122">
        <f t="shared" si="218"/>
        <v>35</v>
      </c>
      <c r="K2122">
        <f t="shared" si="218"/>
        <v>20</v>
      </c>
      <c r="N2122">
        <v>10</v>
      </c>
    </row>
    <row r="2123" spans="1:14" x14ac:dyDescent="0.25">
      <c r="A2123" t="str">
        <f t="shared" si="219"/>
        <v/>
      </c>
      <c r="B2123" s="16">
        <f t="shared" si="222"/>
        <v>40923</v>
      </c>
      <c r="C2123">
        <f t="shared" si="223"/>
        <v>295</v>
      </c>
      <c r="D2123">
        <f t="shared" si="220"/>
        <v>105</v>
      </c>
      <c r="E2123">
        <f t="shared" si="221"/>
        <v>190</v>
      </c>
      <c r="F2123">
        <f t="shared" si="216"/>
        <v>5</v>
      </c>
      <c r="H2123">
        <f t="shared" si="217"/>
        <v>35</v>
      </c>
      <c r="J2123">
        <f t="shared" si="218"/>
        <v>35</v>
      </c>
      <c r="K2123">
        <f t="shared" si="218"/>
        <v>20</v>
      </c>
      <c r="N2123">
        <v>10</v>
      </c>
    </row>
    <row r="2124" spans="1:14" x14ac:dyDescent="0.25">
      <c r="A2124" t="str">
        <f t="shared" si="219"/>
        <v/>
      </c>
      <c r="B2124" s="16">
        <f t="shared" si="222"/>
        <v>40924</v>
      </c>
      <c r="C2124">
        <f t="shared" si="223"/>
        <v>295</v>
      </c>
      <c r="D2124">
        <f t="shared" si="220"/>
        <v>105</v>
      </c>
      <c r="E2124">
        <f t="shared" si="221"/>
        <v>190</v>
      </c>
      <c r="F2124">
        <f t="shared" si="216"/>
        <v>5</v>
      </c>
      <c r="H2124">
        <f t="shared" si="217"/>
        <v>35</v>
      </c>
      <c r="J2124">
        <f t="shared" si="218"/>
        <v>35</v>
      </c>
      <c r="K2124">
        <f t="shared" si="218"/>
        <v>20</v>
      </c>
      <c r="N2124">
        <v>10</v>
      </c>
    </row>
    <row r="2125" spans="1:14" x14ac:dyDescent="0.25">
      <c r="A2125" t="str">
        <f t="shared" si="219"/>
        <v/>
      </c>
      <c r="B2125" s="16">
        <f t="shared" si="222"/>
        <v>40925</v>
      </c>
      <c r="C2125">
        <f t="shared" si="223"/>
        <v>295</v>
      </c>
      <c r="D2125">
        <f t="shared" si="220"/>
        <v>105</v>
      </c>
      <c r="E2125">
        <f t="shared" si="221"/>
        <v>190</v>
      </c>
      <c r="F2125">
        <f t="shared" si="216"/>
        <v>5</v>
      </c>
      <c r="H2125">
        <f t="shared" si="217"/>
        <v>35</v>
      </c>
      <c r="J2125">
        <f t="shared" si="218"/>
        <v>35</v>
      </c>
      <c r="K2125">
        <f t="shared" si="218"/>
        <v>20</v>
      </c>
      <c r="N2125">
        <v>10</v>
      </c>
    </row>
    <row r="2126" spans="1:14" x14ac:dyDescent="0.25">
      <c r="A2126" t="str">
        <f t="shared" si="219"/>
        <v/>
      </c>
      <c r="B2126" s="16">
        <f t="shared" si="222"/>
        <v>40926</v>
      </c>
      <c r="C2126">
        <f t="shared" si="223"/>
        <v>295</v>
      </c>
      <c r="D2126">
        <f t="shared" si="220"/>
        <v>105</v>
      </c>
      <c r="E2126">
        <f t="shared" si="221"/>
        <v>190</v>
      </c>
      <c r="F2126">
        <f t="shared" si="216"/>
        <v>5</v>
      </c>
      <c r="H2126">
        <f t="shared" si="217"/>
        <v>35</v>
      </c>
      <c r="J2126">
        <f t="shared" si="218"/>
        <v>35</v>
      </c>
      <c r="K2126">
        <f t="shared" si="218"/>
        <v>20</v>
      </c>
      <c r="N2126">
        <v>10</v>
      </c>
    </row>
    <row r="2127" spans="1:14" x14ac:dyDescent="0.25">
      <c r="A2127" t="str">
        <f t="shared" si="219"/>
        <v/>
      </c>
      <c r="B2127" s="16">
        <f t="shared" si="222"/>
        <v>40927</v>
      </c>
      <c r="C2127">
        <f t="shared" si="223"/>
        <v>295</v>
      </c>
      <c r="D2127">
        <f t="shared" si="220"/>
        <v>105</v>
      </c>
      <c r="E2127">
        <f t="shared" si="221"/>
        <v>190</v>
      </c>
      <c r="F2127">
        <f t="shared" si="216"/>
        <v>5</v>
      </c>
      <c r="H2127">
        <f t="shared" si="217"/>
        <v>35</v>
      </c>
      <c r="J2127">
        <f t="shared" si="218"/>
        <v>35</v>
      </c>
      <c r="K2127">
        <f t="shared" si="218"/>
        <v>20</v>
      </c>
      <c r="N2127">
        <v>10</v>
      </c>
    </row>
    <row r="2128" spans="1:14" x14ac:dyDescent="0.25">
      <c r="A2128" t="str">
        <f t="shared" si="219"/>
        <v/>
      </c>
      <c r="B2128" s="16">
        <f t="shared" si="222"/>
        <v>40928</v>
      </c>
      <c r="C2128">
        <f t="shared" si="223"/>
        <v>295</v>
      </c>
      <c r="D2128">
        <f t="shared" si="220"/>
        <v>105</v>
      </c>
      <c r="E2128">
        <f t="shared" si="221"/>
        <v>190</v>
      </c>
      <c r="F2128">
        <f t="shared" si="216"/>
        <v>5</v>
      </c>
      <c r="H2128">
        <f t="shared" si="217"/>
        <v>35</v>
      </c>
      <c r="J2128">
        <f t="shared" si="218"/>
        <v>35</v>
      </c>
      <c r="K2128">
        <f t="shared" si="218"/>
        <v>20</v>
      </c>
      <c r="N2128">
        <v>10</v>
      </c>
    </row>
    <row r="2129" spans="1:14" x14ac:dyDescent="0.25">
      <c r="A2129" t="str">
        <f t="shared" si="219"/>
        <v/>
      </c>
      <c r="B2129" s="16">
        <f t="shared" si="222"/>
        <v>40929</v>
      </c>
      <c r="C2129">
        <f t="shared" si="223"/>
        <v>295</v>
      </c>
      <c r="D2129">
        <f t="shared" si="220"/>
        <v>105</v>
      </c>
      <c r="E2129">
        <f t="shared" si="221"/>
        <v>190</v>
      </c>
      <c r="F2129">
        <f t="shared" si="216"/>
        <v>5</v>
      </c>
      <c r="H2129">
        <f t="shared" si="217"/>
        <v>35</v>
      </c>
      <c r="J2129">
        <f t="shared" si="218"/>
        <v>35</v>
      </c>
      <c r="K2129">
        <f t="shared" si="218"/>
        <v>20</v>
      </c>
      <c r="N2129">
        <v>10</v>
      </c>
    </row>
    <row r="2130" spans="1:14" x14ac:dyDescent="0.25">
      <c r="A2130" t="str">
        <f t="shared" si="219"/>
        <v/>
      </c>
      <c r="B2130" s="16">
        <f t="shared" si="222"/>
        <v>40930</v>
      </c>
      <c r="C2130">
        <f t="shared" si="223"/>
        <v>295</v>
      </c>
      <c r="D2130">
        <f t="shared" si="220"/>
        <v>105</v>
      </c>
      <c r="E2130">
        <f t="shared" si="221"/>
        <v>190</v>
      </c>
      <c r="F2130">
        <f t="shared" si="216"/>
        <v>5</v>
      </c>
      <c r="H2130">
        <f t="shared" si="217"/>
        <v>35</v>
      </c>
      <c r="J2130">
        <f t="shared" si="218"/>
        <v>35</v>
      </c>
      <c r="K2130">
        <f t="shared" si="218"/>
        <v>20</v>
      </c>
      <c r="N2130">
        <v>10</v>
      </c>
    </row>
    <row r="2131" spans="1:14" x14ac:dyDescent="0.25">
      <c r="A2131" t="str">
        <f t="shared" si="219"/>
        <v/>
      </c>
      <c r="B2131" s="16">
        <f t="shared" si="222"/>
        <v>40931</v>
      </c>
      <c r="C2131">
        <f t="shared" si="223"/>
        <v>295</v>
      </c>
      <c r="D2131">
        <f t="shared" si="220"/>
        <v>105</v>
      </c>
      <c r="E2131">
        <f t="shared" si="221"/>
        <v>190</v>
      </c>
      <c r="F2131">
        <f t="shared" si="216"/>
        <v>5</v>
      </c>
      <c r="H2131">
        <f t="shared" si="217"/>
        <v>35</v>
      </c>
      <c r="J2131">
        <f t="shared" si="218"/>
        <v>35</v>
      </c>
      <c r="K2131">
        <f t="shared" si="218"/>
        <v>20</v>
      </c>
      <c r="N2131">
        <v>10</v>
      </c>
    </row>
    <row r="2132" spans="1:14" x14ac:dyDescent="0.25">
      <c r="A2132" t="str">
        <f t="shared" si="219"/>
        <v/>
      </c>
      <c r="B2132" s="16">
        <f t="shared" si="222"/>
        <v>40932</v>
      </c>
      <c r="C2132">
        <f t="shared" si="223"/>
        <v>295</v>
      </c>
      <c r="D2132">
        <f t="shared" si="220"/>
        <v>105</v>
      </c>
      <c r="E2132">
        <f t="shared" si="221"/>
        <v>190</v>
      </c>
      <c r="F2132">
        <f t="shared" si="216"/>
        <v>5</v>
      </c>
      <c r="H2132">
        <f t="shared" si="217"/>
        <v>35</v>
      </c>
      <c r="J2132">
        <f t="shared" si="218"/>
        <v>35</v>
      </c>
      <c r="K2132">
        <f t="shared" si="218"/>
        <v>20</v>
      </c>
      <c r="N2132">
        <v>10</v>
      </c>
    </row>
    <row r="2133" spans="1:14" x14ac:dyDescent="0.25">
      <c r="A2133" t="str">
        <f t="shared" si="219"/>
        <v/>
      </c>
      <c r="B2133" s="16">
        <f t="shared" si="222"/>
        <v>40933</v>
      </c>
      <c r="C2133">
        <f t="shared" si="223"/>
        <v>295</v>
      </c>
      <c r="D2133">
        <f t="shared" si="220"/>
        <v>105</v>
      </c>
      <c r="E2133">
        <f t="shared" si="221"/>
        <v>190</v>
      </c>
      <c r="F2133">
        <f t="shared" si="216"/>
        <v>5</v>
      </c>
      <c r="H2133">
        <f t="shared" si="217"/>
        <v>35</v>
      </c>
      <c r="J2133">
        <f t="shared" si="218"/>
        <v>35</v>
      </c>
      <c r="K2133">
        <f t="shared" si="218"/>
        <v>20</v>
      </c>
      <c r="N2133">
        <v>10</v>
      </c>
    </row>
    <row r="2134" spans="1:14" x14ac:dyDescent="0.25">
      <c r="A2134" t="str">
        <f t="shared" si="219"/>
        <v/>
      </c>
      <c r="B2134" s="16">
        <f t="shared" si="222"/>
        <v>40934</v>
      </c>
      <c r="C2134">
        <f t="shared" si="223"/>
        <v>295</v>
      </c>
      <c r="D2134">
        <f t="shared" si="220"/>
        <v>105</v>
      </c>
      <c r="E2134">
        <f t="shared" si="221"/>
        <v>190</v>
      </c>
      <c r="F2134">
        <f t="shared" si="216"/>
        <v>5</v>
      </c>
      <c r="H2134">
        <f t="shared" si="217"/>
        <v>35</v>
      </c>
      <c r="J2134">
        <f t="shared" si="218"/>
        <v>35</v>
      </c>
      <c r="K2134">
        <f t="shared" si="218"/>
        <v>20</v>
      </c>
      <c r="N2134">
        <v>10</v>
      </c>
    </row>
    <row r="2135" spans="1:14" x14ac:dyDescent="0.25">
      <c r="A2135" t="str">
        <f t="shared" si="219"/>
        <v/>
      </c>
      <c r="B2135" s="16">
        <f t="shared" si="222"/>
        <v>40935</v>
      </c>
      <c r="C2135">
        <f t="shared" si="223"/>
        <v>295</v>
      </c>
      <c r="D2135">
        <f t="shared" si="220"/>
        <v>105</v>
      </c>
      <c r="E2135">
        <f t="shared" si="221"/>
        <v>190</v>
      </c>
      <c r="F2135">
        <f t="shared" si="216"/>
        <v>5</v>
      </c>
      <c r="H2135">
        <f t="shared" si="217"/>
        <v>35</v>
      </c>
      <c r="J2135">
        <f t="shared" si="218"/>
        <v>35</v>
      </c>
      <c r="K2135">
        <f t="shared" si="218"/>
        <v>20</v>
      </c>
      <c r="N2135">
        <v>10</v>
      </c>
    </row>
    <row r="2136" spans="1:14" x14ac:dyDescent="0.25">
      <c r="A2136" t="str">
        <f t="shared" si="219"/>
        <v/>
      </c>
      <c r="B2136" s="16">
        <f t="shared" si="222"/>
        <v>40936</v>
      </c>
      <c r="C2136">
        <f t="shared" si="223"/>
        <v>295</v>
      </c>
      <c r="D2136">
        <f t="shared" si="220"/>
        <v>105</v>
      </c>
      <c r="E2136">
        <f t="shared" si="221"/>
        <v>190</v>
      </c>
      <c r="F2136">
        <f t="shared" si="216"/>
        <v>5</v>
      </c>
      <c r="H2136">
        <f t="shared" si="217"/>
        <v>35</v>
      </c>
      <c r="J2136">
        <f t="shared" si="218"/>
        <v>35</v>
      </c>
      <c r="K2136">
        <f t="shared" si="218"/>
        <v>20</v>
      </c>
      <c r="N2136">
        <v>10</v>
      </c>
    </row>
    <row r="2137" spans="1:14" x14ac:dyDescent="0.25">
      <c r="A2137" t="str">
        <f t="shared" si="219"/>
        <v/>
      </c>
      <c r="B2137" s="16">
        <f t="shared" si="222"/>
        <v>40937</v>
      </c>
      <c r="C2137">
        <f t="shared" si="223"/>
        <v>295</v>
      </c>
      <c r="D2137">
        <f t="shared" si="220"/>
        <v>105</v>
      </c>
      <c r="E2137">
        <f t="shared" si="221"/>
        <v>190</v>
      </c>
      <c r="F2137">
        <f t="shared" si="216"/>
        <v>5</v>
      </c>
      <c r="H2137">
        <f t="shared" si="217"/>
        <v>35</v>
      </c>
      <c r="J2137">
        <f t="shared" si="218"/>
        <v>35</v>
      </c>
      <c r="K2137">
        <f t="shared" si="218"/>
        <v>20</v>
      </c>
      <c r="N2137">
        <v>10</v>
      </c>
    </row>
    <row r="2138" spans="1:14" x14ac:dyDescent="0.25">
      <c r="A2138" t="str">
        <f t="shared" si="219"/>
        <v/>
      </c>
      <c r="B2138" s="16">
        <f t="shared" si="222"/>
        <v>40938</v>
      </c>
      <c r="C2138">
        <f t="shared" si="223"/>
        <v>295</v>
      </c>
      <c r="D2138">
        <f t="shared" si="220"/>
        <v>105</v>
      </c>
      <c r="E2138">
        <f t="shared" si="221"/>
        <v>190</v>
      </c>
      <c r="F2138">
        <f t="shared" si="216"/>
        <v>5</v>
      </c>
      <c r="H2138">
        <f t="shared" si="217"/>
        <v>35</v>
      </c>
      <c r="J2138">
        <f t="shared" si="218"/>
        <v>35</v>
      </c>
      <c r="K2138">
        <f t="shared" si="218"/>
        <v>20</v>
      </c>
      <c r="N2138">
        <v>10</v>
      </c>
    </row>
    <row r="2139" spans="1:14" x14ac:dyDescent="0.25">
      <c r="A2139" t="str">
        <f t="shared" si="219"/>
        <v/>
      </c>
      <c r="B2139" s="16">
        <f t="shared" si="222"/>
        <v>40939</v>
      </c>
      <c r="C2139">
        <f t="shared" si="223"/>
        <v>295</v>
      </c>
      <c r="D2139">
        <f t="shared" si="220"/>
        <v>105</v>
      </c>
      <c r="E2139">
        <f t="shared" si="221"/>
        <v>190</v>
      </c>
      <c r="F2139">
        <f t="shared" si="216"/>
        <v>5</v>
      </c>
      <c r="H2139">
        <f t="shared" si="217"/>
        <v>35</v>
      </c>
      <c r="J2139">
        <f t="shared" si="218"/>
        <v>35</v>
      </c>
      <c r="K2139">
        <f t="shared" si="218"/>
        <v>20</v>
      </c>
      <c r="N2139">
        <v>10</v>
      </c>
    </row>
    <row r="2140" spans="1:14" x14ac:dyDescent="0.25">
      <c r="A2140">
        <f t="shared" si="219"/>
        <v>1</v>
      </c>
      <c r="B2140" s="16">
        <f t="shared" si="222"/>
        <v>40940</v>
      </c>
      <c r="C2140">
        <f t="shared" si="223"/>
        <v>295</v>
      </c>
      <c r="D2140">
        <f t="shared" si="220"/>
        <v>295</v>
      </c>
      <c r="E2140">
        <f t="shared" si="221"/>
        <v>0</v>
      </c>
      <c r="F2140">
        <f t="shared" si="216"/>
        <v>5</v>
      </c>
      <c r="H2140">
        <f>25+20</f>
        <v>45</v>
      </c>
      <c r="J2140">
        <f>25+75</f>
        <v>100</v>
      </c>
      <c r="K2140">
        <f>K2139+75</f>
        <v>95</v>
      </c>
      <c r="N2140">
        <f>10+40</f>
        <v>50</v>
      </c>
    </row>
    <row r="2141" spans="1:14" x14ac:dyDescent="0.25">
      <c r="A2141" t="str">
        <f t="shared" si="219"/>
        <v/>
      </c>
      <c r="B2141" s="16">
        <f t="shared" si="222"/>
        <v>40941</v>
      </c>
      <c r="C2141">
        <f t="shared" si="223"/>
        <v>295</v>
      </c>
      <c r="D2141">
        <f t="shared" si="220"/>
        <v>295</v>
      </c>
      <c r="E2141">
        <f t="shared" si="221"/>
        <v>0</v>
      </c>
      <c r="F2141">
        <f t="shared" si="216"/>
        <v>5</v>
      </c>
      <c r="H2141">
        <f t="shared" si="217"/>
        <v>45</v>
      </c>
      <c r="J2141">
        <f t="shared" si="218"/>
        <v>100</v>
      </c>
      <c r="K2141">
        <f t="shared" si="218"/>
        <v>95</v>
      </c>
      <c r="N2141">
        <f t="shared" ref="N2141:N2168" si="224">10+40</f>
        <v>50</v>
      </c>
    </row>
    <row r="2142" spans="1:14" x14ac:dyDescent="0.25">
      <c r="A2142" t="str">
        <f t="shared" si="219"/>
        <v/>
      </c>
      <c r="B2142" s="16">
        <f t="shared" si="222"/>
        <v>40942</v>
      </c>
      <c r="C2142">
        <f t="shared" si="223"/>
        <v>295</v>
      </c>
      <c r="D2142">
        <f t="shared" si="220"/>
        <v>295</v>
      </c>
      <c r="E2142">
        <f t="shared" si="221"/>
        <v>0</v>
      </c>
      <c r="F2142">
        <f t="shared" si="216"/>
        <v>5</v>
      </c>
      <c r="H2142">
        <f t="shared" si="217"/>
        <v>45</v>
      </c>
      <c r="J2142">
        <f t="shared" si="218"/>
        <v>100</v>
      </c>
      <c r="K2142">
        <f t="shared" si="218"/>
        <v>95</v>
      </c>
      <c r="N2142">
        <f t="shared" si="224"/>
        <v>50</v>
      </c>
    </row>
    <row r="2143" spans="1:14" x14ac:dyDescent="0.25">
      <c r="A2143" t="str">
        <f t="shared" si="219"/>
        <v/>
      </c>
      <c r="B2143" s="16">
        <f t="shared" si="222"/>
        <v>40943</v>
      </c>
      <c r="C2143">
        <f t="shared" si="223"/>
        <v>295</v>
      </c>
      <c r="D2143">
        <f t="shared" si="220"/>
        <v>295</v>
      </c>
      <c r="E2143">
        <f t="shared" si="221"/>
        <v>0</v>
      </c>
      <c r="F2143">
        <f t="shared" si="216"/>
        <v>5</v>
      </c>
      <c r="H2143">
        <f t="shared" si="217"/>
        <v>45</v>
      </c>
      <c r="J2143">
        <f t="shared" si="218"/>
        <v>100</v>
      </c>
      <c r="K2143">
        <f t="shared" si="218"/>
        <v>95</v>
      </c>
      <c r="N2143">
        <f t="shared" si="224"/>
        <v>50</v>
      </c>
    </row>
    <row r="2144" spans="1:14" x14ac:dyDescent="0.25">
      <c r="A2144" t="str">
        <f t="shared" si="219"/>
        <v/>
      </c>
      <c r="B2144" s="16">
        <f t="shared" si="222"/>
        <v>40944</v>
      </c>
      <c r="C2144">
        <f t="shared" si="223"/>
        <v>295</v>
      </c>
      <c r="D2144">
        <f t="shared" si="220"/>
        <v>295</v>
      </c>
      <c r="E2144">
        <f t="shared" si="221"/>
        <v>0</v>
      </c>
      <c r="F2144">
        <f t="shared" si="216"/>
        <v>5</v>
      </c>
      <c r="H2144">
        <f t="shared" si="217"/>
        <v>45</v>
      </c>
      <c r="J2144">
        <f t="shared" si="218"/>
        <v>100</v>
      </c>
      <c r="K2144">
        <f t="shared" si="218"/>
        <v>95</v>
      </c>
      <c r="N2144">
        <f t="shared" si="224"/>
        <v>50</v>
      </c>
    </row>
    <row r="2145" spans="1:14" x14ac:dyDescent="0.25">
      <c r="A2145" t="str">
        <f t="shared" si="219"/>
        <v/>
      </c>
      <c r="B2145" s="16">
        <f t="shared" si="222"/>
        <v>40945</v>
      </c>
      <c r="C2145">
        <f t="shared" si="223"/>
        <v>295</v>
      </c>
      <c r="D2145">
        <f t="shared" si="220"/>
        <v>295</v>
      </c>
      <c r="E2145">
        <f t="shared" si="221"/>
        <v>0</v>
      </c>
      <c r="F2145">
        <f t="shared" si="216"/>
        <v>5</v>
      </c>
      <c r="H2145">
        <f t="shared" si="217"/>
        <v>45</v>
      </c>
      <c r="J2145">
        <f t="shared" si="218"/>
        <v>100</v>
      </c>
      <c r="K2145">
        <f t="shared" si="218"/>
        <v>95</v>
      </c>
      <c r="N2145">
        <f t="shared" si="224"/>
        <v>50</v>
      </c>
    </row>
    <row r="2146" spans="1:14" x14ac:dyDescent="0.25">
      <c r="A2146" t="str">
        <f t="shared" si="219"/>
        <v/>
      </c>
      <c r="B2146" s="16">
        <f t="shared" si="222"/>
        <v>40946</v>
      </c>
      <c r="C2146">
        <f t="shared" si="223"/>
        <v>295</v>
      </c>
      <c r="D2146">
        <f t="shared" si="220"/>
        <v>295</v>
      </c>
      <c r="E2146">
        <f t="shared" si="221"/>
        <v>0</v>
      </c>
      <c r="F2146">
        <f t="shared" si="216"/>
        <v>5</v>
      </c>
      <c r="H2146">
        <f t="shared" si="217"/>
        <v>45</v>
      </c>
      <c r="J2146">
        <f t="shared" si="218"/>
        <v>100</v>
      </c>
      <c r="K2146">
        <f t="shared" si="218"/>
        <v>95</v>
      </c>
      <c r="N2146">
        <f t="shared" si="224"/>
        <v>50</v>
      </c>
    </row>
    <row r="2147" spans="1:14" x14ac:dyDescent="0.25">
      <c r="A2147" t="str">
        <f t="shared" si="219"/>
        <v/>
      </c>
      <c r="B2147" s="16">
        <f t="shared" si="222"/>
        <v>40947</v>
      </c>
      <c r="C2147">
        <f t="shared" si="223"/>
        <v>295</v>
      </c>
      <c r="D2147">
        <f t="shared" si="220"/>
        <v>295</v>
      </c>
      <c r="E2147">
        <f t="shared" si="221"/>
        <v>0</v>
      </c>
      <c r="F2147">
        <f t="shared" ref="F2147:F2210" si="225">F2146</f>
        <v>5</v>
      </c>
      <c r="H2147">
        <f t="shared" ref="H2147:H2210" si="226">H2146</f>
        <v>45</v>
      </c>
      <c r="J2147">
        <f t="shared" ref="J2147:K2210" si="227">J2146</f>
        <v>100</v>
      </c>
      <c r="K2147">
        <f t="shared" si="227"/>
        <v>95</v>
      </c>
      <c r="N2147">
        <f t="shared" si="224"/>
        <v>50</v>
      </c>
    </row>
    <row r="2148" spans="1:14" x14ac:dyDescent="0.25">
      <c r="A2148" t="str">
        <f t="shared" si="219"/>
        <v/>
      </c>
      <c r="B2148" s="16">
        <f t="shared" si="222"/>
        <v>40948</v>
      </c>
      <c r="C2148">
        <f t="shared" si="223"/>
        <v>295</v>
      </c>
      <c r="D2148">
        <f t="shared" si="220"/>
        <v>295</v>
      </c>
      <c r="E2148">
        <f t="shared" si="221"/>
        <v>0</v>
      </c>
      <c r="F2148">
        <f t="shared" si="225"/>
        <v>5</v>
      </c>
      <c r="H2148">
        <f t="shared" si="226"/>
        <v>45</v>
      </c>
      <c r="J2148">
        <f t="shared" si="227"/>
        <v>100</v>
      </c>
      <c r="K2148">
        <f t="shared" si="227"/>
        <v>95</v>
      </c>
      <c r="N2148">
        <f t="shared" si="224"/>
        <v>50</v>
      </c>
    </row>
    <row r="2149" spans="1:14" x14ac:dyDescent="0.25">
      <c r="A2149" t="str">
        <f t="shared" si="219"/>
        <v/>
      </c>
      <c r="B2149" s="16">
        <f t="shared" si="222"/>
        <v>40949</v>
      </c>
      <c r="C2149">
        <f t="shared" si="223"/>
        <v>295</v>
      </c>
      <c r="D2149">
        <f t="shared" si="220"/>
        <v>295</v>
      </c>
      <c r="E2149">
        <f t="shared" si="221"/>
        <v>0</v>
      </c>
      <c r="F2149">
        <f t="shared" si="225"/>
        <v>5</v>
      </c>
      <c r="H2149">
        <f t="shared" si="226"/>
        <v>45</v>
      </c>
      <c r="J2149">
        <f t="shared" si="227"/>
        <v>100</v>
      </c>
      <c r="K2149">
        <f t="shared" si="227"/>
        <v>95</v>
      </c>
      <c r="N2149">
        <f t="shared" si="224"/>
        <v>50</v>
      </c>
    </row>
    <row r="2150" spans="1:14" x14ac:dyDescent="0.25">
      <c r="A2150" t="str">
        <f t="shared" si="219"/>
        <v/>
      </c>
      <c r="B2150" s="16">
        <f t="shared" si="222"/>
        <v>40950</v>
      </c>
      <c r="C2150">
        <f t="shared" si="223"/>
        <v>295</v>
      </c>
      <c r="D2150">
        <f t="shared" si="220"/>
        <v>295</v>
      </c>
      <c r="E2150">
        <f t="shared" si="221"/>
        <v>0</v>
      </c>
      <c r="F2150">
        <f t="shared" si="225"/>
        <v>5</v>
      </c>
      <c r="H2150">
        <f t="shared" si="226"/>
        <v>45</v>
      </c>
      <c r="J2150">
        <f t="shared" si="227"/>
        <v>100</v>
      </c>
      <c r="K2150">
        <f t="shared" si="227"/>
        <v>95</v>
      </c>
      <c r="N2150">
        <f t="shared" si="224"/>
        <v>50</v>
      </c>
    </row>
    <row r="2151" spans="1:14" x14ac:dyDescent="0.25">
      <c r="A2151" t="str">
        <f t="shared" si="219"/>
        <v/>
      </c>
      <c r="B2151" s="16">
        <f t="shared" si="222"/>
        <v>40951</v>
      </c>
      <c r="C2151">
        <f t="shared" si="223"/>
        <v>295</v>
      </c>
      <c r="D2151">
        <f t="shared" si="220"/>
        <v>295</v>
      </c>
      <c r="E2151">
        <f t="shared" si="221"/>
        <v>0</v>
      </c>
      <c r="F2151">
        <f t="shared" si="225"/>
        <v>5</v>
      </c>
      <c r="H2151">
        <f t="shared" si="226"/>
        <v>45</v>
      </c>
      <c r="J2151">
        <f t="shared" si="227"/>
        <v>100</v>
      </c>
      <c r="K2151">
        <f t="shared" si="227"/>
        <v>95</v>
      </c>
      <c r="N2151">
        <f t="shared" si="224"/>
        <v>50</v>
      </c>
    </row>
    <row r="2152" spans="1:14" x14ac:dyDescent="0.25">
      <c r="A2152" t="str">
        <f t="shared" si="219"/>
        <v/>
      </c>
      <c r="B2152" s="16">
        <f t="shared" si="222"/>
        <v>40952</v>
      </c>
      <c r="C2152">
        <f t="shared" si="223"/>
        <v>295</v>
      </c>
      <c r="D2152">
        <f t="shared" si="220"/>
        <v>295</v>
      </c>
      <c r="E2152">
        <f t="shared" si="221"/>
        <v>0</v>
      </c>
      <c r="F2152">
        <f t="shared" si="225"/>
        <v>5</v>
      </c>
      <c r="H2152">
        <f t="shared" si="226"/>
        <v>45</v>
      </c>
      <c r="J2152">
        <f t="shared" si="227"/>
        <v>100</v>
      </c>
      <c r="K2152">
        <f t="shared" si="227"/>
        <v>95</v>
      </c>
      <c r="N2152">
        <f t="shared" si="224"/>
        <v>50</v>
      </c>
    </row>
    <row r="2153" spans="1:14" x14ac:dyDescent="0.25">
      <c r="A2153" t="str">
        <f t="shared" si="219"/>
        <v/>
      </c>
      <c r="B2153" s="16">
        <f t="shared" si="222"/>
        <v>40953</v>
      </c>
      <c r="C2153">
        <f t="shared" si="223"/>
        <v>295</v>
      </c>
      <c r="D2153">
        <f t="shared" si="220"/>
        <v>295</v>
      </c>
      <c r="E2153">
        <f t="shared" si="221"/>
        <v>0</v>
      </c>
      <c r="F2153">
        <f t="shared" si="225"/>
        <v>5</v>
      </c>
      <c r="H2153">
        <f t="shared" si="226"/>
        <v>45</v>
      </c>
      <c r="J2153">
        <f t="shared" si="227"/>
        <v>100</v>
      </c>
      <c r="K2153">
        <f t="shared" si="227"/>
        <v>95</v>
      </c>
      <c r="N2153">
        <f t="shared" si="224"/>
        <v>50</v>
      </c>
    </row>
    <row r="2154" spans="1:14" x14ac:dyDescent="0.25">
      <c r="A2154" t="str">
        <f t="shared" si="219"/>
        <v/>
      </c>
      <c r="B2154" s="16">
        <f t="shared" si="222"/>
        <v>40954</v>
      </c>
      <c r="C2154">
        <f t="shared" si="223"/>
        <v>295</v>
      </c>
      <c r="D2154">
        <f t="shared" si="220"/>
        <v>295</v>
      </c>
      <c r="E2154">
        <f t="shared" si="221"/>
        <v>0</v>
      </c>
      <c r="F2154">
        <f t="shared" si="225"/>
        <v>5</v>
      </c>
      <c r="H2154">
        <f t="shared" si="226"/>
        <v>45</v>
      </c>
      <c r="J2154">
        <f t="shared" si="227"/>
        <v>100</v>
      </c>
      <c r="K2154">
        <f t="shared" si="227"/>
        <v>95</v>
      </c>
      <c r="N2154">
        <f t="shared" si="224"/>
        <v>50</v>
      </c>
    </row>
    <row r="2155" spans="1:14" x14ac:dyDescent="0.25">
      <c r="A2155" t="str">
        <f t="shared" si="219"/>
        <v/>
      </c>
      <c r="B2155" s="16">
        <f t="shared" si="222"/>
        <v>40955</v>
      </c>
      <c r="C2155">
        <f t="shared" si="223"/>
        <v>295</v>
      </c>
      <c r="D2155">
        <f t="shared" si="220"/>
        <v>295</v>
      </c>
      <c r="E2155">
        <f t="shared" si="221"/>
        <v>0</v>
      </c>
      <c r="F2155">
        <f t="shared" si="225"/>
        <v>5</v>
      </c>
      <c r="H2155">
        <f t="shared" si="226"/>
        <v>45</v>
      </c>
      <c r="J2155">
        <f t="shared" si="227"/>
        <v>100</v>
      </c>
      <c r="K2155">
        <f t="shared" si="227"/>
        <v>95</v>
      </c>
      <c r="N2155">
        <f t="shared" si="224"/>
        <v>50</v>
      </c>
    </row>
    <row r="2156" spans="1:14" x14ac:dyDescent="0.25">
      <c r="A2156" t="str">
        <f t="shared" si="219"/>
        <v/>
      </c>
      <c r="B2156" s="16">
        <f t="shared" si="222"/>
        <v>40956</v>
      </c>
      <c r="C2156">
        <f t="shared" si="223"/>
        <v>295</v>
      </c>
      <c r="D2156">
        <f t="shared" si="220"/>
        <v>295</v>
      </c>
      <c r="E2156">
        <f t="shared" si="221"/>
        <v>0</v>
      </c>
      <c r="F2156">
        <f t="shared" si="225"/>
        <v>5</v>
      </c>
      <c r="H2156">
        <f t="shared" si="226"/>
        <v>45</v>
      </c>
      <c r="J2156">
        <f t="shared" si="227"/>
        <v>100</v>
      </c>
      <c r="K2156">
        <f t="shared" si="227"/>
        <v>95</v>
      </c>
      <c r="N2156">
        <f t="shared" si="224"/>
        <v>50</v>
      </c>
    </row>
    <row r="2157" spans="1:14" x14ac:dyDescent="0.25">
      <c r="A2157" t="str">
        <f t="shared" si="219"/>
        <v/>
      </c>
      <c r="B2157" s="16">
        <f t="shared" si="222"/>
        <v>40957</v>
      </c>
      <c r="C2157">
        <f t="shared" si="223"/>
        <v>295</v>
      </c>
      <c r="D2157">
        <f t="shared" si="220"/>
        <v>295</v>
      </c>
      <c r="E2157">
        <f t="shared" si="221"/>
        <v>0</v>
      </c>
      <c r="F2157">
        <f t="shared" si="225"/>
        <v>5</v>
      </c>
      <c r="H2157">
        <f t="shared" si="226"/>
        <v>45</v>
      </c>
      <c r="J2157">
        <f t="shared" si="227"/>
        <v>100</v>
      </c>
      <c r="K2157">
        <f t="shared" si="227"/>
        <v>95</v>
      </c>
      <c r="N2157">
        <f t="shared" si="224"/>
        <v>50</v>
      </c>
    </row>
    <row r="2158" spans="1:14" x14ac:dyDescent="0.25">
      <c r="A2158" t="str">
        <f t="shared" si="219"/>
        <v/>
      </c>
      <c r="B2158" s="16">
        <f t="shared" si="222"/>
        <v>40958</v>
      </c>
      <c r="C2158">
        <f t="shared" si="223"/>
        <v>295</v>
      </c>
      <c r="D2158">
        <f t="shared" si="220"/>
        <v>295</v>
      </c>
      <c r="E2158">
        <f t="shared" si="221"/>
        <v>0</v>
      </c>
      <c r="F2158">
        <f t="shared" si="225"/>
        <v>5</v>
      </c>
      <c r="H2158">
        <f t="shared" si="226"/>
        <v>45</v>
      </c>
      <c r="J2158">
        <f t="shared" si="227"/>
        <v>100</v>
      </c>
      <c r="K2158">
        <f t="shared" si="227"/>
        <v>95</v>
      </c>
      <c r="N2158">
        <f t="shared" si="224"/>
        <v>50</v>
      </c>
    </row>
    <row r="2159" spans="1:14" x14ac:dyDescent="0.25">
      <c r="A2159" t="str">
        <f t="shared" si="219"/>
        <v/>
      </c>
      <c r="B2159" s="16">
        <f t="shared" si="222"/>
        <v>40959</v>
      </c>
      <c r="C2159">
        <f t="shared" si="223"/>
        <v>295</v>
      </c>
      <c r="D2159">
        <f t="shared" si="220"/>
        <v>295</v>
      </c>
      <c r="E2159">
        <f t="shared" si="221"/>
        <v>0</v>
      </c>
      <c r="F2159">
        <f t="shared" si="225"/>
        <v>5</v>
      </c>
      <c r="H2159">
        <f t="shared" si="226"/>
        <v>45</v>
      </c>
      <c r="J2159">
        <f t="shared" si="227"/>
        <v>100</v>
      </c>
      <c r="K2159">
        <f t="shared" si="227"/>
        <v>95</v>
      </c>
      <c r="N2159">
        <f t="shared" si="224"/>
        <v>50</v>
      </c>
    </row>
    <row r="2160" spans="1:14" x14ac:dyDescent="0.25">
      <c r="A2160" t="str">
        <f t="shared" si="219"/>
        <v/>
      </c>
      <c r="B2160" s="16">
        <f t="shared" si="222"/>
        <v>40960</v>
      </c>
      <c r="C2160">
        <f t="shared" si="223"/>
        <v>295</v>
      </c>
      <c r="D2160">
        <f t="shared" si="220"/>
        <v>295</v>
      </c>
      <c r="E2160">
        <f t="shared" si="221"/>
        <v>0</v>
      </c>
      <c r="F2160">
        <f t="shared" si="225"/>
        <v>5</v>
      </c>
      <c r="H2160">
        <f t="shared" si="226"/>
        <v>45</v>
      </c>
      <c r="J2160">
        <f t="shared" si="227"/>
        <v>100</v>
      </c>
      <c r="K2160">
        <f t="shared" si="227"/>
        <v>95</v>
      </c>
      <c r="N2160">
        <f t="shared" si="224"/>
        <v>50</v>
      </c>
    </row>
    <row r="2161" spans="1:14" x14ac:dyDescent="0.25">
      <c r="A2161" t="str">
        <f t="shared" si="219"/>
        <v/>
      </c>
      <c r="B2161" s="16">
        <f t="shared" si="222"/>
        <v>40961</v>
      </c>
      <c r="C2161">
        <f t="shared" si="223"/>
        <v>295</v>
      </c>
      <c r="D2161">
        <f t="shared" si="220"/>
        <v>295</v>
      </c>
      <c r="E2161">
        <f t="shared" si="221"/>
        <v>0</v>
      </c>
      <c r="F2161">
        <f t="shared" si="225"/>
        <v>5</v>
      </c>
      <c r="H2161">
        <f t="shared" si="226"/>
        <v>45</v>
      </c>
      <c r="J2161">
        <f t="shared" si="227"/>
        <v>100</v>
      </c>
      <c r="K2161">
        <f t="shared" si="227"/>
        <v>95</v>
      </c>
      <c r="N2161">
        <f t="shared" si="224"/>
        <v>50</v>
      </c>
    </row>
    <row r="2162" spans="1:14" x14ac:dyDescent="0.25">
      <c r="A2162" t="str">
        <f t="shared" si="219"/>
        <v/>
      </c>
      <c r="B2162" s="16">
        <f t="shared" si="222"/>
        <v>40962</v>
      </c>
      <c r="C2162">
        <f t="shared" si="223"/>
        <v>295</v>
      </c>
      <c r="D2162">
        <f t="shared" si="220"/>
        <v>295</v>
      </c>
      <c r="E2162">
        <f t="shared" si="221"/>
        <v>0</v>
      </c>
      <c r="F2162">
        <f t="shared" si="225"/>
        <v>5</v>
      </c>
      <c r="H2162">
        <f t="shared" si="226"/>
        <v>45</v>
      </c>
      <c r="J2162">
        <f t="shared" si="227"/>
        <v>100</v>
      </c>
      <c r="K2162">
        <f t="shared" si="227"/>
        <v>95</v>
      </c>
      <c r="N2162">
        <f t="shared" si="224"/>
        <v>50</v>
      </c>
    </row>
    <row r="2163" spans="1:14" x14ac:dyDescent="0.25">
      <c r="A2163" t="str">
        <f t="shared" si="219"/>
        <v/>
      </c>
      <c r="B2163" s="16">
        <f t="shared" si="222"/>
        <v>40963</v>
      </c>
      <c r="C2163">
        <f t="shared" si="223"/>
        <v>295</v>
      </c>
      <c r="D2163">
        <f t="shared" si="220"/>
        <v>295</v>
      </c>
      <c r="E2163">
        <f t="shared" si="221"/>
        <v>0</v>
      </c>
      <c r="F2163">
        <f t="shared" si="225"/>
        <v>5</v>
      </c>
      <c r="H2163">
        <f t="shared" si="226"/>
        <v>45</v>
      </c>
      <c r="J2163">
        <f t="shared" si="227"/>
        <v>100</v>
      </c>
      <c r="K2163">
        <f t="shared" si="227"/>
        <v>95</v>
      </c>
      <c r="N2163">
        <f t="shared" si="224"/>
        <v>50</v>
      </c>
    </row>
    <row r="2164" spans="1:14" x14ac:dyDescent="0.25">
      <c r="A2164" t="str">
        <f t="shared" si="219"/>
        <v/>
      </c>
      <c r="B2164" s="16">
        <f t="shared" si="222"/>
        <v>40964</v>
      </c>
      <c r="C2164">
        <f t="shared" si="223"/>
        <v>295</v>
      </c>
      <c r="D2164">
        <f t="shared" si="220"/>
        <v>295</v>
      </c>
      <c r="E2164">
        <f t="shared" si="221"/>
        <v>0</v>
      </c>
      <c r="F2164">
        <f t="shared" si="225"/>
        <v>5</v>
      </c>
      <c r="H2164">
        <f t="shared" si="226"/>
        <v>45</v>
      </c>
      <c r="J2164">
        <f t="shared" si="227"/>
        <v>100</v>
      </c>
      <c r="K2164">
        <f t="shared" si="227"/>
        <v>95</v>
      </c>
      <c r="N2164">
        <f t="shared" si="224"/>
        <v>50</v>
      </c>
    </row>
    <row r="2165" spans="1:14" x14ac:dyDescent="0.25">
      <c r="A2165" t="str">
        <f t="shared" si="219"/>
        <v/>
      </c>
      <c r="B2165" s="16">
        <f t="shared" si="222"/>
        <v>40965</v>
      </c>
      <c r="C2165">
        <f t="shared" si="223"/>
        <v>295</v>
      </c>
      <c r="D2165">
        <f t="shared" si="220"/>
        <v>295</v>
      </c>
      <c r="E2165">
        <f t="shared" si="221"/>
        <v>0</v>
      </c>
      <c r="F2165">
        <f t="shared" si="225"/>
        <v>5</v>
      </c>
      <c r="H2165">
        <f t="shared" si="226"/>
        <v>45</v>
      </c>
      <c r="J2165">
        <f t="shared" si="227"/>
        <v>100</v>
      </c>
      <c r="K2165">
        <f t="shared" si="227"/>
        <v>95</v>
      </c>
      <c r="N2165">
        <f t="shared" si="224"/>
        <v>50</v>
      </c>
    </row>
    <row r="2166" spans="1:14" x14ac:dyDescent="0.25">
      <c r="A2166" t="str">
        <f t="shared" si="219"/>
        <v/>
      </c>
      <c r="B2166" s="16">
        <f t="shared" si="222"/>
        <v>40966</v>
      </c>
      <c r="C2166">
        <f t="shared" si="223"/>
        <v>295</v>
      </c>
      <c r="D2166">
        <f t="shared" si="220"/>
        <v>295</v>
      </c>
      <c r="E2166">
        <f t="shared" si="221"/>
        <v>0</v>
      </c>
      <c r="F2166">
        <f t="shared" si="225"/>
        <v>5</v>
      </c>
      <c r="H2166">
        <f t="shared" si="226"/>
        <v>45</v>
      </c>
      <c r="J2166">
        <f t="shared" si="227"/>
        <v>100</v>
      </c>
      <c r="K2166">
        <f t="shared" si="227"/>
        <v>95</v>
      </c>
      <c r="N2166">
        <f t="shared" si="224"/>
        <v>50</v>
      </c>
    </row>
    <row r="2167" spans="1:14" x14ac:dyDescent="0.25">
      <c r="A2167" t="str">
        <f t="shared" si="219"/>
        <v/>
      </c>
      <c r="B2167" s="16">
        <f t="shared" si="222"/>
        <v>40967</v>
      </c>
      <c r="C2167">
        <f t="shared" si="223"/>
        <v>295</v>
      </c>
      <c r="D2167">
        <f t="shared" si="220"/>
        <v>295</v>
      </c>
      <c r="E2167">
        <f t="shared" si="221"/>
        <v>0</v>
      </c>
      <c r="F2167">
        <f t="shared" si="225"/>
        <v>5</v>
      </c>
      <c r="H2167">
        <f t="shared" si="226"/>
        <v>45</v>
      </c>
      <c r="J2167">
        <f t="shared" si="227"/>
        <v>100</v>
      </c>
      <c r="K2167">
        <f t="shared" si="227"/>
        <v>95</v>
      </c>
      <c r="N2167">
        <f t="shared" si="224"/>
        <v>50</v>
      </c>
    </row>
    <row r="2168" spans="1:14" x14ac:dyDescent="0.25">
      <c r="A2168" t="str">
        <f t="shared" si="219"/>
        <v/>
      </c>
      <c r="B2168" s="16">
        <f t="shared" si="222"/>
        <v>40968</v>
      </c>
      <c r="C2168">
        <f t="shared" si="223"/>
        <v>295</v>
      </c>
      <c r="D2168">
        <f t="shared" si="220"/>
        <v>295</v>
      </c>
      <c r="E2168">
        <f t="shared" si="221"/>
        <v>0</v>
      </c>
      <c r="F2168">
        <f t="shared" si="225"/>
        <v>5</v>
      </c>
      <c r="H2168">
        <f t="shared" si="226"/>
        <v>45</v>
      </c>
      <c r="J2168">
        <f t="shared" si="227"/>
        <v>100</v>
      </c>
      <c r="K2168">
        <f t="shared" si="227"/>
        <v>95</v>
      </c>
      <c r="N2168">
        <f t="shared" si="224"/>
        <v>50</v>
      </c>
    </row>
    <row r="2169" spans="1:14" x14ac:dyDescent="0.25">
      <c r="A2169">
        <f t="shared" si="219"/>
        <v>1</v>
      </c>
      <c r="B2169" s="16">
        <f t="shared" si="222"/>
        <v>40969</v>
      </c>
      <c r="C2169">
        <f t="shared" si="223"/>
        <v>295</v>
      </c>
      <c r="D2169">
        <f t="shared" si="220"/>
        <v>295</v>
      </c>
      <c r="E2169">
        <f t="shared" si="221"/>
        <v>0</v>
      </c>
      <c r="F2169">
        <f t="shared" si="225"/>
        <v>5</v>
      </c>
      <c r="H2169">
        <f>25+25</f>
        <v>50</v>
      </c>
      <c r="J2169">
        <v>25</v>
      </c>
      <c r="K2169">
        <f>20+185</f>
        <v>205</v>
      </c>
      <c r="N2169">
        <v>10</v>
      </c>
    </row>
    <row r="2170" spans="1:14" x14ac:dyDescent="0.25">
      <c r="A2170" t="str">
        <f t="shared" si="219"/>
        <v/>
      </c>
      <c r="B2170" s="16">
        <f t="shared" si="222"/>
        <v>40970</v>
      </c>
      <c r="C2170">
        <f t="shared" si="223"/>
        <v>295</v>
      </c>
      <c r="D2170">
        <f t="shared" si="220"/>
        <v>295</v>
      </c>
      <c r="E2170">
        <f t="shared" si="221"/>
        <v>0</v>
      </c>
      <c r="F2170">
        <f t="shared" si="225"/>
        <v>5</v>
      </c>
      <c r="H2170">
        <f t="shared" si="226"/>
        <v>50</v>
      </c>
      <c r="J2170">
        <f t="shared" si="227"/>
        <v>25</v>
      </c>
      <c r="K2170">
        <f>K2169</f>
        <v>205</v>
      </c>
      <c r="N2170">
        <v>10</v>
      </c>
    </row>
    <row r="2171" spans="1:14" x14ac:dyDescent="0.25">
      <c r="A2171" t="str">
        <f t="shared" si="219"/>
        <v/>
      </c>
      <c r="B2171" s="16">
        <f t="shared" si="222"/>
        <v>40971</v>
      </c>
      <c r="C2171">
        <f t="shared" si="223"/>
        <v>295</v>
      </c>
      <c r="D2171">
        <f t="shared" si="220"/>
        <v>295</v>
      </c>
      <c r="E2171">
        <f t="shared" si="221"/>
        <v>0</v>
      </c>
      <c r="F2171">
        <f t="shared" si="225"/>
        <v>5</v>
      </c>
      <c r="H2171">
        <f t="shared" si="226"/>
        <v>50</v>
      </c>
      <c r="J2171">
        <f t="shared" si="227"/>
        <v>25</v>
      </c>
      <c r="K2171">
        <f t="shared" si="227"/>
        <v>205</v>
      </c>
      <c r="N2171">
        <v>10</v>
      </c>
    </row>
    <row r="2172" spans="1:14" x14ac:dyDescent="0.25">
      <c r="A2172" t="str">
        <f t="shared" si="219"/>
        <v/>
      </c>
      <c r="B2172" s="16">
        <f t="shared" si="222"/>
        <v>40972</v>
      </c>
      <c r="C2172">
        <f t="shared" si="223"/>
        <v>295</v>
      </c>
      <c r="D2172">
        <f t="shared" si="220"/>
        <v>295</v>
      </c>
      <c r="E2172">
        <f t="shared" si="221"/>
        <v>0</v>
      </c>
      <c r="F2172">
        <f t="shared" si="225"/>
        <v>5</v>
      </c>
      <c r="H2172">
        <f t="shared" si="226"/>
        <v>50</v>
      </c>
      <c r="J2172">
        <f t="shared" si="227"/>
        <v>25</v>
      </c>
      <c r="K2172">
        <f t="shared" si="227"/>
        <v>205</v>
      </c>
      <c r="N2172">
        <v>10</v>
      </c>
    </row>
    <row r="2173" spans="1:14" x14ac:dyDescent="0.25">
      <c r="A2173" t="str">
        <f t="shared" si="219"/>
        <v/>
      </c>
      <c r="B2173" s="16">
        <f t="shared" si="222"/>
        <v>40973</v>
      </c>
      <c r="C2173">
        <f t="shared" si="223"/>
        <v>295</v>
      </c>
      <c r="D2173">
        <f t="shared" si="220"/>
        <v>295</v>
      </c>
      <c r="E2173">
        <f t="shared" si="221"/>
        <v>0</v>
      </c>
      <c r="F2173">
        <f t="shared" si="225"/>
        <v>5</v>
      </c>
      <c r="H2173">
        <f t="shared" si="226"/>
        <v>50</v>
      </c>
      <c r="J2173">
        <f t="shared" si="227"/>
        <v>25</v>
      </c>
      <c r="K2173">
        <f t="shared" si="227"/>
        <v>205</v>
      </c>
      <c r="N2173">
        <v>10</v>
      </c>
    </row>
    <row r="2174" spans="1:14" x14ac:dyDescent="0.25">
      <c r="A2174" t="str">
        <f t="shared" si="219"/>
        <v/>
      </c>
      <c r="B2174" s="16">
        <f t="shared" si="222"/>
        <v>40974</v>
      </c>
      <c r="C2174">
        <f t="shared" si="223"/>
        <v>295</v>
      </c>
      <c r="D2174">
        <f t="shared" si="220"/>
        <v>295</v>
      </c>
      <c r="E2174">
        <f t="shared" si="221"/>
        <v>0</v>
      </c>
      <c r="F2174">
        <f t="shared" si="225"/>
        <v>5</v>
      </c>
      <c r="H2174">
        <f t="shared" si="226"/>
        <v>50</v>
      </c>
      <c r="J2174">
        <f t="shared" si="227"/>
        <v>25</v>
      </c>
      <c r="K2174">
        <f t="shared" si="227"/>
        <v>205</v>
      </c>
      <c r="N2174">
        <v>10</v>
      </c>
    </row>
    <row r="2175" spans="1:14" x14ac:dyDescent="0.25">
      <c r="A2175" t="str">
        <f t="shared" si="219"/>
        <v/>
      </c>
      <c r="B2175" s="16">
        <f t="shared" si="222"/>
        <v>40975</v>
      </c>
      <c r="C2175">
        <f t="shared" si="223"/>
        <v>295</v>
      </c>
      <c r="D2175">
        <f t="shared" si="220"/>
        <v>295</v>
      </c>
      <c r="E2175">
        <f t="shared" si="221"/>
        <v>0</v>
      </c>
      <c r="F2175">
        <f t="shared" si="225"/>
        <v>5</v>
      </c>
      <c r="H2175">
        <f t="shared" si="226"/>
        <v>50</v>
      </c>
      <c r="J2175">
        <f t="shared" si="227"/>
        <v>25</v>
      </c>
      <c r="K2175">
        <f t="shared" si="227"/>
        <v>205</v>
      </c>
      <c r="N2175">
        <v>10</v>
      </c>
    </row>
    <row r="2176" spans="1:14" x14ac:dyDescent="0.25">
      <c r="A2176" t="str">
        <f t="shared" si="219"/>
        <v/>
      </c>
      <c r="B2176" s="16">
        <f t="shared" si="222"/>
        <v>40976</v>
      </c>
      <c r="C2176">
        <f t="shared" si="223"/>
        <v>295</v>
      </c>
      <c r="D2176">
        <f t="shared" si="220"/>
        <v>295</v>
      </c>
      <c r="E2176">
        <f t="shared" si="221"/>
        <v>0</v>
      </c>
      <c r="F2176">
        <f t="shared" si="225"/>
        <v>5</v>
      </c>
      <c r="H2176">
        <f t="shared" si="226"/>
        <v>50</v>
      </c>
      <c r="J2176">
        <f t="shared" si="227"/>
        <v>25</v>
      </c>
      <c r="K2176">
        <f t="shared" si="227"/>
        <v>205</v>
      </c>
      <c r="N2176">
        <v>10</v>
      </c>
    </row>
    <row r="2177" spans="1:14" x14ac:dyDescent="0.25">
      <c r="A2177" t="str">
        <f t="shared" si="219"/>
        <v/>
      </c>
      <c r="B2177" s="16">
        <f t="shared" si="222"/>
        <v>40977</v>
      </c>
      <c r="C2177">
        <f t="shared" si="223"/>
        <v>295</v>
      </c>
      <c r="D2177">
        <f t="shared" si="220"/>
        <v>295</v>
      </c>
      <c r="E2177">
        <f t="shared" si="221"/>
        <v>0</v>
      </c>
      <c r="F2177">
        <f t="shared" si="225"/>
        <v>5</v>
      </c>
      <c r="H2177">
        <f t="shared" si="226"/>
        <v>50</v>
      </c>
      <c r="J2177">
        <f t="shared" si="227"/>
        <v>25</v>
      </c>
      <c r="K2177">
        <f t="shared" si="227"/>
        <v>205</v>
      </c>
      <c r="N2177">
        <v>10</v>
      </c>
    </row>
    <row r="2178" spans="1:14" x14ac:dyDescent="0.25">
      <c r="A2178" t="str">
        <f t="shared" si="219"/>
        <v/>
      </c>
      <c r="B2178" s="16">
        <f t="shared" si="222"/>
        <v>40978</v>
      </c>
      <c r="C2178">
        <f t="shared" si="223"/>
        <v>295</v>
      </c>
      <c r="D2178">
        <f t="shared" si="220"/>
        <v>295</v>
      </c>
      <c r="E2178">
        <f t="shared" si="221"/>
        <v>0</v>
      </c>
      <c r="F2178">
        <f t="shared" si="225"/>
        <v>5</v>
      </c>
      <c r="H2178">
        <f t="shared" si="226"/>
        <v>50</v>
      </c>
      <c r="J2178">
        <f t="shared" si="227"/>
        <v>25</v>
      </c>
      <c r="K2178">
        <f t="shared" si="227"/>
        <v>205</v>
      </c>
      <c r="N2178">
        <v>10</v>
      </c>
    </row>
    <row r="2179" spans="1:14" x14ac:dyDescent="0.25">
      <c r="A2179" t="str">
        <f t="shared" si="219"/>
        <v/>
      </c>
      <c r="B2179" s="16">
        <f t="shared" si="222"/>
        <v>40979</v>
      </c>
      <c r="C2179">
        <f t="shared" si="223"/>
        <v>295</v>
      </c>
      <c r="D2179">
        <f t="shared" si="220"/>
        <v>295</v>
      </c>
      <c r="E2179">
        <f t="shared" si="221"/>
        <v>0</v>
      </c>
      <c r="F2179">
        <f t="shared" si="225"/>
        <v>5</v>
      </c>
      <c r="H2179">
        <f t="shared" si="226"/>
        <v>50</v>
      </c>
      <c r="J2179">
        <f t="shared" si="227"/>
        <v>25</v>
      </c>
      <c r="K2179">
        <f t="shared" si="227"/>
        <v>205</v>
      </c>
      <c r="N2179">
        <v>10</v>
      </c>
    </row>
    <row r="2180" spans="1:14" x14ac:dyDescent="0.25">
      <c r="A2180" t="str">
        <f t="shared" si="219"/>
        <v/>
      </c>
      <c r="B2180" s="16">
        <f t="shared" si="222"/>
        <v>40980</v>
      </c>
      <c r="C2180">
        <f t="shared" si="223"/>
        <v>295</v>
      </c>
      <c r="D2180">
        <f t="shared" si="220"/>
        <v>295</v>
      </c>
      <c r="E2180">
        <f t="shared" si="221"/>
        <v>0</v>
      </c>
      <c r="F2180">
        <f t="shared" si="225"/>
        <v>5</v>
      </c>
      <c r="H2180">
        <f t="shared" si="226"/>
        <v>50</v>
      </c>
      <c r="J2180">
        <f t="shared" si="227"/>
        <v>25</v>
      </c>
      <c r="K2180">
        <f t="shared" si="227"/>
        <v>205</v>
      </c>
      <c r="N2180">
        <v>10</v>
      </c>
    </row>
    <row r="2181" spans="1:14" x14ac:dyDescent="0.25">
      <c r="A2181" t="str">
        <f t="shared" si="219"/>
        <v/>
      </c>
      <c r="B2181" s="16">
        <f t="shared" si="222"/>
        <v>40981</v>
      </c>
      <c r="C2181">
        <f t="shared" si="223"/>
        <v>295</v>
      </c>
      <c r="D2181">
        <f t="shared" si="220"/>
        <v>295</v>
      </c>
      <c r="E2181">
        <f t="shared" si="221"/>
        <v>0</v>
      </c>
      <c r="F2181">
        <f t="shared" si="225"/>
        <v>5</v>
      </c>
      <c r="H2181">
        <f t="shared" si="226"/>
        <v>50</v>
      </c>
      <c r="J2181">
        <f t="shared" si="227"/>
        <v>25</v>
      </c>
      <c r="K2181">
        <f t="shared" si="227"/>
        <v>205</v>
      </c>
      <c r="N2181">
        <v>10</v>
      </c>
    </row>
    <row r="2182" spans="1:14" x14ac:dyDescent="0.25">
      <c r="A2182" t="str">
        <f t="shared" si="219"/>
        <v/>
      </c>
      <c r="B2182" s="16">
        <f t="shared" si="222"/>
        <v>40982</v>
      </c>
      <c r="C2182">
        <f t="shared" si="223"/>
        <v>295</v>
      </c>
      <c r="D2182">
        <f t="shared" si="220"/>
        <v>295</v>
      </c>
      <c r="E2182">
        <f t="shared" si="221"/>
        <v>0</v>
      </c>
      <c r="F2182">
        <f t="shared" si="225"/>
        <v>5</v>
      </c>
      <c r="H2182">
        <f t="shared" si="226"/>
        <v>50</v>
      </c>
      <c r="J2182">
        <f t="shared" si="227"/>
        <v>25</v>
      </c>
      <c r="K2182">
        <f t="shared" si="227"/>
        <v>205</v>
      </c>
      <c r="N2182">
        <v>10</v>
      </c>
    </row>
    <row r="2183" spans="1:14" x14ac:dyDescent="0.25">
      <c r="A2183" t="str">
        <f t="shared" si="219"/>
        <v/>
      </c>
      <c r="B2183" s="16">
        <f t="shared" si="222"/>
        <v>40983</v>
      </c>
      <c r="C2183">
        <f t="shared" si="223"/>
        <v>295</v>
      </c>
      <c r="D2183">
        <f t="shared" si="220"/>
        <v>295</v>
      </c>
      <c r="E2183">
        <f t="shared" si="221"/>
        <v>0</v>
      </c>
      <c r="F2183">
        <f t="shared" si="225"/>
        <v>5</v>
      </c>
      <c r="H2183">
        <f t="shared" si="226"/>
        <v>50</v>
      </c>
      <c r="J2183">
        <f t="shared" si="227"/>
        <v>25</v>
      </c>
      <c r="K2183">
        <f t="shared" si="227"/>
        <v>205</v>
      </c>
      <c r="N2183">
        <v>10</v>
      </c>
    </row>
    <row r="2184" spans="1:14" x14ac:dyDescent="0.25">
      <c r="A2184" t="str">
        <f t="shared" ref="A2184:A2247" si="228">IF(DAY(B2184)=1,1,"")</f>
        <v/>
      </c>
      <c r="B2184" s="16">
        <f t="shared" si="222"/>
        <v>40984</v>
      </c>
      <c r="C2184">
        <f t="shared" si="223"/>
        <v>295</v>
      </c>
      <c r="D2184">
        <f t="shared" ref="D2184:D2247" si="229">SUM(F2184:W2184)</f>
        <v>295</v>
      </c>
      <c r="E2184">
        <f t="shared" ref="E2184:E2247" si="230">C2184-D2184</f>
        <v>0</v>
      </c>
      <c r="F2184">
        <f t="shared" si="225"/>
        <v>5</v>
      </c>
      <c r="H2184">
        <f t="shared" si="226"/>
        <v>50</v>
      </c>
      <c r="J2184">
        <f t="shared" si="227"/>
        <v>25</v>
      </c>
      <c r="K2184">
        <f t="shared" si="227"/>
        <v>205</v>
      </c>
      <c r="N2184">
        <v>10</v>
      </c>
    </row>
    <row r="2185" spans="1:14" x14ac:dyDescent="0.25">
      <c r="A2185" t="str">
        <f t="shared" si="228"/>
        <v/>
      </c>
      <c r="B2185" s="16">
        <f t="shared" ref="B2185:B2248" si="231">B2184+1</f>
        <v>40985</v>
      </c>
      <c r="C2185">
        <f t="shared" si="223"/>
        <v>295</v>
      </c>
      <c r="D2185">
        <f t="shared" si="229"/>
        <v>295</v>
      </c>
      <c r="E2185">
        <f t="shared" si="230"/>
        <v>0</v>
      </c>
      <c r="F2185">
        <f t="shared" si="225"/>
        <v>5</v>
      </c>
      <c r="H2185">
        <f t="shared" si="226"/>
        <v>50</v>
      </c>
      <c r="J2185">
        <f t="shared" si="227"/>
        <v>25</v>
      </c>
      <c r="K2185">
        <f t="shared" si="227"/>
        <v>205</v>
      </c>
      <c r="N2185">
        <v>10</v>
      </c>
    </row>
    <row r="2186" spans="1:14" x14ac:dyDescent="0.25">
      <c r="A2186" t="str">
        <f t="shared" si="228"/>
        <v/>
      </c>
      <c r="B2186" s="16">
        <f t="shared" si="231"/>
        <v>40986</v>
      </c>
      <c r="C2186">
        <f t="shared" ref="C2186:C2249" si="232">C2185</f>
        <v>295</v>
      </c>
      <c r="D2186">
        <f t="shared" si="229"/>
        <v>295</v>
      </c>
      <c r="E2186">
        <f t="shared" si="230"/>
        <v>0</v>
      </c>
      <c r="F2186">
        <f t="shared" si="225"/>
        <v>5</v>
      </c>
      <c r="H2186">
        <f t="shared" si="226"/>
        <v>50</v>
      </c>
      <c r="J2186">
        <f t="shared" si="227"/>
        <v>25</v>
      </c>
      <c r="K2186">
        <f t="shared" si="227"/>
        <v>205</v>
      </c>
      <c r="N2186">
        <v>10</v>
      </c>
    </row>
    <row r="2187" spans="1:14" x14ac:dyDescent="0.25">
      <c r="A2187" t="str">
        <f t="shared" si="228"/>
        <v/>
      </c>
      <c r="B2187" s="16">
        <f t="shared" si="231"/>
        <v>40987</v>
      </c>
      <c r="C2187">
        <f t="shared" si="232"/>
        <v>295</v>
      </c>
      <c r="D2187">
        <f t="shared" si="229"/>
        <v>295</v>
      </c>
      <c r="E2187">
        <f t="shared" si="230"/>
        <v>0</v>
      </c>
      <c r="F2187">
        <f t="shared" si="225"/>
        <v>5</v>
      </c>
      <c r="H2187">
        <f t="shared" si="226"/>
        <v>50</v>
      </c>
      <c r="J2187">
        <f t="shared" si="227"/>
        <v>25</v>
      </c>
      <c r="K2187">
        <f t="shared" si="227"/>
        <v>205</v>
      </c>
      <c r="N2187">
        <v>10</v>
      </c>
    </row>
    <row r="2188" spans="1:14" x14ac:dyDescent="0.25">
      <c r="A2188" t="str">
        <f t="shared" si="228"/>
        <v/>
      </c>
      <c r="B2188" s="16">
        <f t="shared" si="231"/>
        <v>40988</v>
      </c>
      <c r="C2188">
        <f t="shared" si="232"/>
        <v>295</v>
      </c>
      <c r="D2188">
        <f t="shared" si="229"/>
        <v>295</v>
      </c>
      <c r="E2188">
        <f t="shared" si="230"/>
        <v>0</v>
      </c>
      <c r="F2188">
        <f t="shared" si="225"/>
        <v>5</v>
      </c>
      <c r="H2188">
        <f t="shared" si="226"/>
        <v>50</v>
      </c>
      <c r="J2188">
        <f t="shared" si="227"/>
        <v>25</v>
      </c>
      <c r="K2188">
        <f t="shared" si="227"/>
        <v>205</v>
      </c>
      <c r="N2188">
        <v>10</v>
      </c>
    </row>
    <row r="2189" spans="1:14" x14ac:dyDescent="0.25">
      <c r="A2189" t="str">
        <f t="shared" si="228"/>
        <v/>
      </c>
      <c r="B2189" s="16">
        <f t="shared" si="231"/>
        <v>40989</v>
      </c>
      <c r="C2189">
        <f t="shared" si="232"/>
        <v>295</v>
      </c>
      <c r="D2189">
        <f t="shared" si="229"/>
        <v>295</v>
      </c>
      <c r="E2189">
        <f t="shared" si="230"/>
        <v>0</v>
      </c>
      <c r="F2189">
        <f t="shared" si="225"/>
        <v>5</v>
      </c>
      <c r="H2189">
        <f t="shared" si="226"/>
        <v>50</v>
      </c>
      <c r="J2189">
        <f t="shared" si="227"/>
        <v>25</v>
      </c>
      <c r="K2189">
        <f t="shared" si="227"/>
        <v>205</v>
      </c>
      <c r="N2189">
        <v>10</v>
      </c>
    </row>
    <row r="2190" spans="1:14" x14ac:dyDescent="0.25">
      <c r="A2190" t="str">
        <f t="shared" si="228"/>
        <v/>
      </c>
      <c r="B2190" s="16">
        <f t="shared" si="231"/>
        <v>40990</v>
      </c>
      <c r="C2190">
        <f t="shared" si="232"/>
        <v>295</v>
      </c>
      <c r="D2190">
        <f t="shared" si="229"/>
        <v>295</v>
      </c>
      <c r="E2190">
        <f t="shared" si="230"/>
        <v>0</v>
      </c>
      <c r="F2190">
        <f t="shared" si="225"/>
        <v>5</v>
      </c>
      <c r="H2190">
        <f t="shared" si="226"/>
        <v>50</v>
      </c>
      <c r="J2190">
        <f t="shared" si="227"/>
        <v>25</v>
      </c>
      <c r="K2190">
        <f t="shared" si="227"/>
        <v>205</v>
      </c>
      <c r="N2190">
        <v>10</v>
      </c>
    </row>
    <row r="2191" spans="1:14" x14ac:dyDescent="0.25">
      <c r="A2191" t="str">
        <f t="shared" si="228"/>
        <v/>
      </c>
      <c r="B2191" s="16">
        <f t="shared" si="231"/>
        <v>40991</v>
      </c>
      <c r="C2191">
        <f t="shared" si="232"/>
        <v>295</v>
      </c>
      <c r="D2191">
        <f t="shared" si="229"/>
        <v>295</v>
      </c>
      <c r="E2191">
        <f t="shared" si="230"/>
        <v>0</v>
      </c>
      <c r="F2191">
        <f t="shared" si="225"/>
        <v>5</v>
      </c>
      <c r="H2191">
        <f t="shared" si="226"/>
        <v>50</v>
      </c>
      <c r="J2191">
        <f t="shared" si="227"/>
        <v>25</v>
      </c>
      <c r="K2191">
        <f t="shared" si="227"/>
        <v>205</v>
      </c>
      <c r="N2191">
        <v>10</v>
      </c>
    </row>
    <row r="2192" spans="1:14" x14ac:dyDescent="0.25">
      <c r="A2192" t="str">
        <f t="shared" si="228"/>
        <v/>
      </c>
      <c r="B2192" s="16">
        <f t="shared" si="231"/>
        <v>40992</v>
      </c>
      <c r="C2192">
        <f t="shared" si="232"/>
        <v>295</v>
      </c>
      <c r="D2192">
        <f t="shared" si="229"/>
        <v>295</v>
      </c>
      <c r="E2192">
        <f t="shared" si="230"/>
        <v>0</v>
      </c>
      <c r="F2192">
        <f t="shared" si="225"/>
        <v>5</v>
      </c>
      <c r="H2192">
        <f t="shared" si="226"/>
        <v>50</v>
      </c>
      <c r="J2192">
        <f t="shared" si="227"/>
        <v>25</v>
      </c>
      <c r="K2192">
        <f t="shared" si="227"/>
        <v>205</v>
      </c>
      <c r="N2192">
        <v>10</v>
      </c>
    </row>
    <row r="2193" spans="1:14" x14ac:dyDescent="0.25">
      <c r="A2193" t="str">
        <f t="shared" si="228"/>
        <v/>
      </c>
      <c r="B2193" s="16">
        <f t="shared" si="231"/>
        <v>40993</v>
      </c>
      <c r="C2193">
        <f t="shared" si="232"/>
        <v>295</v>
      </c>
      <c r="D2193">
        <f t="shared" si="229"/>
        <v>295</v>
      </c>
      <c r="E2193">
        <f t="shared" si="230"/>
        <v>0</v>
      </c>
      <c r="F2193">
        <f t="shared" si="225"/>
        <v>5</v>
      </c>
      <c r="H2193">
        <f t="shared" si="226"/>
        <v>50</v>
      </c>
      <c r="J2193">
        <f t="shared" si="227"/>
        <v>25</v>
      </c>
      <c r="K2193">
        <f t="shared" si="227"/>
        <v>205</v>
      </c>
      <c r="N2193">
        <v>10</v>
      </c>
    </row>
    <row r="2194" spans="1:14" x14ac:dyDescent="0.25">
      <c r="A2194" t="str">
        <f t="shared" si="228"/>
        <v/>
      </c>
      <c r="B2194" s="16">
        <f t="shared" si="231"/>
        <v>40994</v>
      </c>
      <c r="C2194">
        <f t="shared" si="232"/>
        <v>295</v>
      </c>
      <c r="D2194">
        <f t="shared" si="229"/>
        <v>295</v>
      </c>
      <c r="E2194">
        <f t="shared" si="230"/>
        <v>0</v>
      </c>
      <c r="F2194">
        <f t="shared" si="225"/>
        <v>5</v>
      </c>
      <c r="H2194">
        <f t="shared" si="226"/>
        <v>50</v>
      </c>
      <c r="J2194">
        <f t="shared" si="227"/>
        <v>25</v>
      </c>
      <c r="K2194">
        <f t="shared" si="227"/>
        <v>205</v>
      </c>
      <c r="N2194">
        <v>10</v>
      </c>
    </row>
    <row r="2195" spans="1:14" x14ac:dyDescent="0.25">
      <c r="A2195" t="str">
        <f t="shared" si="228"/>
        <v/>
      </c>
      <c r="B2195" s="16">
        <f t="shared" si="231"/>
        <v>40995</v>
      </c>
      <c r="C2195">
        <f t="shared" si="232"/>
        <v>295</v>
      </c>
      <c r="D2195">
        <f t="shared" si="229"/>
        <v>295</v>
      </c>
      <c r="E2195">
        <f t="shared" si="230"/>
        <v>0</v>
      </c>
      <c r="F2195">
        <f t="shared" si="225"/>
        <v>5</v>
      </c>
      <c r="H2195">
        <f t="shared" si="226"/>
        <v>50</v>
      </c>
      <c r="J2195">
        <f t="shared" si="227"/>
        <v>25</v>
      </c>
      <c r="K2195">
        <f t="shared" si="227"/>
        <v>205</v>
      </c>
      <c r="N2195">
        <v>10</v>
      </c>
    </row>
    <row r="2196" spans="1:14" x14ac:dyDescent="0.25">
      <c r="A2196" t="str">
        <f t="shared" si="228"/>
        <v/>
      </c>
      <c r="B2196" s="16">
        <f t="shared" si="231"/>
        <v>40996</v>
      </c>
      <c r="C2196">
        <f t="shared" si="232"/>
        <v>295</v>
      </c>
      <c r="D2196">
        <f t="shared" si="229"/>
        <v>295</v>
      </c>
      <c r="E2196">
        <f t="shared" si="230"/>
        <v>0</v>
      </c>
      <c r="F2196">
        <f t="shared" si="225"/>
        <v>5</v>
      </c>
      <c r="H2196">
        <f t="shared" si="226"/>
        <v>50</v>
      </c>
      <c r="J2196">
        <f t="shared" si="227"/>
        <v>25</v>
      </c>
      <c r="K2196">
        <f t="shared" si="227"/>
        <v>205</v>
      </c>
      <c r="N2196">
        <v>10</v>
      </c>
    </row>
    <row r="2197" spans="1:14" x14ac:dyDescent="0.25">
      <c r="A2197" t="str">
        <f t="shared" si="228"/>
        <v/>
      </c>
      <c r="B2197" s="16">
        <f t="shared" si="231"/>
        <v>40997</v>
      </c>
      <c r="C2197">
        <f t="shared" si="232"/>
        <v>295</v>
      </c>
      <c r="D2197">
        <f t="shared" si="229"/>
        <v>295</v>
      </c>
      <c r="E2197">
        <f t="shared" si="230"/>
        <v>0</v>
      </c>
      <c r="F2197">
        <f t="shared" si="225"/>
        <v>5</v>
      </c>
      <c r="H2197">
        <f t="shared" si="226"/>
        <v>50</v>
      </c>
      <c r="J2197">
        <f t="shared" si="227"/>
        <v>25</v>
      </c>
      <c r="K2197">
        <f t="shared" si="227"/>
        <v>205</v>
      </c>
      <c r="N2197">
        <v>10</v>
      </c>
    </row>
    <row r="2198" spans="1:14" x14ac:dyDescent="0.25">
      <c r="A2198" t="str">
        <f t="shared" si="228"/>
        <v/>
      </c>
      <c r="B2198" s="16">
        <f t="shared" si="231"/>
        <v>40998</v>
      </c>
      <c r="C2198">
        <f t="shared" si="232"/>
        <v>295</v>
      </c>
      <c r="D2198">
        <f t="shared" si="229"/>
        <v>295</v>
      </c>
      <c r="E2198">
        <f t="shared" si="230"/>
        <v>0</v>
      </c>
      <c r="F2198">
        <f t="shared" si="225"/>
        <v>5</v>
      </c>
      <c r="H2198">
        <f t="shared" si="226"/>
        <v>50</v>
      </c>
      <c r="J2198">
        <f t="shared" si="227"/>
        <v>25</v>
      </c>
      <c r="K2198">
        <f t="shared" si="227"/>
        <v>205</v>
      </c>
      <c r="N2198">
        <v>10</v>
      </c>
    </row>
    <row r="2199" spans="1:14" x14ac:dyDescent="0.25">
      <c r="A2199" t="str">
        <f t="shared" si="228"/>
        <v/>
      </c>
      <c r="B2199" s="16">
        <f t="shared" si="231"/>
        <v>40999</v>
      </c>
      <c r="C2199">
        <f t="shared" si="232"/>
        <v>295</v>
      </c>
      <c r="D2199">
        <f t="shared" si="229"/>
        <v>295</v>
      </c>
      <c r="E2199">
        <f t="shared" si="230"/>
        <v>0</v>
      </c>
      <c r="F2199">
        <f t="shared" si="225"/>
        <v>5</v>
      </c>
      <c r="H2199">
        <f t="shared" si="226"/>
        <v>50</v>
      </c>
      <c r="J2199">
        <f t="shared" si="227"/>
        <v>25</v>
      </c>
      <c r="K2199">
        <f t="shared" si="227"/>
        <v>205</v>
      </c>
      <c r="N2199">
        <v>10</v>
      </c>
    </row>
    <row r="2200" spans="1:14" x14ac:dyDescent="0.25">
      <c r="A2200">
        <f t="shared" si="228"/>
        <v>1</v>
      </c>
      <c r="B2200" s="16">
        <f t="shared" si="231"/>
        <v>41000</v>
      </c>
      <c r="C2200">
        <f t="shared" si="232"/>
        <v>295</v>
      </c>
      <c r="D2200">
        <f t="shared" si="229"/>
        <v>295</v>
      </c>
      <c r="E2200">
        <f t="shared" si="230"/>
        <v>0</v>
      </c>
      <c r="F2200">
        <f t="shared" si="225"/>
        <v>5</v>
      </c>
      <c r="H2200">
        <f>10+14+10+17</f>
        <v>51</v>
      </c>
      <c r="J2200">
        <f t="shared" si="227"/>
        <v>25</v>
      </c>
      <c r="K2200">
        <f>20+184</f>
        <v>204</v>
      </c>
      <c r="N2200">
        <v>10</v>
      </c>
    </row>
    <row r="2201" spans="1:14" x14ac:dyDescent="0.25">
      <c r="A2201" t="str">
        <f t="shared" si="228"/>
        <v/>
      </c>
      <c r="B2201" s="16">
        <f t="shared" si="231"/>
        <v>41001</v>
      </c>
      <c r="C2201">
        <f t="shared" si="232"/>
        <v>295</v>
      </c>
      <c r="D2201">
        <f t="shared" si="229"/>
        <v>295</v>
      </c>
      <c r="E2201">
        <f t="shared" si="230"/>
        <v>0</v>
      </c>
      <c r="F2201">
        <f t="shared" si="225"/>
        <v>5</v>
      </c>
      <c r="H2201">
        <f t="shared" si="226"/>
        <v>51</v>
      </c>
      <c r="J2201">
        <f t="shared" si="227"/>
        <v>25</v>
      </c>
      <c r="K2201">
        <f t="shared" si="227"/>
        <v>204</v>
      </c>
      <c r="N2201">
        <v>10</v>
      </c>
    </row>
    <row r="2202" spans="1:14" x14ac:dyDescent="0.25">
      <c r="A2202" t="str">
        <f t="shared" si="228"/>
        <v/>
      </c>
      <c r="B2202" s="16">
        <f t="shared" si="231"/>
        <v>41002</v>
      </c>
      <c r="C2202">
        <f t="shared" si="232"/>
        <v>295</v>
      </c>
      <c r="D2202">
        <f t="shared" si="229"/>
        <v>295</v>
      </c>
      <c r="E2202">
        <f t="shared" si="230"/>
        <v>0</v>
      </c>
      <c r="F2202">
        <f t="shared" si="225"/>
        <v>5</v>
      </c>
      <c r="H2202">
        <f t="shared" si="226"/>
        <v>51</v>
      </c>
      <c r="J2202">
        <f t="shared" si="227"/>
        <v>25</v>
      </c>
      <c r="K2202">
        <f t="shared" si="227"/>
        <v>204</v>
      </c>
      <c r="N2202">
        <v>10</v>
      </c>
    </row>
    <row r="2203" spans="1:14" x14ac:dyDescent="0.25">
      <c r="A2203" t="str">
        <f t="shared" si="228"/>
        <v/>
      </c>
      <c r="B2203" s="16">
        <f t="shared" si="231"/>
        <v>41003</v>
      </c>
      <c r="C2203">
        <f t="shared" si="232"/>
        <v>295</v>
      </c>
      <c r="D2203">
        <f t="shared" si="229"/>
        <v>295</v>
      </c>
      <c r="E2203">
        <f t="shared" si="230"/>
        <v>0</v>
      </c>
      <c r="F2203">
        <f t="shared" si="225"/>
        <v>5</v>
      </c>
      <c r="H2203">
        <f t="shared" si="226"/>
        <v>51</v>
      </c>
      <c r="J2203">
        <f t="shared" si="227"/>
        <v>25</v>
      </c>
      <c r="K2203">
        <f t="shared" si="227"/>
        <v>204</v>
      </c>
      <c r="N2203">
        <v>10</v>
      </c>
    </row>
    <row r="2204" spans="1:14" x14ac:dyDescent="0.25">
      <c r="A2204" t="str">
        <f t="shared" si="228"/>
        <v/>
      </c>
      <c r="B2204" s="16">
        <f t="shared" si="231"/>
        <v>41004</v>
      </c>
      <c r="C2204">
        <f t="shared" si="232"/>
        <v>295</v>
      </c>
      <c r="D2204">
        <f t="shared" si="229"/>
        <v>295</v>
      </c>
      <c r="E2204">
        <f t="shared" si="230"/>
        <v>0</v>
      </c>
      <c r="F2204">
        <f t="shared" si="225"/>
        <v>5</v>
      </c>
      <c r="H2204">
        <f t="shared" si="226"/>
        <v>51</v>
      </c>
      <c r="J2204">
        <f t="shared" si="227"/>
        <v>25</v>
      </c>
      <c r="K2204">
        <f t="shared" si="227"/>
        <v>204</v>
      </c>
      <c r="N2204">
        <v>10</v>
      </c>
    </row>
    <row r="2205" spans="1:14" x14ac:dyDescent="0.25">
      <c r="A2205" t="str">
        <f t="shared" si="228"/>
        <v/>
      </c>
      <c r="B2205" s="16">
        <f t="shared" si="231"/>
        <v>41005</v>
      </c>
      <c r="C2205">
        <f t="shared" si="232"/>
        <v>295</v>
      </c>
      <c r="D2205">
        <f t="shared" si="229"/>
        <v>295</v>
      </c>
      <c r="E2205">
        <f t="shared" si="230"/>
        <v>0</v>
      </c>
      <c r="F2205">
        <f t="shared" si="225"/>
        <v>5</v>
      </c>
      <c r="H2205">
        <f t="shared" si="226"/>
        <v>51</v>
      </c>
      <c r="J2205">
        <f t="shared" si="227"/>
        <v>25</v>
      </c>
      <c r="K2205">
        <f t="shared" si="227"/>
        <v>204</v>
      </c>
      <c r="N2205">
        <v>10</v>
      </c>
    </row>
    <row r="2206" spans="1:14" x14ac:dyDescent="0.25">
      <c r="A2206" t="str">
        <f t="shared" si="228"/>
        <v/>
      </c>
      <c r="B2206" s="16">
        <f t="shared" si="231"/>
        <v>41006</v>
      </c>
      <c r="C2206">
        <f t="shared" si="232"/>
        <v>295</v>
      </c>
      <c r="D2206">
        <f t="shared" si="229"/>
        <v>295</v>
      </c>
      <c r="E2206">
        <f t="shared" si="230"/>
        <v>0</v>
      </c>
      <c r="F2206">
        <f t="shared" si="225"/>
        <v>5</v>
      </c>
      <c r="H2206">
        <f t="shared" si="226"/>
        <v>51</v>
      </c>
      <c r="J2206">
        <f t="shared" si="227"/>
        <v>25</v>
      </c>
      <c r="K2206">
        <f t="shared" si="227"/>
        <v>204</v>
      </c>
      <c r="N2206">
        <v>10</v>
      </c>
    </row>
    <row r="2207" spans="1:14" x14ac:dyDescent="0.25">
      <c r="A2207" t="str">
        <f t="shared" si="228"/>
        <v/>
      </c>
      <c r="B2207" s="16">
        <f t="shared" si="231"/>
        <v>41007</v>
      </c>
      <c r="C2207">
        <f t="shared" si="232"/>
        <v>295</v>
      </c>
      <c r="D2207">
        <f t="shared" si="229"/>
        <v>295</v>
      </c>
      <c r="E2207">
        <f t="shared" si="230"/>
        <v>0</v>
      </c>
      <c r="F2207">
        <f t="shared" si="225"/>
        <v>5</v>
      </c>
      <c r="H2207">
        <f t="shared" si="226"/>
        <v>51</v>
      </c>
      <c r="J2207">
        <f t="shared" si="227"/>
        <v>25</v>
      </c>
      <c r="K2207">
        <f t="shared" si="227"/>
        <v>204</v>
      </c>
      <c r="N2207">
        <v>10</v>
      </c>
    </row>
    <row r="2208" spans="1:14" x14ac:dyDescent="0.25">
      <c r="A2208" t="str">
        <f t="shared" si="228"/>
        <v/>
      </c>
      <c r="B2208" s="16">
        <f t="shared" si="231"/>
        <v>41008</v>
      </c>
      <c r="C2208">
        <f t="shared" si="232"/>
        <v>295</v>
      </c>
      <c r="D2208">
        <f t="shared" si="229"/>
        <v>295</v>
      </c>
      <c r="E2208">
        <f t="shared" si="230"/>
        <v>0</v>
      </c>
      <c r="F2208">
        <f t="shared" si="225"/>
        <v>5</v>
      </c>
      <c r="H2208">
        <f t="shared" si="226"/>
        <v>51</v>
      </c>
      <c r="J2208">
        <f t="shared" si="227"/>
        <v>25</v>
      </c>
      <c r="K2208">
        <f t="shared" si="227"/>
        <v>204</v>
      </c>
      <c r="N2208">
        <v>10</v>
      </c>
    </row>
    <row r="2209" spans="1:14" x14ac:dyDescent="0.25">
      <c r="A2209" t="str">
        <f t="shared" si="228"/>
        <v/>
      </c>
      <c r="B2209" s="16">
        <f t="shared" si="231"/>
        <v>41009</v>
      </c>
      <c r="C2209">
        <f t="shared" si="232"/>
        <v>295</v>
      </c>
      <c r="D2209">
        <f t="shared" si="229"/>
        <v>295</v>
      </c>
      <c r="E2209">
        <f t="shared" si="230"/>
        <v>0</v>
      </c>
      <c r="F2209">
        <f t="shared" si="225"/>
        <v>5</v>
      </c>
      <c r="H2209">
        <f t="shared" si="226"/>
        <v>51</v>
      </c>
      <c r="J2209">
        <f t="shared" si="227"/>
        <v>25</v>
      </c>
      <c r="K2209">
        <f t="shared" si="227"/>
        <v>204</v>
      </c>
      <c r="N2209">
        <v>10</v>
      </c>
    </row>
    <row r="2210" spans="1:14" x14ac:dyDescent="0.25">
      <c r="A2210" t="str">
        <f t="shared" si="228"/>
        <v/>
      </c>
      <c r="B2210" s="16">
        <f t="shared" si="231"/>
        <v>41010</v>
      </c>
      <c r="C2210">
        <f t="shared" si="232"/>
        <v>295</v>
      </c>
      <c r="D2210">
        <f t="shared" si="229"/>
        <v>295</v>
      </c>
      <c r="E2210">
        <f t="shared" si="230"/>
        <v>0</v>
      </c>
      <c r="F2210">
        <f t="shared" si="225"/>
        <v>5</v>
      </c>
      <c r="H2210">
        <f t="shared" si="226"/>
        <v>51</v>
      </c>
      <c r="J2210">
        <f t="shared" si="227"/>
        <v>25</v>
      </c>
      <c r="K2210">
        <f t="shared" si="227"/>
        <v>204</v>
      </c>
      <c r="N2210">
        <v>10</v>
      </c>
    </row>
    <row r="2211" spans="1:14" x14ac:dyDescent="0.25">
      <c r="A2211" t="str">
        <f t="shared" si="228"/>
        <v/>
      </c>
      <c r="B2211" s="16">
        <f t="shared" si="231"/>
        <v>41011</v>
      </c>
      <c r="C2211">
        <f t="shared" si="232"/>
        <v>295</v>
      </c>
      <c r="D2211">
        <f t="shared" si="229"/>
        <v>295</v>
      </c>
      <c r="E2211">
        <f t="shared" si="230"/>
        <v>0</v>
      </c>
      <c r="F2211">
        <f t="shared" ref="F2211:F2274" si="233">F2210</f>
        <v>5</v>
      </c>
      <c r="H2211">
        <f t="shared" ref="H2211:H2274" si="234">H2210</f>
        <v>51</v>
      </c>
      <c r="J2211">
        <f t="shared" ref="J2211:K2274" si="235">J2210</f>
        <v>25</v>
      </c>
      <c r="K2211">
        <f t="shared" si="235"/>
        <v>204</v>
      </c>
      <c r="N2211">
        <v>10</v>
      </c>
    </row>
    <row r="2212" spans="1:14" x14ac:dyDescent="0.25">
      <c r="A2212" t="str">
        <f t="shared" si="228"/>
        <v/>
      </c>
      <c r="B2212" s="16">
        <f t="shared" si="231"/>
        <v>41012</v>
      </c>
      <c r="C2212">
        <f t="shared" si="232"/>
        <v>295</v>
      </c>
      <c r="D2212">
        <f t="shared" si="229"/>
        <v>295</v>
      </c>
      <c r="E2212">
        <f t="shared" si="230"/>
        <v>0</v>
      </c>
      <c r="F2212">
        <f t="shared" si="233"/>
        <v>5</v>
      </c>
      <c r="H2212">
        <f t="shared" si="234"/>
        <v>51</v>
      </c>
      <c r="J2212">
        <f t="shared" si="235"/>
        <v>25</v>
      </c>
      <c r="K2212">
        <f t="shared" si="235"/>
        <v>204</v>
      </c>
      <c r="N2212">
        <v>10</v>
      </c>
    </row>
    <row r="2213" spans="1:14" x14ac:dyDescent="0.25">
      <c r="A2213" t="str">
        <f t="shared" si="228"/>
        <v/>
      </c>
      <c r="B2213" s="16">
        <f t="shared" si="231"/>
        <v>41013</v>
      </c>
      <c r="C2213">
        <f t="shared" si="232"/>
        <v>295</v>
      </c>
      <c r="D2213">
        <f t="shared" si="229"/>
        <v>295</v>
      </c>
      <c r="E2213">
        <f t="shared" si="230"/>
        <v>0</v>
      </c>
      <c r="F2213">
        <f t="shared" si="233"/>
        <v>5</v>
      </c>
      <c r="H2213">
        <f t="shared" si="234"/>
        <v>51</v>
      </c>
      <c r="J2213">
        <f t="shared" si="235"/>
        <v>25</v>
      </c>
      <c r="K2213">
        <f t="shared" si="235"/>
        <v>204</v>
      </c>
      <c r="N2213">
        <v>10</v>
      </c>
    </row>
    <row r="2214" spans="1:14" x14ac:dyDescent="0.25">
      <c r="A2214" t="str">
        <f t="shared" si="228"/>
        <v/>
      </c>
      <c r="B2214" s="16">
        <f t="shared" si="231"/>
        <v>41014</v>
      </c>
      <c r="C2214">
        <f t="shared" si="232"/>
        <v>295</v>
      </c>
      <c r="D2214">
        <f t="shared" si="229"/>
        <v>295</v>
      </c>
      <c r="E2214">
        <f t="shared" si="230"/>
        <v>0</v>
      </c>
      <c r="F2214">
        <f t="shared" si="233"/>
        <v>5</v>
      </c>
      <c r="H2214">
        <f t="shared" si="234"/>
        <v>51</v>
      </c>
      <c r="J2214">
        <f t="shared" si="235"/>
        <v>25</v>
      </c>
      <c r="K2214">
        <f t="shared" si="235"/>
        <v>204</v>
      </c>
      <c r="N2214">
        <v>10</v>
      </c>
    </row>
    <row r="2215" spans="1:14" x14ac:dyDescent="0.25">
      <c r="A2215" t="str">
        <f t="shared" si="228"/>
        <v/>
      </c>
      <c r="B2215" s="16">
        <f t="shared" si="231"/>
        <v>41015</v>
      </c>
      <c r="C2215">
        <f t="shared" si="232"/>
        <v>295</v>
      </c>
      <c r="D2215">
        <f t="shared" si="229"/>
        <v>295</v>
      </c>
      <c r="E2215">
        <f t="shared" si="230"/>
        <v>0</v>
      </c>
      <c r="F2215">
        <f t="shared" si="233"/>
        <v>5</v>
      </c>
      <c r="H2215">
        <f t="shared" si="234"/>
        <v>51</v>
      </c>
      <c r="J2215">
        <f t="shared" si="235"/>
        <v>25</v>
      </c>
      <c r="K2215">
        <f t="shared" si="235"/>
        <v>204</v>
      </c>
      <c r="N2215">
        <v>10</v>
      </c>
    </row>
    <row r="2216" spans="1:14" x14ac:dyDescent="0.25">
      <c r="A2216" t="str">
        <f t="shared" si="228"/>
        <v/>
      </c>
      <c r="B2216" s="16">
        <f t="shared" si="231"/>
        <v>41016</v>
      </c>
      <c r="C2216">
        <f t="shared" si="232"/>
        <v>295</v>
      </c>
      <c r="D2216">
        <f t="shared" si="229"/>
        <v>295</v>
      </c>
      <c r="E2216">
        <f t="shared" si="230"/>
        <v>0</v>
      </c>
      <c r="F2216">
        <f t="shared" si="233"/>
        <v>5</v>
      </c>
      <c r="H2216">
        <f t="shared" si="234"/>
        <v>51</v>
      </c>
      <c r="J2216">
        <f t="shared" si="235"/>
        <v>25</v>
      </c>
      <c r="K2216">
        <f t="shared" si="235"/>
        <v>204</v>
      </c>
      <c r="N2216">
        <v>10</v>
      </c>
    </row>
    <row r="2217" spans="1:14" x14ac:dyDescent="0.25">
      <c r="A2217" t="str">
        <f t="shared" si="228"/>
        <v/>
      </c>
      <c r="B2217" s="16">
        <f t="shared" si="231"/>
        <v>41017</v>
      </c>
      <c r="C2217">
        <f t="shared" si="232"/>
        <v>295</v>
      </c>
      <c r="D2217">
        <f t="shared" si="229"/>
        <v>295</v>
      </c>
      <c r="E2217">
        <f t="shared" si="230"/>
        <v>0</v>
      </c>
      <c r="F2217">
        <f t="shared" si="233"/>
        <v>5</v>
      </c>
      <c r="H2217">
        <f t="shared" si="234"/>
        <v>51</v>
      </c>
      <c r="J2217">
        <f t="shared" si="235"/>
        <v>25</v>
      </c>
      <c r="K2217">
        <f t="shared" si="235"/>
        <v>204</v>
      </c>
      <c r="N2217">
        <v>10</v>
      </c>
    </row>
    <row r="2218" spans="1:14" x14ac:dyDescent="0.25">
      <c r="A2218" t="str">
        <f t="shared" si="228"/>
        <v/>
      </c>
      <c r="B2218" s="16">
        <f t="shared" si="231"/>
        <v>41018</v>
      </c>
      <c r="C2218">
        <f t="shared" si="232"/>
        <v>295</v>
      </c>
      <c r="D2218">
        <f t="shared" si="229"/>
        <v>295</v>
      </c>
      <c r="E2218">
        <f t="shared" si="230"/>
        <v>0</v>
      </c>
      <c r="F2218">
        <f t="shared" si="233"/>
        <v>5</v>
      </c>
      <c r="H2218">
        <f t="shared" si="234"/>
        <v>51</v>
      </c>
      <c r="J2218">
        <f t="shared" si="235"/>
        <v>25</v>
      </c>
      <c r="K2218">
        <f t="shared" si="235"/>
        <v>204</v>
      </c>
      <c r="N2218">
        <v>10</v>
      </c>
    </row>
    <row r="2219" spans="1:14" x14ac:dyDescent="0.25">
      <c r="A2219" t="str">
        <f t="shared" si="228"/>
        <v/>
      </c>
      <c r="B2219" s="16">
        <f t="shared" si="231"/>
        <v>41019</v>
      </c>
      <c r="C2219">
        <f t="shared" si="232"/>
        <v>295</v>
      </c>
      <c r="D2219">
        <f t="shared" si="229"/>
        <v>295</v>
      </c>
      <c r="E2219">
        <f t="shared" si="230"/>
        <v>0</v>
      </c>
      <c r="F2219">
        <f t="shared" si="233"/>
        <v>5</v>
      </c>
      <c r="H2219">
        <f t="shared" si="234"/>
        <v>51</v>
      </c>
      <c r="J2219">
        <f t="shared" si="235"/>
        <v>25</v>
      </c>
      <c r="K2219">
        <f t="shared" si="235"/>
        <v>204</v>
      </c>
      <c r="N2219">
        <v>10</v>
      </c>
    </row>
    <row r="2220" spans="1:14" x14ac:dyDescent="0.25">
      <c r="A2220" t="str">
        <f t="shared" si="228"/>
        <v/>
      </c>
      <c r="B2220" s="16">
        <f t="shared" si="231"/>
        <v>41020</v>
      </c>
      <c r="C2220">
        <f t="shared" si="232"/>
        <v>295</v>
      </c>
      <c r="D2220">
        <f t="shared" si="229"/>
        <v>295</v>
      </c>
      <c r="E2220">
        <f t="shared" si="230"/>
        <v>0</v>
      </c>
      <c r="F2220">
        <f t="shared" si="233"/>
        <v>5</v>
      </c>
      <c r="H2220">
        <f t="shared" si="234"/>
        <v>51</v>
      </c>
      <c r="J2220">
        <f t="shared" si="235"/>
        <v>25</v>
      </c>
      <c r="K2220">
        <f t="shared" si="235"/>
        <v>204</v>
      </c>
      <c r="N2220">
        <v>10</v>
      </c>
    </row>
    <row r="2221" spans="1:14" x14ac:dyDescent="0.25">
      <c r="A2221" t="str">
        <f t="shared" si="228"/>
        <v/>
      </c>
      <c r="B2221" s="16">
        <f t="shared" si="231"/>
        <v>41021</v>
      </c>
      <c r="C2221">
        <f t="shared" si="232"/>
        <v>295</v>
      </c>
      <c r="D2221">
        <f t="shared" si="229"/>
        <v>295</v>
      </c>
      <c r="E2221">
        <f t="shared" si="230"/>
        <v>0</v>
      </c>
      <c r="F2221">
        <f t="shared" si="233"/>
        <v>5</v>
      </c>
      <c r="H2221">
        <f t="shared" si="234"/>
        <v>51</v>
      </c>
      <c r="J2221">
        <f t="shared" si="235"/>
        <v>25</v>
      </c>
      <c r="K2221">
        <f t="shared" si="235"/>
        <v>204</v>
      </c>
      <c r="N2221">
        <v>10</v>
      </c>
    </row>
    <row r="2222" spans="1:14" x14ac:dyDescent="0.25">
      <c r="A2222" t="str">
        <f t="shared" si="228"/>
        <v/>
      </c>
      <c r="B2222" s="16">
        <f t="shared" si="231"/>
        <v>41022</v>
      </c>
      <c r="C2222">
        <f t="shared" si="232"/>
        <v>295</v>
      </c>
      <c r="D2222">
        <f t="shared" si="229"/>
        <v>295</v>
      </c>
      <c r="E2222">
        <f t="shared" si="230"/>
        <v>0</v>
      </c>
      <c r="F2222">
        <f t="shared" si="233"/>
        <v>5</v>
      </c>
      <c r="H2222">
        <f t="shared" si="234"/>
        <v>51</v>
      </c>
      <c r="J2222">
        <f t="shared" si="235"/>
        <v>25</v>
      </c>
      <c r="K2222">
        <f t="shared" si="235"/>
        <v>204</v>
      </c>
      <c r="N2222">
        <v>10</v>
      </c>
    </row>
    <row r="2223" spans="1:14" x14ac:dyDescent="0.25">
      <c r="A2223" t="str">
        <f t="shared" si="228"/>
        <v/>
      </c>
      <c r="B2223" s="16">
        <f t="shared" si="231"/>
        <v>41023</v>
      </c>
      <c r="C2223">
        <f t="shared" si="232"/>
        <v>295</v>
      </c>
      <c r="D2223">
        <f t="shared" si="229"/>
        <v>295</v>
      </c>
      <c r="E2223">
        <f t="shared" si="230"/>
        <v>0</v>
      </c>
      <c r="F2223">
        <f t="shared" si="233"/>
        <v>5</v>
      </c>
      <c r="H2223">
        <f t="shared" si="234"/>
        <v>51</v>
      </c>
      <c r="J2223">
        <f t="shared" si="235"/>
        <v>25</v>
      </c>
      <c r="K2223">
        <f t="shared" si="235"/>
        <v>204</v>
      </c>
      <c r="N2223">
        <v>10</v>
      </c>
    </row>
    <row r="2224" spans="1:14" x14ac:dyDescent="0.25">
      <c r="A2224" t="str">
        <f t="shared" si="228"/>
        <v/>
      </c>
      <c r="B2224" s="16">
        <f t="shared" si="231"/>
        <v>41024</v>
      </c>
      <c r="C2224">
        <f t="shared" si="232"/>
        <v>295</v>
      </c>
      <c r="D2224">
        <f t="shared" si="229"/>
        <v>295</v>
      </c>
      <c r="E2224">
        <f t="shared" si="230"/>
        <v>0</v>
      </c>
      <c r="F2224">
        <f t="shared" si="233"/>
        <v>5</v>
      </c>
      <c r="H2224">
        <f t="shared" si="234"/>
        <v>51</v>
      </c>
      <c r="J2224">
        <f t="shared" si="235"/>
        <v>25</v>
      </c>
      <c r="K2224">
        <f t="shared" si="235"/>
        <v>204</v>
      </c>
      <c r="N2224">
        <v>10</v>
      </c>
    </row>
    <row r="2225" spans="1:14" x14ac:dyDescent="0.25">
      <c r="A2225" t="str">
        <f t="shared" si="228"/>
        <v/>
      </c>
      <c r="B2225" s="16">
        <f t="shared" si="231"/>
        <v>41025</v>
      </c>
      <c r="C2225">
        <f t="shared" si="232"/>
        <v>295</v>
      </c>
      <c r="D2225">
        <f t="shared" si="229"/>
        <v>295</v>
      </c>
      <c r="E2225">
        <f t="shared" si="230"/>
        <v>0</v>
      </c>
      <c r="F2225">
        <f t="shared" si="233"/>
        <v>5</v>
      </c>
      <c r="H2225">
        <f t="shared" si="234"/>
        <v>51</v>
      </c>
      <c r="J2225">
        <f t="shared" si="235"/>
        <v>25</v>
      </c>
      <c r="K2225">
        <f t="shared" si="235"/>
        <v>204</v>
      </c>
      <c r="N2225">
        <v>10</v>
      </c>
    </row>
    <row r="2226" spans="1:14" x14ac:dyDescent="0.25">
      <c r="A2226" t="str">
        <f t="shared" si="228"/>
        <v/>
      </c>
      <c r="B2226" s="16">
        <f t="shared" si="231"/>
        <v>41026</v>
      </c>
      <c r="C2226">
        <f t="shared" si="232"/>
        <v>295</v>
      </c>
      <c r="D2226">
        <f t="shared" si="229"/>
        <v>295</v>
      </c>
      <c r="E2226">
        <f t="shared" si="230"/>
        <v>0</v>
      </c>
      <c r="F2226">
        <f t="shared" si="233"/>
        <v>5</v>
      </c>
      <c r="H2226">
        <f t="shared" si="234"/>
        <v>51</v>
      </c>
      <c r="J2226">
        <f t="shared" si="235"/>
        <v>25</v>
      </c>
      <c r="K2226">
        <f t="shared" si="235"/>
        <v>204</v>
      </c>
      <c r="N2226">
        <v>10</v>
      </c>
    </row>
    <row r="2227" spans="1:14" x14ac:dyDescent="0.25">
      <c r="A2227" t="str">
        <f t="shared" si="228"/>
        <v/>
      </c>
      <c r="B2227" s="16">
        <f t="shared" si="231"/>
        <v>41027</v>
      </c>
      <c r="C2227">
        <f t="shared" si="232"/>
        <v>295</v>
      </c>
      <c r="D2227">
        <f t="shared" si="229"/>
        <v>295</v>
      </c>
      <c r="E2227">
        <f t="shared" si="230"/>
        <v>0</v>
      </c>
      <c r="F2227">
        <f t="shared" si="233"/>
        <v>5</v>
      </c>
      <c r="H2227">
        <f t="shared" si="234"/>
        <v>51</v>
      </c>
      <c r="J2227">
        <f t="shared" si="235"/>
        <v>25</v>
      </c>
      <c r="K2227">
        <f t="shared" si="235"/>
        <v>204</v>
      </c>
      <c r="N2227">
        <v>10</v>
      </c>
    </row>
    <row r="2228" spans="1:14" x14ac:dyDescent="0.25">
      <c r="A2228" t="str">
        <f t="shared" si="228"/>
        <v/>
      </c>
      <c r="B2228" s="16">
        <f t="shared" si="231"/>
        <v>41028</v>
      </c>
      <c r="C2228">
        <f t="shared" si="232"/>
        <v>295</v>
      </c>
      <c r="D2228">
        <f t="shared" si="229"/>
        <v>295</v>
      </c>
      <c r="E2228">
        <f t="shared" si="230"/>
        <v>0</v>
      </c>
      <c r="F2228">
        <f t="shared" si="233"/>
        <v>5</v>
      </c>
      <c r="H2228">
        <f t="shared" si="234"/>
        <v>51</v>
      </c>
      <c r="J2228">
        <f t="shared" si="235"/>
        <v>25</v>
      </c>
      <c r="K2228">
        <f t="shared" si="235"/>
        <v>204</v>
      </c>
      <c r="N2228">
        <v>10</v>
      </c>
    </row>
    <row r="2229" spans="1:14" x14ac:dyDescent="0.25">
      <c r="A2229" t="str">
        <f t="shared" si="228"/>
        <v/>
      </c>
      <c r="B2229" s="16">
        <f t="shared" si="231"/>
        <v>41029</v>
      </c>
      <c r="C2229">
        <f t="shared" si="232"/>
        <v>295</v>
      </c>
      <c r="D2229">
        <f t="shared" si="229"/>
        <v>295</v>
      </c>
      <c r="E2229">
        <f t="shared" si="230"/>
        <v>0</v>
      </c>
      <c r="F2229">
        <f t="shared" si="233"/>
        <v>5</v>
      </c>
      <c r="H2229">
        <f t="shared" si="234"/>
        <v>51</v>
      </c>
      <c r="J2229">
        <f t="shared" si="235"/>
        <v>25</v>
      </c>
      <c r="K2229">
        <f t="shared" si="235"/>
        <v>204</v>
      </c>
      <c r="N2229">
        <v>10</v>
      </c>
    </row>
    <row r="2230" spans="1:14" x14ac:dyDescent="0.25">
      <c r="A2230">
        <f t="shared" si="228"/>
        <v>1</v>
      </c>
      <c r="B2230" s="16">
        <f t="shared" si="231"/>
        <v>41030</v>
      </c>
      <c r="C2230">
        <v>287</v>
      </c>
      <c r="D2230">
        <f t="shared" si="229"/>
        <v>287</v>
      </c>
      <c r="E2230">
        <f t="shared" si="230"/>
        <v>0</v>
      </c>
      <c r="F2230">
        <f t="shared" si="233"/>
        <v>5</v>
      </c>
      <c r="H2230">
        <f>34+17</f>
        <v>51</v>
      </c>
      <c r="J2230">
        <v>25</v>
      </c>
      <c r="K2230">
        <f>20+176</f>
        <v>196</v>
      </c>
      <c r="N2230">
        <v>10</v>
      </c>
    </row>
    <row r="2231" spans="1:14" x14ac:dyDescent="0.25">
      <c r="A2231" t="str">
        <f t="shared" si="228"/>
        <v/>
      </c>
      <c r="B2231" s="16">
        <f t="shared" si="231"/>
        <v>41031</v>
      </c>
      <c r="C2231">
        <f t="shared" si="232"/>
        <v>287</v>
      </c>
      <c r="D2231">
        <f t="shared" si="229"/>
        <v>287</v>
      </c>
      <c r="E2231">
        <f t="shared" si="230"/>
        <v>0</v>
      </c>
      <c r="F2231">
        <f t="shared" si="233"/>
        <v>5</v>
      </c>
      <c r="H2231">
        <f t="shared" si="234"/>
        <v>51</v>
      </c>
      <c r="J2231">
        <f t="shared" si="235"/>
        <v>25</v>
      </c>
      <c r="K2231">
        <f t="shared" si="235"/>
        <v>196</v>
      </c>
      <c r="N2231">
        <v>10</v>
      </c>
    </row>
    <row r="2232" spans="1:14" x14ac:dyDescent="0.25">
      <c r="A2232" t="str">
        <f t="shared" si="228"/>
        <v/>
      </c>
      <c r="B2232" s="16">
        <f t="shared" si="231"/>
        <v>41032</v>
      </c>
      <c r="C2232">
        <f t="shared" si="232"/>
        <v>287</v>
      </c>
      <c r="D2232">
        <f t="shared" si="229"/>
        <v>287</v>
      </c>
      <c r="E2232">
        <f t="shared" si="230"/>
        <v>0</v>
      </c>
      <c r="F2232">
        <f t="shared" si="233"/>
        <v>5</v>
      </c>
      <c r="H2232">
        <f t="shared" si="234"/>
        <v>51</v>
      </c>
      <c r="J2232">
        <f t="shared" si="235"/>
        <v>25</v>
      </c>
      <c r="K2232">
        <f t="shared" si="235"/>
        <v>196</v>
      </c>
      <c r="N2232">
        <v>10</v>
      </c>
    </row>
    <row r="2233" spans="1:14" x14ac:dyDescent="0.25">
      <c r="A2233" t="str">
        <f t="shared" si="228"/>
        <v/>
      </c>
      <c r="B2233" s="16">
        <f t="shared" si="231"/>
        <v>41033</v>
      </c>
      <c r="C2233">
        <f t="shared" si="232"/>
        <v>287</v>
      </c>
      <c r="D2233">
        <f t="shared" si="229"/>
        <v>287</v>
      </c>
      <c r="E2233">
        <f t="shared" si="230"/>
        <v>0</v>
      </c>
      <c r="F2233">
        <f t="shared" si="233"/>
        <v>5</v>
      </c>
      <c r="H2233">
        <f t="shared" si="234"/>
        <v>51</v>
      </c>
      <c r="J2233">
        <f t="shared" si="235"/>
        <v>25</v>
      </c>
      <c r="K2233">
        <f t="shared" si="235"/>
        <v>196</v>
      </c>
      <c r="N2233">
        <v>10</v>
      </c>
    </row>
    <row r="2234" spans="1:14" x14ac:dyDescent="0.25">
      <c r="A2234" t="str">
        <f t="shared" si="228"/>
        <v/>
      </c>
      <c r="B2234" s="16">
        <f t="shared" si="231"/>
        <v>41034</v>
      </c>
      <c r="C2234">
        <f t="shared" si="232"/>
        <v>287</v>
      </c>
      <c r="D2234">
        <f t="shared" si="229"/>
        <v>287</v>
      </c>
      <c r="E2234">
        <f t="shared" si="230"/>
        <v>0</v>
      </c>
      <c r="F2234">
        <f t="shared" si="233"/>
        <v>5</v>
      </c>
      <c r="H2234">
        <f t="shared" si="234"/>
        <v>51</v>
      </c>
      <c r="J2234">
        <f t="shared" si="235"/>
        <v>25</v>
      </c>
      <c r="K2234">
        <f t="shared" si="235"/>
        <v>196</v>
      </c>
      <c r="N2234">
        <v>10</v>
      </c>
    </row>
    <row r="2235" spans="1:14" x14ac:dyDescent="0.25">
      <c r="A2235" t="str">
        <f t="shared" si="228"/>
        <v/>
      </c>
      <c r="B2235" s="16">
        <f t="shared" si="231"/>
        <v>41035</v>
      </c>
      <c r="C2235">
        <f t="shared" si="232"/>
        <v>287</v>
      </c>
      <c r="D2235">
        <f t="shared" si="229"/>
        <v>287</v>
      </c>
      <c r="E2235">
        <f t="shared" si="230"/>
        <v>0</v>
      </c>
      <c r="F2235">
        <f t="shared" si="233"/>
        <v>5</v>
      </c>
      <c r="H2235">
        <f t="shared" si="234"/>
        <v>51</v>
      </c>
      <c r="J2235">
        <f t="shared" si="235"/>
        <v>25</v>
      </c>
      <c r="K2235">
        <f t="shared" si="235"/>
        <v>196</v>
      </c>
      <c r="N2235">
        <v>10</v>
      </c>
    </row>
    <row r="2236" spans="1:14" x14ac:dyDescent="0.25">
      <c r="A2236" t="str">
        <f t="shared" si="228"/>
        <v/>
      </c>
      <c r="B2236" s="16">
        <f t="shared" si="231"/>
        <v>41036</v>
      </c>
      <c r="C2236">
        <f t="shared" si="232"/>
        <v>287</v>
      </c>
      <c r="D2236">
        <f t="shared" si="229"/>
        <v>287</v>
      </c>
      <c r="E2236">
        <f t="shared" si="230"/>
        <v>0</v>
      </c>
      <c r="F2236">
        <f t="shared" si="233"/>
        <v>5</v>
      </c>
      <c r="H2236">
        <f t="shared" si="234"/>
        <v>51</v>
      </c>
      <c r="J2236">
        <f t="shared" si="235"/>
        <v>25</v>
      </c>
      <c r="K2236">
        <f t="shared" si="235"/>
        <v>196</v>
      </c>
      <c r="N2236">
        <v>10</v>
      </c>
    </row>
    <row r="2237" spans="1:14" x14ac:dyDescent="0.25">
      <c r="A2237" t="str">
        <f t="shared" si="228"/>
        <v/>
      </c>
      <c r="B2237" s="16">
        <f t="shared" si="231"/>
        <v>41037</v>
      </c>
      <c r="C2237">
        <f t="shared" si="232"/>
        <v>287</v>
      </c>
      <c r="D2237">
        <f t="shared" si="229"/>
        <v>287</v>
      </c>
      <c r="E2237">
        <f t="shared" si="230"/>
        <v>0</v>
      </c>
      <c r="F2237">
        <f t="shared" si="233"/>
        <v>5</v>
      </c>
      <c r="H2237">
        <f t="shared" si="234"/>
        <v>51</v>
      </c>
      <c r="J2237">
        <f t="shared" si="235"/>
        <v>25</v>
      </c>
      <c r="K2237">
        <f t="shared" si="235"/>
        <v>196</v>
      </c>
      <c r="N2237">
        <v>10</v>
      </c>
    </row>
    <row r="2238" spans="1:14" x14ac:dyDescent="0.25">
      <c r="A2238" t="str">
        <f t="shared" si="228"/>
        <v/>
      </c>
      <c r="B2238" s="16">
        <f t="shared" si="231"/>
        <v>41038</v>
      </c>
      <c r="C2238">
        <f t="shared" si="232"/>
        <v>287</v>
      </c>
      <c r="D2238">
        <f t="shared" si="229"/>
        <v>287</v>
      </c>
      <c r="E2238">
        <f t="shared" si="230"/>
        <v>0</v>
      </c>
      <c r="F2238">
        <f t="shared" si="233"/>
        <v>5</v>
      </c>
      <c r="H2238">
        <f t="shared" si="234"/>
        <v>51</v>
      </c>
      <c r="J2238">
        <f t="shared" si="235"/>
        <v>25</v>
      </c>
      <c r="K2238">
        <f t="shared" si="235"/>
        <v>196</v>
      </c>
      <c r="N2238">
        <v>10</v>
      </c>
    </row>
    <row r="2239" spans="1:14" x14ac:dyDescent="0.25">
      <c r="A2239" t="str">
        <f t="shared" si="228"/>
        <v/>
      </c>
      <c r="B2239" s="16">
        <f t="shared" si="231"/>
        <v>41039</v>
      </c>
      <c r="C2239">
        <f t="shared" si="232"/>
        <v>287</v>
      </c>
      <c r="D2239">
        <f t="shared" si="229"/>
        <v>287</v>
      </c>
      <c r="E2239">
        <f t="shared" si="230"/>
        <v>0</v>
      </c>
      <c r="F2239">
        <f t="shared" si="233"/>
        <v>5</v>
      </c>
      <c r="H2239">
        <f t="shared" si="234"/>
        <v>51</v>
      </c>
      <c r="J2239">
        <f t="shared" si="235"/>
        <v>25</v>
      </c>
      <c r="K2239">
        <f t="shared" si="235"/>
        <v>196</v>
      </c>
      <c r="N2239">
        <v>10</v>
      </c>
    </row>
    <row r="2240" spans="1:14" x14ac:dyDescent="0.25">
      <c r="A2240" t="str">
        <f t="shared" si="228"/>
        <v/>
      </c>
      <c r="B2240" s="16">
        <f t="shared" si="231"/>
        <v>41040</v>
      </c>
      <c r="C2240">
        <f t="shared" si="232"/>
        <v>287</v>
      </c>
      <c r="D2240">
        <f t="shared" si="229"/>
        <v>287</v>
      </c>
      <c r="E2240">
        <f t="shared" si="230"/>
        <v>0</v>
      </c>
      <c r="F2240">
        <f t="shared" si="233"/>
        <v>5</v>
      </c>
      <c r="H2240">
        <f t="shared" si="234"/>
        <v>51</v>
      </c>
      <c r="J2240">
        <f t="shared" si="235"/>
        <v>25</v>
      </c>
      <c r="K2240">
        <f t="shared" si="235"/>
        <v>196</v>
      </c>
      <c r="N2240">
        <v>10</v>
      </c>
    </row>
    <row r="2241" spans="1:14" x14ac:dyDescent="0.25">
      <c r="A2241" t="str">
        <f t="shared" si="228"/>
        <v/>
      </c>
      <c r="B2241" s="16">
        <f t="shared" si="231"/>
        <v>41041</v>
      </c>
      <c r="C2241">
        <f t="shared" si="232"/>
        <v>287</v>
      </c>
      <c r="D2241">
        <f t="shared" si="229"/>
        <v>287</v>
      </c>
      <c r="E2241">
        <f t="shared" si="230"/>
        <v>0</v>
      </c>
      <c r="F2241">
        <f t="shared" si="233"/>
        <v>5</v>
      </c>
      <c r="H2241">
        <f t="shared" si="234"/>
        <v>51</v>
      </c>
      <c r="J2241">
        <f t="shared" si="235"/>
        <v>25</v>
      </c>
      <c r="K2241">
        <f t="shared" si="235"/>
        <v>196</v>
      </c>
      <c r="N2241">
        <v>10</v>
      </c>
    </row>
    <row r="2242" spans="1:14" x14ac:dyDescent="0.25">
      <c r="A2242" t="str">
        <f t="shared" si="228"/>
        <v/>
      </c>
      <c r="B2242" s="16">
        <f t="shared" si="231"/>
        <v>41042</v>
      </c>
      <c r="C2242">
        <f t="shared" si="232"/>
        <v>287</v>
      </c>
      <c r="D2242">
        <f t="shared" si="229"/>
        <v>287</v>
      </c>
      <c r="E2242">
        <f t="shared" si="230"/>
        <v>0</v>
      </c>
      <c r="F2242">
        <f t="shared" si="233"/>
        <v>5</v>
      </c>
      <c r="H2242">
        <f t="shared" si="234"/>
        <v>51</v>
      </c>
      <c r="J2242">
        <f t="shared" si="235"/>
        <v>25</v>
      </c>
      <c r="K2242">
        <f t="shared" si="235"/>
        <v>196</v>
      </c>
      <c r="N2242">
        <v>10</v>
      </c>
    </row>
    <row r="2243" spans="1:14" x14ac:dyDescent="0.25">
      <c r="A2243" t="str">
        <f t="shared" si="228"/>
        <v/>
      </c>
      <c r="B2243" s="16">
        <f t="shared" si="231"/>
        <v>41043</v>
      </c>
      <c r="C2243">
        <f t="shared" si="232"/>
        <v>287</v>
      </c>
      <c r="D2243">
        <f t="shared" si="229"/>
        <v>287</v>
      </c>
      <c r="E2243">
        <f t="shared" si="230"/>
        <v>0</v>
      </c>
      <c r="F2243">
        <f t="shared" si="233"/>
        <v>5</v>
      </c>
      <c r="H2243">
        <f t="shared" si="234"/>
        <v>51</v>
      </c>
      <c r="J2243">
        <f t="shared" si="235"/>
        <v>25</v>
      </c>
      <c r="K2243">
        <f t="shared" si="235"/>
        <v>196</v>
      </c>
      <c r="N2243">
        <v>10</v>
      </c>
    </row>
    <row r="2244" spans="1:14" x14ac:dyDescent="0.25">
      <c r="A2244" t="str">
        <f t="shared" si="228"/>
        <v/>
      </c>
      <c r="B2244" s="16">
        <f t="shared" si="231"/>
        <v>41044</v>
      </c>
      <c r="C2244">
        <f t="shared" si="232"/>
        <v>287</v>
      </c>
      <c r="D2244">
        <f t="shared" si="229"/>
        <v>287</v>
      </c>
      <c r="E2244">
        <f t="shared" si="230"/>
        <v>0</v>
      </c>
      <c r="F2244">
        <f t="shared" si="233"/>
        <v>5</v>
      </c>
      <c r="H2244">
        <f t="shared" si="234"/>
        <v>51</v>
      </c>
      <c r="J2244">
        <f t="shared" si="235"/>
        <v>25</v>
      </c>
      <c r="K2244">
        <f t="shared" si="235"/>
        <v>196</v>
      </c>
      <c r="N2244">
        <v>10</v>
      </c>
    </row>
    <row r="2245" spans="1:14" x14ac:dyDescent="0.25">
      <c r="A2245" t="str">
        <f t="shared" si="228"/>
        <v/>
      </c>
      <c r="B2245" s="16">
        <f t="shared" si="231"/>
        <v>41045</v>
      </c>
      <c r="C2245">
        <f t="shared" si="232"/>
        <v>287</v>
      </c>
      <c r="D2245">
        <f t="shared" si="229"/>
        <v>287</v>
      </c>
      <c r="E2245">
        <f t="shared" si="230"/>
        <v>0</v>
      </c>
      <c r="F2245">
        <f t="shared" si="233"/>
        <v>5</v>
      </c>
      <c r="H2245">
        <f t="shared" si="234"/>
        <v>51</v>
      </c>
      <c r="J2245">
        <f t="shared" si="235"/>
        <v>25</v>
      </c>
      <c r="K2245">
        <f t="shared" si="235"/>
        <v>196</v>
      </c>
      <c r="N2245">
        <v>10</v>
      </c>
    </row>
    <row r="2246" spans="1:14" x14ac:dyDescent="0.25">
      <c r="A2246" t="str">
        <f t="shared" si="228"/>
        <v/>
      </c>
      <c r="B2246" s="16">
        <f t="shared" si="231"/>
        <v>41046</v>
      </c>
      <c r="C2246">
        <f t="shared" si="232"/>
        <v>287</v>
      </c>
      <c r="D2246">
        <f t="shared" si="229"/>
        <v>287</v>
      </c>
      <c r="E2246">
        <f t="shared" si="230"/>
        <v>0</v>
      </c>
      <c r="F2246">
        <f t="shared" si="233"/>
        <v>5</v>
      </c>
      <c r="H2246">
        <f t="shared" si="234"/>
        <v>51</v>
      </c>
      <c r="J2246">
        <f t="shared" si="235"/>
        <v>25</v>
      </c>
      <c r="K2246">
        <f t="shared" si="235"/>
        <v>196</v>
      </c>
      <c r="N2246">
        <v>10</v>
      </c>
    </row>
    <row r="2247" spans="1:14" x14ac:dyDescent="0.25">
      <c r="A2247" t="str">
        <f t="shared" si="228"/>
        <v/>
      </c>
      <c r="B2247" s="16">
        <f t="shared" si="231"/>
        <v>41047</v>
      </c>
      <c r="C2247">
        <f t="shared" si="232"/>
        <v>287</v>
      </c>
      <c r="D2247">
        <f t="shared" si="229"/>
        <v>287</v>
      </c>
      <c r="E2247">
        <f t="shared" si="230"/>
        <v>0</v>
      </c>
      <c r="F2247">
        <f t="shared" si="233"/>
        <v>5</v>
      </c>
      <c r="H2247">
        <f t="shared" si="234"/>
        <v>51</v>
      </c>
      <c r="J2247">
        <f t="shared" si="235"/>
        <v>25</v>
      </c>
      <c r="K2247">
        <f t="shared" si="235"/>
        <v>196</v>
      </c>
      <c r="N2247">
        <v>10</v>
      </c>
    </row>
    <row r="2248" spans="1:14" x14ac:dyDescent="0.25">
      <c r="A2248" t="str">
        <f t="shared" ref="A2248:A2311" si="236">IF(DAY(B2248)=1,1,"")</f>
        <v/>
      </c>
      <c r="B2248" s="16">
        <f t="shared" si="231"/>
        <v>41048</v>
      </c>
      <c r="C2248">
        <f t="shared" si="232"/>
        <v>287</v>
      </c>
      <c r="D2248">
        <f t="shared" ref="D2248:D2311" si="237">SUM(F2248:W2248)</f>
        <v>287</v>
      </c>
      <c r="E2248">
        <f t="shared" ref="E2248:E2311" si="238">C2248-D2248</f>
        <v>0</v>
      </c>
      <c r="F2248">
        <f t="shared" si="233"/>
        <v>5</v>
      </c>
      <c r="H2248">
        <f t="shared" si="234"/>
        <v>51</v>
      </c>
      <c r="J2248">
        <f t="shared" si="235"/>
        <v>25</v>
      </c>
      <c r="K2248">
        <f t="shared" si="235"/>
        <v>196</v>
      </c>
      <c r="N2248">
        <v>10</v>
      </c>
    </row>
    <row r="2249" spans="1:14" x14ac:dyDescent="0.25">
      <c r="A2249" t="str">
        <f t="shared" si="236"/>
        <v/>
      </c>
      <c r="B2249" s="16">
        <f t="shared" ref="B2249:B2312" si="239">B2248+1</f>
        <v>41049</v>
      </c>
      <c r="C2249">
        <f t="shared" si="232"/>
        <v>287</v>
      </c>
      <c r="D2249">
        <f t="shared" si="237"/>
        <v>287</v>
      </c>
      <c r="E2249">
        <f t="shared" si="238"/>
        <v>0</v>
      </c>
      <c r="F2249">
        <f t="shared" si="233"/>
        <v>5</v>
      </c>
      <c r="H2249">
        <f t="shared" si="234"/>
        <v>51</v>
      </c>
      <c r="J2249">
        <f t="shared" si="235"/>
        <v>25</v>
      </c>
      <c r="K2249">
        <f t="shared" si="235"/>
        <v>196</v>
      </c>
      <c r="N2249">
        <v>10</v>
      </c>
    </row>
    <row r="2250" spans="1:14" x14ac:dyDescent="0.25">
      <c r="A2250" t="str">
        <f t="shared" si="236"/>
        <v/>
      </c>
      <c r="B2250" s="16">
        <f t="shared" si="239"/>
        <v>41050</v>
      </c>
      <c r="C2250">
        <f t="shared" ref="C2250:C2313" si="240">C2249</f>
        <v>287</v>
      </c>
      <c r="D2250">
        <f t="shared" si="237"/>
        <v>287</v>
      </c>
      <c r="E2250">
        <f t="shared" si="238"/>
        <v>0</v>
      </c>
      <c r="F2250">
        <f t="shared" si="233"/>
        <v>5</v>
      </c>
      <c r="H2250">
        <f t="shared" si="234"/>
        <v>51</v>
      </c>
      <c r="J2250">
        <f t="shared" si="235"/>
        <v>25</v>
      </c>
      <c r="K2250">
        <f t="shared" si="235"/>
        <v>196</v>
      </c>
      <c r="N2250">
        <v>10</v>
      </c>
    </row>
    <row r="2251" spans="1:14" x14ac:dyDescent="0.25">
      <c r="A2251" t="str">
        <f t="shared" si="236"/>
        <v/>
      </c>
      <c r="B2251" s="16">
        <f t="shared" si="239"/>
        <v>41051</v>
      </c>
      <c r="C2251">
        <f t="shared" si="240"/>
        <v>287</v>
      </c>
      <c r="D2251">
        <f t="shared" si="237"/>
        <v>287</v>
      </c>
      <c r="E2251">
        <f t="shared" si="238"/>
        <v>0</v>
      </c>
      <c r="F2251">
        <f t="shared" si="233"/>
        <v>5</v>
      </c>
      <c r="H2251">
        <f t="shared" si="234"/>
        <v>51</v>
      </c>
      <c r="J2251">
        <f t="shared" si="235"/>
        <v>25</v>
      </c>
      <c r="K2251">
        <f t="shared" si="235"/>
        <v>196</v>
      </c>
      <c r="N2251">
        <v>10</v>
      </c>
    </row>
    <row r="2252" spans="1:14" x14ac:dyDescent="0.25">
      <c r="A2252" t="str">
        <f t="shared" si="236"/>
        <v/>
      </c>
      <c r="B2252" s="16">
        <f t="shared" si="239"/>
        <v>41052</v>
      </c>
      <c r="C2252">
        <f t="shared" si="240"/>
        <v>287</v>
      </c>
      <c r="D2252">
        <f t="shared" si="237"/>
        <v>287</v>
      </c>
      <c r="E2252">
        <f t="shared" si="238"/>
        <v>0</v>
      </c>
      <c r="F2252">
        <f t="shared" si="233"/>
        <v>5</v>
      </c>
      <c r="H2252">
        <f t="shared" si="234"/>
        <v>51</v>
      </c>
      <c r="J2252">
        <f t="shared" si="235"/>
        <v>25</v>
      </c>
      <c r="K2252">
        <f t="shared" si="235"/>
        <v>196</v>
      </c>
      <c r="N2252">
        <v>10</v>
      </c>
    </row>
    <row r="2253" spans="1:14" x14ac:dyDescent="0.25">
      <c r="A2253" t="str">
        <f t="shared" si="236"/>
        <v/>
      </c>
      <c r="B2253" s="16">
        <f t="shared" si="239"/>
        <v>41053</v>
      </c>
      <c r="C2253">
        <f t="shared" si="240"/>
        <v>287</v>
      </c>
      <c r="D2253">
        <f t="shared" si="237"/>
        <v>287</v>
      </c>
      <c r="E2253">
        <f t="shared" si="238"/>
        <v>0</v>
      </c>
      <c r="F2253">
        <f t="shared" si="233"/>
        <v>5</v>
      </c>
      <c r="H2253">
        <f t="shared" si="234"/>
        <v>51</v>
      </c>
      <c r="J2253">
        <f t="shared" si="235"/>
        <v>25</v>
      </c>
      <c r="K2253">
        <f t="shared" si="235"/>
        <v>196</v>
      </c>
      <c r="N2253">
        <v>10</v>
      </c>
    </row>
    <row r="2254" spans="1:14" x14ac:dyDescent="0.25">
      <c r="A2254" t="str">
        <f t="shared" si="236"/>
        <v/>
      </c>
      <c r="B2254" s="16">
        <f t="shared" si="239"/>
        <v>41054</v>
      </c>
      <c r="C2254">
        <f t="shared" si="240"/>
        <v>287</v>
      </c>
      <c r="D2254">
        <f t="shared" si="237"/>
        <v>287</v>
      </c>
      <c r="E2254">
        <f t="shared" si="238"/>
        <v>0</v>
      </c>
      <c r="F2254">
        <f t="shared" si="233"/>
        <v>5</v>
      </c>
      <c r="H2254">
        <f t="shared" si="234"/>
        <v>51</v>
      </c>
      <c r="J2254">
        <f t="shared" si="235"/>
        <v>25</v>
      </c>
      <c r="K2254">
        <f t="shared" si="235"/>
        <v>196</v>
      </c>
      <c r="N2254">
        <v>10</v>
      </c>
    </row>
    <row r="2255" spans="1:14" x14ac:dyDescent="0.25">
      <c r="A2255" t="str">
        <f t="shared" si="236"/>
        <v/>
      </c>
      <c r="B2255" s="16">
        <f t="shared" si="239"/>
        <v>41055</v>
      </c>
      <c r="C2255">
        <f t="shared" si="240"/>
        <v>287</v>
      </c>
      <c r="D2255">
        <f t="shared" si="237"/>
        <v>287</v>
      </c>
      <c r="E2255">
        <f t="shared" si="238"/>
        <v>0</v>
      </c>
      <c r="F2255">
        <f t="shared" si="233"/>
        <v>5</v>
      </c>
      <c r="H2255">
        <f t="shared" si="234"/>
        <v>51</v>
      </c>
      <c r="J2255">
        <f t="shared" si="235"/>
        <v>25</v>
      </c>
      <c r="K2255">
        <f t="shared" si="235"/>
        <v>196</v>
      </c>
      <c r="N2255">
        <v>10</v>
      </c>
    </row>
    <row r="2256" spans="1:14" x14ac:dyDescent="0.25">
      <c r="A2256" t="str">
        <f t="shared" si="236"/>
        <v/>
      </c>
      <c r="B2256" s="16">
        <f t="shared" si="239"/>
        <v>41056</v>
      </c>
      <c r="C2256">
        <f t="shared" si="240"/>
        <v>287</v>
      </c>
      <c r="D2256">
        <f t="shared" si="237"/>
        <v>287</v>
      </c>
      <c r="E2256">
        <f t="shared" si="238"/>
        <v>0</v>
      </c>
      <c r="F2256">
        <f t="shared" si="233"/>
        <v>5</v>
      </c>
      <c r="H2256">
        <f t="shared" si="234"/>
        <v>51</v>
      </c>
      <c r="J2256">
        <f t="shared" si="235"/>
        <v>25</v>
      </c>
      <c r="K2256">
        <f t="shared" si="235"/>
        <v>196</v>
      </c>
      <c r="N2256">
        <v>10</v>
      </c>
    </row>
    <row r="2257" spans="1:14" x14ac:dyDescent="0.25">
      <c r="A2257" t="str">
        <f t="shared" si="236"/>
        <v/>
      </c>
      <c r="B2257" s="16">
        <f t="shared" si="239"/>
        <v>41057</v>
      </c>
      <c r="C2257">
        <f t="shared" si="240"/>
        <v>287</v>
      </c>
      <c r="D2257">
        <f t="shared" si="237"/>
        <v>287</v>
      </c>
      <c r="E2257">
        <f t="shared" si="238"/>
        <v>0</v>
      </c>
      <c r="F2257">
        <f t="shared" si="233"/>
        <v>5</v>
      </c>
      <c r="H2257">
        <f t="shared" si="234"/>
        <v>51</v>
      </c>
      <c r="J2257">
        <f t="shared" si="235"/>
        <v>25</v>
      </c>
      <c r="K2257">
        <f t="shared" si="235"/>
        <v>196</v>
      </c>
      <c r="N2257">
        <v>10</v>
      </c>
    </row>
    <row r="2258" spans="1:14" x14ac:dyDescent="0.25">
      <c r="A2258" t="str">
        <f t="shared" si="236"/>
        <v/>
      </c>
      <c r="B2258" s="16">
        <f t="shared" si="239"/>
        <v>41058</v>
      </c>
      <c r="C2258">
        <f t="shared" si="240"/>
        <v>287</v>
      </c>
      <c r="D2258">
        <f t="shared" si="237"/>
        <v>287</v>
      </c>
      <c r="E2258">
        <f t="shared" si="238"/>
        <v>0</v>
      </c>
      <c r="F2258">
        <f t="shared" si="233"/>
        <v>5</v>
      </c>
      <c r="H2258">
        <f t="shared" si="234"/>
        <v>51</v>
      </c>
      <c r="J2258">
        <f t="shared" si="235"/>
        <v>25</v>
      </c>
      <c r="K2258">
        <f t="shared" si="235"/>
        <v>196</v>
      </c>
      <c r="N2258">
        <v>10</v>
      </c>
    </row>
    <row r="2259" spans="1:14" x14ac:dyDescent="0.25">
      <c r="A2259" t="str">
        <f t="shared" si="236"/>
        <v/>
      </c>
      <c r="B2259" s="16">
        <f t="shared" si="239"/>
        <v>41059</v>
      </c>
      <c r="C2259">
        <f t="shared" si="240"/>
        <v>287</v>
      </c>
      <c r="D2259">
        <f t="shared" si="237"/>
        <v>287</v>
      </c>
      <c r="E2259">
        <f t="shared" si="238"/>
        <v>0</v>
      </c>
      <c r="F2259">
        <f t="shared" si="233"/>
        <v>5</v>
      </c>
      <c r="H2259">
        <f t="shared" si="234"/>
        <v>51</v>
      </c>
      <c r="J2259">
        <f t="shared" si="235"/>
        <v>25</v>
      </c>
      <c r="K2259">
        <f t="shared" si="235"/>
        <v>196</v>
      </c>
      <c r="N2259">
        <v>10</v>
      </c>
    </row>
    <row r="2260" spans="1:14" x14ac:dyDescent="0.25">
      <c r="A2260" t="str">
        <f t="shared" si="236"/>
        <v/>
      </c>
      <c r="B2260" s="16">
        <f t="shared" si="239"/>
        <v>41060</v>
      </c>
      <c r="C2260">
        <f t="shared" si="240"/>
        <v>287</v>
      </c>
      <c r="D2260">
        <f t="shared" si="237"/>
        <v>287</v>
      </c>
      <c r="E2260">
        <f t="shared" si="238"/>
        <v>0</v>
      </c>
      <c r="F2260">
        <f t="shared" si="233"/>
        <v>5</v>
      </c>
      <c r="H2260">
        <f t="shared" si="234"/>
        <v>51</v>
      </c>
      <c r="J2260">
        <f t="shared" si="235"/>
        <v>25</v>
      </c>
      <c r="K2260">
        <f t="shared" si="235"/>
        <v>196</v>
      </c>
      <c r="N2260">
        <v>10</v>
      </c>
    </row>
    <row r="2261" spans="1:14" x14ac:dyDescent="0.25">
      <c r="A2261">
        <f t="shared" si="236"/>
        <v>1</v>
      </c>
      <c r="B2261" s="16">
        <f t="shared" si="239"/>
        <v>41061</v>
      </c>
      <c r="C2261">
        <f t="shared" si="240"/>
        <v>287</v>
      </c>
      <c r="D2261">
        <f t="shared" si="237"/>
        <v>287</v>
      </c>
      <c r="E2261">
        <f t="shared" si="238"/>
        <v>0</v>
      </c>
      <c r="F2261">
        <f t="shared" si="233"/>
        <v>5</v>
      </c>
      <c r="H2261">
        <f>34+17</f>
        <v>51</v>
      </c>
      <c r="J2261">
        <f t="shared" si="235"/>
        <v>25</v>
      </c>
      <c r="K2261">
        <f>20+176</f>
        <v>196</v>
      </c>
      <c r="N2261">
        <v>10</v>
      </c>
    </row>
    <row r="2262" spans="1:14" x14ac:dyDescent="0.25">
      <c r="A2262" t="str">
        <f t="shared" si="236"/>
        <v/>
      </c>
      <c r="B2262" s="16">
        <f t="shared" si="239"/>
        <v>41062</v>
      </c>
      <c r="C2262">
        <f t="shared" si="240"/>
        <v>287</v>
      </c>
      <c r="D2262">
        <f t="shared" si="237"/>
        <v>287</v>
      </c>
      <c r="E2262">
        <f t="shared" si="238"/>
        <v>0</v>
      </c>
      <c r="F2262">
        <f t="shared" si="233"/>
        <v>5</v>
      </c>
      <c r="H2262">
        <f t="shared" si="234"/>
        <v>51</v>
      </c>
      <c r="J2262">
        <f t="shared" si="235"/>
        <v>25</v>
      </c>
      <c r="K2262">
        <f t="shared" si="235"/>
        <v>196</v>
      </c>
      <c r="N2262">
        <v>10</v>
      </c>
    </row>
    <row r="2263" spans="1:14" x14ac:dyDescent="0.25">
      <c r="A2263" t="str">
        <f t="shared" si="236"/>
        <v/>
      </c>
      <c r="B2263" s="16">
        <f t="shared" si="239"/>
        <v>41063</v>
      </c>
      <c r="C2263">
        <f t="shared" si="240"/>
        <v>287</v>
      </c>
      <c r="D2263">
        <f t="shared" si="237"/>
        <v>287</v>
      </c>
      <c r="E2263">
        <f t="shared" si="238"/>
        <v>0</v>
      </c>
      <c r="F2263">
        <f t="shared" si="233"/>
        <v>5</v>
      </c>
      <c r="H2263">
        <f t="shared" si="234"/>
        <v>51</v>
      </c>
      <c r="J2263">
        <f t="shared" si="235"/>
        <v>25</v>
      </c>
      <c r="K2263">
        <f t="shared" si="235"/>
        <v>196</v>
      </c>
      <c r="N2263">
        <v>10</v>
      </c>
    </row>
    <row r="2264" spans="1:14" x14ac:dyDescent="0.25">
      <c r="A2264" t="str">
        <f t="shared" si="236"/>
        <v/>
      </c>
      <c r="B2264" s="16">
        <f t="shared" si="239"/>
        <v>41064</v>
      </c>
      <c r="C2264">
        <f t="shared" si="240"/>
        <v>287</v>
      </c>
      <c r="D2264">
        <f t="shared" si="237"/>
        <v>287</v>
      </c>
      <c r="E2264">
        <f t="shared" si="238"/>
        <v>0</v>
      </c>
      <c r="F2264">
        <f t="shared" si="233"/>
        <v>5</v>
      </c>
      <c r="H2264">
        <f t="shared" si="234"/>
        <v>51</v>
      </c>
      <c r="J2264">
        <f t="shared" si="235"/>
        <v>25</v>
      </c>
      <c r="K2264">
        <f t="shared" si="235"/>
        <v>196</v>
      </c>
      <c r="N2264">
        <v>10</v>
      </c>
    </row>
    <row r="2265" spans="1:14" x14ac:dyDescent="0.25">
      <c r="A2265" t="str">
        <f t="shared" si="236"/>
        <v/>
      </c>
      <c r="B2265" s="16">
        <f t="shared" si="239"/>
        <v>41065</v>
      </c>
      <c r="C2265">
        <f t="shared" si="240"/>
        <v>287</v>
      </c>
      <c r="D2265">
        <f t="shared" si="237"/>
        <v>287</v>
      </c>
      <c r="E2265">
        <f t="shared" si="238"/>
        <v>0</v>
      </c>
      <c r="F2265">
        <f t="shared" si="233"/>
        <v>5</v>
      </c>
      <c r="H2265">
        <f t="shared" si="234"/>
        <v>51</v>
      </c>
      <c r="J2265">
        <f t="shared" si="235"/>
        <v>25</v>
      </c>
      <c r="K2265">
        <f t="shared" si="235"/>
        <v>196</v>
      </c>
      <c r="N2265">
        <v>10</v>
      </c>
    </row>
    <row r="2266" spans="1:14" x14ac:dyDescent="0.25">
      <c r="A2266" t="str">
        <f t="shared" si="236"/>
        <v/>
      </c>
      <c r="B2266" s="16">
        <f t="shared" si="239"/>
        <v>41066</v>
      </c>
      <c r="C2266">
        <f t="shared" si="240"/>
        <v>287</v>
      </c>
      <c r="D2266">
        <f t="shared" si="237"/>
        <v>287</v>
      </c>
      <c r="E2266">
        <f t="shared" si="238"/>
        <v>0</v>
      </c>
      <c r="F2266">
        <f t="shared" si="233"/>
        <v>5</v>
      </c>
      <c r="H2266">
        <f t="shared" si="234"/>
        <v>51</v>
      </c>
      <c r="J2266">
        <f t="shared" si="235"/>
        <v>25</v>
      </c>
      <c r="K2266">
        <f t="shared" si="235"/>
        <v>196</v>
      </c>
      <c r="N2266">
        <v>10</v>
      </c>
    </row>
    <row r="2267" spans="1:14" x14ac:dyDescent="0.25">
      <c r="A2267" t="str">
        <f t="shared" si="236"/>
        <v/>
      </c>
      <c r="B2267" s="16">
        <f t="shared" si="239"/>
        <v>41067</v>
      </c>
      <c r="C2267">
        <f t="shared" si="240"/>
        <v>287</v>
      </c>
      <c r="D2267">
        <f t="shared" si="237"/>
        <v>287</v>
      </c>
      <c r="E2267">
        <f t="shared" si="238"/>
        <v>0</v>
      </c>
      <c r="F2267">
        <f t="shared" si="233"/>
        <v>5</v>
      </c>
      <c r="H2267">
        <f t="shared" si="234"/>
        <v>51</v>
      </c>
      <c r="J2267">
        <f t="shared" si="235"/>
        <v>25</v>
      </c>
      <c r="K2267">
        <f t="shared" si="235"/>
        <v>196</v>
      </c>
      <c r="N2267">
        <v>10</v>
      </c>
    </row>
    <row r="2268" spans="1:14" x14ac:dyDescent="0.25">
      <c r="A2268" t="str">
        <f t="shared" si="236"/>
        <v/>
      </c>
      <c r="B2268" s="16">
        <f t="shared" si="239"/>
        <v>41068</v>
      </c>
      <c r="C2268">
        <f t="shared" si="240"/>
        <v>287</v>
      </c>
      <c r="D2268">
        <f t="shared" si="237"/>
        <v>287</v>
      </c>
      <c r="E2268">
        <f t="shared" si="238"/>
        <v>0</v>
      </c>
      <c r="F2268">
        <f t="shared" si="233"/>
        <v>5</v>
      </c>
      <c r="H2268">
        <f t="shared" si="234"/>
        <v>51</v>
      </c>
      <c r="J2268">
        <f t="shared" si="235"/>
        <v>25</v>
      </c>
      <c r="K2268">
        <f t="shared" si="235"/>
        <v>196</v>
      </c>
      <c r="N2268">
        <v>10</v>
      </c>
    </row>
    <row r="2269" spans="1:14" x14ac:dyDescent="0.25">
      <c r="A2269" t="str">
        <f t="shared" si="236"/>
        <v/>
      </c>
      <c r="B2269" s="16">
        <f t="shared" si="239"/>
        <v>41069</v>
      </c>
      <c r="C2269">
        <f t="shared" si="240"/>
        <v>287</v>
      </c>
      <c r="D2269">
        <f t="shared" si="237"/>
        <v>287</v>
      </c>
      <c r="E2269">
        <f t="shared" si="238"/>
        <v>0</v>
      </c>
      <c r="F2269">
        <f t="shared" si="233"/>
        <v>5</v>
      </c>
      <c r="H2269">
        <f t="shared" si="234"/>
        <v>51</v>
      </c>
      <c r="J2269">
        <f t="shared" si="235"/>
        <v>25</v>
      </c>
      <c r="K2269">
        <f t="shared" si="235"/>
        <v>196</v>
      </c>
      <c r="N2269">
        <v>10</v>
      </c>
    </row>
    <row r="2270" spans="1:14" x14ac:dyDescent="0.25">
      <c r="A2270" t="str">
        <f t="shared" si="236"/>
        <v/>
      </c>
      <c r="B2270" s="16">
        <f t="shared" si="239"/>
        <v>41070</v>
      </c>
      <c r="C2270">
        <f t="shared" si="240"/>
        <v>287</v>
      </c>
      <c r="D2270">
        <f t="shared" si="237"/>
        <v>287</v>
      </c>
      <c r="E2270">
        <f t="shared" si="238"/>
        <v>0</v>
      </c>
      <c r="F2270">
        <f t="shared" si="233"/>
        <v>5</v>
      </c>
      <c r="H2270">
        <f t="shared" si="234"/>
        <v>51</v>
      </c>
      <c r="J2270">
        <f t="shared" si="235"/>
        <v>25</v>
      </c>
      <c r="K2270">
        <f t="shared" si="235"/>
        <v>196</v>
      </c>
      <c r="N2270">
        <v>10</v>
      </c>
    </row>
    <row r="2271" spans="1:14" x14ac:dyDescent="0.25">
      <c r="A2271" t="str">
        <f t="shared" si="236"/>
        <v/>
      </c>
      <c r="B2271" s="16">
        <f t="shared" si="239"/>
        <v>41071</v>
      </c>
      <c r="C2271">
        <f t="shared" si="240"/>
        <v>287</v>
      </c>
      <c r="D2271">
        <f t="shared" si="237"/>
        <v>287</v>
      </c>
      <c r="E2271">
        <f t="shared" si="238"/>
        <v>0</v>
      </c>
      <c r="F2271">
        <f t="shared" si="233"/>
        <v>5</v>
      </c>
      <c r="H2271">
        <f t="shared" si="234"/>
        <v>51</v>
      </c>
      <c r="J2271">
        <f t="shared" si="235"/>
        <v>25</v>
      </c>
      <c r="K2271">
        <f t="shared" si="235"/>
        <v>196</v>
      </c>
      <c r="N2271">
        <v>10</v>
      </c>
    </row>
    <row r="2272" spans="1:14" x14ac:dyDescent="0.25">
      <c r="A2272" t="str">
        <f t="shared" si="236"/>
        <v/>
      </c>
      <c r="B2272" s="16">
        <f t="shared" si="239"/>
        <v>41072</v>
      </c>
      <c r="C2272">
        <f t="shared" si="240"/>
        <v>287</v>
      </c>
      <c r="D2272">
        <f t="shared" si="237"/>
        <v>287</v>
      </c>
      <c r="E2272">
        <f t="shared" si="238"/>
        <v>0</v>
      </c>
      <c r="F2272">
        <f t="shared" si="233"/>
        <v>5</v>
      </c>
      <c r="H2272">
        <f t="shared" si="234"/>
        <v>51</v>
      </c>
      <c r="J2272">
        <f t="shared" si="235"/>
        <v>25</v>
      </c>
      <c r="K2272">
        <f t="shared" si="235"/>
        <v>196</v>
      </c>
      <c r="N2272">
        <v>10</v>
      </c>
    </row>
    <row r="2273" spans="1:14" x14ac:dyDescent="0.25">
      <c r="A2273" t="str">
        <f t="shared" si="236"/>
        <v/>
      </c>
      <c r="B2273" s="16">
        <f t="shared" si="239"/>
        <v>41073</v>
      </c>
      <c r="C2273">
        <f t="shared" si="240"/>
        <v>287</v>
      </c>
      <c r="D2273">
        <f t="shared" si="237"/>
        <v>287</v>
      </c>
      <c r="E2273">
        <f t="shared" si="238"/>
        <v>0</v>
      </c>
      <c r="F2273">
        <f t="shared" si="233"/>
        <v>5</v>
      </c>
      <c r="H2273">
        <f t="shared" si="234"/>
        <v>51</v>
      </c>
      <c r="J2273">
        <f t="shared" si="235"/>
        <v>25</v>
      </c>
      <c r="K2273">
        <f t="shared" si="235"/>
        <v>196</v>
      </c>
      <c r="N2273">
        <v>10</v>
      </c>
    </row>
    <row r="2274" spans="1:14" x14ac:dyDescent="0.25">
      <c r="A2274" t="str">
        <f t="shared" si="236"/>
        <v/>
      </c>
      <c r="B2274" s="16">
        <f t="shared" si="239"/>
        <v>41074</v>
      </c>
      <c r="C2274">
        <f t="shared" si="240"/>
        <v>287</v>
      </c>
      <c r="D2274">
        <f t="shared" si="237"/>
        <v>287</v>
      </c>
      <c r="E2274">
        <f t="shared" si="238"/>
        <v>0</v>
      </c>
      <c r="F2274">
        <f t="shared" si="233"/>
        <v>5</v>
      </c>
      <c r="H2274">
        <f t="shared" si="234"/>
        <v>51</v>
      </c>
      <c r="J2274">
        <f t="shared" si="235"/>
        <v>25</v>
      </c>
      <c r="K2274">
        <f t="shared" si="235"/>
        <v>196</v>
      </c>
      <c r="N2274">
        <v>10</v>
      </c>
    </row>
    <row r="2275" spans="1:14" x14ac:dyDescent="0.25">
      <c r="A2275" t="str">
        <f t="shared" si="236"/>
        <v/>
      </c>
      <c r="B2275" s="16">
        <f t="shared" si="239"/>
        <v>41075</v>
      </c>
      <c r="C2275">
        <f t="shared" si="240"/>
        <v>287</v>
      </c>
      <c r="D2275">
        <f t="shared" si="237"/>
        <v>287</v>
      </c>
      <c r="E2275">
        <f t="shared" si="238"/>
        <v>0</v>
      </c>
      <c r="F2275">
        <f t="shared" ref="F2275:F2338" si="241">F2274</f>
        <v>5</v>
      </c>
      <c r="H2275">
        <f t="shared" ref="H2275:H2338" si="242">H2274</f>
        <v>51</v>
      </c>
      <c r="J2275">
        <f t="shared" ref="J2275:K2338" si="243">J2274</f>
        <v>25</v>
      </c>
      <c r="K2275">
        <f t="shared" si="243"/>
        <v>196</v>
      </c>
      <c r="N2275">
        <v>10</v>
      </c>
    </row>
    <row r="2276" spans="1:14" x14ac:dyDescent="0.25">
      <c r="A2276" t="str">
        <f t="shared" si="236"/>
        <v/>
      </c>
      <c r="B2276" s="16">
        <f t="shared" si="239"/>
        <v>41076</v>
      </c>
      <c r="C2276">
        <f t="shared" si="240"/>
        <v>287</v>
      </c>
      <c r="D2276">
        <f t="shared" si="237"/>
        <v>287</v>
      </c>
      <c r="E2276">
        <f t="shared" si="238"/>
        <v>0</v>
      </c>
      <c r="F2276">
        <f t="shared" si="241"/>
        <v>5</v>
      </c>
      <c r="H2276">
        <f t="shared" si="242"/>
        <v>51</v>
      </c>
      <c r="J2276">
        <f t="shared" si="243"/>
        <v>25</v>
      </c>
      <c r="K2276">
        <f t="shared" si="243"/>
        <v>196</v>
      </c>
      <c r="N2276">
        <v>10</v>
      </c>
    </row>
    <row r="2277" spans="1:14" x14ac:dyDescent="0.25">
      <c r="A2277" t="str">
        <f t="shared" si="236"/>
        <v/>
      </c>
      <c r="B2277" s="16">
        <f t="shared" si="239"/>
        <v>41077</v>
      </c>
      <c r="C2277">
        <f t="shared" si="240"/>
        <v>287</v>
      </c>
      <c r="D2277">
        <f t="shared" si="237"/>
        <v>287</v>
      </c>
      <c r="E2277">
        <f t="shared" si="238"/>
        <v>0</v>
      </c>
      <c r="F2277">
        <f t="shared" si="241"/>
        <v>5</v>
      </c>
      <c r="H2277">
        <f t="shared" si="242"/>
        <v>51</v>
      </c>
      <c r="J2277">
        <f t="shared" si="243"/>
        <v>25</v>
      </c>
      <c r="K2277">
        <f t="shared" si="243"/>
        <v>196</v>
      </c>
      <c r="N2277">
        <v>10</v>
      </c>
    </row>
    <row r="2278" spans="1:14" x14ac:dyDescent="0.25">
      <c r="A2278" t="str">
        <f t="shared" si="236"/>
        <v/>
      </c>
      <c r="B2278" s="16">
        <f t="shared" si="239"/>
        <v>41078</v>
      </c>
      <c r="C2278">
        <f t="shared" si="240"/>
        <v>287</v>
      </c>
      <c r="D2278">
        <f t="shared" si="237"/>
        <v>287</v>
      </c>
      <c r="E2278">
        <f t="shared" si="238"/>
        <v>0</v>
      </c>
      <c r="F2278">
        <f t="shared" si="241"/>
        <v>5</v>
      </c>
      <c r="H2278">
        <f t="shared" si="242"/>
        <v>51</v>
      </c>
      <c r="J2278">
        <f t="shared" si="243"/>
        <v>25</v>
      </c>
      <c r="K2278">
        <f t="shared" si="243"/>
        <v>196</v>
      </c>
      <c r="N2278">
        <v>10</v>
      </c>
    </row>
    <row r="2279" spans="1:14" x14ac:dyDescent="0.25">
      <c r="A2279" t="str">
        <f t="shared" si="236"/>
        <v/>
      </c>
      <c r="B2279" s="16">
        <f t="shared" si="239"/>
        <v>41079</v>
      </c>
      <c r="C2279">
        <f t="shared" si="240"/>
        <v>287</v>
      </c>
      <c r="D2279">
        <f t="shared" si="237"/>
        <v>287</v>
      </c>
      <c r="E2279">
        <f t="shared" si="238"/>
        <v>0</v>
      </c>
      <c r="F2279">
        <f t="shared" si="241"/>
        <v>5</v>
      </c>
      <c r="H2279">
        <f t="shared" si="242"/>
        <v>51</v>
      </c>
      <c r="J2279">
        <f t="shared" si="243"/>
        <v>25</v>
      </c>
      <c r="K2279">
        <f t="shared" si="243"/>
        <v>196</v>
      </c>
      <c r="N2279">
        <v>10</v>
      </c>
    </row>
    <row r="2280" spans="1:14" x14ac:dyDescent="0.25">
      <c r="A2280" t="str">
        <f t="shared" si="236"/>
        <v/>
      </c>
      <c r="B2280" s="16">
        <f t="shared" si="239"/>
        <v>41080</v>
      </c>
      <c r="C2280">
        <f t="shared" si="240"/>
        <v>287</v>
      </c>
      <c r="D2280">
        <f t="shared" si="237"/>
        <v>287</v>
      </c>
      <c r="E2280">
        <f t="shared" si="238"/>
        <v>0</v>
      </c>
      <c r="F2280">
        <f t="shared" si="241"/>
        <v>5</v>
      </c>
      <c r="H2280">
        <f t="shared" si="242"/>
        <v>51</v>
      </c>
      <c r="J2280">
        <f t="shared" si="243"/>
        <v>25</v>
      </c>
      <c r="K2280">
        <f t="shared" si="243"/>
        <v>196</v>
      </c>
      <c r="N2280">
        <v>10</v>
      </c>
    </row>
    <row r="2281" spans="1:14" x14ac:dyDescent="0.25">
      <c r="A2281" t="str">
        <f t="shared" si="236"/>
        <v/>
      </c>
      <c r="B2281" s="16">
        <f t="shared" si="239"/>
        <v>41081</v>
      </c>
      <c r="C2281">
        <f t="shared" si="240"/>
        <v>287</v>
      </c>
      <c r="D2281">
        <f t="shared" si="237"/>
        <v>287</v>
      </c>
      <c r="E2281">
        <f t="shared" si="238"/>
        <v>0</v>
      </c>
      <c r="F2281">
        <f t="shared" si="241"/>
        <v>5</v>
      </c>
      <c r="H2281">
        <f t="shared" si="242"/>
        <v>51</v>
      </c>
      <c r="J2281">
        <f t="shared" si="243"/>
        <v>25</v>
      </c>
      <c r="K2281">
        <f t="shared" si="243"/>
        <v>196</v>
      </c>
      <c r="N2281">
        <v>10</v>
      </c>
    </row>
    <row r="2282" spans="1:14" x14ac:dyDescent="0.25">
      <c r="A2282" t="str">
        <f t="shared" si="236"/>
        <v/>
      </c>
      <c r="B2282" s="16">
        <f t="shared" si="239"/>
        <v>41082</v>
      </c>
      <c r="C2282">
        <f t="shared" si="240"/>
        <v>287</v>
      </c>
      <c r="D2282">
        <f t="shared" si="237"/>
        <v>287</v>
      </c>
      <c r="E2282">
        <f t="shared" si="238"/>
        <v>0</v>
      </c>
      <c r="F2282">
        <f t="shared" si="241"/>
        <v>5</v>
      </c>
      <c r="H2282">
        <f t="shared" si="242"/>
        <v>51</v>
      </c>
      <c r="J2282">
        <f t="shared" si="243"/>
        <v>25</v>
      </c>
      <c r="K2282">
        <f t="shared" si="243"/>
        <v>196</v>
      </c>
      <c r="N2282">
        <v>10</v>
      </c>
    </row>
    <row r="2283" spans="1:14" x14ac:dyDescent="0.25">
      <c r="A2283" t="str">
        <f t="shared" si="236"/>
        <v/>
      </c>
      <c r="B2283" s="16">
        <f t="shared" si="239"/>
        <v>41083</v>
      </c>
      <c r="C2283">
        <f t="shared" si="240"/>
        <v>287</v>
      </c>
      <c r="D2283">
        <f t="shared" si="237"/>
        <v>287</v>
      </c>
      <c r="E2283">
        <f t="shared" si="238"/>
        <v>0</v>
      </c>
      <c r="F2283">
        <f t="shared" si="241"/>
        <v>5</v>
      </c>
      <c r="H2283">
        <f t="shared" si="242"/>
        <v>51</v>
      </c>
      <c r="J2283">
        <f t="shared" si="243"/>
        <v>25</v>
      </c>
      <c r="K2283">
        <f t="shared" si="243"/>
        <v>196</v>
      </c>
      <c r="N2283">
        <v>10</v>
      </c>
    </row>
    <row r="2284" spans="1:14" x14ac:dyDescent="0.25">
      <c r="A2284" t="str">
        <f t="shared" si="236"/>
        <v/>
      </c>
      <c r="B2284" s="16">
        <f t="shared" si="239"/>
        <v>41084</v>
      </c>
      <c r="C2284">
        <f t="shared" si="240"/>
        <v>287</v>
      </c>
      <c r="D2284">
        <f t="shared" si="237"/>
        <v>287</v>
      </c>
      <c r="E2284">
        <f t="shared" si="238"/>
        <v>0</v>
      </c>
      <c r="F2284">
        <f t="shared" si="241"/>
        <v>5</v>
      </c>
      <c r="H2284">
        <f t="shared" si="242"/>
        <v>51</v>
      </c>
      <c r="J2284">
        <f t="shared" si="243"/>
        <v>25</v>
      </c>
      <c r="K2284">
        <f t="shared" si="243"/>
        <v>196</v>
      </c>
      <c r="N2284">
        <v>10</v>
      </c>
    </row>
    <row r="2285" spans="1:14" x14ac:dyDescent="0.25">
      <c r="A2285" t="str">
        <f t="shared" si="236"/>
        <v/>
      </c>
      <c r="B2285" s="16">
        <f t="shared" si="239"/>
        <v>41085</v>
      </c>
      <c r="C2285">
        <f t="shared" si="240"/>
        <v>287</v>
      </c>
      <c r="D2285">
        <f t="shared" si="237"/>
        <v>287</v>
      </c>
      <c r="E2285">
        <f t="shared" si="238"/>
        <v>0</v>
      </c>
      <c r="F2285">
        <f t="shared" si="241"/>
        <v>5</v>
      </c>
      <c r="H2285">
        <f t="shared" si="242"/>
        <v>51</v>
      </c>
      <c r="J2285">
        <f t="shared" si="243"/>
        <v>25</v>
      </c>
      <c r="K2285">
        <f t="shared" si="243"/>
        <v>196</v>
      </c>
      <c r="N2285">
        <v>10</v>
      </c>
    </row>
    <row r="2286" spans="1:14" x14ac:dyDescent="0.25">
      <c r="A2286" t="str">
        <f t="shared" si="236"/>
        <v/>
      </c>
      <c r="B2286" s="16">
        <f t="shared" si="239"/>
        <v>41086</v>
      </c>
      <c r="C2286">
        <f t="shared" si="240"/>
        <v>287</v>
      </c>
      <c r="D2286">
        <f t="shared" si="237"/>
        <v>287</v>
      </c>
      <c r="E2286">
        <f t="shared" si="238"/>
        <v>0</v>
      </c>
      <c r="F2286">
        <f t="shared" si="241"/>
        <v>5</v>
      </c>
      <c r="H2286">
        <f t="shared" si="242"/>
        <v>51</v>
      </c>
      <c r="J2286">
        <f t="shared" si="243"/>
        <v>25</v>
      </c>
      <c r="K2286">
        <f t="shared" si="243"/>
        <v>196</v>
      </c>
      <c r="N2286">
        <v>10</v>
      </c>
    </row>
    <row r="2287" spans="1:14" x14ac:dyDescent="0.25">
      <c r="A2287" t="str">
        <f t="shared" si="236"/>
        <v/>
      </c>
      <c r="B2287" s="16">
        <f t="shared" si="239"/>
        <v>41087</v>
      </c>
      <c r="C2287">
        <f t="shared" si="240"/>
        <v>287</v>
      </c>
      <c r="D2287">
        <f t="shared" si="237"/>
        <v>287</v>
      </c>
      <c r="E2287">
        <f t="shared" si="238"/>
        <v>0</v>
      </c>
      <c r="F2287">
        <f t="shared" si="241"/>
        <v>5</v>
      </c>
      <c r="H2287">
        <f t="shared" si="242"/>
        <v>51</v>
      </c>
      <c r="J2287">
        <f t="shared" si="243"/>
        <v>25</v>
      </c>
      <c r="K2287">
        <f t="shared" si="243"/>
        <v>196</v>
      </c>
      <c r="N2287">
        <v>10</v>
      </c>
    </row>
    <row r="2288" spans="1:14" x14ac:dyDescent="0.25">
      <c r="A2288" t="str">
        <f t="shared" si="236"/>
        <v/>
      </c>
      <c r="B2288" s="16">
        <f t="shared" si="239"/>
        <v>41088</v>
      </c>
      <c r="C2288">
        <f t="shared" si="240"/>
        <v>287</v>
      </c>
      <c r="D2288">
        <f t="shared" si="237"/>
        <v>287</v>
      </c>
      <c r="E2288">
        <f t="shared" si="238"/>
        <v>0</v>
      </c>
      <c r="F2288">
        <f t="shared" si="241"/>
        <v>5</v>
      </c>
      <c r="H2288">
        <f t="shared" si="242"/>
        <v>51</v>
      </c>
      <c r="J2288">
        <f t="shared" si="243"/>
        <v>25</v>
      </c>
      <c r="K2288">
        <f t="shared" si="243"/>
        <v>196</v>
      </c>
      <c r="N2288">
        <v>10</v>
      </c>
    </row>
    <row r="2289" spans="1:14" x14ac:dyDescent="0.25">
      <c r="A2289" t="str">
        <f t="shared" si="236"/>
        <v/>
      </c>
      <c r="B2289" s="16">
        <f t="shared" si="239"/>
        <v>41089</v>
      </c>
      <c r="C2289">
        <f t="shared" si="240"/>
        <v>287</v>
      </c>
      <c r="D2289">
        <f t="shared" si="237"/>
        <v>287</v>
      </c>
      <c r="E2289">
        <f t="shared" si="238"/>
        <v>0</v>
      </c>
      <c r="F2289">
        <f t="shared" si="241"/>
        <v>5</v>
      </c>
      <c r="H2289">
        <f t="shared" si="242"/>
        <v>51</v>
      </c>
      <c r="J2289">
        <f t="shared" si="243"/>
        <v>25</v>
      </c>
      <c r="K2289">
        <f t="shared" si="243"/>
        <v>196</v>
      </c>
      <c r="N2289">
        <v>10</v>
      </c>
    </row>
    <row r="2290" spans="1:14" x14ac:dyDescent="0.25">
      <c r="A2290" t="str">
        <f t="shared" si="236"/>
        <v/>
      </c>
      <c r="B2290" s="16">
        <f t="shared" si="239"/>
        <v>41090</v>
      </c>
      <c r="C2290">
        <f t="shared" si="240"/>
        <v>287</v>
      </c>
      <c r="D2290">
        <f t="shared" si="237"/>
        <v>287</v>
      </c>
      <c r="E2290">
        <f t="shared" si="238"/>
        <v>0</v>
      </c>
      <c r="F2290">
        <f t="shared" si="241"/>
        <v>5</v>
      </c>
      <c r="H2290">
        <f t="shared" si="242"/>
        <v>51</v>
      </c>
      <c r="J2290">
        <f t="shared" si="243"/>
        <v>25</v>
      </c>
      <c r="K2290">
        <f t="shared" si="243"/>
        <v>196</v>
      </c>
      <c r="N2290">
        <v>10</v>
      </c>
    </row>
    <row r="2291" spans="1:14" x14ac:dyDescent="0.25">
      <c r="A2291">
        <f t="shared" si="236"/>
        <v>1</v>
      </c>
      <c r="B2291" s="16">
        <f t="shared" si="239"/>
        <v>41091</v>
      </c>
      <c r="C2291">
        <f t="shared" si="240"/>
        <v>287</v>
      </c>
      <c r="D2291">
        <f t="shared" si="237"/>
        <v>193</v>
      </c>
      <c r="E2291">
        <f t="shared" si="238"/>
        <v>94</v>
      </c>
      <c r="F2291">
        <f t="shared" si="241"/>
        <v>5</v>
      </c>
      <c r="H2291">
        <f>34+83</f>
        <v>117</v>
      </c>
      <c r="J2291">
        <f t="shared" si="243"/>
        <v>25</v>
      </c>
      <c r="K2291">
        <f>20+16</f>
        <v>36</v>
      </c>
      <c r="N2291">
        <v>10</v>
      </c>
    </row>
    <row r="2292" spans="1:14" x14ac:dyDescent="0.25">
      <c r="A2292" t="str">
        <f t="shared" si="236"/>
        <v/>
      </c>
      <c r="B2292" s="16">
        <f t="shared" si="239"/>
        <v>41092</v>
      </c>
      <c r="C2292">
        <f t="shared" si="240"/>
        <v>287</v>
      </c>
      <c r="D2292">
        <f t="shared" si="237"/>
        <v>193</v>
      </c>
      <c r="E2292">
        <f t="shared" si="238"/>
        <v>94</v>
      </c>
      <c r="F2292">
        <f t="shared" si="241"/>
        <v>5</v>
      </c>
      <c r="H2292">
        <f t="shared" si="242"/>
        <v>117</v>
      </c>
      <c r="J2292">
        <f t="shared" si="243"/>
        <v>25</v>
      </c>
      <c r="K2292">
        <f t="shared" si="243"/>
        <v>36</v>
      </c>
      <c r="N2292">
        <v>10</v>
      </c>
    </row>
    <row r="2293" spans="1:14" x14ac:dyDescent="0.25">
      <c r="A2293" t="str">
        <f t="shared" si="236"/>
        <v/>
      </c>
      <c r="B2293" s="16">
        <f t="shared" si="239"/>
        <v>41093</v>
      </c>
      <c r="C2293">
        <f t="shared" si="240"/>
        <v>287</v>
      </c>
      <c r="D2293">
        <f t="shared" si="237"/>
        <v>193</v>
      </c>
      <c r="E2293">
        <f t="shared" si="238"/>
        <v>94</v>
      </c>
      <c r="F2293">
        <f t="shared" si="241"/>
        <v>5</v>
      </c>
      <c r="H2293">
        <f t="shared" si="242"/>
        <v>117</v>
      </c>
      <c r="J2293">
        <f t="shared" si="243"/>
        <v>25</v>
      </c>
      <c r="K2293">
        <f t="shared" si="243"/>
        <v>36</v>
      </c>
      <c r="N2293">
        <v>10</v>
      </c>
    </row>
    <row r="2294" spans="1:14" x14ac:dyDescent="0.25">
      <c r="A2294" t="str">
        <f t="shared" si="236"/>
        <v/>
      </c>
      <c r="B2294" s="16">
        <f t="shared" si="239"/>
        <v>41094</v>
      </c>
      <c r="C2294">
        <f t="shared" si="240"/>
        <v>287</v>
      </c>
      <c r="D2294">
        <f t="shared" si="237"/>
        <v>193</v>
      </c>
      <c r="E2294">
        <f t="shared" si="238"/>
        <v>94</v>
      </c>
      <c r="F2294">
        <f t="shared" si="241"/>
        <v>5</v>
      </c>
      <c r="H2294">
        <f t="shared" si="242"/>
        <v>117</v>
      </c>
      <c r="J2294">
        <f t="shared" si="243"/>
        <v>25</v>
      </c>
      <c r="K2294">
        <f t="shared" si="243"/>
        <v>36</v>
      </c>
      <c r="N2294">
        <v>10</v>
      </c>
    </row>
    <row r="2295" spans="1:14" x14ac:dyDescent="0.25">
      <c r="A2295" t="str">
        <f t="shared" si="236"/>
        <v/>
      </c>
      <c r="B2295" s="16">
        <f t="shared" si="239"/>
        <v>41095</v>
      </c>
      <c r="C2295">
        <f t="shared" si="240"/>
        <v>287</v>
      </c>
      <c r="D2295">
        <f t="shared" si="237"/>
        <v>193</v>
      </c>
      <c r="E2295">
        <f t="shared" si="238"/>
        <v>94</v>
      </c>
      <c r="F2295">
        <f t="shared" si="241"/>
        <v>5</v>
      </c>
      <c r="H2295">
        <f t="shared" si="242"/>
        <v>117</v>
      </c>
      <c r="J2295">
        <f t="shared" si="243"/>
        <v>25</v>
      </c>
      <c r="K2295">
        <f t="shared" si="243"/>
        <v>36</v>
      </c>
      <c r="N2295">
        <v>10</v>
      </c>
    </row>
    <row r="2296" spans="1:14" x14ac:dyDescent="0.25">
      <c r="A2296" t="str">
        <f t="shared" si="236"/>
        <v/>
      </c>
      <c r="B2296" s="16">
        <f t="shared" si="239"/>
        <v>41096</v>
      </c>
      <c r="C2296">
        <f t="shared" si="240"/>
        <v>287</v>
      </c>
      <c r="D2296">
        <f t="shared" si="237"/>
        <v>193</v>
      </c>
      <c r="E2296">
        <f t="shared" si="238"/>
        <v>94</v>
      </c>
      <c r="F2296">
        <f t="shared" si="241"/>
        <v>5</v>
      </c>
      <c r="H2296">
        <f t="shared" si="242"/>
        <v>117</v>
      </c>
      <c r="J2296">
        <f t="shared" si="243"/>
        <v>25</v>
      </c>
      <c r="K2296">
        <f t="shared" si="243"/>
        <v>36</v>
      </c>
      <c r="N2296">
        <v>10</v>
      </c>
    </row>
    <row r="2297" spans="1:14" x14ac:dyDescent="0.25">
      <c r="A2297" t="str">
        <f t="shared" si="236"/>
        <v/>
      </c>
      <c r="B2297" s="16">
        <f t="shared" si="239"/>
        <v>41097</v>
      </c>
      <c r="C2297">
        <f t="shared" si="240"/>
        <v>287</v>
      </c>
      <c r="D2297">
        <f t="shared" si="237"/>
        <v>193</v>
      </c>
      <c r="E2297">
        <f t="shared" si="238"/>
        <v>94</v>
      </c>
      <c r="F2297">
        <f t="shared" si="241"/>
        <v>5</v>
      </c>
      <c r="H2297">
        <f t="shared" si="242"/>
        <v>117</v>
      </c>
      <c r="J2297">
        <f t="shared" si="243"/>
        <v>25</v>
      </c>
      <c r="K2297">
        <f t="shared" si="243"/>
        <v>36</v>
      </c>
      <c r="N2297">
        <v>10</v>
      </c>
    </row>
    <row r="2298" spans="1:14" x14ac:dyDescent="0.25">
      <c r="A2298" t="str">
        <f t="shared" si="236"/>
        <v/>
      </c>
      <c r="B2298" s="16">
        <f t="shared" si="239"/>
        <v>41098</v>
      </c>
      <c r="C2298">
        <f t="shared" si="240"/>
        <v>287</v>
      </c>
      <c r="D2298">
        <f t="shared" si="237"/>
        <v>193</v>
      </c>
      <c r="E2298">
        <f t="shared" si="238"/>
        <v>94</v>
      </c>
      <c r="F2298">
        <f t="shared" si="241"/>
        <v>5</v>
      </c>
      <c r="H2298">
        <f t="shared" si="242"/>
        <v>117</v>
      </c>
      <c r="J2298">
        <f t="shared" si="243"/>
        <v>25</v>
      </c>
      <c r="K2298">
        <f t="shared" si="243"/>
        <v>36</v>
      </c>
      <c r="N2298">
        <v>10</v>
      </c>
    </row>
    <row r="2299" spans="1:14" x14ac:dyDescent="0.25">
      <c r="A2299" t="str">
        <f t="shared" si="236"/>
        <v/>
      </c>
      <c r="B2299" s="16">
        <f t="shared" si="239"/>
        <v>41099</v>
      </c>
      <c r="C2299">
        <f t="shared" si="240"/>
        <v>287</v>
      </c>
      <c r="D2299">
        <f t="shared" si="237"/>
        <v>193</v>
      </c>
      <c r="E2299">
        <f t="shared" si="238"/>
        <v>94</v>
      </c>
      <c r="F2299">
        <f t="shared" si="241"/>
        <v>5</v>
      </c>
      <c r="H2299">
        <f t="shared" si="242"/>
        <v>117</v>
      </c>
      <c r="J2299">
        <f t="shared" si="243"/>
        <v>25</v>
      </c>
      <c r="K2299">
        <f t="shared" si="243"/>
        <v>36</v>
      </c>
      <c r="N2299">
        <v>10</v>
      </c>
    </row>
    <row r="2300" spans="1:14" x14ac:dyDescent="0.25">
      <c r="A2300" t="str">
        <f t="shared" si="236"/>
        <v/>
      </c>
      <c r="B2300" s="16">
        <f t="shared" si="239"/>
        <v>41100</v>
      </c>
      <c r="C2300">
        <f t="shared" si="240"/>
        <v>287</v>
      </c>
      <c r="D2300">
        <f t="shared" si="237"/>
        <v>193</v>
      </c>
      <c r="E2300">
        <f t="shared" si="238"/>
        <v>94</v>
      </c>
      <c r="F2300">
        <f t="shared" si="241"/>
        <v>5</v>
      </c>
      <c r="H2300">
        <f t="shared" si="242"/>
        <v>117</v>
      </c>
      <c r="J2300">
        <f t="shared" si="243"/>
        <v>25</v>
      </c>
      <c r="K2300">
        <f t="shared" si="243"/>
        <v>36</v>
      </c>
      <c r="N2300">
        <v>10</v>
      </c>
    </row>
    <row r="2301" spans="1:14" x14ac:dyDescent="0.25">
      <c r="A2301" t="str">
        <f t="shared" si="236"/>
        <v/>
      </c>
      <c r="B2301" s="16">
        <f t="shared" si="239"/>
        <v>41101</v>
      </c>
      <c r="C2301">
        <f t="shared" si="240"/>
        <v>287</v>
      </c>
      <c r="D2301">
        <f t="shared" si="237"/>
        <v>193</v>
      </c>
      <c r="E2301">
        <f t="shared" si="238"/>
        <v>94</v>
      </c>
      <c r="F2301">
        <f t="shared" si="241"/>
        <v>5</v>
      </c>
      <c r="H2301">
        <f t="shared" si="242"/>
        <v>117</v>
      </c>
      <c r="J2301">
        <f t="shared" si="243"/>
        <v>25</v>
      </c>
      <c r="K2301">
        <f t="shared" si="243"/>
        <v>36</v>
      </c>
      <c r="N2301">
        <v>10</v>
      </c>
    </row>
    <row r="2302" spans="1:14" x14ac:dyDescent="0.25">
      <c r="A2302" t="str">
        <f t="shared" si="236"/>
        <v/>
      </c>
      <c r="B2302" s="16">
        <f t="shared" si="239"/>
        <v>41102</v>
      </c>
      <c r="C2302">
        <f t="shared" si="240"/>
        <v>287</v>
      </c>
      <c r="D2302">
        <f t="shared" si="237"/>
        <v>193</v>
      </c>
      <c r="E2302">
        <f t="shared" si="238"/>
        <v>94</v>
      </c>
      <c r="F2302">
        <f t="shared" si="241"/>
        <v>5</v>
      </c>
      <c r="H2302">
        <f t="shared" si="242"/>
        <v>117</v>
      </c>
      <c r="J2302">
        <f t="shared" si="243"/>
        <v>25</v>
      </c>
      <c r="K2302">
        <f t="shared" si="243"/>
        <v>36</v>
      </c>
      <c r="N2302">
        <v>10</v>
      </c>
    </row>
    <row r="2303" spans="1:14" x14ac:dyDescent="0.25">
      <c r="A2303" t="str">
        <f t="shared" si="236"/>
        <v/>
      </c>
      <c r="B2303" s="16">
        <f t="shared" si="239"/>
        <v>41103</v>
      </c>
      <c r="C2303">
        <f t="shared" si="240"/>
        <v>287</v>
      </c>
      <c r="D2303">
        <f t="shared" si="237"/>
        <v>193</v>
      </c>
      <c r="E2303">
        <f t="shared" si="238"/>
        <v>94</v>
      </c>
      <c r="F2303">
        <f t="shared" si="241"/>
        <v>5</v>
      </c>
      <c r="H2303">
        <f t="shared" si="242"/>
        <v>117</v>
      </c>
      <c r="J2303">
        <f t="shared" si="243"/>
        <v>25</v>
      </c>
      <c r="K2303">
        <f t="shared" si="243"/>
        <v>36</v>
      </c>
      <c r="N2303">
        <v>10</v>
      </c>
    </row>
    <row r="2304" spans="1:14" x14ac:dyDescent="0.25">
      <c r="A2304" t="str">
        <f t="shared" si="236"/>
        <v/>
      </c>
      <c r="B2304" s="16">
        <f t="shared" si="239"/>
        <v>41104</v>
      </c>
      <c r="C2304">
        <f t="shared" si="240"/>
        <v>287</v>
      </c>
      <c r="D2304">
        <f t="shared" si="237"/>
        <v>193</v>
      </c>
      <c r="E2304">
        <f t="shared" si="238"/>
        <v>94</v>
      </c>
      <c r="F2304">
        <f t="shared" si="241"/>
        <v>5</v>
      </c>
      <c r="H2304">
        <f t="shared" si="242"/>
        <v>117</v>
      </c>
      <c r="J2304">
        <f t="shared" si="243"/>
        <v>25</v>
      </c>
      <c r="K2304">
        <f t="shared" si="243"/>
        <v>36</v>
      </c>
      <c r="N2304">
        <v>10</v>
      </c>
    </row>
    <row r="2305" spans="1:14" x14ac:dyDescent="0.25">
      <c r="A2305" t="str">
        <f t="shared" si="236"/>
        <v/>
      </c>
      <c r="B2305" s="16">
        <f t="shared" si="239"/>
        <v>41105</v>
      </c>
      <c r="C2305">
        <f t="shared" si="240"/>
        <v>287</v>
      </c>
      <c r="D2305">
        <f t="shared" si="237"/>
        <v>193</v>
      </c>
      <c r="E2305">
        <f t="shared" si="238"/>
        <v>94</v>
      </c>
      <c r="F2305">
        <f t="shared" si="241"/>
        <v>5</v>
      </c>
      <c r="H2305">
        <f t="shared" si="242"/>
        <v>117</v>
      </c>
      <c r="J2305">
        <f t="shared" si="243"/>
        <v>25</v>
      </c>
      <c r="K2305">
        <f t="shared" si="243"/>
        <v>36</v>
      </c>
      <c r="N2305">
        <v>10</v>
      </c>
    </row>
    <row r="2306" spans="1:14" x14ac:dyDescent="0.25">
      <c r="A2306" t="str">
        <f t="shared" si="236"/>
        <v/>
      </c>
      <c r="B2306" s="16">
        <f t="shared" si="239"/>
        <v>41106</v>
      </c>
      <c r="C2306">
        <f t="shared" si="240"/>
        <v>287</v>
      </c>
      <c r="D2306">
        <f t="shared" si="237"/>
        <v>193</v>
      </c>
      <c r="E2306">
        <f t="shared" si="238"/>
        <v>94</v>
      </c>
      <c r="F2306">
        <f t="shared" si="241"/>
        <v>5</v>
      </c>
      <c r="H2306">
        <f t="shared" si="242"/>
        <v>117</v>
      </c>
      <c r="J2306">
        <f t="shared" si="243"/>
        <v>25</v>
      </c>
      <c r="K2306">
        <f t="shared" si="243"/>
        <v>36</v>
      </c>
      <c r="N2306">
        <v>10</v>
      </c>
    </row>
    <row r="2307" spans="1:14" x14ac:dyDescent="0.25">
      <c r="A2307" t="str">
        <f t="shared" si="236"/>
        <v/>
      </c>
      <c r="B2307" s="16">
        <f t="shared" si="239"/>
        <v>41107</v>
      </c>
      <c r="C2307">
        <f t="shared" si="240"/>
        <v>287</v>
      </c>
      <c r="D2307">
        <f t="shared" si="237"/>
        <v>193</v>
      </c>
      <c r="E2307">
        <f t="shared" si="238"/>
        <v>94</v>
      </c>
      <c r="F2307">
        <f t="shared" si="241"/>
        <v>5</v>
      </c>
      <c r="H2307">
        <f t="shared" si="242"/>
        <v>117</v>
      </c>
      <c r="J2307">
        <f t="shared" si="243"/>
        <v>25</v>
      </c>
      <c r="K2307">
        <f t="shared" si="243"/>
        <v>36</v>
      </c>
      <c r="N2307">
        <v>10</v>
      </c>
    </row>
    <row r="2308" spans="1:14" x14ac:dyDescent="0.25">
      <c r="A2308" t="str">
        <f t="shared" si="236"/>
        <v/>
      </c>
      <c r="B2308" s="16">
        <f t="shared" si="239"/>
        <v>41108</v>
      </c>
      <c r="C2308">
        <f t="shared" si="240"/>
        <v>287</v>
      </c>
      <c r="D2308">
        <f t="shared" si="237"/>
        <v>193</v>
      </c>
      <c r="E2308">
        <f t="shared" si="238"/>
        <v>94</v>
      </c>
      <c r="F2308">
        <f t="shared" si="241"/>
        <v>5</v>
      </c>
      <c r="H2308">
        <f t="shared" si="242"/>
        <v>117</v>
      </c>
      <c r="J2308">
        <f t="shared" si="243"/>
        <v>25</v>
      </c>
      <c r="K2308">
        <f t="shared" si="243"/>
        <v>36</v>
      </c>
      <c r="N2308">
        <v>10</v>
      </c>
    </row>
    <row r="2309" spans="1:14" x14ac:dyDescent="0.25">
      <c r="A2309" t="str">
        <f t="shared" si="236"/>
        <v/>
      </c>
      <c r="B2309" s="16">
        <f t="shared" si="239"/>
        <v>41109</v>
      </c>
      <c r="C2309">
        <f t="shared" si="240"/>
        <v>287</v>
      </c>
      <c r="D2309">
        <f t="shared" si="237"/>
        <v>193</v>
      </c>
      <c r="E2309">
        <f t="shared" si="238"/>
        <v>94</v>
      </c>
      <c r="F2309">
        <f t="shared" si="241"/>
        <v>5</v>
      </c>
      <c r="H2309">
        <f t="shared" si="242"/>
        <v>117</v>
      </c>
      <c r="J2309">
        <f t="shared" si="243"/>
        <v>25</v>
      </c>
      <c r="K2309">
        <f t="shared" si="243"/>
        <v>36</v>
      </c>
      <c r="N2309">
        <v>10</v>
      </c>
    </row>
    <row r="2310" spans="1:14" x14ac:dyDescent="0.25">
      <c r="A2310" t="str">
        <f t="shared" si="236"/>
        <v/>
      </c>
      <c r="B2310" s="16">
        <f t="shared" si="239"/>
        <v>41110</v>
      </c>
      <c r="C2310">
        <f t="shared" si="240"/>
        <v>287</v>
      </c>
      <c r="D2310">
        <f t="shared" si="237"/>
        <v>193</v>
      </c>
      <c r="E2310">
        <f t="shared" si="238"/>
        <v>94</v>
      </c>
      <c r="F2310">
        <f t="shared" si="241"/>
        <v>5</v>
      </c>
      <c r="H2310">
        <f t="shared" si="242"/>
        <v>117</v>
      </c>
      <c r="J2310">
        <f t="shared" si="243"/>
        <v>25</v>
      </c>
      <c r="K2310">
        <f t="shared" si="243"/>
        <v>36</v>
      </c>
      <c r="N2310">
        <v>10</v>
      </c>
    </row>
    <row r="2311" spans="1:14" x14ac:dyDescent="0.25">
      <c r="A2311" t="str">
        <f t="shared" si="236"/>
        <v/>
      </c>
      <c r="B2311" s="16">
        <f t="shared" si="239"/>
        <v>41111</v>
      </c>
      <c r="C2311">
        <f t="shared" si="240"/>
        <v>287</v>
      </c>
      <c r="D2311">
        <f t="shared" si="237"/>
        <v>193</v>
      </c>
      <c r="E2311">
        <f t="shared" si="238"/>
        <v>94</v>
      </c>
      <c r="F2311">
        <f t="shared" si="241"/>
        <v>5</v>
      </c>
      <c r="H2311">
        <f t="shared" si="242"/>
        <v>117</v>
      </c>
      <c r="J2311">
        <f t="shared" si="243"/>
        <v>25</v>
      </c>
      <c r="K2311">
        <f t="shared" si="243"/>
        <v>36</v>
      </c>
      <c r="N2311">
        <v>10</v>
      </c>
    </row>
    <row r="2312" spans="1:14" x14ac:dyDescent="0.25">
      <c r="A2312" t="str">
        <f t="shared" ref="A2312:A2375" si="244">IF(DAY(B2312)=1,1,"")</f>
        <v/>
      </c>
      <c r="B2312" s="16">
        <f t="shared" si="239"/>
        <v>41112</v>
      </c>
      <c r="C2312">
        <f t="shared" si="240"/>
        <v>287</v>
      </c>
      <c r="D2312">
        <f t="shared" ref="D2312:D2375" si="245">SUM(F2312:W2312)</f>
        <v>193</v>
      </c>
      <c r="E2312">
        <f t="shared" ref="E2312:E2375" si="246">C2312-D2312</f>
        <v>94</v>
      </c>
      <c r="F2312">
        <f t="shared" si="241"/>
        <v>5</v>
      </c>
      <c r="H2312">
        <f t="shared" si="242"/>
        <v>117</v>
      </c>
      <c r="J2312">
        <f t="shared" si="243"/>
        <v>25</v>
      </c>
      <c r="K2312">
        <f t="shared" si="243"/>
        <v>36</v>
      </c>
      <c r="N2312">
        <v>10</v>
      </c>
    </row>
    <row r="2313" spans="1:14" x14ac:dyDescent="0.25">
      <c r="A2313" t="str">
        <f t="shared" si="244"/>
        <v/>
      </c>
      <c r="B2313" s="16">
        <f t="shared" ref="B2313:B2376" si="247">B2312+1</f>
        <v>41113</v>
      </c>
      <c r="C2313">
        <f t="shared" si="240"/>
        <v>287</v>
      </c>
      <c r="D2313">
        <f t="shared" si="245"/>
        <v>193</v>
      </c>
      <c r="E2313">
        <f t="shared" si="246"/>
        <v>94</v>
      </c>
      <c r="F2313">
        <f t="shared" si="241"/>
        <v>5</v>
      </c>
      <c r="H2313">
        <f t="shared" si="242"/>
        <v>117</v>
      </c>
      <c r="J2313">
        <f t="shared" si="243"/>
        <v>25</v>
      </c>
      <c r="K2313">
        <f t="shared" si="243"/>
        <v>36</v>
      </c>
      <c r="N2313">
        <v>10</v>
      </c>
    </row>
    <row r="2314" spans="1:14" x14ac:dyDescent="0.25">
      <c r="A2314" t="str">
        <f t="shared" si="244"/>
        <v/>
      </c>
      <c r="B2314" s="16">
        <f t="shared" si="247"/>
        <v>41114</v>
      </c>
      <c r="C2314">
        <f t="shared" ref="C2314:C2377" si="248">C2313</f>
        <v>287</v>
      </c>
      <c r="D2314">
        <f t="shared" si="245"/>
        <v>193</v>
      </c>
      <c r="E2314">
        <f t="shared" si="246"/>
        <v>94</v>
      </c>
      <c r="F2314">
        <f t="shared" si="241"/>
        <v>5</v>
      </c>
      <c r="H2314">
        <f t="shared" si="242"/>
        <v>117</v>
      </c>
      <c r="J2314">
        <f t="shared" si="243"/>
        <v>25</v>
      </c>
      <c r="K2314">
        <f t="shared" si="243"/>
        <v>36</v>
      </c>
      <c r="N2314">
        <v>10</v>
      </c>
    </row>
    <row r="2315" spans="1:14" x14ac:dyDescent="0.25">
      <c r="A2315" t="str">
        <f t="shared" si="244"/>
        <v/>
      </c>
      <c r="B2315" s="16">
        <f t="shared" si="247"/>
        <v>41115</v>
      </c>
      <c r="C2315">
        <f t="shared" si="248"/>
        <v>287</v>
      </c>
      <c r="D2315">
        <f t="shared" si="245"/>
        <v>193</v>
      </c>
      <c r="E2315">
        <f t="shared" si="246"/>
        <v>94</v>
      </c>
      <c r="F2315">
        <f t="shared" si="241"/>
        <v>5</v>
      </c>
      <c r="H2315">
        <f t="shared" si="242"/>
        <v>117</v>
      </c>
      <c r="J2315">
        <f t="shared" si="243"/>
        <v>25</v>
      </c>
      <c r="K2315">
        <f t="shared" si="243"/>
        <v>36</v>
      </c>
      <c r="N2315">
        <v>10</v>
      </c>
    </row>
    <row r="2316" spans="1:14" x14ac:dyDescent="0.25">
      <c r="A2316" t="str">
        <f t="shared" si="244"/>
        <v/>
      </c>
      <c r="B2316" s="16">
        <f t="shared" si="247"/>
        <v>41116</v>
      </c>
      <c r="C2316">
        <f t="shared" si="248"/>
        <v>287</v>
      </c>
      <c r="D2316">
        <f t="shared" si="245"/>
        <v>193</v>
      </c>
      <c r="E2316">
        <f t="shared" si="246"/>
        <v>94</v>
      </c>
      <c r="F2316">
        <f t="shared" si="241"/>
        <v>5</v>
      </c>
      <c r="H2316">
        <f t="shared" si="242"/>
        <v>117</v>
      </c>
      <c r="J2316">
        <f t="shared" si="243"/>
        <v>25</v>
      </c>
      <c r="K2316">
        <f t="shared" si="243"/>
        <v>36</v>
      </c>
      <c r="N2316">
        <v>10</v>
      </c>
    </row>
    <row r="2317" spans="1:14" x14ac:dyDescent="0.25">
      <c r="A2317" t="str">
        <f t="shared" si="244"/>
        <v/>
      </c>
      <c r="B2317" s="16">
        <f t="shared" si="247"/>
        <v>41117</v>
      </c>
      <c r="C2317">
        <f t="shared" si="248"/>
        <v>287</v>
      </c>
      <c r="D2317">
        <f t="shared" si="245"/>
        <v>193</v>
      </c>
      <c r="E2317">
        <f t="shared" si="246"/>
        <v>94</v>
      </c>
      <c r="F2317">
        <f t="shared" si="241"/>
        <v>5</v>
      </c>
      <c r="H2317">
        <f t="shared" si="242"/>
        <v>117</v>
      </c>
      <c r="J2317">
        <f t="shared" si="243"/>
        <v>25</v>
      </c>
      <c r="K2317">
        <f t="shared" si="243"/>
        <v>36</v>
      </c>
      <c r="N2317">
        <v>10</v>
      </c>
    </row>
    <row r="2318" spans="1:14" x14ac:dyDescent="0.25">
      <c r="A2318" t="str">
        <f t="shared" si="244"/>
        <v/>
      </c>
      <c r="B2318" s="16">
        <f t="shared" si="247"/>
        <v>41118</v>
      </c>
      <c r="C2318">
        <f t="shared" si="248"/>
        <v>287</v>
      </c>
      <c r="D2318">
        <f t="shared" si="245"/>
        <v>193</v>
      </c>
      <c r="E2318">
        <f t="shared" si="246"/>
        <v>94</v>
      </c>
      <c r="F2318">
        <f t="shared" si="241"/>
        <v>5</v>
      </c>
      <c r="H2318">
        <f t="shared" si="242"/>
        <v>117</v>
      </c>
      <c r="J2318">
        <f t="shared" si="243"/>
        <v>25</v>
      </c>
      <c r="K2318">
        <f t="shared" si="243"/>
        <v>36</v>
      </c>
      <c r="N2318">
        <v>10</v>
      </c>
    </row>
    <row r="2319" spans="1:14" x14ac:dyDescent="0.25">
      <c r="A2319" t="str">
        <f t="shared" si="244"/>
        <v/>
      </c>
      <c r="B2319" s="16">
        <f t="shared" si="247"/>
        <v>41119</v>
      </c>
      <c r="C2319">
        <f t="shared" si="248"/>
        <v>287</v>
      </c>
      <c r="D2319">
        <f t="shared" si="245"/>
        <v>193</v>
      </c>
      <c r="E2319">
        <f t="shared" si="246"/>
        <v>94</v>
      </c>
      <c r="F2319">
        <f t="shared" si="241"/>
        <v>5</v>
      </c>
      <c r="H2319">
        <f t="shared" si="242"/>
        <v>117</v>
      </c>
      <c r="J2319">
        <f t="shared" si="243"/>
        <v>25</v>
      </c>
      <c r="K2319">
        <f t="shared" si="243"/>
        <v>36</v>
      </c>
      <c r="N2319">
        <v>10</v>
      </c>
    </row>
    <row r="2320" spans="1:14" x14ac:dyDescent="0.25">
      <c r="A2320" t="str">
        <f t="shared" si="244"/>
        <v/>
      </c>
      <c r="B2320" s="16">
        <f t="shared" si="247"/>
        <v>41120</v>
      </c>
      <c r="C2320">
        <f t="shared" si="248"/>
        <v>287</v>
      </c>
      <c r="D2320">
        <f t="shared" si="245"/>
        <v>193</v>
      </c>
      <c r="E2320">
        <f t="shared" si="246"/>
        <v>94</v>
      </c>
      <c r="F2320">
        <f t="shared" si="241"/>
        <v>5</v>
      </c>
      <c r="H2320">
        <f t="shared" si="242"/>
        <v>117</v>
      </c>
      <c r="J2320">
        <f t="shared" si="243"/>
        <v>25</v>
      </c>
      <c r="K2320">
        <f t="shared" si="243"/>
        <v>36</v>
      </c>
      <c r="N2320">
        <v>10</v>
      </c>
    </row>
    <row r="2321" spans="1:14" x14ac:dyDescent="0.25">
      <c r="A2321" t="str">
        <f t="shared" si="244"/>
        <v/>
      </c>
      <c r="B2321" s="16">
        <f t="shared" si="247"/>
        <v>41121</v>
      </c>
      <c r="C2321">
        <f t="shared" si="248"/>
        <v>287</v>
      </c>
      <c r="D2321">
        <f t="shared" si="245"/>
        <v>193</v>
      </c>
      <c r="E2321">
        <f t="shared" si="246"/>
        <v>94</v>
      </c>
      <c r="F2321">
        <f t="shared" si="241"/>
        <v>5</v>
      </c>
      <c r="H2321">
        <f t="shared" si="242"/>
        <v>117</v>
      </c>
      <c r="J2321">
        <f t="shared" si="243"/>
        <v>25</v>
      </c>
      <c r="K2321">
        <f t="shared" si="243"/>
        <v>36</v>
      </c>
      <c r="N2321">
        <v>10</v>
      </c>
    </row>
    <row r="2322" spans="1:14" x14ac:dyDescent="0.25">
      <c r="A2322">
        <f t="shared" si="244"/>
        <v>1</v>
      </c>
      <c r="B2322" s="16">
        <f t="shared" si="247"/>
        <v>41122</v>
      </c>
      <c r="C2322">
        <f t="shared" si="248"/>
        <v>287</v>
      </c>
      <c r="D2322">
        <f t="shared" si="245"/>
        <v>94</v>
      </c>
      <c r="E2322">
        <f t="shared" si="246"/>
        <v>193</v>
      </c>
      <c r="F2322">
        <f t="shared" si="241"/>
        <v>5</v>
      </c>
      <c r="H2322">
        <v>34</v>
      </c>
      <c r="J2322">
        <f t="shared" si="243"/>
        <v>25</v>
      </c>
      <c r="K2322">
        <v>20</v>
      </c>
      <c r="N2322">
        <v>10</v>
      </c>
    </row>
    <row r="2323" spans="1:14" x14ac:dyDescent="0.25">
      <c r="A2323" t="str">
        <f t="shared" si="244"/>
        <v/>
      </c>
      <c r="B2323" s="16">
        <f t="shared" si="247"/>
        <v>41123</v>
      </c>
      <c r="C2323">
        <f t="shared" si="248"/>
        <v>287</v>
      </c>
      <c r="D2323">
        <f t="shared" si="245"/>
        <v>94</v>
      </c>
      <c r="E2323">
        <f t="shared" si="246"/>
        <v>193</v>
      </c>
      <c r="F2323">
        <f t="shared" si="241"/>
        <v>5</v>
      </c>
      <c r="H2323">
        <f t="shared" si="242"/>
        <v>34</v>
      </c>
      <c r="J2323">
        <f t="shared" si="243"/>
        <v>25</v>
      </c>
      <c r="K2323">
        <f t="shared" si="243"/>
        <v>20</v>
      </c>
      <c r="N2323">
        <v>10</v>
      </c>
    </row>
    <row r="2324" spans="1:14" x14ac:dyDescent="0.25">
      <c r="A2324" t="str">
        <f t="shared" si="244"/>
        <v/>
      </c>
      <c r="B2324" s="16">
        <f t="shared" si="247"/>
        <v>41124</v>
      </c>
      <c r="C2324">
        <f t="shared" si="248"/>
        <v>287</v>
      </c>
      <c r="D2324">
        <f t="shared" si="245"/>
        <v>94</v>
      </c>
      <c r="E2324">
        <f t="shared" si="246"/>
        <v>193</v>
      </c>
      <c r="F2324">
        <f t="shared" si="241"/>
        <v>5</v>
      </c>
      <c r="H2324">
        <f t="shared" si="242"/>
        <v>34</v>
      </c>
      <c r="J2324">
        <f t="shared" si="243"/>
        <v>25</v>
      </c>
      <c r="K2324">
        <f t="shared" si="243"/>
        <v>20</v>
      </c>
      <c r="N2324">
        <v>10</v>
      </c>
    </row>
    <row r="2325" spans="1:14" x14ac:dyDescent="0.25">
      <c r="A2325" t="str">
        <f t="shared" si="244"/>
        <v/>
      </c>
      <c r="B2325" s="16">
        <f t="shared" si="247"/>
        <v>41125</v>
      </c>
      <c r="C2325">
        <f t="shared" si="248"/>
        <v>287</v>
      </c>
      <c r="D2325">
        <f t="shared" si="245"/>
        <v>94</v>
      </c>
      <c r="E2325">
        <f t="shared" si="246"/>
        <v>193</v>
      </c>
      <c r="F2325">
        <f t="shared" si="241"/>
        <v>5</v>
      </c>
      <c r="H2325">
        <f t="shared" si="242"/>
        <v>34</v>
      </c>
      <c r="J2325">
        <f t="shared" si="243"/>
        <v>25</v>
      </c>
      <c r="K2325">
        <f t="shared" si="243"/>
        <v>20</v>
      </c>
      <c r="N2325">
        <v>10</v>
      </c>
    </row>
    <row r="2326" spans="1:14" x14ac:dyDescent="0.25">
      <c r="A2326" t="str">
        <f t="shared" si="244"/>
        <v/>
      </c>
      <c r="B2326" s="16">
        <f t="shared" si="247"/>
        <v>41126</v>
      </c>
      <c r="C2326">
        <f t="shared" si="248"/>
        <v>287</v>
      </c>
      <c r="D2326">
        <f t="shared" si="245"/>
        <v>94</v>
      </c>
      <c r="E2326">
        <f t="shared" si="246"/>
        <v>193</v>
      </c>
      <c r="F2326">
        <f t="shared" si="241"/>
        <v>5</v>
      </c>
      <c r="H2326">
        <f t="shared" si="242"/>
        <v>34</v>
      </c>
      <c r="J2326">
        <f t="shared" si="243"/>
        <v>25</v>
      </c>
      <c r="K2326">
        <f t="shared" si="243"/>
        <v>20</v>
      </c>
      <c r="N2326">
        <v>10</v>
      </c>
    </row>
    <row r="2327" spans="1:14" x14ac:dyDescent="0.25">
      <c r="A2327" t="str">
        <f t="shared" si="244"/>
        <v/>
      </c>
      <c r="B2327" s="16">
        <f t="shared" si="247"/>
        <v>41127</v>
      </c>
      <c r="C2327">
        <f t="shared" si="248"/>
        <v>287</v>
      </c>
      <c r="D2327">
        <f t="shared" si="245"/>
        <v>94</v>
      </c>
      <c r="E2327">
        <f t="shared" si="246"/>
        <v>193</v>
      </c>
      <c r="F2327">
        <f t="shared" si="241"/>
        <v>5</v>
      </c>
      <c r="H2327">
        <f t="shared" si="242"/>
        <v>34</v>
      </c>
      <c r="J2327">
        <f t="shared" si="243"/>
        <v>25</v>
      </c>
      <c r="K2327">
        <f t="shared" si="243"/>
        <v>20</v>
      </c>
      <c r="N2327">
        <v>10</v>
      </c>
    </row>
    <row r="2328" spans="1:14" x14ac:dyDescent="0.25">
      <c r="A2328" t="str">
        <f t="shared" si="244"/>
        <v/>
      </c>
      <c r="B2328" s="16">
        <f t="shared" si="247"/>
        <v>41128</v>
      </c>
      <c r="C2328">
        <f t="shared" si="248"/>
        <v>287</v>
      </c>
      <c r="D2328">
        <f t="shared" si="245"/>
        <v>94</v>
      </c>
      <c r="E2328">
        <f t="shared" si="246"/>
        <v>193</v>
      </c>
      <c r="F2328">
        <f t="shared" si="241"/>
        <v>5</v>
      </c>
      <c r="H2328">
        <f t="shared" si="242"/>
        <v>34</v>
      </c>
      <c r="J2328">
        <f t="shared" si="243"/>
        <v>25</v>
      </c>
      <c r="K2328">
        <f t="shared" si="243"/>
        <v>20</v>
      </c>
      <c r="N2328">
        <v>10</v>
      </c>
    </row>
    <row r="2329" spans="1:14" x14ac:dyDescent="0.25">
      <c r="A2329" t="str">
        <f t="shared" si="244"/>
        <v/>
      </c>
      <c r="B2329" s="16">
        <f t="shared" si="247"/>
        <v>41129</v>
      </c>
      <c r="C2329">
        <f t="shared" si="248"/>
        <v>287</v>
      </c>
      <c r="D2329">
        <f t="shared" si="245"/>
        <v>94</v>
      </c>
      <c r="E2329">
        <f t="shared" si="246"/>
        <v>193</v>
      </c>
      <c r="F2329">
        <f t="shared" si="241"/>
        <v>5</v>
      </c>
      <c r="H2329">
        <f t="shared" si="242"/>
        <v>34</v>
      </c>
      <c r="J2329">
        <f t="shared" si="243"/>
        <v>25</v>
      </c>
      <c r="K2329">
        <f t="shared" si="243"/>
        <v>20</v>
      </c>
      <c r="N2329">
        <v>10</v>
      </c>
    </row>
    <row r="2330" spans="1:14" x14ac:dyDescent="0.25">
      <c r="A2330" t="str">
        <f t="shared" si="244"/>
        <v/>
      </c>
      <c r="B2330" s="16">
        <f t="shared" si="247"/>
        <v>41130</v>
      </c>
      <c r="C2330">
        <f t="shared" si="248"/>
        <v>287</v>
      </c>
      <c r="D2330">
        <f t="shared" si="245"/>
        <v>94</v>
      </c>
      <c r="E2330">
        <f t="shared" si="246"/>
        <v>193</v>
      </c>
      <c r="F2330">
        <f t="shared" si="241"/>
        <v>5</v>
      </c>
      <c r="H2330">
        <f t="shared" si="242"/>
        <v>34</v>
      </c>
      <c r="J2330">
        <f t="shared" si="243"/>
        <v>25</v>
      </c>
      <c r="K2330">
        <f t="shared" si="243"/>
        <v>20</v>
      </c>
      <c r="N2330">
        <v>10</v>
      </c>
    </row>
    <row r="2331" spans="1:14" x14ac:dyDescent="0.25">
      <c r="A2331" t="str">
        <f t="shared" si="244"/>
        <v/>
      </c>
      <c r="B2331" s="16">
        <f t="shared" si="247"/>
        <v>41131</v>
      </c>
      <c r="C2331">
        <f t="shared" si="248"/>
        <v>287</v>
      </c>
      <c r="D2331">
        <f t="shared" si="245"/>
        <v>94</v>
      </c>
      <c r="E2331">
        <f t="shared" si="246"/>
        <v>193</v>
      </c>
      <c r="F2331">
        <f t="shared" si="241"/>
        <v>5</v>
      </c>
      <c r="H2331">
        <f t="shared" si="242"/>
        <v>34</v>
      </c>
      <c r="J2331">
        <f t="shared" si="243"/>
        <v>25</v>
      </c>
      <c r="K2331">
        <f t="shared" si="243"/>
        <v>20</v>
      </c>
      <c r="N2331">
        <v>10</v>
      </c>
    </row>
    <row r="2332" spans="1:14" x14ac:dyDescent="0.25">
      <c r="A2332" t="str">
        <f t="shared" si="244"/>
        <v/>
      </c>
      <c r="B2332" s="16">
        <f t="shared" si="247"/>
        <v>41132</v>
      </c>
      <c r="C2332">
        <f t="shared" si="248"/>
        <v>287</v>
      </c>
      <c r="D2332">
        <f t="shared" si="245"/>
        <v>94</v>
      </c>
      <c r="E2332">
        <f t="shared" si="246"/>
        <v>193</v>
      </c>
      <c r="F2332">
        <f t="shared" si="241"/>
        <v>5</v>
      </c>
      <c r="H2332">
        <f t="shared" si="242"/>
        <v>34</v>
      </c>
      <c r="J2332">
        <f t="shared" si="243"/>
        <v>25</v>
      </c>
      <c r="K2332">
        <f t="shared" si="243"/>
        <v>20</v>
      </c>
      <c r="N2332">
        <v>10</v>
      </c>
    </row>
    <row r="2333" spans="1:14" x14ac:dyDescent="0.25">
      <c r="A2333" t="str">
        <f t="shared" si="244"/>
        <v/>
      </c>
      <c r="B2333" s="16">
        <f t="shared" si="247"/>
        <v>41133</v>
      </c>
      <c r="C2333">
        <f t="shared" si="248"/>
        <v>287</v>
      </c>
      <c r="D2333">
        <f t="shared" si="245"/>
        <v>94</v>
      </c>
      <c r="E2333">
        <f t="shared" si="246"/>
        <v>193</v>
      </c>
      <c r="F2333">
        <f t="shared" si="241"/>
        <v>5</v>
      </c>
      <c r="H2333">
        <f t="shared" si="242"/>
        <v>34</v>
      </c>
      <c r="J2333">
        <f t="shared" si="243"/>
        <v>25</v>
      </c>
      <c r="K2333">
        <f t="shared" si="243"/>
        <v>20</v>
      </c>
      <c r="N2333">
        <v>10</v>
      </c>
    </row>
    <row r="2334" spans="1:14" x14ac:dyDescent="0.25">
      <c r="A2334" t="str">
        <f t="shared" si="244"/>
        <v/>
      </c>
      <c r="B2334" s="16">
        <f t="shared" si="247"/>
        <v>41134</v>
      </c>
      <c r="C2334">
        <f t="shared" si="248"/>
        <v>287</v>
      </c>
      <c r="D2334">
        <f t="shared" si="245"/>
        <v>94</v>
      </c>
      <c r="E2334">
        <f t="shared" si="246"/>
        <v>193</v>
      </c>
      <c r="F2334">
        <f t="shared" si="241"/>
        <v>5</v>
      </c>
      <c r="H2334">
        <f t="shared" si="242"/>
        <v>34</v>
      </c>
      <c r="J2334">
        <f t="shared" si="243"/>
        <v>25</v>
      </c>
      <c r="K2334">
        <f t="shared" si="243"/>
        <v>20</v>
      </c>
      <c r="N2334">
        <v>10</v>
      </c>
    </row>
    <row r="2335" spans="1:14" x14ac:dyDescent="0.25">
      <c r="A2335" t="str">
        <f t="shared" si="244"/>
        <v/>
      </c>
      <c r="B2335" s="16">
        <f t="shared" si="247"/>
        <v>41135</v>
      </c>
      <c r="C2335">
        <f t="shared" si="248"/>
        <v>287</v>
      </c>
      <c r="D2335">
        <f t="shared" si="245"/>
        <v>94</v>
      </c>
      <c r="E2335">
        <f t="shared" si="246"/>
        <v>193</v>
      </c>
      <c r="F2335">
        <f t="shared" si="241"/>
        <v>5</v>
      </c>
      <c r="H2335">
        <f t="shared" si="242"/>
        <v>34</v>
      </c>
      <c r="J2335">
        <f t="shared" si="243"/>
        <v>25</v>
      </c>
      <c r="K2335">
        <f t="shared" si="243"/>
        <v>20</v>
      </c>
      <c r="N2335">
        <v>10</v>
      </c>
    </row>
    <row r="2336" spans="1:14" x14ac:dyDescent="0.25">
      <c r="A2336" t="str">
        <f t="shared" si="244"/>
        <v/>
      </c>
      <c r="B2336" s="16">
        <f t="shared" si="247"/>
        <v>41136</v>
      </c>
      <c r="C2336">
        <f t="shared" si="248"/>
        <v>287</v>
      </c>
      <c r="D2336">
        <f t="shared" si="245"/>
        <v>94</v>
      </c>
      <c r="E2336">
        <f t="shared" si="246"/>
        <v>193</v>
      </c>
      <c r="F2336">
        <f t="shared" si="241"/>
        <v>5</v>
      </c>
      <c r="H2336">
        <f t="shared" si="242"/>
        <v>34</v>
      </c>
      <c r="J2336">
        <f t="shared" si="243"/>
        <v>25</v>
      </c>
      <c r="K2336">
        <f t="shared" si="243"/>
        <v>20</v>
      </c>
      <c r="N2336">
        <v>10</v>
      </c>
    </row>
    <row r="2337" spans="1:14" x14ac:dyDescent="0.25">
      <c r="A2337" t="str">
        <f t="shared" si="244"/>
        <v/>
      </c>
      <c r="B2337" s="16">
        <f t="shared" si="247"/>
        <v>41137</v>
      </c>
      <c r="C2337">
        <f t="shared" si="248"/>
        <v>287</v>
      </c>
      <c r="D2337">
        <f t="shared" si="245"/>
        <v>94</v>
      </c>
      <c r="E2337">
        <f t="shared" si="246"/>
        <v>193</v>
      </c>
      <c r="F2337">
        <f t="shared" si="241"/>
        <v>5</v>
      </c>
      <c r="H2337">
        <f t="shared" si="242"/>
        <v>34</v>
      </c>
      <c r="J2337">
        <f t="shared" si="243"/>
        <v>25</v>
      </c>
      <c r="K2337">
        <f t="shared" si="243"/>
        <v>20</v>
      </c>
      <c r="N2337">
        <v>10</v>
      </c>
    </row>
    <row r="2338" spans="1:14" x14ac:dyDescent="0.25">
      <c r="A2338" t="str">
        <f t="shared" si="244"/>
        <v/>
      </c>
      <c r="B2338" s="16">
        <f t="shared" si="247"/>
        <v>41138</v>
      </c>
      <c r="C2338">
        <f t="shared" si="248"/>
        <v>287</v>
      </c>
      <c r="D2338">
        <f t="shared" si="245"/>
        <v>94</v>
      </c>
      <c r="E2338">
        <f t="shared" si="246"/>
        <v>193</v>
      </c>
      <c r="F2338">
        <f t="shared" si="241"/>
        <v>5</v>
      </c>
      <c r="H2338">
        <f t="shared" si="242"/>
        <v>34</v>
      </c>
      <c r="J2338">
        <f t="shared" si="243"/>
        <v>25</v>
      </c>
      <c r="K2338">
        <f t="shared" si="243"/>
        <v>20</v>
      </c>
      <c r="N2338">
        <v>10</v>
      </c>
    </row>
    <row r="2339" spans="1:14" x14ac:dyDescent="0.25">
      <c r="A2339" t="str">
        <f t="shared" si="244"/>
        <v/>
      </c>
      <c r="B2339" s="16">
        <f t="shared" si="247"/>
        <v>41139</v>
      </c>
      <c r="C2339">
        <f t="shared" si="248"/>
        <v>287</v>
      </c>
      <c r="D2339">
        <f t="shared" si="245"/>
        <v>94</v>
      </c>
      <c r="E2339">
        <f t="shared" si="246"/>
        <v>193</v>
      </c>
      <c r="F2339">
        <f t="shared" ref="F2339:F2382" si="249">F2338</f>
        <v>5</v>
      </c>
      <c r="H2339">
        <f t="shared" ref="H2339:H2382" si="250">H2338</f>
        <v>34</v>
      </c>
      <c r="J2339">
        <f t="shared" ref="J2339:K2382" si="251">J2338</f>
        <v>25</v>
      </c>
      <c r="K2339">
        <f t="shared" si="251"/>
        <v>20</v>
      </c>
      <c r="N2339">
        <v>10</v>
      </c>
    </row>
    <row r="2340" spans="1:14" x14ac:dyDescent="0.25">
      <c r="A2340" t="str">
        <f t="shared" si="244"/>
        <v/>
      </c>
      <c r="B2340" s="16">
        <f t="shared" si="247"/>
        <v>41140</v>
      </c>
      <c r="C2340">
        <f t="shared" si="248"/>
        <v>287</v>
      </c>
      <c r="D2340">
        <f t="shared" si="245"/>
        <v>94</v>
      </c>
      <c r="E2340">
        <f t="shared" si="246"/>
        <v>193</v>
      </c>
      <c r="F2340">
        <f t="shared" si="249"/>
        <v>5</v>
      </c>
      <c r="H2340">
        <f t="shared" si="250"/>
        <v>34</v>
      </c>
      <c r="J2340">
        <f t="shared" si="251"/>
        <v>25</v>
      </c>
      <c r="K2340">
        <f t="shared" si="251"/>
        <v>20</v>
      </c>
      <c r="N2340">
        <v>10</v>
      </c>
    </row>
    <row r="2341" spans="1:14" x14ac:dyDescent="0.25">
      <c r="A2341" t="str">
        <f t="shared" si="244"/>
        <v/>
      </c>
      <c r="B2341" s="16">
        <f t="shared" si="247"/>
        <v>41141</v>
      </c>
      <c r="C2341">
        <f t="shared" si="248"/>
        <v>287</v>
      </c>
      <c r="D2341">
        <f t="shared" si="245"/>
        <v>94</v>
      </c>
      <c r="E2341">
        <f t="shared" si="246"/>
        <v>193</v>
      </c>
      <c r="F2341">
        <f t="shared" si="249"/>
        <v>5</v>
      </c>
      <c r="H2341">
        <f t="shared" si="250"/>
        <v>34</v>
      </c>
      <c r="J2341">
        <f t="shared" si="251"/>
        <v>25</v>
      </c>
      <c r="K2341">
        <f t="shared" si="251"/>
        <v>20</v>
      </c>
      <c r="N2341">
        <v>10</v>
      </c>
    </row>
    <row r="2342" spans="1:14" x14ac:dyDescent="0.25">
      <c r="A2342" t="str">
        <f t="shared" si="244"/>
        <v/>
      </c>
      <c r="B2342" s="16">
        <f t="shared" si="247"/>
        <v>41142</v>
      </c>
      <c r="C2342">
        <f t="shared" si="248"/>
        <v>287</v>
      </c>
      <c r="D2342">
        <f t="shared" si="245"/>
        <v>94</v>
      </c>
      <c r="E2342">
        <f t="shared" si="246"/>
        <v>193</v>
      </c>
      <c r="F2342">
        <f t="shared" si="249"/>
        <v>5</v>
      </c>
      <c r="H2342">
        <f t="shared" si="250"/>
        <v>34</v>
      </c>
      <c r="J2342">
        <f t="shared" si="251"/>
        <v>25</v>
      </c>
      <c r="K2342">
        <f t="shared" si="251"/>
        <v>20</v>
      </c>
      <c r="N2342">
        <v>10</v>
      </c>
    </row>
    <row r="2343" spans="1:14" x14ac:dyDescent="0.25">
      <c r="A2343" t="str">
        <f t="shared" si="244"/>
        <v/>
      </c>
      <c r="B2343" s="16">
        <f t="shared" si="247"/>
        <v>41143</v>
      </c>
      <c r="C2343">
        <f t="shared" si="248"/>
        <v>287</v>
      </c>
      <c r="D2343">
        <f t="shared" si="245"/>
        <v>94</v>
      </c>
      <c r="E2343">
        <f t="shared" si="246"/>
        <v>193</v>
      </c>
      <c r="F2343">
        <f t="shared" si="249"/>
        <v>5</v>
      </c>
      <c r="H2343">
        <f t="shared" si="250"/>
        <v>34</v>
      </c>
      <c r="J2343">
        <f t="shared" si="251"/>
        <v>25</v>
      </c>
      <c r="K2343">
        <f t="shared" si="251"/>
        <v>20</v>
      </c>
      <c r="N2343">
        <v>10</v>
      </c>
    </row>
    <row r="2344" spans="1:14" x14ac:dyDescent="0.25">
      <c r="A2344" t="str">
        <f t="shared" si="244"/>
        <v/>
      </c>
      <c r="B2344" s="16">
        <f t="shared" si="247"/>
        <v>41144</v>
      </c>
      <c r="C2344">
        <f t="shared" si="248"/>
        <v>287</v>
      </c>
      <c r="D2344">
        <f t="shared" si="245"/>
        <v>94</v>
      </c>
      <c r="E2344">
        <f t="shared" si="246"/>
        <v>193</v>
      </c>
      <c r="F2344">
        <f t="shared" si="249"/>
        <v>5</v>
      </c>
      <c r="H2344">
        <f t="shared" si="250"/>
        <v>34</v>
      </c>
      <c r="J2344">
        <f t="shared" si="251"/>
        <v>25</v>
      </c>
      <c r="K2344">
        <f t="shared" si="251"/>
        <v>20</v>
      </c>
      <c r="N2344">
        <v>10</v>
      </c>
    </row>
    <row r="2345" spans="1:14" x14ac:dyDescent="0.25">
      <c r="A2345" t="str">
        <f t="shared" si="244"/>
        <v/>
      </c>
      <c r="B2345" s="16">
        <f t="shared" si="247"/>
        <v>41145</v>
      </c>
      <c r="C2345">
        <f t="shared" si="248"/>
        <v>287</v>
      </c>
      <c r="D2345">
        <f t="shared" si="245"/>
        <v>94</v>
      </c>
      <c r="E2345">
        <f t="shared" si="246"/>
        <v>193</v>
      </c>
      <c r="F2345">
        <f t="shared" si="249"/>
        <v>5</v>
      </c>
      <c r="H2345">
        <f t="shared" si="250"/>
        <v>34</v>
      </c>
      <c r="J2345">
        <f t="shared" si="251"/>
        <v>25</v>
      </c>
      <c r="K2345">
        <f t="shared" si="251"/>
        <v>20</v>
      </c>
      <c r="N2345">
        <v>10</v>
      </c>
    </row>
    <row r="2346" spans="1:14" x14ac:dyDescent="0.25">
      <c r="A2346" t="str">
        <f t="shared" si="244"/>
        <v/>
      </c>
      <c r="B2346" s="16">
        <f t="shared" si="247"/>
        <v>41146</v>
      </c>
      <c r="C2346">
        <f t="shared" si="248"/>
        <v>287</v>
      </c>
      <c r="D2346">
        <f t="shared" si="245"/>
        <v>94</v>
      </c>
      <c r="E2346">
        <f t="shared" si="246"/>
        <v>193</v>
      </c>
      <c r="F2346">
        <f t="shared" si="249"/>
        <v>5</v>
      </c>
      <c r="H2346">
        <f t="shared" si="250"/>
        <v>34</v>
      </c>
      <c r="J2346">
        <f t="shared" si="251"/>
        <v>25</v>
      </c>
      <c r="K2346">
        <f t="shared" si="251"/>
        <v>20</v>
      </c>
      <c r="N2346">
        <v>10</v>
      </c>
    </row>
    <row r="2347" spans="1:14" x14ac:dyDescent="0.25">
      <c r="A2347" t="str">
        <f t="shared" si="244"/>
        <v/>
      </c>
      <c r="B2347" s="16">
        <f t="shared" si="247"/>
        <v>41147</v>
      </c>
      <c r="C2347">
        <f t="shared" si="248"/>
        <v>287</v>
      </c>
      <c r="D2347">
        <f t="shared" si="245"/>
        <v>94</v>
      </c>
      <c r="E2347">
        <f t="shared" si="246"/>
        <v>193</v>
      </c>
      <c r="F2347">
        <f t="shared" si="249"/>
        <v>5</v>
      </c>
      <c r="H2347">
        <f t="shared" si="250"/>
        <v>34</v>
      </c>
      <c r="J2347">
        <f t="shared" si="251"/>
        <v>25</v>
      </c>
      <c r="K2347">
        <f t="shared" si="251"/>
        <v>20</v>
      </c>
      <c r="N2347">
        <v>10</v>
      </c>
    </row>
    <row r="2348" spans="1:14" x14ac:dyDescent="0.25">
      <c r="A2348" t="str">
        <f t="shared" si="244"/>
        <v/>
      </c>
      <c r="B2348" s="16">
        <f t="shared" si="247"/>
        <v>41148</v>
      </c>
      <c r="C2348">
        <f t="shared" si="248"/>
        <v>287</v>
      </c>
      <c r="D2348">
        <f t="shared" si="245"/>
        <v>94</v>
      </c>
      <c r="E2348">
        <f t="shared" si="246"/>
        <v>193</v>
      </c>
      <c r="F2348">
        <f t="shared" si="249"/>
        <v>5</v>
      </c>
      <c r="H2348">
        <f t="shared" si="250"/>
        <v>34</v>
      </c>
      <c r="J2348">
        <f t="shared" si="251"/>
        <v>25</v>
      </c>
      <c r="K2348">
        <f t="shared" si="251"/>
        <v>20</v>
      </c>
      <c r="N2348">
        <v>10</v>
      </c>
    </row>
    <row r="2349" spans="1:14" x14ac:dyDescent="0.25">
      <c r="A2349" t="str">
        <f t="shared" si="244"/>
        <v/>
      </c>
      <c r="B2349" s="16">
        <f t="shared" si="247"/>
        <v>41149</v>
      </c>
      <c r="C2349">
        <f t="shared" si="248"/>
        <v>287</v>
      </c>
      <c r="D2349">
        <f t="shared" si="245"/>
        <v>94</v>
      </c>
      <c r="E2349">
        <f t="shared" si="246"/>
        <v>193</v>
      </c>
      <c r="F2349">
        <f t="shared" si="249"/>
        <v>5</v>
      </c>
      <c r="H2349">
        <f t="shared" si="250"/>
        <v>34</v>
      </c>
      <c r="J2349">
        <f t="shared" si="251"/>
        <v>25</v>
      </c>
      <c r="K2349">
        <f t="shared" si="251"/>
        <v>20</v>
      </c>
      <c r="N2349">
        <v>10</v>
      </c>
    </row>
    <row r="2350" spans="1:14" x14ac:dyDescent="0.25">
      <c r="A2350" t="str">
        <f t="shared" si="244"/>
        <v/>
      </c>
      <c r="B2350" s="16">
        <f t="shared" si="247"/>
        <v>41150</v>
      </c>
      <c r="C2350">
        <f t="shared" si="248"/>
        <v>287</v>
      </c>
      <c r="D2350">
        <f t="shared" si="245"/>
        <v>94</v>
      </c>
      <c r="E2350">
        <f t="shared" si="246"/>
        <v>193</v>
      </c>
      <c r="F2350">
        <f t="shared" si="249"/>
        <v>5</v>
      </c>
      <c r="H2350">
        <f t="shared" si="250"/>
        <v>34</v>
      </c>
      <c r="J2350">
        <f t="shared" si="251"/>
        <v>25</v>
      </c>
      <c r="K2350">
        <f t="shared" si="251"/>
        <v>20</v>
      </c>
      <c r="N2350">
        <v>10</v>
      </c>
    </row>
    <row r="2351" spans="1:14" x14ac:dyDescent="0.25">
      <c r="A2351" t="str">
        <f t="shared" si="244"/>
        <v/>
      </c>
      <c r="B2351" s="16">
        <f t="shared" si="247"/>
        <v>41151</v>
      </c>
      <c r="C2351">
        <f t="shared" si="248"/>
        <v>287</v>
      </c>
      <c r="D2351">
        <f t="shared" si="245"/>
        <v>94</v>
      </c>
      <c r="E2351">
        <f t="shared" si="246"/>
        <v>193</v>
      </c>
      <c r="F2351">
        <f t="shared" si="249"/>
        <v>5</v>
      </c>
      <c r="H2351">
        <f t="shared" si="250"/>
        <v>34</v>
      </c>
      <c r="J2351">
        <f t="shared" si="251"/>
        <v>25</v>
      </c>
      <c r="K2351">
        <f t="shared" si="251"/>
        <v>20</v>
      </c>
      <c r="N2351">
        <v>10</v>
      </c>
    </row>
    <row r="2352" spans="1:14" x14ac:dyDescent="0.25">
      <c r="A2352" t="str">
        <f t="shared" si="244"/>
        <v/>
      </c>
      <c r="B2352" s="16">
        <f t="shared" si="247"/>
        <v>41152</v>
      </c>
      <c r="C2352">
        <f t="shared" si="248"/>
        <v>287</v>
      </c>
      <c r="D2352">
        <f t="shared" si="245"/>
        <v>94</v>
      </c>
      <c r="E2352">
        <f t="shared" si="246"/>
        <v>193</v>
      </c>
      <c r="F2352">
        <f t="shared" si="249"/>
        <v>5</v>
      </c>
      <c r="H2352">
        <f t="shared" si="250"/>
        <v>34</v>
      </c>
      <c r="J2352">
        <f t="shared" si="251"/>
        <v>25</v>
      </c>
      <c r="K2352">
        <f t="shared" si="251"/>
        <v>20</v>
      </c>
      <c r="N2352">
        <v>10</v>
      </c>
    </row>
    <row r="2353" spans="1:14" x14ac:dyDescent="0.25">
      <c r="A2353">
        <f t="shared" si="244"/>
        <v>1</v>
      </c>
      <c r="B2353" s="16">
        <f t="shared" si="247"/>
        <v>41153</v>
      </c>
      <c r="C2353">
        <v>295</v>
      </c>
      <c r="D2353">
        <f t="shared" si="245"/>
        <v>94</v>
      </c>
      <c r="E2353">
        <f t="shared" si="246"/>
        <v>201</v>
      </c>
      <c r="F2353">
        <f t="shared" si="249"/>
        <v>5</v>
      </c>
      <c r="H2353">
        <f t="shared" si="250"/>
        <v>34</v>
      </c>
      <c r="J2353">
        <f t="shared" si="251"/>
        <v>25</v>
      </c>
      <c r="K2353">
        <f t="shared" si="251"/>
        <v>20</v>
      </c>
      <c r="N2353">
        <v>10</v>
      </c>
    </row>
    <row r="2354" spans="1:14" x14ac:dyDescent="0.25">
      <c r="A2354" t="str">
        <f t="shared" si="244"/>
        <v/>
      </c>
      <c r="B2354" s="16">
        <f t="shared" si="247"/>
        <v>41154</v>
      </c>
      <c r="C2354">
        <f t="shared" si="248"/>
        <v>295</v>
      </c>
      <c r="D2354">
        <f t="shared" si="245"/>
        <v>94</v>
      </c>
      <c r="E2354">
        <f t="shared" si="246"/>
        <v>201</v>
      </c>
      <c r="F2354">
        <f t="shared" si="249"/>
        <v>5</v>
      </c>
      <c r="H2354">
        <f t="shared" si="250"/>
        <v>34</v>
      </c>
      <c r="J2354">
        <f t="shared" si="251"/>
        <v>25</v>
      </c>
      <c r="K2354">
        <f t="shared" si="251"/>
        <v>20</v>
      </c>
      <c r="N2354">
        <v>10</v>
      </c>
    </row>
    <row r="2355" spans="1:14" x14ac:dyDescent="0.25">
      <c r="A2355" t="str">
        <f t="shared" si="244"/>
        <v/>
      </c>
      <c r="B2355" s="16">
        <f t="shared" si="247"/>
        <v>41155</v>
      </c>
      <c r="C2355">
        <f t="shared" si="248"/>
        <v>295</v>
      </c>
      <c r="D2355">
        <f t="shared" si="245"/>
        <v>94</v>
      </c>
      <c r="E2355">
        <f t="shared" si="246"/>
        <v>201</v>
      </c>
      <c r="F2355">
        <f t="shared" si="249"/>
        <v>5</v>
      </c>
      <c r="H2355">
        <f t="shared" si="250"/>
        <v>34</v>
      </c>
      <c r="J2355">
        <f t="shared" si="251"/>
        <v>25</v>
      </c>
      <c r="K2355">
        <f t="shared" si="251"/>
        <v>20</v>
      </c>
      <c r="N2355">
        <v>10</v>
      </c>
    </row>
    <row r="2356" spans="1:14" x14ac:dyDescent="0.25">
      <c r="A2356" t="str">
        <f t="shared" si="244"/>
        <v/>
      </c>
      <c r="B2356" s="16">
        <f t="shared" si="247"/>
        <v>41156</v>
      </c>
      <c r="C2356">
        <f t="shared" si="248"/>
        <v>295</v>
      </c>
      <c r="D2356">
        <f t="shared" si="245"/>
        <v>94</v>
      </c>
      <c r="E2356">
        <f t="shared" si="246"/>
        <v>201</v>
      </c>
      <c r="F2356">
        <f t="shared" si="249"/>
        <v>5</v>
      </c>
      <c r="H2356">
        <f t="shared" si="250"/>
        <v>34</v>
      </c>
      <c r="J2356">
        <f t="shared" si="251"/>
        <v>25</v>
      </c>
      <c r="K2356">
        <f t="shared" si="251"/>
        <v>20</v>
      </c>
      <c r="N2356">
        <v>10</v>
      </c>
    </row>
    <row r="2357" spans="1:14" x14ac:dyDescent="0.25">
      <c r="A2357" t="str">
        <f t="shared" si="244"/>
        <v/>
      </c>
      <c r="B2357" s="16">
        <f t="shared" si="247"/>
        <v>41157</v>
      </c>
      <c r="C2357">
        <f t="shared" si="248"/>
        <v>295</v>
      </c>
      <c r="D2357">
        <f t="shared" si="245"/>
        <v>94</v>
      </c>
      <c r="E2357">
        <f t="shared" si="246"/>
        <v>201</v>
      </c>
      <c r="F2357">
        <f t="shared" si="249"/>
        <v>5</v>
      </c>
      <c r="H2357">
        <f t="shared" si="250"/>
        <v>34</v>
      </c>
      <c r="J2357">
        <f t="shared" si="251"/>
        <v>25</v>
      </c>
      <c r="K2357">
        <f t="shared" si="251"/>
        <v>20</v>
      </c>
      <c r="N2357">
        <v>10</v>
      </c>
    </row>
    <row r="2358" spans="1:14" x14ac:dyDescent="0.25">
      <c r="A2358" t="str">
        <f t="shared" si="244"/>
        <v/>
      </c>
      <c r="B2358" s="16">
        <f t="shared" si="247"/>
        <v>41158</v>
      </c>
      <c r="C2358">
        <f t="shared" si="248"/>
        <v>295</v>
      </c>
      <c r="D2358">
        <f t="shared" si="245"/>
        <v>94</v>
      </c>
      <c r="E2358">
        <f t="shared" si="246"/>
        <v>201</v>
      </c>
      <c r="F2358">
        <f t="shared" si="249"/>
        <v>5</v>
      </c>
      <c r="H2358">
        <f t="shared" si="250"/>
        <v>34</v>
      </c>
      <c r="J2358">
        <f t="shared" si="251"/>
        <v>25</v>
      </c>
      <c r="K2358">
        <f t="shared" si="251"/>
        <v>20</v>
      </c>
      <c r="N2358">
        <v>10</v>
      </c>
    </row>
    <row r="2359" spans="1:14" x14ac:dyDescent="0.25">
      <c r="A2359" t="str">
        <f t="shared" si="244"/>
        <v/>
      </c>
      <c r="B2359" s="16">
        <f t="shared" si="247"/>
        <v>41159</v>
      </c>
      <c r="C2359">
        <f t="shared" si="248"/>
        <v>295</v>
      </c>
      <c r="D2359">
        <f t="shared" si="245"/>
        <v>94</v>
      </c>
      <c r="E2359">
        <f t="shared" si="246"/>
        <v>201</v>
      </c>
      <c r="F2359">
        <f t="shared" si="249"/>
        <v>5</v>
      </c>
      <c r="H2359">
        <f t="shared" si="250"/>
        <v>34</v>
      </c>
      <c r="J2359">
        <f t="shared" si="251"/>
        <v>25</v>
      </c>
      <c r="K2359">
        <f t="shared" si="251"/>
        <v>20</v>
      </c>
      <c r="N2359">
        <v>10</v>
      </c>
    </row>
    <row r="2360" spans="1:14" x14ac:dyDescent="0.25">
      <c r="A2360" t="str">
        <f t="shared" si="244"/>
        <v/>
      </c>
      <c r="B2360" s="16">
        <f t="shared" si="247"/>
        <v>41160</v>
      </c>
      <c r="C2360">
        <f t="shared" si="248"/>
        <v>295</v>
      </c>
      <c r="D2360">
        <f t="shared" si="245"/>
        <v>94</v>
      </c>
      <c r="E2360">
        <f t="shared" si="246"/>
        <v>201</v>
      </c>
      <c r="F2360">
        <f t="shared" si="249"/>
        <v>5</v>
      </c>
      <c r="H2360">
        <f t="shared" si="250"/>
        <v>34</v>
      </c>
      <c r="J2360">
        <f t="shared" si="251"/>
        <v>25</v>
      </c>
      <c r="K2360">
        <f t="shared" si="251"/>
        <v>20</v>
      </c>
      <c r="N2360">
        <v>10</v>
      </c>
    </row>
    <row r="2361" spans="1:14" x14ac:dyDescent="0.25">
      <c r="A2361" t="str">
        <f t="shared" si="244"/>
        <v/>
      </c>
      <c r="B2361" s="16">
        <f t="shared" si="247"/>
        <v>41161</v>
      </c>
      <c r="C2361">
        <f t="shared" si="248"/>
        <v>295</v>
      </c>
      <c r="D2361">
        <f t="shared" si="245"/>
        <v>94</v>
      </c>
      <c r="E2361">
        <f t="shared" si="246"/>
        <v>201</v>
      </c>
      <c r="F2361">
        <f t="shared" si="249"/>
        <v>5</v>
      </c>
      <c r="H2361">
        <f t="shared" si="250"/>
        <v>34</v>
      </c>
      <c r="J2361">
        <f t="shared" si="251"/>
        <v>25</v>
      </c>
      <c r="K2361">
        <f t="shared" si="251"/>
        <v>20</v>
      </c>
      <c r="N2361">
        <v>10</v>
      </c>
    </row>
    <row r="2362" spans="1:14" x14ac:dyDescent="0.25">
      <c r="A2362" t="str">
        <f t="shared" si="244"/>
        <v/>
      </c>
      <c r="B2362" s="16">
        <f t="shared" si="247"/>
        <v>41162</v>
      </c>
      <c r="C2362">
        <f t="shared" si="248"/>
        <v>295</v>
      </c>
      <c r="D2362">
        <f t="shared" si="245"/>
        <v>94</v>
      </c>
      <c r="E2362">
        <f t="shared" si="246"/>
        <v>201</v>
      </c>
      <c r="F2362">
        <f t="shared" si="249"/>
        <v>5</v>
      </c>
      <c r="H2362">
        <f t="shared" si="250"/>
        <v>34</v>
      </c>
      <c r="J2362">
        <f t="shared" si="251"/>
        <v>25</v>
      </c>
      <c r="K2362">
        <f t="shared" si="251"/>
        <v>20</v>
      </c>
      <c r="N2362">
        <v>10</v>
      </c>
    </row>
    <row r="2363" spans="1:14" x14ac:dyDescent="0.25">
      <c r="A2363" t="str">
        <f t="shared" si="244"/>
        <v/>
      </c>
      <c r="B2363" s="16">
        <f t="shared" si="247"/>
        <v>41163</v>
      </c>
      <c r="C2363">
        <f t="shared" si="248"/>
        <v>295</v>
      </c>
      <c r="D2363">
        <f t="shared" si="245"/>
        <v>94</v>
      </c>
      <c r="E2363">
        <f t="shared" si="246"/>
        <v>201</v>
      </c>
      <c r="F2363">
        <f t="shared" si="249"/>
        <v>5</v>
      </c>
      <c r="H2363">
        <f t="shared" si="250"/>
        <v>34</v>
      </c>
      <c r="J2363">
        <f t="shared" si="251"/>
        <v>25</v>
      </c>
      <c r="K2363">
        <f t="shared" si="251"/>
        <v>20</v>
      </c>
      <c r="N2363">
        <v>10</v>
      </c>
    </row>
    <row r="2364" spans="1:14" x14ac:dyDescent="0.25">
      <c r="A2364" t="str">
        <f t="shared" si="244"/>
        <v/>
      </c>
      <c r="B2364" s="16">
        <f t="shared" si="247"/>
        <v>41164</v>
      </c>
      <c r="C2364">
        <f t="shared" si="248"/>
        <v>295</v>
      </c>
      <c r="D2364">
        <f t="shared" si="245"/>
        <v>94</v>
      </c>
      <c r="E2364">
        <f t="shared" si="246"/>
        <v>201</v>
      </c>
      <c r="F2364">
        <f t="shared" si="249"/>
        <v>5</v>
      </c>
      <c r="H2364">
        <f t="shared" si="250"/>
        <v>34</v>
      </c>
      <c r="J2364">
        <f t="shared" si="251"/>
        <v>25</v>
      </c>
      <c r="K2364">
        <f t="shared" si="251"/>
        <v>20</v>
      </c>
      <c r="N2364">
        <v>10</v>
      </c>
    </row>
    <row r="2365" spans="1:14" x14ac:dyDescent="0.25">
      <c r="A2365" t="str">
        <f t="shared" si="244"/>
        <v/>
      </c>
      <c r="B2365" s="16">
        <f t="shared" si="247"/>
        <v>41165</v>
      </c>
      <c r="C2365">
        <f t="shared" si="248"/>
        <v>295</v>
      </c>
      <c r="D2365">
        <f t="shared" si="245"/>
        <v>94</v>
      </c>
      <c r="E2365">
        <f t="shared" si="246"/>
        <v>201</v>
      </c>
      <c r="F2365">
        <f t="shared" si="249"/>
        <v>5</v>
      </c>
      <c r="H2365">
        <f t="shared" si="250"/>
        <v>34</v>
      </c>
      <c r="J2365">
        <f t="shared" si="251"/>
        <v>25</v>
      </c>
      <c r="K2365">
        <f t="shared" si="251"/>
        <v>20</v>
      </c>
      <c r="N2365">
        <v>10</v>
      </c>
    </row>
    <row r="2366" spans="1:14" x14ac:dyDescent="0.25">
      <c r="A2366" t="str">
        <f t="shared" si="244"/>
        <v/>
      </c>
      <c r="B2366" s="16">
        <f t="shared" si="247"/>
        <v>41166</v>
      </c>
      <c r="C2366">
        <f t="shared" si="248"/>
        <v>295</v>
      </c>
      <c r="D2366">
        <f t="shared" si="245"/>
        <v>94</v>
      </c>
      <c r="E2366">
        <f t="shared" si="246"/>
        <v>201</v>
      </c>
      <c r="F2366">
        <f t="shared" si="249"/>
        <v>5</v>
      </c>
      <c r="H2366">
        <f t="shared" si="250"/>
        <v>34</v>
      </c>
      <c r="J2366">
        <f t="shared" si="251"/>
        <v>25</v>
      </c>
      <c r="K2366">
        <f t="shared" si="251"/>
        <v>20</v>
      </c>
      <c r="N2366">
        <v>10</v>
      </c>
    </row>
    <row r="2367" spans="1:14" x14ac:dyDescent="0.25">
      <c r="A2367" t="str">
        <f t="shared" si="244"/>
        <v/>
      </c>
      <c r="B2367" s="16">
        <f t="shared" si="247"/>
        <v>41167</v>
      </c>
      <c r="C2367">
        <f t="shared" si="248"/>
        <v>295</v>
      </c>
      <c r="D2367">
        <f t="shared" si="245"/>
        <v>94</v>
      </c>
      <c r="E2367">
        <f t="shared" si="246"/>
        <v>201</v>
      </c>
      <c r="F2367">
        <f t="shared" si="249"/>
        <v>5</v>
      </c>
      <c r="H2367">
        <f t="shared" si="250"/>
        <v>34</v>
      </c>
      <c r="J2367">
        <f t="shared" si="251"/>
        <v>25</v>
      </c>
      <c r="K2367">
        <f t="shared" si="251"/>
        <v>20</v>
      </c>
      <c r="N2367">
        <v>10</v>
      </c>
    </row>
    <row r="2368" spans="1:14" x14ac:dyDescent="0.25">
      <c r="A2368" t="str">
        <f t="shared" si="244"/>
        <v/>
      </c>
      <c r="B2368" s="16">
        <f t="shared" si="247"/>
        <v>41168</v>
      </c>
      <c r="C2368">
        <f t="shared" si="248"/>
        <v>295</v>
      </c>
      <c r="D2368">
        <f t="shared" si="245"/>
        <v>94</v>
      </c>
      <c r="E2368">
        <f t="shared" si="246"/>
        <v>201</v>
      </c>
      <c r="F2368">
        <f t="shared" si="249"/>
        <v>5</v>
      </c>
      <c r="H2368">
        <f t="shared" si="250"/>
        <v>34</v>
      </c>
      <c r="J2368">
        <f t="shared" si="251"/>
        <v>25</v>
      </c>
      <c r="K2368">
        <f t="shared" si="251"/>
        <v>20</v>
      </c>
      <c r="N2368">
        <v>10</v>
      </c>
    </row>
    <row r="2369" spans="1:14" x14ac:dyDescent="0.25">
      <c r="A2369" t="str">
        <f t="shared" si="244"/>
        <v/>
      </c>
      <c r="B2369" s="16">
        <f t="shared" si="247"/>
        <v>41169</v>
      </c>
      <c r="C2369">
        <f t="shared" si="248"/>
        <v>295</v>
      </c>
      <c r="D2369">
        <f t="shared" si="245"/>
        <v>94</v>
      </c>
      <c r="E2369">
        <f t="shared" si="246"/>
        <v>201</v>
      </c>
      <c r="F2369">
        <f t="shared" si="249"/>
        <v>5</v>
      </c>
      <c r="H2369">
        <f t="shared" si="250"/>
        <v>34</v>
      </c>
      <c r="J2369">
        <f t="shared" si="251"/>
        <v>25</v>
      </c>
      <c r="K2369">
        <f t="shared" si="251"/>
        <v>20</v>
      </c>
      <c r="N2369">
        <v>10</v>
      </c>
    </row>
    <row r="2370" spans="1:14" x14ac:dyDescent="0.25">
      <c r="A2370" t="str">
        <f t="shared" si="244"/>
        <v/>
      </c>
      <c r="B2370" s="16">
        <f t="shared" si="247"/>
        <v>41170</v>
      </c>
      <c r="C2370">
        <f t="shared" si="248"/>
        <v>295</v>
      </c>
      <c r="D2370">
        <f t="shared" si="245"/>
        <v>94</v>
      </c>
      <c r="E2370">
        <f t="shared" si="246"/>
        <v>201</v>
      </c>
      <c r="F2370">
        <f t="shared" si="249"/>
        <v>5</v>
      </c>
      <c r="H2370">
        <f t="shared" si="250"/>
        <v>34</v>
      </c>
      <c r="J2370">
        <f t="shared" si="251"/>
        <v>25</v>
      </c>
      <c r="K2370">
        <f t="shared" si="251"/>
        <v>20</v>
      </c>
      <c r="N2370">
        <v>10</v>
      </c>
    </row>
    <row r="2371" spans="1:14" x14ac:dyDescent="0.25">
      <c r="A2371" t="str">
        <f t="shared" si="244"/>
        <v/>
      </c>
      <c r="B2371" s="16">
        <f t="shared" si="247"/>
        <v>41171</v>
      </c>
      <c r="C2371">
        <f t="shared" si="248"/>
        <v>295</v>
      </c>
      <c r="D2371">
        <f t="shared" si="245"/>
        <v>94</v>
      </c>
      <c r="E2371">
        <f t="shared" si="246"/>
        <v>201</v>
      </c>
      <c r="F2371">
        <f t="shared" si="249"/>
        <v>5</v>
      </c>
      <c r="H2371">
        <f t="shared" si="250"/>
        <v>34</v>
      </c>
      <c r="J2371">
        <f t="shared" si="251"/>
        <v>25</v>
      </c>
      <c r="K2371">
        <f t="shared" si="251"/>
        <v>20</v>
      </c>
      <c r="N2371">
        <v>10</v>
      </c>
    </row>
    <row r="2372" spans="1:14" x14ac:dyDescent="0.25">
      <c r="A2372" t="str">
        <f t="shared" si="244"/>
        <v/>
      </c>
      <c r="B2372" s="16">
        <f t="shared" si="247"/>
        <v>41172</v>
      </c>
      <c r="C2372">
        <f t="shared" si="248"/>
        <v>295</v>
      </c>
      <c r="D2372">
        <f t="shared" si="245"/>
        <v>94</v>
      </c>
      <c r="E2372">
        <f t="shared" si="246"/>
        <v>201</v>
      </c>
      <c r="F2372">
        <f t="shared" si="249"/>
        <v>5</v>
      </c>
      <c r="H2372">
        <f t="shared" si="250"/>
        <v>34</v>
      </c>
      <c r="J2372">
        <f t="shared" si="251"/>
        <v>25</v>
      </c>
      <c r="K2372">
        <f t="shared" si="251"/>
        <v>20</v>
      </c>
      <c r="N2372">
        <v>10</v>
      </c>
    </row>
    <row r="2373" spans="1:14" x14ac:dyDescent="0.25">
      <c r="A2373" t="str">
        <f t="shared" si="244"/>
        <v/>
      </c>
      <c r="B2373" s="16">
        <f t="shared" si="247"/>
        <v>41173</v>
      </c>
      <c r="C2373">
        <f t="shared" si="248"/>
        <v>295</v>
      </c>
      <c r="D2373">
        <f t="shared" si="245"/>
        <v>94</v>
      </c>
      <c r="E2373">
        <f t="shared" si="246"/>
        <v>201</v>
      </c>
      <c r="F2373">
        <f t="shared" si="249"/>
        <v>5</v>
      </c>
      <c r="H2373">
        <f t="shared" si="250"/>
        <v>34</v>
      </c>
      <c r="J2373">
        <f t="shared" si="251"/>
        <v>25</v>
      </c>
      <c r="K2373">
        <f t="shared" si="251"/>
        <v>20</v>
      </c>
      <c r="N2373">
        <v>10</v>
      </c>
    </row>
    <row r="2374" spans="1:14" x14ac:dyDescent="0.25">
      <c r="A2374" t="str">
        <f t="shared" si="244"/>
        <v/>
      </c>
      <c r="B2374" s="16">
        <f t="shared" si="247"/>
        <v>41174</v>
      </c>
      <c r="C2374">
        <f t="shared" si="248"/>
        <v>295</v>
      </c>
      <c r="D2374">
        <f t="shared" si="245"/>
        <v>94</v>
      </c>
      <c r="E2374">
        <f t="shared" si="246"/>
        <v>201</v>
      </c>
      <c r="F2374">
        <f t="shared" si="249"/>
        <v>5</v>
      </c>
      <c r="H2374">
        <f t="shared" si="250"/>
        <v>34</v>
      </c>
      <c r="J2374">
        <f t="shared" si="251"/>
        <v>25</v>
      </c>
      <c r="K2374">
        <f t="shared" si="251"/>
        <v>20</v>
      </c>
      <c r="N2374">
        <v>10</v>
      </c>
    </row>
    <row r="2375" spans="1:14" x14ac:dyDescent="0.25">
      <c r="A2375" t="str">
        <f t="shared" si="244"/>
        <v/>
      </c>
      <c r="B2375" s="16">
        <f t="shared" si="247"/>
        <v>41175</v>
      </c>
      <c r="C2375">
        <f t="shared" si="248"/>
        <v>295</v>
      </c>
      <c r="D2375">
        <f t="shared" si="245"/>
        <v>94</v>
      </c>
      <c r="E2375">
        <f t="shared" si="246"/>
        <v>201</v>
      </c>
      <c r="F2375">
        <f t="shared" si="249"/>
        <v>5</v>
      </c>
      <c r="H2375">
        <f t="shared" si="250"/>
        <v>34</v>
      </c>
      <c r="J2375">
        <f t="shared" si="251"/>
        <v>25</v>
      </c>
      <c r="K2375">
        <f t="shared" si="251"/>
        <v>20</v>
      </c>
      <c r="N2375">
        <v>10</v>
      </c>
    </row>
    <row r="2376" spans="1:14" x14ac:dyDescent="0.25">
      <c r="A2376" t="str">
        <f t="shared" ref="A2376:A2439" si="252">IF(DAY(B2376)=1,1,"")</f>
        <v/>
      </c>
      <c r="B2376" s="16">
        <f t="shared" si="247"/>
        <v>41176</v>
      </c>
      <c r="C2376">
        <f t="shared" si="248"/>
        <v>295</v>
      </c>
      <c r="D2376">
        <f t="shared" ref="D2376:D2439" si="253">SUM(F2376:W2376)</f>
        <v>94</v>
      </c>
      <c r="E2376">
        <f t="shared" ref="E2376:E2439" si="254">C2376-D2376</f>
        <v>201</v>
      </c>
      <c r="F2376">
        <f t="shared" si="249"/>
        <v>5</v>
      </c>
      <c r="H2376">
        <f t="shared" si="250"/>
        <v>34</v>
      </c>
      <c r="J2376">
        <f t="shared" si="251"/>
        <v>25</v>
      </c>
      <c r="K2376">
        <f t="shared" si="251"/>
        <v>20</v>
      </c>
      <c r="N2376">
        <v>10</v>
      </c>
    </row>
    <row r="2377" spans="1:14" x14ac:dyDescent="0.25">
      <c r="A2377" t="str">
        <f t="shared" si="252"/>
        <v/>
      </c>
      <c r="B2377" s="16">
        <f t="shared" ref="B2377:B2440" si="255">B2376+1</f>
        <v>41177</v>
      </c>
      <c r="C2377">
        <f t="shared" si="248"/>
        <v>295</v>
      </c>
      <c r="D2377">
        <f t="shared" si="253"/>
        <v>94</v>
      </c>
      <c r="E2377">
        <f t="shared" si="254"/>
        <v>201</v>
      </c>
      <c r="F2377">
        <f t="shared" si="249"/>
        <v>5</v>
      </c>
      <c r="H2377">
        <f t="shared" si="250"/>
        <v>34</v>
      </c>
      <c r="J2377">
        <f t="shared" si="251"/>
        <v>25</v>
      </c>
      <c r="K2377">
        <f t="shared" si="251"/>
        <v>20</v>
      </c>
      <c r="N2377">
        <v>10</v>
      </c>
    </row>
    <row r="2378" spans="1:14" x14ac:dyDescent="0.25">
      <c r="A2378" t="str">
        <f t="shared" si="252"/>
        <v/>
      </c>
      <c r="B2378" s="16">
        <f t="shared" si="255"/>
        <v>41178</v>
      </c>
      <c r="C2378">
        <f t="shared" ref="C2378:C2441" si="256">C2377</f>
        <v>295</v>
      </c>
      <c r="D2378">
        <f t="shared" si="253"/>
        <v>94</v>
      </c>
      <c r="E2378">
        <f t="shared" si="254"/>
        <v>201</v>
      </c>
      <c r="F2378">
        <f t="shared" si="249"/>
        <v>5</v>
      </c>
      <c r="H2378">
        <f t="shared" si="250"/>
        <v>34</v>
      </c>
      <c r="J2378">
        <f t="shared" si="251"/>
        <v>25</v>
      </c>
      <c r="K2378">
        <f t="shared" si="251"/>
        <v>20</v>
      </c>
      <c r="N2378">
        <v>10</v>
      </c>
    </row>
    <row r="2379" spans="1:14" x14ac:dyDescent="0.25">
      <c r="A2379" t="str">
        <f t="shared" si="252"/>
        <v/>
      </c>
      <c r="B2379" s="16">
        <f t="shared" si="255"/>
        <v>41179</v>
      </c>
      <c r="C2379">
        <f t="shared" si="256"/>
        <v>295</v>
      </c>
      <c r="D2379">
        <f t="shared" si="253"/>
        <v>94</v>
      </c>
      <c r="E2379">
        <f t="shared" si="254"/>
        <v>201</v>
      </c>
      <c r="F2379">
        <f t="shared" si="249"/>
        <v>5</v>
      </c>
      <c r="H2379">
        <f t="shared" si="250"/>
        <v>34</v>
      </c>
      <c r="J2379">
        <f t="shared" si="251"/>
        <v>25</v>
      </c>
      <c r="K2379">
        <f t="shared" si="251"/>
        <v>20</v>
      </c>
      <c r="N2379">
        <v>10</v>
      </c>
    </row>
    <row r="2380" spans="1:14" x14ac:dyDescent="0.25">
      <c r="A2380" t="str">
        <f t="shared" si="252"/>
        <v/>
      </c>
      <c r="B2380" s="16">
        <f t="shared" si="255"/>
        <v>41180</v>
      </c>
      <c r="C2380">
        <f t="shared" si="256"/>
        <v>295</v>
      </c>
      <c r="D2380">
        <f t="shared" si="253"/>
        <v>94</v>
      </c>
      <c r="E2380">
        <f t="shared" si="254"/>
        <v>201</v>
      </c>
      <c r="F2380">
        <f t="shared" si="249"/>
        <v>5</v>
      </c>
      <c r="H2380">
        <f t="shared" si="250"/>
        <v>34</v>
      </c>
      <c r="J2380">
        <f t="shared" si="251"/>
        <v>25</v>
      </c>
      <c r="K2380">
        <f t="shared" si="251"/>
        <v>20</v>
      </c>
      <c r="N2380">
        <v>10</v>
      </c>
    </row>
    <row r="2381" spans="1:14" x14ac:dyDescent="0.25">
      <c r="A2381" t="str">
        <f t="shared" si="252"/>
        <v/>
      </c>
      <c r="B2381" s="16">
        <f t="shared" si="255"/>
        <v>41181</v>
      </c>
      <c r="C2381">
        <f t="shared" si="256"/>
        <v>295</v>
      </c>
      <c r="D2381">
        <f t="shared" si="253"/>
        <v>94</v>
      </c>
      <c r="E2381">
        <f t="shared" si="254"/>
        <v>201</v>
      </c>
      <c r="F2381">
        <f t="shared" si="249"/>
        <v>5</v>
      </c>
      <c r="H2381">
        <f t="shared" si="250"/>
        <v>34</v>
      </c>
      <c r="J2381">
        <f t="shared" si="251"/>
        <v>25</v>
      </c>
      <c r="K2381">
        <f t="shared" si="251"/>
        <v>20</v>
      </c>
      <c r="N2381">
        <v>10</v>
      </c>
    </row>
    <row r="2382" spans="1:14" x14ac:dyDescent="0.25">
      <c r="A2382" t="str">
        <f t="shared" si="252"/>
        <v/>
      </c>
      <c r="B2382" s="16">
        <f t="shared" si="255"/>
        <v>41182</v>
      </c>
      <c r="C2382">
        <f t="shared" si="256"/>
        <v>295</v>
      </c>
      <c r="D2382">
        <f t="shared" si="253"/>
        <v>94</v>
      </c>
      <c r="E2382">
        <f t="shared" si="254"/>
        <v>201</v>
      </c>
      <c r="F2382">
        <f t="shared" si="249"/>
        <v>5</v>
      </c>
      <c r="H2382">
        <f t="shared" si="250"/>
        <v>34</v>
      </c>
      <c r="J2382">
        <f t="shared" si="251"/>
        <v>25</v>
      </c>
      <c r="K2382">
        <f t="shared" si="251"/>
        <v>20</v>
      </c>
      <c r="N2382">
        <v>10</v>
      </c>
    </row>
    <row r="2383" spans="1:14" x14ac:dyDescent="0.25">
      <c r="A2383">
        <f t="shared" si="252"/>
        <v>1</v>
      </c>
      <c r="B2383" s="16">
        <f t="shared" si="255"/>
        <v>41183</v>
      </c>
      <c r="C2383">
        <f t="shared" si="256"/>
        <v>295</v>
      </c>
      <c r="D2383">
        <f t="shared" si="253"/>
        <v>145</v>
      </c>
      <c r="E2383">
        <f t="shared" si="254"/>
        <v>150</v>
      </c>
      <c r="F2383">
        <v>20</v>
      </c>
      <c r="H2383">
        <f>10+5+20</f>
        <v>35</v>
      </c>
      <c r="I2383">
        <v>5</v>
      </c>
      <c r="K2383">
        <f>5+40</f>
        <v>45</v>
      </c>
      <c r="N2383">
        <v>40</v>
      </c>
    </row>
    <row r="2384" spans="1:14" x14ac:dyDescent="0.25">
      <c r="A2384" t="str">
        <f t="shared" si="252"/>
        <v/>
      </c>
      <c r="B2384" s="16">
        <f t="shared" si="255"/>
        <v>41184</v>
      </c>
      <c r="C2384">
        <f t="shared" si="256"/>
        <v>295</v>
      </c>
      <c r="D2384">
        <f t="shared" si="253"/>
        <v>145</v>
      </c>
      <c r="E2384">
        <f t="shared" si="254"/>
        <v>150</v>
      </c>
      <c r="F2384">
        <f>F2383</f>
        <v>20</v>
      </c>
      <c r="H2384">
        <f t="shared" ref="H2384:H2413" si="257">10+5+20</f>
        <v>35</v>
      </c>
      <c r="I2384">
        <v>5</v>
      </c>
      <c r="K2384">
        <f t="shared" ref="K2384:K2413" si="258">5+40</f>
        <v>45</v>
      </c>
      <c r="N2384">
        <v>40</v>
      </c>
    </row>
    <row r="2385" spans="1:14" x14ac:dyDescent="0.25">
      <c r="A2385" t="str">
        <f t="shared" si="252"/>
        <v/>
      </c>
      <c r="B2385" s="16">
        <f t="shared" si="255"/>
        <v>41185</v>
      </c>
      <c r="C2385">
        <f t="shared" si="256"/>
        <v>295</v>
      </c>
      <c r="D2385">
        <f t="shared" si="253"/>
        <v>145</v>
      </c>
      <c r="E2385">
        <f t="shared" si="254"/>
        <v>150</v>
      </c>
      <c r="F2385">
        <f t="shared" ref="F2385:F2448" si="259">F2384</f>
        <v>20</v>
      </c>
      <c r="H2385">
        <f t="shared" si="257"/>
        <v>35</v>
      </c>
      <c r="I2385">
        <v>5</v>
      </c>
      <c r="K2385">
        <f t="shared" si="258"/>
        <v>45</v>
      </c>
      <c r="N2385">
        <v>40</v>
      </c>
    </row>
    <row r="2386" spans="1:14" x14ac:dyDescent="0.25">
      <c r="A2386" t="str">
        <f t="shared" si="252"/>
        <v/>
      </c>
      <c r="B2386" s="16">
        <f t="shared" si="255"/>
        <v>41186</v>
      </c>
      <c r="C2386">
        <f t="shared" si="256"/>
        <v>295</v>
      </c>
      <c r="D2386">
        <f t="shared" si="253"/>
        <v>145</v>
      </c>
      <c r="E2386">
        <f t="shared" si="254"/>
        <v>150</v>
      </c>
      <c r="F2386">
        <f t="shared" si="259"/>
        <v>20</v>
      </c>
      <c r="H2386">
        <f t="shared" si="257"/>
        <v>35</v>
      </c>
      <c r="I2386">
        <v>5</v>
      </c>
      <c r="K2386">
        <f t="shared" si="258"/>
        <v>45</v>
      </c>
      <c r="N2386">
        <v>40</v>
      </c>
    </row>
    <row r="2387" spans="1:14" x14ac:dyDescent="0.25">
      <c r="A2387" t="str">
        <f t="shared" si="252"/>
        <v/>
      </c>
      <c r="B2387" s="16">
        <f t="shared" si="255"/>
        <v>41187</v>
      </c>
      <c r="C2387">
        <f t="shared" si="256"/>
        <v>295</v>
      </c>
      <c r="D2387">
        <f t="shared" si="253"/>
        <v>145</v>
      </c>
      <c r="E2387">
        <f t="shared" si="254"/>
        <v>150</v>
      </c>
      <c r="F2387">
        <f t="shared" si="259"/>
        <v>20</v>
      </c>
      <c r="H2387">
        <f t="shared" si="257"/>
        <v>35</v>
      </c>
      <c r="I2387">
        <v>5</v>
      </c>
      <c r="K2387">
        <f t="shared" si="258"/>
        <v>45</v>
      </c>
      <c r="N2387">
        <v>40</v>
      </c>
    </row>
    <row r="2388" spans="1:14" x14ac:dyDescent="0.25">
      <c r="A2388" t="str">
        <f t="shared" si="252"/>
        <v/>
      </c>
      <c r="B2388" s="16">
        <f t="shared" si="255"/>
        <v>41188</v>
      </c>
      <c r="C2388">
        <f t="shared" si="256"/>
        <v>295</v>
      </c>
      <c r="D2388">
        <f t="shared" si="253"/>
        <v>145</v>
      </c>
      <c r="E2388">
        <f t="shared" si="254"/>
        <v>150</v>
      </c>
      <c r="F2388">
        <f t="shared" si="259"/>
        <v>20</v>
      </c>
      <c r="H2388">
        <f t="shared" si="257"/>
        <v>35</v>
      </c>
      <c r="I2388">
        <v>5</v>
      </c>
      <c r="K2388">
        <f t="shared" si="258"/>
        <v>45</v>
      </c>
      <c r="N2388">
        <v>40</v>
      </c>
    </row>
    <row r="2389" spans="1:14" x14ac:dyDescent="0.25">
      <c r="A2389" t="str">
        <f t="shared" si="252"/>
        <v/>
      </c>
      <c r="B2389" s="16">
        <f t="shared" si="255"/>
        <v>41189</v>
      </c>
      <c r="C2389">
        <f t="shared" si="256"/>
        <v>295</v>
      </c>
      <c r="D2389">
        <f t="shared" si="253"/>
        <v>145</v>
      </c>
      <c r="E2389">
        <f t="shared" si="254"/>
        <v>150</v>
      </c>
      <c r="F2389">
        <f t="shared" si="259"/>
        <v>20</v>
      </c>
      <c r="H2389">
        <f t="shared" si="257"/>
        <v>35</v>
      </c>
      <c r="I2389">
        <v>5</v>
      </c>
      <c r="K2389">
        <f t="shared" si="258"/>
        <v>45</v>
      </c>
      <c r="N2389">
        <v>40</v>
      </c>
    </row>
    <row r="2390" spans="1:14" x14ac:dyDescent="0.25">
      <c r="A2390" t="str">
        <f t="shared" si="252"/>
        <v/>
      </c>
      <c r="B2390" s="16">
        <f t="shared" si="255"/>
        <v>41190</v>
      </c>
      <c r="C2390">
        <f t="shared" si="256"/>
        <v>295</v>
      </c>
      <c r="D2390">
        <f t="shared" si="253"/>
        <v>145</v>
      </c>
      <c r="E2390">
        <f t="shared" si="254"/>
        <v>150</v>
      </c>
      <c r="F2390">
        <f t="shared" si="259"/>
        <v>20</v>
      </c>
      <c r="H2390">
        <f t="shared" si="257"/>
        <v>35</v>
      </c>
      <c r="I2390">
        <v>5</v>
      </c>
      <c r="K2390">
        <f t="shared" si="258"/>
        <v>45</v>
      </c>
      <c r="N2390">
        <v>40</v>
      </c>
    </row>
    <row r="2391" spans="1:14" x14ac:dyDescent="0.25">
      <c r="A2391" t="str">
        <f t="shared" si="252"/>
        <v/>
      </c>
      <c r="B2391" s="16">
        <f t="shared" si="255"/>
        <v>41191</v>
      </c>
      <c r="C2391">
        <f t="shared" si="256"/>
        <v>295</v>
      </c>
      <c r="D2391">
        <f t="shared" si="253"/>
        <v>145</v>
      </c>
      <c r="E2391">
        <f t="shared" si="254"/>
        <v>150</v>
      </c>
      <c r="F2391">
        <f t="shared" si="259"/>
        <v>20</v>
      </c>
      <c r="H2391">
        <f t="shared" si="257"/>
        <v>35</v>
      </c>
      <c r="I2391">
        <v>5</v>
      </c>
      <c r="K2391">
        <f t="shared" si="258"/>
        <v>45</v>
      </c>
      <c r="N2391">
        <v>40</v>
      </c>
    </row>
    <row r="2392" spans="1:14" x14ac:dyDescent="0.25">
      <c r="A2392" t="str">
        <f t="shared" si="252"/>
        <v/>
      </c>
      <c r="B2392" s="16">
        <f t="shared" si="255"/>
        <v>41192</v>
      </c>
      <c r="C2392">
        <f t="shared" si="256"/>
        <v>295</v>
      </c>
      <c r="D2392">
        <f t="shared" si="253"/>
        <v>145</v>
      </c>
      <c r="E2392">
        <f t="shared" si="254"/>
        <v>150</v>
      </c>
      <c r="F2392">
        <f t="shared" si="259"/>
        <v>20</v>
      </c>
      <c r="H2392">
        <f t="shared" si="257"/>
        <v>35</v>
      </c>
      <c r="I2392">
        <v>5</v>
      </c>
      <c r="K2392">
        <f t="shared" si="258"/>
        <v>45</v>
      </c>
      <c r="N2392">
        <v>40</v>
      </c>
    </row>
    <row r="2393" spans="1:14" x14ac:dyDescent="0.25">
      <c r="A2393" t="str">
        <f t="shared" si="252"/>
        <v/>
      </c>
      <c r="B2393" s="16">
        <f t="shared" si="255"/>
        <v>41193</v>
      </c>
      <c r="C2393">
        <f t="shared" si="256"/>
        <v>295</v>
      </c>
      <c r="D2393">
        <f t="shared" si="253"/>
        <v>145</v>
      </c>
      <c r="E2393">
        <f t="shared" si="254"/>
        <v>150</v>
      </c>
      <c r="F2393">
        <f t="shared" si="259"/>
        <v>20</v>
      </c>
      <c r="H2393">
        <f t="shared" si="257"/>
        <v>35</v>
      </c>
      <c r="I2393">
        <v>5</v>
      </c>
      <c r="K2393">
        <f t="shared" si="258"/>
        <v>45</v>
      </c>
      <c r="N2393">
        <v>40</v>
      </c>
    </row>
    <row r="2394" spans="1:14" x14ac:dyDescent="0.25">
      <c r="A2394" t="str">
        <f t="shared" si="252"/>
        <v/>
      </c>
      <c r="B2394" s="16">
        <f t="shared" si="255"/>
        <v>41194</v>
      </c>
      <c r="C2394">
        <f t="shared" si="256"/>
        <v>295</v>
      </c>
      <c r="D2394">
        <f t="shared" si="253"/>
        <v>145</v>
      </c>
      <c r="E2394">
        <f t="shared" si="254"/>
        <v>150</v>
      </c>
      <c r="F2394">
        <f t="shared" si="259"/>
        <v>20</v>
      </c>
      <c r="H2394">
        <f t="shared" si="257"/>
        <v>35</v>
      </c>
      <c r="I2394">
        <v>5</v>
      </c>
      <c r="K2394">
        <f t="shared" si="258"/>
        <v>45</v>
      </c>
      <c r="N2394">
        <v>40</v>
      </c>
    </row>
    <row r="2395" spans="1:14" x14ac:dyDescent="0.25">
      <c r="A2395" t="str">
        <f t="shared" si="252"/>
        <v/>
      </c>
      <c r="B2395" s="16">
        <f t="shared" si="255"/>
        <v>41195</v>
      </c>
      <c r="C2395">
        <f t="shared" si="256"/>
        <v>295</v>
      </c>
      <c r="D2395">
        <f t="shared" si="253"/>
        <v>145</v>
      </c>
      <c r="E2395">
        <f t="shared" si="254"/>
        <v>150</v>
      </c>
      <c r="F2395">
        <f t="shared" si="259"/>
        <v>20</v>
      </c>
      <c r="H2395">
        <f t="shared" si="257"/>
        <v>35</v>
      </c>
      <c r="I2395">
        <v>5</v>
      </c>
      <c r="K2395">
        <f t="shared" si="258"/>
        <v>45</v>
      </c>
      <c r="N2395">
        <v>40</v>
      </c>
    </row>
    <row r="2396" spans="1:14" x14ac:dyDescent="0.25">
      <c r="A2396" t="str">
        <f t="shared" si="252"/>
        <v/>
      </c>
      <c r="B2396" s="16">
        <f t="shared" si="255"/>
        <v>41196</v>
      </c>
      <c r="C2396">
        <f t="shared" si="256"/>
        <v>295</v>
      </c>
      <c r="D2396">
        <f t="shared" si="253"/>
        <v>145</v>
      </c>
      <c r="E2396">
        <f t="shared" si="254"/>
        <v>150</v>
      </c>
      <c r="F2396">
        <f t="shared" si="259"/>
        <v>20</v>
      </c>
      <c r="H2396">
        <f t="shared" si="257"/>
        <v>35</v>
      </c>
      <c r="I2396">
        <v>5</v>
      </c>
      <c r="K2396">
        <f t="shared" si="258"/>
        <v>45</v>
      </c>
      <c r="N2396">
        <v>40</v>
      </c>
    </row>
    <row r="2397" spans="1:14" x14ac:dyDescent="0.25">
      <c r="A2397" t="str">
        <f t="shared" si="252"/>
        <v/>
      </c>
      <c r="B2397" s="16">
        <f t="shared" si="255"/>
        <v>41197</v>
      </c>
      <c r="C2397">
        <f t="shared" si="256"/>
        <v>295</v>
      </c>
      <c r="D2397">
        <f t="shared" si="253"/>
        <v>145</v>
      </c>
      <c r="E2397">
        <f t="shared" si="254"/>
        <v>150</v>
      </c>
      <c r="F2397">
        <f t="shared" si="259"/>
        <v>20</v>
      </c>
      <c r="H2397">
        <f t="shared" si="257"/>
        <v>35</v>
      </c>
      <c r="I2397">
        <v>5</v>
      </c>
      <c r="K2397">
        <f t="shared" si="258"/>
        <v>45</v>
      </c>
      <c r="N2397">
        <v>40</v>
      </c>
    </row>
    <row r="2398" spans="1:14" x14ac:dyDescent="0.25">
      <c r="A2398" t="str">
        <f t="shared" si="252"/>
        <v/>
      </c>
      <c r="B2398" s="16">
        <f t="shared" si="255"/>
        <v>41198</v>
      </c>
      <c r="C2398">
        <f t="shared" si="256"/>
        <v>295</v>
      </c>
      <c r="D2398">
        <f t="shared" si="253"/>
        <v>145</v>
      </c>
      <c r="E2398">
        <f t="shared" si="254"/>
        <v>150</v>
      </c>
      <c r="F2398">
        <f t="shared" si="259"/>
        <v>20</v>
      </c>
      <c r="H2398">
        <f t="shared" si="257"/>
        <v>35</v>
      </c>
      <c r="I2398">
        <v>5</v>
      </c>
      <c r="K2398">
        <f t="shared" si="258"/>
        <v>45</v>
      </c>
      <c r="N2398">
        <v>40</v>
      </c>
    </row>
    <row r="2399" spans="1:14" x14ac:dyDescent="0.25">
      <c r="A2399" t="str">
        <f t="shared" si="252"/>
        <v/>
      </c>
      <c r="B2399" s="16">
        <f t="shared" si="255"/>
        <v>41199</v>
      </c>
      <c r="C2399">
        <f t="shared" si="256"/>
        <v>295</v>
      </c>
      <c r="D2399">
        <f t="shared" si="253"/>
        <v>145</v>
      </c>
      <c r="E2399">
        <f t="shared" si="254"/>
        <v>150</v>
      </c>
      <c r="F2399">
        <f t="shared" si="259"/>
        <v>20</v>
      </c>
      <c r="H2399">
        <f t="shared" si="257"/>
        <v>35</v>
      </c>
      <c r="I2399">
        <v>5</v>
      </c>
      <c r="K2399">
        <f t="shared" si="258"/>
        <v>45</v>
      </c>
      <c r="N2399">
        <v>40</v>
      </c>
    </row>
    <row r="2400" spans="1:14" x14ac:dyDescent="0.25">
      <c r="A2400" t="str">
        <f t="shared" si="252"/>
        <v/>
      </c>
      <c r="B2400" s="16">
        <f t="shared" si="255"/>
        <v>41200</v>
      </c>
      <c r="C2400">
        <f t="shared" si="256"/>
        <v>295</v>
      </c>
      <c r="D2400">
        <f t="shared" si="253"/>
        <v>145</v>
      </c>
      <c r="E2400">
        <f t="shared" si="254"/>
        <v>150</v>
      </c>
      <c r="F2400">
        <f t="shared" si="259"/>
        <v>20</v>
      </c>
      <c r="H2400">
        <f t="shared" si="257"/>
        <v>35</v>
      </c>
      <c r="I2400">
        <v>5</v>
      </c>
      <c r="K2400">
        <f t="shared" si="258"/>
        <v>45</v>
      </c>
      <c r="N2400">
        <v>40</v>
      </c>
    </row>
    <row r="2401" spans="1:14" x14ac:dyDescent="0.25">
      <c r="A2401" t="str">
        <f t="shared" si="252"/>
        <v/>
      </c>
      <c r="B2401" s="16">
        <f t="shared" si="255"/>
        <v>41201</v>
      </c>
      <c r="C2401">
        <f t="shared" si="256"/>
        <v>295</v>
      </c>
      <c r="D2401">
        <f t="shared" si="253"/>
        <v>145</v>
      </c>
      <c r="E2401">
        <f t="shared" si="254"/>
        <v>150</v>
      </c>
      <c r="F2401">
        <f t="shared" si="259"/>
        <v>20</v>
      </c>
      <c r="H2401">
        <f t="shared" si="257"/>
        <v>35</v>
      </c>
      <c r="I2401">
        <v>5</v>
      </c>
      <c r="K2401">
        <f t="shared" si="258"/>
        <v>45</v>
      </c>
      <c r="N2401">
        <v>40</v>
      </c>
    </row>
    <row r="2402" spans="1:14" x14ac:dyDescent="0.25">
      <c r="A2402" t="str">
        <f t="shared" si="252"/>
        <v/>
      </c>
      <c r="B2402" s="16">
        <f t="shared" si="255"/>
        <v>41202</v>
      </c>
      <c r="C2402">
        <f t="shared" si="256"/>
        <v>295</v>
      </c>
      <c r="D2402">
        <f t="shared" si="253"/>
        <v>145</v>
      </c>
      <c r="E2402">
        <f t="shared" si="254"/>
        <v>150</v>
      </c>
      <c r="F2402">
        <f t="shared" si="259"/>
        <v>20</v>
      </c>
      <c r="H2402">
        <f t="shared" si="257"/>
        <v>35</v>
      </c>
      <c r="I2402">
        <v>5</v>
      </c>
      <c r="K2402">
        <f t="shared" si="258"/>
        <v>45</v>
      </c>
      <c r="N2402">
        <v>40</v>
      </c>
    </row>
    <row r="2403" spans="1:14" x14ac:dyDescent="0.25">
      <c r="A2403" t="str">
        <f t="shared" si="252"/>
        <v/>
      </c>
      <c r="B2403" s="16">
        <f t="shared" si="255"/>
        <v>41203</v>
      </c>
      <c r="C2403">
        <f t="shared" si="256"/>
        <v>295</v>
      </c>
      <c r="D2403">
        <f t="shared" si="253"/>
        <v>145</v>
      </c>
      <c r="E2403">
        <f t="shared" si="254"/>
        <v>150</v>
      </c>
      <c r="F2403">
        <f t="shared" si="259"/>
        <v>20</v>
      </c>
      <c r="H2403">
        <f t="shared" si="257"/>
        <v>35</v>
      </c>
      <c r="I2403">
        <v>5</v>
      </c>
      <c r="K2403">
        <f t="shared" si="258"/>
        <v>45</v>
      </c>
      <c r="N2403">
        <v>40</v>
      </c>
    </row>
    <row r="2404" spans="1:14" x14ac:dyDescent="0.25">
      <c r="A2404" t="str">
        <f t="shared" si="252"/>
        <v/>
      </c>
      <c r="B2404" s="16">
        <f t="shared" si="255"/>
        <v>41204</v>
      </c>
      <c r="C2404">
        <f t="shared" si="256"/>
        <v>295</v>
      </c>
      <c r="D2404">
        <f t="shared" si="253"/>
        <v>145</v>
      </c>
      <c r="E2404">
        <f t="shared" si="254"/>
        <v>150</v>
      </c>
      <c r="F2404">
        <f t="shared" si="259"/>
        <v>20</v>
      </c>
      <c r="H2404">
        <f t="shared" si="257"/>
        <v>35</v>
      </c>
      <c r="I2404">
        <v>5</v>
      </c>
      <c r="K2404">
        <f t="shared" si="258"/>
        <v>45</v>
      </c>
      <c r="N2404">
        <v>40</v>
      </c>
    </row>
    <row r="2405" spans="1:14" x14ac:dyDescent="0.25">
      <c r="A2405" t="str">
        <f t="shared" si="252"/>
        <v/>
      </c>
      <c r="B2405" s="16">
        <f t="shared" si="255"/>
        <v>41205</v>
      </c>
      <c r="C2405">
        <f t="shared" si="256"/>
        <v>295</v>
      </c>
      <c r="D2405">
        <f t="shared" si="253"/>
        <v>145</v>
      </c>
      <c r="E2405">
        <f t="shared" si="254"/>
        <v>150</v>
      </c>
      <c r="F2405">
        <f t="shared" si="259"/>
        <v>20</v>
      </c>
      <c r="H2405">
        <f t="shared" si="257"/>
        <v>35</v>
      </c>
      <c r="I2405">
        <v>5</v>
      </c>
      <c r="K2405">
        <f t="shared" si="258"/>
        <v>45</v>
      </c>
      <c r="N2405">
        <v>40</v>
      </c>
    </row>
    <row r="2406" spans="1:14" x14ac:dyDescent="0.25">
      <c r="A2406" t="str">
        <f t="shared" si="252"/>
        <v/>
      </c>
      <c r="B2406" s="16">
        <f t="shared" si="255"/>
        <v>41206</v>
      </c>
      <c r="C2406">
        <f t="shared" si="256"/>
        <v>295</v>
      </c>
      <c r="D2406">
        <f t="shared" si="253"/>
        <v>145</v>
      </c>
      <c r="E2406">
        <f t="shared" si="254"/>
        <v>150</v>
      </c>
      <c r="F2406">
        <f t="shared" si="259"/>
        <v>20</v>
      </c>
      <c r="H2406">
        <f t="shared" si="257"/>
        <v>35</v>
      </c>
      <c r="I2406">
        <v>5</v>
      </c>
      <c r="K2406">
        <f t="shared" si="258"/>
        <v>45</v>
      </c>
      <c r="N2406">
        <v>40</v>
      </c>
    </row>
    <row r="2407" spans="1:14" x14ac:dyDescent="0.25">
      <c r="A2407" t="str">
        <f t="shared" si="252"/>
        <v/>
      </c>
      <c r="B2407" s="16">
        <f t="shared" si="255"/>
        <v>41207</v>
      </c>
      <c r="C2407">
        <f t="shared" si="256"/>
        <v>295</v>
      </c>
      <c r="D2407">
        <f t="shared" si="253"/>
        <v>145</v>
      </c>
      <c r="E2407">
        <f t="shared" si="254"/>
        <v>150</v>
      </c>
      <c r="F2407">
        <f t="shared" si="259"/>
        <v>20</v>
      </c>
      <c r="H2407">
        <f t="shared" si="257"/>
        <v>35</v>
      </c>
      <c r="I2407">
        <v>5</v>
      </c>
      <c r="K2407">
        <f t="shared" si="258"/>
        <v>45</v>
      </c>
      <c r="N2407">
        <v>40</v>
      </c>
    </row>
    <row r="2408" spans="1:14" x14ac:dyDescent="0.25">
      <c r="A2408" t="str">
        <f t="shared" si="252"/>
        <v/>
      </c>
      <c r="B2408" s="16">
        <f t="shared" si="255"/>
        <v>41208</v>
      </c>
      <c r="C2408">
        <f t="shared" si="256"/>
        <v>295</v>
      </c>
      <c r="D2408">
        <f t="shared" si="253"/>
        <v>145</v>
      </c>
      <c r="E2408">
        <f t="shared" si="254"/>
        <v>150</v>
      </c>
      <c r="F2408">
        <f t="shared" si="259"/>
        <v>20</v>
      </c>
      <c r="H2408">
        <f t="shared" si="257"/>
        <v>35</v>
      </c>
      <c r="I2408">
        <v>5</v>
      </c>
      <c r="K2408">
        <f t="shared" si="258"/>
        <v>45</v>
      </c>
      <c r="N2408">
        <v>40</v>
      </c>
    </row>
    <row r="2409" spans="1:14" x14ac:dyDescent="0.25">
      <c r="A2409" t="str">
        <f t="shared" si="252"/>
        <v/>
      </c>
      <c r="B2409" s="16">
        <f t="shared" si="255"/>
        <v>41209</v>
      </c>
      <c r="C2409">
        <f t="shared" si="256"/>
        <v>295</v>
      </c>
      <c r="D2409">
        <f t="shared" si="253"/>
        <v>145</v>
      </c>
      <c r="E2409">
        <f t="shared" si="254"/>
        <v>150</v>
      </c>
      <c r="F2409">
        <f t="shared" si="259"/>
        <v>20</v>
      </c>
      <c r="H2409">
        <f t="shared" si="257"/>
        <v>35</v>
      </c>
      <c r="I2409">
        <v>5</v>
      </c>
      <c r="K2409">
        <f t="shared" si="258"/>
        <v>45</v>
      </c>
      <c r="N2409">
        <v>40</v>
      </c>
    </row>
    <row r="2410" spans="1:14" x14ac:dyDescent="0.25">
      <c r="A2410" t="str">
        <f t="shared" si="252"/>
        <v/>
      </c>
      <c r="B2410" s="16">
        <f t="shared" si="255"/>
        <v>41210</v>
      </c>
      <c r="C2410">
        <f t="shared" si="256"/>
        <v>295</v>
      </c>
      <c r="D2410">
        <f t="shared" si="253"/>
        <v>145</v>
      </c>
      <c r="E2410">
        <f t="shared" si="254"/>
        <v>150</v>
      </c>
      <c r="F2410">
        <f t="shared" si="259"/>
        <v>20</v>
      </c>
      <c r="H2410">
        <f t="shared" si="257"/>
        <v>35</v>
      </c>
      <c r="I2410">
        <v>5</v>
      </c>
      <c r="K2410">
        <f t="shared" si="258"/>
        <v>45</v>
      </c>
      <c r="N2410">
        <v>40</v>
      </c>
    </row>
    <row r="2411" spans="1:14" x14ac:dyDescent="0.25">
      <c r="A2411" t="str">
        <f t="shared" si="252"/>
        <v/>
      </c>
      <c r="B2411" s="16">
        <f t="shared" si="255"/>
        <v>41211</v>
      </c>
      <c r="C2411">
        <f t="shared" si="256"/>
        <v>295</v>
      </c>
      <c r="D2411">
        <f t="shared" si="253"/>
        <v>145</v>
      </c>
      <c r="E2411">
        <f t="shared" si="254"/>
        <v>150</v>
      </c>
      <c r="F2411">
        <f t="shared" si="259"/>
        <v>20</v>
      </c>
      <c r="H2411">
        <f t="shared" si="257"/>
        <v>35</v>
      </c>
      <c r="I2411">
        <v>5</v>
      </c>
      <c r="K2411">
        <f t="shared" si="258"/>
        <v>45</v>
      </c>
      <c r="N2411">
        <v>40</v>
      </c>
    </row>
    <row r="2412" spans="1:14" x14ac:dyDescent="0.25">
      <c r="A2412" t="str">
        <f t="shared" si="252"/>
        <v/>
      </c>
      <c r="B2412" s="16">
        <f t="shared" si="255"/>
        <v>41212</v>
      </c>
      <c r="C2412">
        <f t="shared" si="256"/>
        <v>295</v>
      </c>
      <c r="D2412">
        <f t="shared" si="253"/>
        <v>145</v>
      </c>
      <c r="E2412">
        <f t="shared" si="254"/>
        <v>150</v>
      </c>
      <c r="F2412">
        <f t="shared" si="259"/>
        <v>20</v>
      </c>
      <c r="H2412">
        <f t="shared" si="257"/>
        <v>35</v>
      </c>
      <c r="I2412">
        <v>5</v>
      </c>
      <c r="K2412">
        <f t="shared" si="258"/>
        <v>45</v>
      </c>
      <c r="N2412">
        <v>40</v>
      </c>
    </row>
    <row r="2413" spans="1:14" x14ac:dyDescent="0.25">
      <c r="A2413" t="str">
        <f t="shared" si="252"/>
        <v/>
      </c>
      <c r="B2413" s="16">
        <f t="shared" si="255"/>
        <v>41213</v>
      </c>
      <c r="C2413">
        <f t="shared" si="256"/>
        <v>295</v>
      </c>
      <c r="D2413">
        <f t="shared" si="253"/>
        <v>145</v>
      </c>
      <c r="E2413">
        <f t="shared" si="254"/>
        <v>150</v>
      </c>
      <c r="F2413">
        <f t="shared" si="259"/>
        <v>20</v>
      </c>
      <c r="H2413">
        <f t="shared" si="257"/>
        <v>35</v>
      </c>
      <c r="I2413">
        <v>5</v>
      </c>
      <c r="K2413">
        <f t="shared" si="258"/>
        <v>45</v>
      </c>
      <c r="N2413">
        <v>40</v>
      </c>
    </row>
    <row r="2414" spans="1:14" x14ac:dyDescent="0.25">
      <c r="A2414">
        <f t="shared" si="252"/>
        <v>1</v>
      </c>
      <c r="B2414" s="16">
        <f t="shared" si="255"/>
        <v>41214</v>
      </c>
      <c r="C2414">
        <f t="shared" si="256"/>
        <v>295</v>
      </c>
      <c r="D2414">
        <f t="shared" si="253"/>
        <v>144</v>
      </c>
      <c r="E2414">
        <f t="shared" si="254"/>
        <v>151</v>
      </c>
      <c r="F2414">
        <f t="shared" si="259"/>
        <v>20</v>
      </c>
      <c r="H2414">
        <f>10+5+33</f>
        <v>48</v>
      </c>
      <c r="I2414">
        <v>5</v>
      </c>
      <c r="K2414">
        <f>5+33</f>
        <v>38</v>
      </c>
      <c r="N2414">
        <v>33</v>
      </c>
    </row>
    <row r="2415" spans="1:14" x14ac:dyDescent="0.25">
      <c r="A2415" t="str">
        <f t="shared" si="252"/>
        <v/>
      </c>
      <c r="B2415" s="16">
        <f t="shared" si="255"/>
        <v>41215</v>
      </c>
      <c r="C2415">
        <f t="shared" si="256"/>
        <v>295</v>
      </c>
      <c r="D2415">
        <f t="shared" si="253"/>
        <v>144</v>
      </c>
      <c r="E2415">
        <f t="shared" si="254"/>
        <v>151</v>
      </c>
      <c r="F2415">
        <f t="shared" si="259"/>
        <v>20</v>
      </c>
      <c r="H2415">
        <f t="shared" ref="H2415:H2443" si="260">10+5+33</f>
        <v>48</v>
      </c>
      <c r="I2415">
        <v>5</v>
      </c>
      <c r="K2415">
        <f t="shared" ref="K2415:K2443" si="261">5+33</f>
        <v>38</v>
      </c>
      <c r="N2415">
        <v>33</v>
      </c>
    </row>
    <row r="2416" spans="1:14" x14ac:dyDescent="0.25">
      <c r="A2416" t="str">
        <f t="shared" si="252"/>
        <v/>
      </c>
      <c r="B2416" s="16">
        <f t="shared" si="255"/>
        <v>41216</v>
      </c>
      <c r="C2416">
        <f t="shared" si="256"/>
        <v>295</v>
      </c>
      <c r="D2416">
        <f t="shared" si="253"/>
        <v>144</v>
      </c>
      <c r="E2416">
        <f t="shared" si="254"/>
        <v>151</v>
      </c>
      <c r="F2416">
        <f t="shared" si="259"/>
        <v>20</v>
      </c>
      <c r="H2416">
        <f t="shared" si="260"/>
        <v>48</v>
      </c>
      <c r="I2416">
        <v>5</v>
      </c>
      <c r="K2416">
        <f t="shared" si="261"/>
        <v>38</v>
      </c>
      <c r="N2416">
        <v>33</v>
      </c>
    </row>
    <row r="2417" spans="1:14" x14ac:dyDescent="0.25">
      <c r="A2417" t="str">
        <f t="shared" si="252"/>
        <v/>
      </c>
      <c r="B2417" s="16">
        <f t="shared" si="255"/>
        <v>41217</v>
      </c>
      <c r="C2417">
        <f t="shared" si="256"/>
        <v>295</v>
      </c>
      <c r="D2417">
        <f t="shared" si="253"/>
        <v>144</v>
      </c>
      <c r="E2417">
        <f t="shared" si="254"/>
        <v>151</v>
      </c>
      <c r="F2417">
        <f t="shared" si="259"/>
        <v>20</v>
      </c>
      <c r="H2417">
        <f t="shared" si="260"/>
        <v>48</v>
      </c>
      <c r="I2417">
        <v>5</v>
      </c>
      <c r="K2417">
        <f t="shared" si="261"/>
        <v>38</v>
      </c>
      <c r="N2417">
        <v>33</v>
      </c>
    </row>
    <row r="2418" spans="1:14" x14ac:dyDescent="0.25">
      <c r="A2418" t="str">
        <f t="shared" si="252"/>
        <v/>
      </c>
      <c r="B2418" s="16">
        <f t="shared" si="255"/>
        <v>41218</v>
      </c>
      <c r="C2418">
        <f t="shared" si="256"/>
        <v>295</v>
      </c>
      <c r="D2418">
        <f t="shared" si="253"/>
        <v>144</v>
      </c>
      <c r="E2418">
        <f t="shared" si="254"/>
        <v>151</v>
      </c>
      <c r="F2418">
        <f t="shared" si="259"/>
        <v>20</v>
      </c>
      <c r="H2418">
        <f t="shared" si="260"/>
        <v>48</v>
      </c>
      <c r="I2418">
        <v>5</v>
      </c>
      <c r="K2418">
        <f t="shared" si="261"/>
        <v>38</v>
      </c>
      <c r="N2418">
        <v>33</v>
      </c>
    </row>
    <row r="2419" spans="1:14" x14ac:dyDescent="0.25">
      <c r="A2419" t="str">
        <f t="shared" si="252"/>
        <v/>
      </c>
      <c r="B2419" s="16">
        <f t="shared" si="255"/>
        <v>41219</v>
      </c>
      <c r="C2419">
        <f t="shared" si="256"/>
        <v>295</v>
      </c>
      <c r="D2419">
        <f t="shared" si="253"/>
        <v>144</v>
      </c>
      <c r="E2419">
        <f t="shared" si="254"/>
        <v>151</v>
      </c>
      <c r="F2419">
        <f t="shared" si="259"/>
        <v>20</v>
      </c>
      <c r="H2419">
        <f t="shared" si="260"/>
        <v>48</v>
      </c>
      <c r="I2419">
        <v>5</v>
      </c>
      <c r="K2419">
        <f t="shared" si="261"/>
        <v>38</v>
      </c>
      <c r="N2419">
        <v>33</v>
      </c>
    </row>
    <row r="2420" spans="1:14" x14ac:dyDescent="0.25">
      <c r="A2420" t="str">
        <f t="shared" si="252"/>
        <v/>
      </c>
      <c r="B2420" s="16">
        <f t="shared" si="255"/>
        <v>41220</v>
      </c>
      <c r="C2420">
        <f t="shared" si="256"/>
        <v>295</v>
      </c>
      <c r="D2420">
        <f t="shared" si="253"/>
        <v>144</v>
      </c>
      <c r="E2420">
        <f t="shared" si="254"/>
        <v>151</v>
      </c>
      <c r="F2420">
        <f t="shared" si="259"/>
        <v>20</v>
      </c>
      <c r="H2420">
        <f t="shared" si="260"/>
        <v>48</v>
      </c>
      <c r="I2420">
        <v>5</v>
      </c>
      <c r="K2420">
        <f t="shared" si="261"/>
        <v>38</v>
      </c>
      <c r="N2420">
        <v>33</v>
      </c>
    </row>
    <row r="2421" spans="1:14" x14ac:dyDescent="0.25">
      <c r="A2421" t="str">
        <f t="shared" si="252"/>
        <v/>
      </c>
      <c r="B2421" s="16">
        <f t="shared" si="255"/>
        <v>41221</v>
      </c>
      <c r="C2421">
        <f t="shared" si="256"/>
        <v>295</v>
      </c>
      <c r="D2421">
        <f t="shared" si="253"/>
        <v>144</v>
      </c>
      <c r="E2421">
        <f t="shared" si="254"/>
        <v>151</v>
      </c>
      <c r="F2421">
        <f t="shared" si="259"/>
        <v>20</v>
      </c>
      <c r="H2421">
        <f t="shared" si="260"/>
        <v>48</v>
      </c>
      <c r="I2421">
        <v>5</v>
      </c>
      <c r="K2421">
        <f t="shared" si="261"/>
        <v>38</v>
      </c>
      <c r="N2421">
        <v>33</v>
      </c>
    </row>
    <row r="2422" spans="1:14" x14ac:dyDescent="0.25">
      <c r="A2422" t="str">
        <f t="shared" si="252"/>
        <v/>
      </c>
      <c r="B2422" s="16">
        <f t="shared" si="255"/>
        <v>41222</v>
      </c>
      <c r="C2422">
        <f t="shared" si="256"/>
        <v>295</v>
      </c>
      <c r="D2422">
        <f t="shared" si="253"/>
        <v>144</v>
      </c>
      <c r="E2422">
        <f t="shared" si="254"/>
        <v>151</v>
      </c>
      <c r="F2422">
        <f t="shared" si="259"/>
        <v>20</v>
      </c>
      <c r="H2422">
        <f t="shared" si="260"/>
        <v>48</v>
      </c>
      <c r="I2422">
        <v>5</v>
      </c>
      <c r="K2422">
        <f t="shared" si="261"/>
        <v>38</v>
      </c>
      <c r="N2422">
        <v>33</v>
      </c>
    </row>
    <row r="2423" spans="1:14" x14ac:dyDescent="0.25">
      <c r="A2423" t="str">
        <f t="shared" si="252"/>
        <v/>
      </c>
      <c r="B2423" s="16">
        <f t="shared" si="255"/>
        <v>41223</v>
      </c>
      <c r="C2423">
        <f t="shared" si="256"/>
        <v>295</v>
      </c>
      <c r="D2423">
        <f t="shared" si="253"/>
        <v>144</v>
      </c>
      <c r="E2423">
        <f t="shared" si="254"/>
        <v>151</v>
      </c>
      <c r="F2423">
        <f t="shared" si="259"/>
        <v>20</v>
      </c>
      <c r="H2423">
        <f t="shared" si="260"/>
        <v>48</v>
      </c>
      <c r="I2423">
        <v>5</v>
      </c>
      <c r="K2423">
        <f t="shared" si="261"/>
        <v>38</v>
      </c>
      <c r="N2423">
        <v>33</v>
      </c>
    </row>
    <row r="2424" spans="1:14" x14ac:dyDescent="0.25">
      <c r="A2424" t="str">
        <f t="shared" si="252"/>
        <v/>
      </c>
      <c r="B2424" s="16">
        <f t="shared" si="255"/>
        <v>41224</v>
      </c>
      <c r="C2424">
        <f t="shared" si="256"/>
        <v>295</v>
      </c>
      <c r="D2424">
        <f t="shared" si="253"/>
        <v>144</v>
      </c>
      <c r="E2424">
        <f t="shared" si="254"/>
        <v>151</v>
      </c>
      <c r="F2424">
        <f t="shared" si="259"/>
        <v>20</v>
      </c>
      <c r="H2424">
        <f t="shared" si="260"/>
        <v>48</v>
      </c>
      <c r="I2424">
        <v>5</v>
      </c>
      <c r="K2424">
        <f t="shared" si="261"/>
        <v>38</v>
      </c>
      <c r="N2424">
        <v>33</v>
      </c>
    </row>
    <row r="2425" spans="1:14" x14ac:dyDescent="0.25">
      <c r="A2425" t="str">
        <f t="shared" si="252"/>
        <v/>
      </c>
      <c r="B2425" s="16">
        <f t="shared" si="255"/>
        <v>41225</v>
      </c>
      <c r="C2425">
        <f t="shared" si="256"/>
        <v>295</v>
      </c>
      <c r="D2425">
        <f t="shared" si="253"/>
        <v>144</v>
      </c>
      <c r="E2425">
        <f t="shared" si="254"/>
        <v>151</v>
      </c>
      <c r="F2425">
        <f t="shared" si="259"/>
        <v>20</v>
      </c>
      <c r="H2425">
        <f t="shared" si="260"/>
        <v>48</v>
      </c>
      <c r="I2425">
        <v>5</v>
      </c>
      <c r="K2425">
        <f t="shared" si="261"/>
        <v>38</v>
      </c>
      <c r="N2425">
        <v>33</v>
      </c>
    </row>
    <row r="2426" spans="1:14" x14ac:dyDescent="0.25">
      <c r="A2426" t="str">
        <f t="shared" si="252"/>
        <v/>
      </c>
      <c r="B2426" s="16">
        <f t="shared" si="255"/>
        <v>41226</v>
      </c>
      <c r="C2426">
        <f t="shared" si="256"/>
        <v>295</v>
      </c>
      <c r="D2426">
        <f t="shared" si="253"/>
        <v>144</v>
      </c>
      <c r="E2426">
        <f t="shared" si="254"/>
        <v>151</v>
      </c>
      <c r="F2426">
        <f t="shared" si="259"/>
        <v>20</v>
      </c>
      <c r="H2426">
        <f t="shared" si="260"/>
        <v>48</v>
      </c>
      <c r="I2426">
        <v>5</v>
      </c>
      <c r="K2426">
        <f t="shared" si="261"/>
        <v>38</v>
      </c>
      <c r="N2426">
        <v>33</v>
      </c>
    </row>
    <row r="2427" spans="1:14" x14ac:dyDescent="0.25">
      <c r="A2427" t="str">
        <f t="shared" si="252"/>
        <v/>
      </c>
      <c r="B2427" s="16">
        <f t="shared" si="255"/>
        <v>41227</v>
      </c>
      <c r="C2427">
        <f t="shared" si="256"/>
        <v>295</v>
      </c>
      <c r="D2427">
        <f t="shared" si="253"/>
        <v>144</v>
      </c>
      <c r="E2427">
        <f t="shared" si="254"/>
        <v>151</v>
      </c>
      <c r="F2427">
        <f t="shared" si="259"/>
        <v>20</v>
      </c>
      <c r="H2427">
        <f t="shared" si="260"/>
        <v>48</v>
      </c>
      <c r="I2427">
        <v>5</v>
      </c>
      <c r="K2427">
        <f t="shared" si="261"/>
        <v>38</v>
      </c>
      <c r="N2427">
        <v>33</v>
      </c>
    </row>
    <row r="2428" spans="1:14" x14ac:dyDescent="0.25">
      <c r="A2428" t="str">
        <f t="shared" si="252"/>
        <v/>
      </c>
      <c r="B2428" s="16">
        <f t="shared" si="255"/>
        <v>41228</v>
      </c>
      <c r="C2428">
        <f t="shared" si="256"/>
        <v>295</v>
      </c>
      <c r="D2428">
        <f t="shared" si="253"/>
        <v>144</v>
      </c>
      <c r="E2428">
        <f t="shared" si="254"/>
        <v>151</v>
      </c>
      <c r="F2428">
        <f t="shared" si="259"/>
        <v>20</v>
      </c>
      <c r="H2428">
        <f t="shared" si="260"/>
        <v>48</v>
      </c>
      <c r="I2428">
        <v>5</v>
      </c>
      <c r="K2428">
        <f t="shared" si="261"/>
        <v>38</v>
      </c>
      <c r="N2428">
        <v>33</v>
      </c>
    </row>
    <row r="2429" spans="1:14" x14ac:dyDescent="0.25">
      <c r="A2429" t="str">
        <f t="shared" si="252"/>
        <v/>
      </c>
      <c r="B2429" s="16">
        <f t="shared" si="255"/>
        <v>41229</v>
      </c>
      <c r="C2429">
        <f t="shared" si="256"/>
        <v>295</v>
      </c>
      <c r="D2429">
        <f t="shared" si="253"/>
        <v>144</v>
      </c>
      <c r="E2429">
        <f t="shared" si="254"/>
        <v>151</v>
      </c>
      <c r="F2429">
        <f t="shared" si="259"/>
        <v>20</v>
      </c>
      <c r="H2429">
        <f t="shared" si="260"/>
        <v>48</v>
      </c>
      <c r="I2429">
        <v>5</v>
      </c>
      <c r="K2429">
        <f t="shared" si="261"/>
        <v>38</v>
      </c>
      <c r="N2429">
        <v>33</v>
      </c>
    </row>
    <row r="2430" spans="1:14" x14ac:dyDescent="0.25">
      <c r="A2430" t="str">
        <f t="shared" si="252"/>
        <v/>
      </c>
      <c r="B2430" s="16">
        <f t="shared" si="255"/>
        <v>41230</v>
      </c>
      <c r="C2430">
        <f t="shared" si="256"/>
        <v>295</v>
      </c>
      <c r="D2430">
        <f t="shared" si="253"/>
        <v>144</v>
      </c>
      <c r="E2430">
        <f t="shared" si="254"/>
        <v>151</v>
      </c>
      <c r="F2430">
        <f t="shared" si="259"/>
        <v>20</v>
      </c>
      <c r="H2430">
        <f t="shared" si="260"/>
        <v>48</v>
      </c>
      <c r="I2430">
        <v>5</v>
      </c>
      <c r="K2430">
        <f t="shared" si="261"/>
        <v>38</v>
      </c>
      <c r="N2430">
        <v>33</v>
      </c>
    </row>
    <row r="2431" spans="1:14" x14ac:dyDescent="0.25">
      <c r="A2431" t="str">
        <f t="shared" si="252"/>
        <v/>
      </c>
      <c r="B2431" s="16">
        <f t="shared" si="255"/>
        <v>41231</v>
      </c>
      <c r="C2431">
        <f t="shared" si="256"/>
        <v>295</v>
      </c>
      <c r="D2431">
        <f t="shared" si="253"/>
        <v>144</v>
      </c>
      <c r="E2431">
        <f t="shared" si="254"/>
        <v>151</v>
      </c>
      <c r="F2431">
        <f t="shared" si="259"/>
        <v>20</v>
      </c>
      <c r="H2431">
        <f t="shared" si="260"/>
        <v>48</v>
      </c>
      <c r="I2431">
        <v>5</v>
      </c>
      <c r="K2431">
        <f t="shared" si="261"/>
        <v>38</v>
      </c>
      <c r="N2431">
        <v>33</v>
      </c>
    </row>
    <row r="2432" spans="1:14" x14ac:dyDescent="0.25">
      <c r="A2432" t="str">
        <f t="shared" si="252"/>
        <v/>
      </c>
      <c r="B2432" s="16">
        <f t="shared" si="255"/>
        <v>41232</v>
      </c>
      <c r="C2432">
        <f t="shared" si="256"/>
        <v>295</v>
      </c>
      <c r="D2432">
        <f t="shared" si="253"/>
        <v>144</v>
      </c>
      <c r="E2432">
        <f t="shared" si="254"/>
        <v>151</v>
      </c>
      <c r="F2432">
        <f t="shared" si="259"/>
        <v>20</v>
      </c>
      <c r="H2432">
        <f t="shared" si="260"/>
        <v>48</v>
      </c>
      <c r="I2432">
        <v>5</v>
      </c>
      <c r="K2432">
        <f t="shared" si="261"/>
        <v>38</v>
      </c>
      <c r="N2432">
        <v>33</v>
      </c>
    </row>
    <row r="2433" spans="1:15" x14ac:dyDescent="0.25">
      <c r="A2433" t="str">
        <f t="shared" si="252"/>
        <v/>
      </c>
      <c r="B2433" s="16">
        <f t="shared" si="255"/>
        <v>41233</v>
      </c>
      <c r="C2433">
        <f t="shared" si="256"/>
        <v>295</v>
      </c>
      <c r="D2433">
        <f t="shared" si="253"/>
        <v>144</v>
      </c>
      <c r="E2433">
        <f t="shared" si="254"/>
        <v>151</v>
      </c>
      <c r="F2433">
        <f t="shared" si="259"/>
        <v>20</v>
      </c>
      <c r="H2433">
        <f t="shared" si="260"/>
        <v>48</v>
      </c>
      <c r="I2433">
        <v>5</v>
      </c>
      <c r="K2433">
        <f t="shared" si="261"/>
        <v>38</v>
      </c>
      <c r="N2433">
        <v>33</v>
      </c>
    </row>
    <row r="2434" spans="1:15" x14ac:dyDescent="0.25">
      <c r="A2434" t="str">
        <f t="shared" si="252"/>
        <v/>
      </c>
      <c r="B2434" s="16">
        <f t="shared" si="255"/>
        <v>41234</v>
      </c>
      <c r="C2434">
        <f t="shared" si="256"/>
        <v>295</v>
      </c>
      <c r="D2434">
        <f t="shared" si="253"/>
        <v>144</v>
      </c>
      <c r="E2434">
        <f t="shared" si="254"/>
        <v>151</v>
      </c>
      <c r="F2434">
        <f t="shared" si="259"/>
        <v>20</v>
      </c>
      <c r="H2434">
        <f t="shared" si="260"/>
        <v>48</v>
      </c>
      <c r="I2434">
        <v>5</v>
      </c>
      <c r="K2434">
        <f t="shared" si="261"/>
        <v>38</v>
      </c>
      <c r="N2434">
        <v>33</v>
      </c>
    </row>
    <row r="2435" spans="1:15" x14ac:dyDescent="0.25">
      <c r="A2435" t="str">
        <f t="shared" si="252"/>
        <v/>
      </c>
      <c r="B2435" s="16">
        <f t="shared" si="255"/>
        <v>41235</v>
      </c>
      <c r="C2435">
        <f t="shared" si="256"/>
        <v>295</v>
      </c>
      <c r="D2435">
        <f t="shared" si="253"/>
        <v>144</v>
      </c>
      <c r="E2435">
        <f t="shared" si="254"/>
        <v>151</v>
      </c>
      <c r="F2435">
        <f t="shared" si="259"/>
        <v>20</v>
      </c>
      <c r="H2435">
        <f t="shared" si="260"/>
        <v>48</v>
      </c>
      <c r="I2435">
        <v>5</v>
      </c>
      <c r="K2435">
        <f t="shared" si="261"/>
        <v>38</v>
      </c>
      <c r="N2435">
        <v>33</v>
      </c>
    </row>
    <row r="2436" spans="1:15" x14ac:dyDescent="0.25">
      <c r="A2436" t="str">
        <f t="shared" si="252"/>
        <v/>
      </c>
      <c r="B2436" s="16">
        <f t="shared" si="255"/>
        <v>41236</v>
      </c>
      <c r="C2436">
        <f t="shared" si="256"/>
        <v>295</v>
      </c>
      <c r="D2436">
        <f t="shared" si="253"/>
        <v>144</v>
      </c>
      <c r="E2436">
        <f t="shared" si="254"/>
        <v>151</v>
      </c>
      <c r="F2436">
        <f t="shared" si="259"/>
        <v>20</v>
      </c>
      <c r="H2436">
        <f t="shared" si="260"/>
        <v>48</v>
      </c>
      <c r="I2436">
        <v>5</v>
      </c>
      <c r="K2436">
        <f t="shared" si="261"/>
        <v>38</v>
      </c>
      <c r="N2436">
        <v>33</v>
      </c>
    </row>
    <row r="2437" spans="1:15" x14ac:dyDescent="0.25">
      <c r="A2437" t="str">
        <f t="shared" si="252"/>
        <v/>
      </c>
      <c r="B2437" s="16">
        <f t="shared" si="255"/>
        <v>41237</v>
      </c>
      <c r="C2437">
        <f t="shared" si="256"/>
        <v>295</v>
      </c>
      <c r="D2437">
        <f t="shared" si="253"/>
        <v>144</v>
      </c>
      <c r="E2437">
        <f t="shared" si="254"/>
        <v>151</v>
      </c>
      <c r="F2437">
        <f t="shared" si="259"/>
        <v>20</v>
      </c>
      <c r="H2437">
        <f t="shared" si="260"/>
        <v>48</v>
      </c>
      <c r="I2437">
        <v>5</v>
      </c>
      <c r="K2437">
        <f t="shared" si="261"/>
        <v>38</v>
      </c>
      <c r="N2437">
        <v>33</v>
      </c>
    </row>
    <row r="2438" spans="1:15" x14ac:dyDescent="0.25">
      <c r="A2438" t="str">
        <f t="shared" si="252"/>
        <v/>
      </c>
      <c r="B2438" s="16">
        <f t="shared" si="255"/>
        <v>41238</v>
      </c>
      <c r="C2438">
        <f t="shared" si="256"/>
        <v>295</v>
      </c>
      <c r="D2438">
        <f t="shared" si="253"/>
        <v>144</v>
      </c>
      <c r="E2438">
        <f t="shared" si="254"/>
        <v>151</v>
      </c>
      <c r="F2438">
        <f t="shared" si="259"/>
        <v>20</v>
      </c>
      <c r="H2438">
        <f t="shared" si="260"/>
        <v>48</v>
      </c>
      <c r="I2438">
        <v>5</v>
      </c>
      <c r="K2438">
        <f t="shared" si="261"/>
        <v>38</v>
      </c>
      <c r="N2438">
        <v>33</v>
      </c>
    </row>
    <row r="2439" spans="1:15" x14ac:dyDescent="0.25">
      <c r="A2439" t="str">
        <f t="shared" si="252"/>
        <v/>
      </c>
      <c r="B2439" s="16">
        <f t="shared" si="255"/>
        <v>41239</v>
      </c>
      <c r="C2439">
        <f t="shared" si="256"/>
        <v>295</v>
      </c>
      <c r="D2439">
        <f t="shared" si="253"/>
        <v>144</v>
      </c>
      <c r="E2439">
        <f t="shared" si="254"/>
        <v>151</v>
      </c>
      <c r="F2439">
        <f t="shared" si="259"/>
        <v>20</v>
      </c>
      <c r="H2439">
        <f t="shared" si="260"/>
        <v>48</v>
      </c>
      <c r="I2439">
        <v>5</v>
      </c>
      <c r="K2439">
        <f t="shared" si="261"/>
        <v>38</v>
      </c>
      <c r="N2439">
        <v>33</v>
      </c>
    </row>
    <row r="2440" spans="1:15" x14ac:dyDescent="0.25">
      <c r="A2440" t="str">
        <f t="shared" ref="A2440:A2503" si="262">IF(DAY(B2440)=1,1,"")</f>
        <v/>
      </c>
      <c r="B2440" s="16">
        <f t="shared" si="255"/>
        <v>41240</v>
      </c>
      <c r="C2440">
        <f t="shared" si="256"/>
        <v>295</v>
      </c>
      <c r="D2440">
        <f t="shared" ref="D2440:D2503" si="263">SUM(F2440:W2440)</f>
        <v>144</v>
      </c>
      <c r="E2440">
        <f t="shared" ref="E2440:E2503" si="264">C2440-D2440</f>
        <v>151</v>
      </c>
      <c r="F2440">
        <f t="shared" si="259"/>
        <v>20</v>
      </c>
      <c r="H2440">
        <f t="shared" si="260"/>
        <v>48</v>
      </c>
      <c r="I2440">
        <v>5</v>
      </c>
      <c r="K2440">
        <f t="shared" si="261"/>
        <v>38</v>
      </c>
      <c r="N2440">
        <v>33</v>
      </c>
    </row>
    <row r="2441" spans="1:15" x14ac:dyDescent="0.25">
      <c r="A2441" t="str">
        <f t="shared" si="262"/>
        <v/>
      </c>
      <c r="B2441" s="16">
        <f t="shared" ref="B2441:B2504" si="265">B2440+1</f>
        <v>41241</v>
      </c>
      <c r="C2441">
        <f t="shared" si="256"/>
        <v>295</v>
      </c>
      <c r="D2441">
        <f t="shared" si="263"/>
        <v>144</v>
      </c>
      <c r="E2441">
        <f t="shared" si="264"/>
        <v>151</v>
      </c>
      <c r="F2441">
        <f t="shared" si="259"/>
        <v>20</v>
      </c>
      <c r="H2441">
        <f t="shared" si="260"/>
        <v>48</v>
      </c>
      <c r="I2441">
        <v>5</v>
      </c>
      <c r="K2441">
        <f t="shared" si="261"/>
        <v>38</v>
      </c>
      <c r="N2441">
        <v>33</v>
      </c>
    </row>
    <row r="2442" spans="1:15" x14ac:dyDescent="0.25">
      <c r="A2442" t="str">
        <f t="shared" si="262"/>
        <v/>
      </c>
      <c r="B2442" s="16">
        <f t="shared" si="265"/>
        <v>41242</v>
      </c>
      <c r="C2442">
        <f t="shared" ref="C2442:C2505" si="266">C2441</f>
        <v>295</v>
      </c>
      <c r="D2442">
        <f t="shared" si="263"/>
        <v>144</v>
      </c>
      <c r="E2442">
        <f t="shared" si="264"/>
        <v>151</v>
      </c>
      <c r="F2442">
        <f t="shared" si="259"/>
        <v>20</v>
      </c>
      <c r="H2442">
        <f t="shared" si="260"/>
        <v>48</v>
      </c>
      <c r="I2442">
        <v>5</v>
      </c>
      <c r="K2442">
        <f t="shared" si="261"/>
        <v>38</v>
      </c>
      <c r="N2442">
        <v>33</v>
      </c>
    </row>
    <row r="2443" spans="1:15" x14ac:dyDescent="0.25">
      <c r="A2443" t="str">
        <f t="shared" si="262"/>
        <v/>
      </c>
      <c r="B2443" s="16">
        <f t="shared" si="265"/>
        <v>41243</v>
      </c>
      <c r="C2443">
        <f t="shared" si="266"/>
        <v>295</v>
      </c>
      <c r="D2443">
        <f t="shared" si="263"/>
        <v>144</v>
      </c>
      <c r="E2443">
        <f t="shared" si="264"/>
        <v>151</v>
      </c>
      <c r="F2443">
        <f t="shared" si="259"/>
        <v>20</v>
      </c>
      <c r="H2443">
        <f t="shared" si="260"/>
        <v>48</v>
      </c>
      <c r="I2443">
        <v>5</v>
      </c>
      <c r="K2443">
        <f t="shared" si="261"/>
        <v>38</v>
      </c>
      <c r="N2443">
        <v>33</v>
      </c>
    </row>
    <row r="2444" spans="1:15" x14ac:dyDescent="0.25">
      <c r="A2444">
        <f t="shared" si="262"/>
        <v>1</v>
      </c>
      <c r="B2444" s="16">
        <f t="shared" si="265"/>
        <v>41244</v>
      </c>
      <c r="C2444">
        <f t="shared" si="266"/>
        <v>295</v>
      </c>
      <c r="D2444">
        <f t="shared" si="263"/>
        <v>145</v>
      </c>
      <c r="E2444">
        <f t="shared" si="264"/>
        <v>150</v>
      </c>
      <c r="F2444">
        <v>20</v>
      </c>
      <c r="H2444">
        <f>15+44</f>
        <v>59</v>
      </c>
      <c r="I2444">
        <v>5</v>
      </c>
      <c r="K2444">
        <v>5</v>
      </c>
      <c r="O2444">
        <v>56</v>
      </c>
    </row>
    <row r="2445" spans="1:15" x14ac:dyDescent="0.25">
      <c r="A2445" t="str">
        <f t="shared" si="262"/>
        <v/>
      </c>
      <c r="B2445" s="16">
        <f t="shared" si="265"/>
        <v>41245</v>
      </c>
      <c r="C2445">
        <f t="shared" si="266"/>
        <v>295</v>
      </c>
      <c r="D2445">
        <f t="shared" si="263"/>
        <v>145</v>
      </c>
      <c r="E2445">
        <f t="shared" si="264"/>
        <v>150</v>
      </c>
      <c r="F2445">
        <f t="shared" si="259"/>
        <v>20</v>
      </c>
      <c r="H2445">
        <f t="shared" ref="H2445:H2474" si="267">15+44</f>
        <v>59</v>
      </c>
      <c r="I2445">
        <v>5</v>
      </c>
      <c r="K2445">
        <v>5</v>
      </c>
      <c r="O2445">
        <v>56</v>
      </c>
    </row>
    <row r="2446" spans="1:15" x14ac:dyDescent="0.25">
      <c r="A2446" t="str">
        <f t="shared" si="262"/>
        <v/>
      </c>
      <c r="B2446" s="16">
        <f t="shared" si="265"/>
        <v>41246</v>
      </c>
      <c r="C2446">
        <f t="shared" si="266"/>
        <v>295</v>
      </c>
      <c r="D2446">
        <f t="shared" si="263"/>
        <v>145</v>
      </c>
      <c r="E2446">
        <f t="shared" si="264"/>
        <v>150</v>
      </c>
      <c r="F2446">
        <f t="shared" si="259"/>
        <v>20</v>
      </c>
      <c r="H2446">
        <f t="shared" si="267"/>
        <v>59</v>
      </c>
      <c r="I2446">
        <v>5</v>
      </c>
      <c r="K2446">
        <v>5</v>
      </c>
      <c r="O2446">
        <v>56</v>
      </c>
    </row>
    <row r="2447" spans="1:15" x14ac:dyDescent="0.25">
      <c r="A2447" t="str">
        <f t="shared" si="262"/>
        <v/>
      </c>
      <c r="B2447" s="16">
        <f t="shared" si="265"/>
        <v>41247</v>
      </c>
      <c r="C2447">
        <f t="shared" si="266"/>
        <v>295</v>
      </c>
      <c r="D2447">
        <f t="shared" si="263"/>
        <v>145</v>
      </c>
      <c r="E2447">
        <f t="shared" si="264"/>
        <v>150</v>
      </c>
      <c r="F2447">
        <f t="shared" si="259"/>
        <v>20</v>
      </c>
      <c r="H2447">
        <f t="shared" si="267"/>
        <v>59</v>
      </c>
      <c r="I2447">
        <v>5</v>
      </c>
      <c r="K2447">
        <v>5</v>
      </c>
      <c r="O2447">
        <v>56</v>
      </c>
    </row>
    <row r="2448" spans="1:15" x14ac:dyDescent="0.25">
      <c r="A2448" t="str">
        <f t="shared" si="262"/>
        <v/>
      </c>
      <c r="B2448" s="16">
        <f t="shared" si="265"/>
        <v>41248</v>
      </c>
      <c r="C2448">
        <f t="shared" si="266"/>
        <v>295</v>
      </c>
      <c r="D2448">
        <f t="shared" si="263"/>
        <v>145</v>
      </c>
      <c r="E2448">
        <f t="shared" si="264"/>
        <v>150</v>
      </c>
      <c r="F2448">
        <f t="shared" si="259"/>
        <v>20</v>
      </c>
      <c r="H2448">
        <f t="shared" si="267"/>
        <v>59</v>
      </c>
      <c r="I2448">
        <v>5</v>
      </c>
      <c r="K2448">
        <v>5</v>
      </c>
      <c r="O2448">
        <v>56</v>
      </c>
    </row>
    <row r="2449" spans="1:15" x14ac:dyDescent="0.25">
      <c r="A2449" t="str">
        <f t="shared" si="262"/>
        <v/>
      </c>
      <c r="B2449" s="16">
        <f t="shared" si="265"/>
        <v>41249</v>
      </c>
      <c r="C2449">
        <f t="shared" si="266"/>
        <v>295</v>
      </c>
      <c r="D2449">
        <f t="shared" si="263"/>
        <v>145</v>
      </c>
      <c r="E2449">
        <f t="shared" si="264"/>
        <v>150</v>
      </c>
      <c r="F2449">
        <f t="shared" ref="F2449:F2512" si="268">F2448</f>
        <v>20</v>
      </c>
      <c r="H2449">
        <f t="shared" si="267"/>
        <v>59</v>
      </c>
      <c r="I2449">
        <v>5</v>
      </c>
      <c r="K2449">
        <v>5</v>
      </c>
      <c r="O2449">
        <v>56</v>
      </c>
    </row>
    <row r="2450" spans="1:15" x14ac:dyDescent="0.25">
      <c r="A2450" t="str">
        <f t="shared" si="262"/>
        <v/>
      </c>
      <c r="B2450" s="16">
        <f t="shared" si="265"/>
        <v>41250</v>
      </c>
      <c r="C2450">
        <f t="shared" si="266"/>
        <v>295</v>
      </c>
      <c r="D2450">
        <f t="shared" si="263"/>
        <v>145</v>
      </c>
      <c r="E2450">
        <f t="shared" si="264"/>
        <v>150</v>
      </c>
      <c r="F2450">
        <f t="shared" si="268"/>
        <v>20</v>
      </c>
      <c r="H2450">
        <f t="shared" si="267"/>
        <v>59</v>
      </c>
      <c r="I2450">
        <v>5</v>
      </c>
      <c r="K2450">
        <v>5</v>
      </c>
      <c r="O2450">
        <v>56</v>
      </c>
    </row>
    <row r="2451" spans="1:15" x14ac:dyDescent="0.25">
      <c r="A2451" t="str">
        <f t="shared" si="262"/>
        <v/>
      </c>
      <c r="B2451" s="16">
        <f t="shared" si="265"/>
        <v>41251</v>
      </c>
      <c r="C2451">
        <f t="shared" si="266"/>
        <v>295</v>
      </c>
      <c r="D2451">
        <f t="shared" si="263"/>
        <v>145</v>
      </c>
      <c r="E2451">
        <f t="shared" si="264"/>
        <v>150</v>
      </c>
      <c r="F2451">
        <f t="shared" si="268"/>
        <v>20</v>
      </c>
      <c r="H2451">
        <f t="shared" si="267"/>
        <v>59</v>
      </c>
      <c r="I2451">
        <v>5</v>
      </c>
      <c r="K2451">
        <v>5</v>
      </c>
      <c r="O2451">
        <v>56</v>
      </c>
    </row>
    <row r="2452" spans="1:15" x14ac:dyDescent="0.25">
      <c r="A2452" t="str">
        <f t="shared" si="262"/>
        <v/>
      </c>
      <c r="B2452" s="16">
        <f t="shared" si="265"/>
        <v>41252</v>
      </c>
      <c r="C2452">
        <f t="shared" si="266"/>
        <v>295</v>
      </c>
      <c r="D2452">
        <f t="shared" si="263"/>
        <v>145</v>
      </c>
      <c r="E2452">
        <f t="shared" si="264"/>
        <v>150</v>
      </c>
      <c r="F2452">
        <f t="shared" si="268"/>
        <v>20</v>
      </c>
      <c r="H2452">
        <f t="shared" si="267"/>
        <v>59</v>
      </c>
      <c r="I2452">
        <v>5</v>
      </c>
      <c r="K2452">
        <v>5</v>
      </c>
      <c r="O2452">
        <v>56</v>
      </c>
    </row>
    <row r="2453" spans="1:15" x14ac:dyDescent="0.25">
      <c r="A2453" t="str">
        <f t="shared" si="262"/>
        <v/>
      </c>
      <c r="B2453" s="16">
        <f t="shared" si="265"/>
        <v>41253</v>
      </c>
      <c r="C2453">
        <f t="shared" si="266"/>
        <v>295</v>
      </c>
      <c r="D2453">
        <f t="shared" si="263"/>
        <v>145</v>
      </c>
      <c r="E2453">
        <f t="shared" si="264"/>
        <v>150</v>
      </c>
      <c r="F2453">
        <f t="shared" si="268"/>
        <v>20</v>
      </c>
      <c r="H2453">
        <f t="shared" si="267"/>
        <v>59</v>
      </c>
      <c r="I2453">
        <v>5</v>
      </c>
      <c r="K2453">
        <v>5</v>
      </c>
      <c r="O2453">
        <v>56</v>
      </c>
    </row>
    <row r="2454" spans="1:15" x14ac:dyDescent="0.25">
      <c r="A2454" t="str">
        <f t="shared" si="262"/>
        <v/>
      </c>
      <c r="B2454" s="16">
        <f t="shared" si="265"/>
        <v>41254</v>
      </c>
      <c r="C2454">
        <f t="shared" si="266"/>
        <v>295</v>
      </c>
      <c r="D2454">
        <f t="shared" si="263"/>
        <v>145</v>
      </c>
      <c r="E2454">
        <f t="shared" si="264"/>
        <v>150</v>
      </c>
      <c r="F2454">
        <f t="shared" si="268"/>
        <v>20</v>
      </c>
      <c r="H2454">
        <f t="shared" si="267"/>
        <v>59</v>
      </c>
      <c r="I2454">
        <v>5</v>
      </c>
      <c r="K2454">
        <v>5</v>
      </c>
      <c r="O2454">
        <v>56</v>
      </c>
    </row>
    <row r="2455" spans="1:15" x14ac:dyDescent="0.25">
      <c r="A2455" t="str">
        <f t="shared" si="262"/>
        <v/>
      </c>
      <c r="B2455" s="16">
        <f t="shared" si="265"/>
        <v>41255</v>
      </c>
      <c r="C2455">
        <f t="shared" si="266"/>
        <v>295</v>
      </c>
      <c r="D2455">
        <f t="shared" si="263"/>
        <v>145</v>
      </c>
      <c r="E2455">
        <f t="shared" si="264"/>
        <v>150</v>
      </c>
      <c r="F2455">
        <f t="shared" si="268"/>
        <v>20</v>
      </c>
      <c r="H2455">
        <f t="shared" si="267"/>
        <v>59</v>
      </c>
      <c r="I2455">
        <v>5</v>
      </c>
      <c r="K2455">
        <v>5</v>
      </c>
      <c r="O2455">
        <v>56</v>
      </c>
    </row>
    <row r="2456" spans="1:15" x14ac:dyDescent="0.25">
      <c r="A2456" t="str">
        <f t="shared" si="262"/>
        <v/>
      </c>
      <c r="B2456" s="16">
        <f t="shared" si="265"/>
        <v>41256</v>
      </c>
      <c r="C2456">
        <f t="shared" si="266"/>
        <v>295</v>
      </c>
      <c r="D2456">
        <f t="shared" si="263"/>
        <v>145</v>
      </c>
      <c r="E2456">
        <f t="shared" si="264"/>
        <v>150</v>
      </c>
      <c r="F2456">
        <f t="shared" si="268"/>
        <v>20</v>
      </c>
      <c r="H2456">
        <f t="shared" si="267"/>
        <v>59</v>
      </c>
      <c r="I2456">
        <v>5</v>
      </c>
      <c r="K2456">
        <v>5</v>
      </c>
      <c r="O2456">
        <v>56</v>
      </c>
    </row>
    <row r="2457" spans="1:15" x14ac:dyDescent="0.25">
      <c r="A2457" t="str">
        <f t="shared" si="262"/>
        <v/>
      </c>
      <c r="B2457" s="16">
        <f t="shared" si="265"/>
        <v>41257</v>
      </c>
      <c r="C2457">
        <f t="shared" si="266"/>
        <v>295</v>
      </c>
      <c r="D2457">
        <f t="shared" si="263"/>
        <v>145</v>
      </c>
      <c r="E2457">
        <f t="shared" si="264"/>
        <v>150</v>
      </c>
      <c r="F2457">
        <f t="shared" si="268"/>
        <v>20</v>
      </c>
      <c r="H2457">
        <f t="shared" si="267"/>
        <v>59</v>
      </c>
      <c r="I2457">
        <v>5</v>
      </c>
      <c r="K2457">
        <v>5</v>
      </c>
      <c r="O2457">
        <v>56</v>
      </c>
    </row>
    <row r="2458" spans="1:15" x14ac:dyDescent="0.25">
      <c r="A2458" t="str">
        <f t="shared" si="262"/>
        <v/>
      </c>
      <c r="B2458" s="16">
        <f t="shared" si="265"/>
        <v>41258</v>
      </c>
      <c r="C2458">
        <f t="shared" si="266"/>
        <v>295</v>
      </c>
      <c r="D2458">
        <f t="shared" si="263"/>
        <v>145</v>
      </c>
      <c r="E2458">
        <f t="shared" si="264"/>
        <v>150</v>
      </c>
      <c r="F2458">
        <f t="shared" si="268"/>
        <v>20</v>
      </c>
      <c r="H2458">
        <f t="shared" si="267"/>
        <v>59</v>
      </c>
      <c r="I2458">
        <v>5</v>
      </c>
      <c r="K2458">
        <v>5</v>
      </c>
      <c r="O2458">
        <v>56</v>
      </c>
    </row>
    <row r="2459" spans="1:15" x14ac:dyDescent="0.25">
      <c r="A2459" t="str">
        <f t="shared" si="262"/>
        <v/>
      </c>
      <c r="B2459" s="16">
        <f t="shared" si="265"/>
        <v>41259</v>
      </c>
      <c r="C2459">
        <f t="shared" si="266"/>
        <v>295</v>
      </c>
      <c r="D2459">
        <f t="shared" si="263"/>
        <v>145</v>
      </c>
      <c r="E2459">
        <f t="shared" si="264"/>
        <v>150</v>
      </c>
      <c r="F2459">
        <f t="shared" si="268"/>
        <v>20</v>
      </c>
      <c r="H2459">
        <f t="shared" si="267"/>
        <v>59</v>
      </c>
      <c r="I2459">
        <v>5</v>
      </c>
      <c r="K2459">
        <v>5</v>
      </c>
      <c r="O2459">
        <v>56</v>
      </c>
    </row>
    <row r="2460" spans="1:15" x14ac:dyDescent="0.25">
      <c r="A2460" t="str">
        <f t="shared" si="262"/>
        <v/>
      </c>
      <c r="B2460" s="16">
        <f t="shared" si="265"/>
        <v>41260</v>
      </c>
      <c r="C2460">
        <f t="shared" si="266"/>
        <v>295</v>
      </c>
      <c r="D2460">
        <f t="shared" si="263"/>
        <v>145</v>
      </c>
      <c r="E2460">
        <f t="shared" si="264"/>
        <v>150</v>
      </c>
      <c r="F2460">
        <f t="shared" si="268"/>
        <v>20</v>
      </c>
      <c r="H2460">
        <f t="shared" si="267"/>
        <v>59</v>
      </c>
      <c r="I2460">
        <v>5</v>
      </c>
      <c r="K2460">
        <v>5</v>
      </c>
      <c r="O2460">
        <v>56</v>
      </c>
    </row>
    <row r="2461" spans="1:15" x14ac:dyDescent="0.25">
      <c r="A2461" t="str">
        <f t="shared" si="262"/>
        <v/>
      </c>
      <c r="B2461" s="16">
        <f t="shared" si="265"/>
        <v>41261</v>
      </c>
      <c r="C2461">
        <f t="shared" si="266"/>
        <v>295</v>
      </c>
      <c r="D2461">
        <f t="shared" si="263"/>
        <v>145</v>
      </c>
      <c r="E2461">
        <f t="shared" si="264"/>
        <v>150</v>
      </c>
      <c r="F2461">
        <f t="shared" si="268"/>
        <v>20</v>
      </c>
      <c r="H2461">
        <f t="shared" si="267"/>
        <v>59</v>
      </c>
      <c r="I2461">
        <v>5</v>
      </c>
      <c r="K2461">
        <v>5</v>
      </c>
      <c r="O2461">
        <v>56</v>
      </c>
    </row>
    <row r="2462" spans="1:15" x14ac:dyDescent="0.25">
      <c r="A2462" t="str">
        <f t="shared" si="262"/>
        <v/>
      </c>
      <c r="B2462" s="16">
        <f t="shared" si="265"/>
        <v>41262</v>
      </c>
      <c r="C2462">
        <f t="shared" si="266"/>
        <v>295</v>
      </c>
      <c r="D2462">
        <f t="shared" si="263"/>
        <v>145</v>
      </c>
      <c r="E2462">
        <f t="shared" si="264"/>
        <v>150</v>
      </c>
      <c r="F2462">
        <f t="shared" si="268"/>
        <v>20</v>
      </c>
      <c r="H2462">
        <f t="shared" si="267"/>
        <v>59</v>
      </c>
      <c r="I2462">
        <v>5</v>
      </c>
      <c r="K2462">
        <v>5</v>
      </c>
      <c r="O2462">
        <v>56</v>
      </c>
    </row>
    <row r="2463" spans="1:15" x14ac:dyDescent="0.25">
      <c r="A2463" t="str">
        <f t="shared" si="262"/>
        <v/>
      </c>
      <c r="B2463" s="16">
        <f t="shared" si="265"/>
        <v>41263</v>
      </c>
      <c r="C2463">
        <f t="shared" si="266"/>
        <v>295</v>
      </c>
      <c r="D2463">
        <f t="shared" si="263"/>
        <v>145</v>
      </c>
      <c r="E2463">
        <f t="shared" si="264"/>
        <v>150</v>
      </c>
      <c r="F2463">
        <f t="shared" si="268"/>
        <v>20</v>
      </c>
      <c r="H2463">
        <f t="shared" si="267"/>
        <v>59</v>
      </c>
      <c r="I2463">
        <v>5</v>
      </c>
      <c r="K2463">
        <v>5</v>
      </c>
      <c r="O2463">
        <v>56</v>
      </c>
    </row>
    <row r="2464" spans="1:15" x14ac:dyDescent="0.25">
      <c r="A2464" t="str">
        <f t="shared" si="262"/>
        <v/>
      </c>
      <c r="B2464" s="16">
        <f t="shared" si="265"/>
        <v>41264</v>
      </c>
      <c r="C2464">
        <f t="shared" si="266"/>
        <v>295</v>
      </c>
      <c r="D2464">
        <f t="shared" si="263"/>
        <v>145</v>
      </c>
      <c r="E2464">
        <f t="shared" si="264"/>
        <v>150</v>
      </c>
      <c r="F2464">
        <f t="shared" si="268"/>
        <v>20</v>
      </c>
      <c r="H2464">
        <f t="shared" si="267"/>
        <v>59</v>
      </c>
      <c r="I2464">
        <v>5</v>
      </c>
      <c r="K2464">
        <v>5</v>
      </c>
      <c r="O2464">
        <v>56</v>
      </c>
    </row>
    <row r="2465" spans="1:15" x14ac:dyDescent="0.25">
      <c r="A2465" t="str">
        <f t="shared" si="262"/>
        <v/>
      </c>
      <c r="B2465" s="16">
        <f t="shared" si="265"/>
        <v>41265</v>
      </c>
      <c r="C2465">
        <f t="shared" si="266"/>
        <v>295</v>
      </c>
      <c r="D2465">
        <f t="shared" si="263"/>
        <v>145</v>
      </c>
      <c r="E2465">
        <f t="shared" si="264"/>
        <v>150</v>
      </c>
      <c r="F2465">
        <f t="shared" si="268"/>
        <v>20</v>
      </c>
      <c r="H2465">
        <f t="shared" si="267"/>
        <v>59</v>
      </c>
      <c r="I2465">
        <v>5</v>
      </c>
      <c r="K2465">
        <v>5</v>
      </c>
      <c r="O2465">
        <v>56</v>
      </c>
    </row>
    <row r="2466" spans="1:15" x14ac:dyDescent="0.25">
      <c r="A2466" t="str">
        <f t="shared" si="262"/>
        <v/>
      </c>
      <c r="B2466" s="16">
        <f t="shared" si="265"/>
        <v>41266</v>
      </c>
      <c r="C2466">
        <f t="shared" si="266"/>
        <v>295</v>
      </c>
      <c r="D2466">
        <f t="shared" si="263"/>
        <v>145</v>
      </c>
      <c r="E2466">
        <f t="shared" si="264"/>
        <v>150</v>
      </c>
      <c r="F2466">
        <f t="shared" si="268"/>
        <v>20</v>
      </c>
      <c r="H2466">
        <f t="shared" si="267"/>
        <v>59</v>
      </c>
      <c r="I2466">
        <v>5</v>
      </c>
      <c r="K2466">
        <v>5</v>
      </c>
      <c r="O2466">
        <v>56</v>
      </c>
    </row>
    <row r="2467" spans="1:15" x14ac:dyDescent="0.25">
      <c r="A2467" t="str">
        <f t="shared" si="262"/>
        <v/>
      </c>
      <c r="B2467" s="16">
        <f t="shared" si="265"/>
        <v>41267</v>
      </c>
      <c r="C2467">
        <f t="shared" si="266"/>
        <v>295</v>
      </c>
      <c r="D2467">
        <f t="shared" si="263"/>
        <v>145</v>
      </c>
      <c r="E2467">
        <f t="shared" si="264"/>
        <v>150</v>
      </c>
      <c r="F2467">
        <f t="shared" si="268"/>
        <v>20</v>
      </c>
      <c r="H2467">
        <f t="shared" si="267"/>
        <v>59</v>
      </c>
      <c r="I2467">
        <v>5</v>
      </c>
      <c r="K2467">
        <v>5</v>
      </c>
      <c r="O2467">
        <v>56</v>
      </c>
    </row>
    <row r="2468" spans="1:15" x14ac:dyDescent="0.25">
      <c r="A2468" t="str">
        <f t="shared" si="262"/>
        <v/>
      </c>
      <c r="B2468" s="16">
        <f t="shared" si="265"/>
        <v>41268</v>
      </c>
      <c r="C2468">
        <f t="shared" si="266"/>
        <v>295</v>
      </c>
      <c r="D2468">
        <f t="shared" si="263"/>
        <v>145</v>
      </c>
      <c r="E2468">
        <f t="shared" si="264"/>
        <v>150</v>
      </c>
      <c r="F2468">
        <f t="shared" si="268"/>
        <v>20</v>
      </c>
      <c r="H2468">
        <f t="shared" si="267"/>
        <v>59</v>
      </c>
      <c r="I2468">
        <v>5</v>
      </c>
      <c r="K2468">
        <v>5</v>
      </c>
      <c r="O2468">
        <v>56</v>
      </c>
    </row>
    <row r="2469" spans="1:15" x14ac:dyDescent="0.25">
      <c r="A2469" t="str">
        <f t="shared" si="262"/>
        <v/>
      </c>
      <c r="B2469" s="16">
        <f t="shared" si="265"/>
        <v>41269</v>
      </c>
      <c r="C2469">
        <f t="shared" si="266"/>
        <v>295</v>
      </c>
      <c r="D2469">
        <f t="shared" si="263"/>
        <v>145</v>
      </c>
      <c r="E2469">
        <f t="shared" si="264"/>
        <v>150</v>
      </c>
      <c r="F2469">
        <f t="shared" si="268"/>
        <v>20</v>
      </c>
      <c r="H2469">
        <f t="shared" si="267"/>
        <v>59</v>
      </c>
      <c r="I2469">
        <v>5</v>
      </c>
      <c r="K2469">
        <v>5</v>
      </c>
      <c r="O2469">
        <v>56</v>
      </c>
    </row>
    <row r="2470" spans="1:15" x14ac:dyDescent="0.25">
      <c r="A2470" t="str">
        <f t="shared" si="262"/>
        <v/>
      </c>
      <c r="B2470" s="16">
        <f t="shared" si="265"/>
        <v>41270</v>
      </c>
      <c r="C2470">
        <f t="shared" si="266"/>
        <v>295</v>
      </c>
      <c r="D2470">
        <f t="shared" si="263"/>
        <v>145</v>
      </c>
      <c r="E2470">
        <f t="shared" si="264"/>
        <v>150</v>
      </c>
      <c r="F2470">
        <f t="shared" si="268"/>
        <v>20</v>
      </c>
      <c r="H2470">
        <f t="shared" si="267"/>
        <v>59</v>
      </c>
      <c r="I2470">
        <v>5</v>
      </c>
      <c r="K2470">
        <v>5</v>
      </c>
      <c r="O2470">
        <v>56</v>
      </c>
    </row>
    <row r="2471" spans="1:15" x14ac:dyDescent="0.25">
      <c r="A2471" t="str">
        <f t="shared" si="262"/>
        <v/>
      </c>
      <c r="B2471" s="16">
        <f t="shared" si="265"/>
        <v>41271</v>
      </c>
      <c r="C2471">
        <f t="shared" si="266"/>
        <v>295</v>
      </c>
      <c r="D2471">
        <f t="shared" si="263"/>
        <v>145</v>
      </c>
      <c r="E2471">
        <f t="shared" si="264"/>
        <v>150</v>
      </c>
      <c r="F2471">
        <f t="shared" si="268"/>
        <v>20</v>
      </c>
      <c r="H2471">
        <f t="shared" si="267"/>
        <v>59</v>
      </c>
      <c r="I2471">
        <v>5</v>
      </c>
      <c r="K2471">
        <v>5</v>
      </c>
      <c r="O2471">
        <v>56</v>
      </c>
    </row>
    <row r="2472" spans="1:15" x14ac:dyDescent="0.25">
      <c r="A2472" t="str">
        <f t="shared" si="262"/>
        <v/>
      </c>
      <c r="B2472" s="16">
        <f t="shared" si="265"/>
        <v>41272</v>
      </c>
      <c r="C2472">
        <f t="shared" si="266"/>
        <v>295</v>
      </c>
      <c r="D2472">
        <f t="shared" si="263"/>
        <v>145</v>
      </c>
      <c r="E2472">
        <f t="shared" si="264"/>
        <v>150</v>
      </c>
      <c r="F2472">
        <f t="shared" si="268"/>
        <v>20</v>
      </c>
      <c r="H2472">
        <f t="shared" si="267"/>
        <v>59</v>
      </c>
      <c r="I2472">
        <v>5</v>
      </c>
      <c r="K2472">
        <v>5</v>
      </c>
      <c r="O2472">
        <v>56</v>
      </c>
    </row>
    <row r="2473" spans="1:15" x14ac:dyDescent="0.25">
      <c r="A2473" t="str">
        <f t="shared" si="262"/>
        <v/>
      </c>
      <c r="B2473" s="16">
        <f t="shared" si="265"/>
        <v>41273</v>
      </c>
      <c r="C2473">
        <f t="shared" si="266"/>
        <v>295</v>
      </c>
      <c r="D2473">
        <f t="shared" si="263"/>
        <v>145</v>
      </c>
      <c r="E2473">
        <f t="shared" si="264"/>
        <v>150</v>
      </c>
      <c r="F2473">
        <f t="shared" si="268"/>
        <v>20</v>
      </c>
      <c r="H2473">
        <f t="shared" si="267"/>
        <v>59</v>
      </c>
      <c r="I2473">
        <v>5</v>
      </c>
      <c r="K2473">
        <v>5</v>
      </c>
      <c r="O2473">
        <v>56</v>
      </c>
    </row>
    <row r="2474" spans="1:15" x14ac:dyDescent="0.25">
      <c r="A2474" t="str">
        <f t="shared" si="262"/>
        <v/>
      </c>
      <c r="B2474" s="16">
        <f t="shared" si="265"/>
        <v>41274</v>
      </c>
      <c r="C2474">
        <f t="shared" si="266"/>
        <v>295</v>
      </c>
      <c r="D2474">
        <f t="shared" si="263"/>
        <v>145</v>
      </c>
      <c r="E2474">
        <f t="shared" si="264"/>
        <v>150</v>
      </c>
      <c r="F2474">
        <f t="shared" si="268"/>
        <v>20</v>
      </c>
      <c r="H2474">
        <f t="shared" si="267"/>
        <v>59</v>
      </c>
      <c r="I2474">
        <v>5</v>
      </c>
      <c r="K2474">
        <v>5</v>
      </c>
      <c r="O2474">
        <v>56</v>
      </c>
    </row>
    <row r="2475" spans="1:15" x14ac:dyDescent="0.25">
      <c r="A2475">
        <f t="shared" si="262"/>
        <v>1</v>
      </c>
      <c r="B2475" s="16">
        <f t="shared" si="265"/>
        <v>41275</v>
      </c>
      <c r="C2475">
        <f t="shared" si="266"/>
        <v>295</v>
      </c>
      <c r="D2475">
        <f t="shared" si="263"/>
        <v>142</v>
      </c>
      <c r="E2475">
        <f t="shared" si="264"/>
        <v>153</v>
      </c>
      <c r="F2475">
        <f t="shared" si="268"/>
        <v>20</v>
      </c>
      <c r="H2475">
        <f>10+7+90</f>
        <v>107</v>
      </c>
      <c r="I2475">
        <v>5</v>
      </c>
      <c r="K2475">
        <f>1+9</f>
        <v>10</v>
      </c>
    </row>
    <row r="2476" spans="1:15" x14ac:dyDescent="0.25">
      <c r="A2476" t="str">
        <f t="shared" si="262"/>
        <v/>
      </c>
      <c r="B2476" s="16">
        <f t="shared" si="265"/>
        <v>41276</v>
      </c>
      <c r="C2476">
        <f t="shared" si="266"/>
        <v>295</v>
      </c>
      <c r="D2476">
        <f t="shared" si="263"/>
        <v>142</v>
      </c>
      <c r="E2476">
        <f t="shared" si="264"/>
        <v>153</v>
      </c>
      <c r="F2476">
        <f t="shared" si="268"/>
        <v>20</v>
      </c>
      <c r="H2476">
        <f t="shared" ref="H2476:H2505" si="269">10+7+90</f>
        <v>107</v>
      </c>
      <c r="I2476">
        <v>5</v>
      </c>
      <c r="K2476">
        <f t="shared" ref="K2476:K2505" si="270">1+9</f>
        <v>10</v>
      </c>
    </row>
    <row r="2477" spans="1:15" x14ac:dyDescent="0.25">
      <c r="A2477" t="str">
        <f t="shared" si="262"/>
        <v/>
      </c>
      <c r="B2477" s="16">
        <f t="shared" si="265"/>
        <v>41277</v>
      </c>
      <c r="C2477">
        <f t="shared" si="266"/>
        <v>295</v>
      </c>
      <c r="D2477">
        <f t="shared" si="263"/>
        <v>142</v>
      </c>
      <c r="E2477">
        <f t="shared" si="264"/>
        <v>153</v>
      </c>
      <c r="F2477">
        <f t="shared" si="268"/>
        <v>20</v>
      </c>
      <c r="H2477">
        <f t="shared" si="269"/>
        <v>107</v>
      </c>
      <c r="I2477">
        <v>5</v>
      </c>
      <c r="K2477">
        <f t="shared" si="270"/>
        <v>10</v>
      </c>
    </row>
    <row r="2478" spans="1:15" x14ac:dyDescent="0.25">
      <c r="A2478" t="str">
        <f t="shared" si="262"/>
        <v/>
      </c>
      <c r="B2478" s="16">
        <f t="shared" si="265"/>
        <v>41278</v>
      </c>
      <c r="C2478">
        <f t="shared" si="266"/>
        <v>295</v>
      </c>
      <c r="D2478">
        <f t="shared" si="263"/>
        <v>142</v>
      </c>
      <c r="E2478">
        <f t="shared" si="264"/>
        <v>153</v>
      </c>
      <c r="F2478">
        <f t="shared" si="268"/>
        <v>20</v>
      </c>
      <c r="H2478">
        <f t="shared" si="269"/>
        <v>107</v>
      </c>
      <c r="I2478">
        <v>5</v>
      </c>
      <c r="K2478">
        <f t="shared" si="270"/>
        <v>10</v>
      </c>
    </row>
    <row r="2479" spans="1:15" x14ac:dyDescent="0.25">
      <c r="A2479" t="str">
        <f t="shared" si="262"/>
        <v/>
      </c>
      <c r="B2479" s="16">
        <f t="shared" si="265"/>
        <v>41279</v>
      </c>
      <c r="C2479">
        <f t="shared" si="266"/>
        <v>295</v>
      </c>
      <c r="D2479">
        <f t="shared" si="263"/>
        <v>142</v>
      </c>
      <c r="E2479">
        <f t="shared" si="264"/>
        <v>153</v>
      </c>
      <c r="F2479">
        <f t="shared" si="268"/>
        <v>20</v>
      </c>
      <c r="H2479">
        <f t="shared" si="269"/>
        <v>107</v>
      </c>
      <c r="I2479">
        <v>5</v>
      </c>
      <c r="K2479">
        <f t="shared" si="270"/>
        <v>10</v>
      </c>
    </row>
    <row r="2480" spans="1:15" x14ac:dyDescent="0.25">
      <c r="A2480" t="str">
        <f t="shared" si="262"/>
        <v/>
      </c>
      <c r="B2480" s="16">
        <f t="shared" si="265"/>
        <v>41280</v>
      </c>
      <c r="C2480">
        <f t="shared" si="266"/>
        <v>295</v>
      </c>
      <c r="D2480">
        <f t="shared" si="263"/>
        <v>142</v>
      </c>
      <c r="E2480">
        <f t="shared" si="264"/>
        <v>153</v>
      </c>
      <c r="F2480">
        <f t="shared" si="268"/>
        <v>20</v>
      </c>
      <c r="H2480">
        <f t="shared" si="269"/>
        <v>107</v>
      </c>
      <c r="I2480">
        <v>5</v>
      </c>
      <c r="K2480">
        <f t="shared" si="270"/>
        <v>10</v>
      </c>
    </row>
    <row r="2481" spans="1:11" x14ac:dyDescent="0.25">
      <c r="A2481" t="str">
        <f t="shared" si="262"/>
        <v/>
      </c>
      <c r="B2481" s="16">
        <f t="shared" si="265"/>
        <v>41281</v>
      </c>
      <c r="C2481">
        <f t="shared" si="266"/>
        <v>295</v>
      </c>
      <c r="D2481">
        <f t="shared" si="263"/>
        <v>142</v>
      </c>
      <c r="E2481">
        <f t="shared" si="264"/>
        <v>153</v>
      </c>
      <c r="F2481">
        <f t="shared" si="268"/>
        <v>20</v>
      </c>
      <c r="H2481">
        <f t="shared" si="269"/>
        <v>107</v>
      </c>
      <c r="I2481">
        <v>5</v>
      </c>
      <c r="K2481">
        <f t="shared" si="270"/>
        <v>10</v>
      </c>
    </row>
    <row r="2482" spans="1:11" x14ac:dyDescent="0.25">
      <c r="A2482" t="str">
        <f t="shared" si="262"/>
        <v/>
      </c>
      <c r="B2482" s="16">
        <f t="shared" si="265"/>
        <v>41282</v>
      </c>
      <c r="C2482">
        <f t="shared" si="266"/>
        <v>295</v>
      </c>
      <c r="D2482">
        <f t="shared" si="263"/>
        <v>142</v>
      </c>
      <c r="E2482">
        <f t="shared" si="264"/>
        <v>153</v>
      </c>
      <c r="F2482">
        <f t="shared" si="268"/>
        <v>20</v>
      </c>
      <c r="H2482">
        <f t="shared" si="269"/>
        <v>107</v>
      </c>
      <c r="I2482">
        <v>5</v>
      </c>
      <c r="K2482">
        <f t="shared" si="270"/>
        <v>10</v>
      </c>
    </row>
    <row r="2483" spans="1:11" x14ac:dyDescent="0.25">
      <c r="A2483" t="str">
        <f t="shared" si="262"/>
        <v/>
      </c>
      <c r="B2483" s="16">
        <f t="shared" si="265"/>
        <v>41283</v>
      </c>
      <c r="C2483">
        <f t="shared" si="266"/>
        <v>295</v>
      </c>
      <c r="D2483">
        <f t="shared" si="263"/>
        <v>142</v>
      </c>
      <c r="E2483">
        <f t="shared" si="264"/>
        <v>153</v>
      </c>
      <c r="F2483">
        <f t="shared" si="268"/>
        <v>20</v>
      </c>
      <c r="H2483">
        <f t="shared" si="269"/>
        <v>107</v>
      </c>
      <c r="I2483">
        <v>5</v>
      </c>
      <c r="K2483">
        <f t="shared" si="270"/>
        <v>10</v>
      </c>
    </row>
    <row r="2484" spans="1:11" x14ac:dyDescent="0.25">
      <c r="A2484" t="str">
        <f t="shared" si="262"/>
        <v/>
      </c>
      <c r="B2484" s="16">
        <f t="shared" si="265"/>
        <v>41284</v>
      </c>
      <c r="C2484">
        <f t="shared" si="266"/>
        <v>295</v>
      </c>
      <c r="D2484">
        <f t="shared" si="263"/>
        <v>142</v>
      </c>
      <c r="E2484">
        <f t="shared" si="264"/>
        <v>153</v>
      </c>
      <c r="F2484">
        <f t="shared" si="268"/>
        <v>20</v>
      </c>
      <c r="H2484">
        <f t="shared" si="269"/>
        <v>107</v>
      </c>
      <c r="I2484">
        <v>5</v>
      </c>
      <c r="K2484">
        <f t="shared" si="270"/>
        <v>10</v>
      </c>
    </row>
    <row r="2485" spans="1:11" x14ac:dyDescent="0.25">
      <c r="A2485" t="str">
        <f t="shared" si="262"/>
        <v/>
      </c>
      <c r="B2485" s="16">
        <f t="shared" si="265"/>
        <v>41285</v>
      </c>
      <c r="C2485">
        <f t="shared" si="266"/>
        <v>295</v>
      </c>
      <c r="D2485">
        <f t="shared" si="263"/>
        <v>142</v>
      </c>
      <c r="E2485">
        <f t="shared" si="264"/>
        <v>153</v>
      </c>
      <c r="F2485">
        <f t="shared" si="268"/>
        <v>20</v>
      </c>
      <c r="H2485">
        <f t="shared" si="269"/>
        <v>107</v>
      </c>
      <c r="I2485">
        <v>5</v>
      </c>
      <c r="K2485">
        <f t="shared" si="270"/>
        <v>10</v>
      </c>
    </row>
    <row r="2486" spans="1:11" x14ac:dyDescent="0.25">
      <c r="A2486" t="str">
        <f t="shared" si="262"/>
        <v/>
      </c>
      <c r="B2486" s="16">
        <f t="shared" si="265"/>
        <v>41286</v>
      </c>
      <c r="C2486">
        <f t="shared" si="266"/>
        <v>295</v>
      </c>
      <c r="D2486">
        <f t="shared" si="263"/>
        <v>142</v>
      </c>
      <c r="E2486">
        <f t="shared" si="264"/>
        <v>153</v>
      </c>
      <c r="F2486">
        <f t="shared" si="268"/>
        <v>20</v>
      </c>
      <c r="H2486">
        <f t="shared" si="269"/>
        <v>107</v>
      </c>
      <c r="I2486">
        <v>5</v>
      </c>
      <c r="K2486">
        <f t="shared" si="270"/>
        <v>10</v>
      </c>
    </row>
    <row r="2487" spans="1:11" x14ac:dyDescent="0.25">
      <c r="A2487" t="str">
        <f t="shared" si="262"/>
        <v/>
      </c>
      <c r="B2487" s="16">
        <f t="shared" si="265"/>
        <v>41287</v>
      </c>
      <c r="C2487">
        <f t="shared" si="266"/>
        <v>295</v>
      </c>
      <c r="D2487">
        <f t="shared" si="263"/>
        <v>142</v>
      </c>
      <c r="E2487">
        <f t="shared" si="264"/>
        <v>153</v>
      </c>
      <c r="F2487">
        <f t="shared" si="268"/>
        <v>20</v>
      </c>
      <c r="H2487">
        <f t="shared" si="269"/>
        <v>107</v>
      </c>
      <c r="I2487">
        <v>5</v>
      </c>
      <c r="K2487">
        <f t="shared" si="270"/>
        <v>10</v>
      </c>
    </row>
    <row r="2488" spans="1:11" x14ac:dyDescent="0.25">
      <c r="A2488" t="str">
        <f t="shared" si="262"/>
        <v/>
      </c>
      <c r="B2488" s="16">
        <f t="shared" si="265"/>
        <v>41288</v>
      </c>
      <c r="C2488">
        <f t="shared" si="266"/>
        <v>295</v>
      </c>
      <c r="D2488">
        <f t="shared" si="263"/>
        <v>142</v>
      </c>
      <c r="E2488">
        <f t="shared" si="264"/>
        <v>153</v>
      </c>
      <c r="F2488">
        <f t="shared" si="268"/>
        <v>20</v>
      </c>
      <c r="H2488">
        <f t="shared" si="269"/>
        <v>107</v>
      </c>
      <c r="I2488">
        <v>5</v>
      </c>
      <c r="K2488">
        <f t="shared" si="270"/>
        <v>10</v>
      </c>
    </row>
    <row r="2489" spans="1:11" x14ac:dyDescent="0.25">
      <c r="A2489" t="str">
        <f t="shared" si="262"/>
        <v/>
      </c>
      <c r="B2489" s="16">
        <f t="shared" si="265"/>
        <v>41289</v>
      </c>
      <c r="C2489">
        <f t="shared" si="266"/>
        <v>295</v>
      </c>
      <c r="D2489">
        <f t="shared" si="263"/>
        <v>142</v>
      </c>
      <c r="E2489">
        <f t="shared" si="264"/>
        <v>153</v>
      </c>
      <c r="F2489">
        <f t="shared" si="268"/>
        <v>20</v>
      </c>
      <c r="H2489">
        <f t="shared" si="269"/>
        <v>107</v>
      </c>
      <c r="I2489">
        <v>5</v>
      </c>
      <c r="K2489">
        <f t="shared" si="270"/>
        <v>10</v>
      </c>
    </row>
    <row r="2490" spans="1:11" x14ac:dyDescent="0.25">
      <c r="A2490" t="str">
        <f t="shared" si="262"/>
        <v/>
      </c>
      <c r="B2490" s="16">
        <f t="shared" si="265"/>
        <v>41290</v>
      </c>
      <c r="C2490">
        <f t="shared" si="266"/>
        <v>295</v>
      </c>
      <c r="D2490">
        <f t="shared" si="263"/>
        <v>142</v>
      </c>
      <c r="E2490">
        <f t="shared" si="264"/>
        <v>153</v>
      </c>
      <c r="F2490">
        <f t="shared" si="268"/>
        <v>20</v>
      </c>
      <c r="H2490">
        <f t="shared" si="269"/>
        <v>107</v>
      </c>
      <c r="I2490">
        <v>5</v>
      </c>
      <c r="K2490">
        <f t="shared" si="270"/>
        <v>10</v>
      </c>
    </row>
    <row r="2491" spans="1:11" x14ac:dyDescent="0.25">
      <c r="A2491" t="str">
        <f t="shared" si="262"/>
        <v/>
      </c>
      <c r="B2491" s="16">
        <f t="shared" si="265"/>
        <v>41291</v>
      </c>
      <c r="C2491">
        <f t="shared" si="266"/>
        <v>295</v>
      </c>
      <c r="D2491">
        <f t="shared" si="263"/>
        <v>142</v>
      </c>
      <c r="E2491">
        <f t="shared" si="264"/>
        <v>153</v>
      </c>
      <c r="F2491">
        <f t="shared" si="268"/>
        <v>20</v>
      </c>
      <c r="H2491">
        <f t="shared" si="269"/>
        <v>107</v>
      </c>
      <c r="I2491">
        <v>5</v>
      </c>
      <c r="K2491">
        <f t="shared" si="270"/>
        <v>10</v>
      </c>
    </row>
    <row r="2492" spans="1:11" x14ac:dyDescent="0.25">
      <c r="A2492" t="str">
        <f t="shared" si="262"/>
        <v/>
      </c>
      <c r="B2492" s="16">
        <f t="shared" si="265"/>
        <v>41292</v>
      </c>
      <c r="C2492">
        <f t="shared" si="266"/>
        <v>295</v>
      </c>
      <c r="D2492">
        <f t="shared" si="263"/>
        <v>142</v>
      </c>
      <c r="E2492">
        <f t="shared" si="264"/>
        <v>153</v>
      </c>
      <c r="F2492">
        <f t="shared" si="268"/>
        <v>20</v>
      </c>
      <c r="H2492">
        <f t="shared" si="269"/>
        <v>107</v>
      </c>
      <c r="I2492">
        <v>5</v>
      </c>
      <c r="K2492">
        <f t="shared" si="270"/>
        <v>10</v>
      </c>
    </row>
    <row r="2493" spans="1:11" x14ac:dyDescent="0.25">
      <c r="A2493" t="str">
        <f t="shared" si="262"/>
        <v/>
      </c>
      <c r="B2493" s="16">
        <f t="shared" si="265"/>
        <v>41293</v>
      </c>
      <c r="C2493">
        <f t="shared" si="266"/>
        <v>295</v>
      </c>
      <c r="D2493">
        <f t="shared" si="263"/>
        <v>142</v>
      </c>
      <c r="E2493">
        <f t="shared" si="264"/>
        <v>153</v>
      </c>
      <c r="F2493">
        <f t="shared" si="268"/>
        <v>20</v>
      </c>
      <c r="H2493">
        <f t="shared" si="269"/>
        <v>107</v>
      </c>
      <c r="I2493">
        <v>5</v>
      </c>
      <c r="K2493">
        <f t="shared" si="270"/>
        <v>10</v>
      </c>
    </row>
    <row r="2494" spans="1:11" x14ac:dyDescent="0.25">
      <c r="A2494" t="str">
        <f t="shared" si="262"/>
        <v/>
      </c>
      <c r="B2494" s="16">
        <f t="shared" si="265"/>
        <v>41294</v>
      </c>
      <c r="C2494">
        <f t="shared" si="266"/>
        <v>295</v>
      </c>
      <c r="D2494">
        <f t="shared" si="263"/>
        <v>142</v>
      </c>
      <c r="E2494">
        <f t="shared" si="264"/>
        <v>153</v>
      </c>
      <c r="F2494">
        <f t="shared" si="268"/>
        <v>20</v>
      </c>
      <c r="H2494">
        <f t="shared" si="269"/>
        <v>107</v>
      </c>
      <c r="I2494">
        <v>5</v>
      </c>
      <c r="K2494">
        <f t="shared" si="270"/>
        <v>10</v>
      </c>
    </row>
    <row r="2495" spans="1:11" x14ac:dyDescent="0.25">
      <c r="A2495" t="str">
        <f t="shared" si="262"/>
        <v/>
      </c>
      <c r="B2495" s="16">
        <f t="shared" si="265"/>
        <v>41295</v>
      </c>
      <c r="C2495">
        <f t="shared" si="266"/>
        <v>295</v>
      </c>
      <c r="D2495">
        <f t="shared" si="263"/>
        <v>142</v>
      </c>
      <c r="E2495">
        <f t="shared" si="264"/>
        <v>153</v>
      </c>
      <c r="F2495">
        <f t="shared" si="268"/>
        <v>20</v>
      </c>
      <c r="H2495">
        <f t="shared" si="269"/>
        <v>107</v>
      </c>
      <c r="I2495">
        <v>5</v>
      </c>
      <c r="K2495">
        <f t="shared" si="270"/>
        <v>10</v>
      </c>
    </row>
    <row r="2496" spans="1:11" x14ac:dyDescent="0.25">
      <c r="A2496" t="str">
        <f t="shared" si="262"/>
        <v/>
      </c>
      <c r="B2496" s="16">
        <f t="shared" si="265"/>
        <v>41296</v>
      </c>
      <c r="C2496">
        <f t="shared" si="266"/>
        <v>295</v>
      </c>
      <c r="D2496">
        <f t="shared" si="263"/>
        <v>142</v>
      </c>
      <c r="E2496">
        <f t="shared" si="264"/>
        <v>153</v>
      </c>
      <c r="F2496">
        <f t="shared" si="268"/>
        <v>20</v>
      </c>
      <c r="H2496">
        <f t="shared" si="269"/>
        <v>107</v>
      </c>
      <c r="I2496">
        <v>5</v>
      </c>
      <c r="K2496">
        <f t="shared" si="270"/>
        <v>10</v>
      </c>
    </row>
    <row r="2497" spans="1:15" x14ac:dyDescent="0.25">
      <c r="A2497" t="str">
        <f t="shared" si="262"/>
        <v/>
      </c>
      <c r="B2497" s="16">
        <f t="shared" si="265"/>
        <v>41297</v>
      </c>
      <c r="C2497">
        <f t="shared" si="266"/>
        <v>295</v>
      </c>
      <c r="D2497">
        <f t="shared" si="263"/>
        <v>142</v>
      </c>
      <c r="E2497">
        <f t="shared" si="264"/>
        <v>153</v>
      </c>
      <c r="F2497">
        <f t="shared" si="268"/>
        <v>20</v>
      </c>
      <c r="H2497">
        <f t="shared" si="269"/>
        <v>107</v>
      </c>
      <c r="I2497">
        <v>5</v>
      </c>
      <c r="K2497">
        <f t="shared" si="270"/>
        <v>10</v>
      </c>
    </row>
    <row r="2498" spans="1:15" x14ac:dyDescent="0.25">
      <c r="A2498" t="str">
        <f t="shared" si="262"/>
        <v/>
      </c>
      <c r="B2498" s="16">
        <f t="shared" si="265"/>
        <v>41298</v>
      </c>
      <c r="C2498">
        <f t="shared" si="266"/>
        <v>295</v>
      </c>
      <c r="D2498">
        <f t="shared" si="263"/>
        <v>142</v>
      </c>
      <c r="E2498">
        <f t="shared" si="264"/>
        <v>153</v>
      </c>
      <c r="F2498">
        <f t="shared" si="268"/>
        <v>20</v>
      </c>
      <c r="H2498">
        <f t="shared" si="269"/>
        <v>107</v>
      </c>
      <c r="I2498">
        <v>5</v>
      </c>
      <c r="K2498">
        <f t="shared" si="270"/>
        <v>10</v>
      </c>
    </row>
    <row r="2499" spans="1:15" x14ac:dyDescent="0.25">
      <c r="A2499" t="str">
        <f t="shared" si="262"/>
        <v/>
      </c>
      <c r="B2499" s="16">
        <f t="shared" si="265"/>
        <v>41299</v>
      </c>
      <c r="C2499">
        <f t="shared" si="266"/>
        <v>295</v>
      </c>
      <c r="D2499">
        <f t="shared" si="263"/>
        <v>142</v>
      </c>
      <c r="E2499">
        <f t="shared" si="264"/>
        <v>153</v>
      </c>
      <c r="F2499">
        <f t="shared" si="268"/>
        <v>20</v>
      </c>
      <c r="H2499">
        <f t="shared" si="269"/>
        <v>107</v>
      </c>
      <c r="I2499">
        <v>5</v>
      </c>
      <c r="K2499">
        <f t="shared" si="270"/>
        <v>10</v>
      </c>
    </row>
    <row r="2500" spans="1:15" x14ac:dyDescent="0.25">
      <c r="A2500" t="str">
        <f t="shared" si="262"/>
        <v/>
      </c>
      <c r="B2500" s="16">
        <f t="shared" si="265"/>
        <v>41300</v>
      </c>
      <c r="C2500">
        <f t="shared" si="266"/>
        <v>295</v>
      </c>
      <c r="D2500">
        <f t="shared" si="263"/>
        <v>142</v>
      </c>
      <c r="E2500">
        <f t="shared" si="264"/>
        <v>153</v>
      </c>
      <c r="F2500">
        <f t="shared" si="268"/>
        <v>20</v>
      </c>
      <c r="H2500">
        <f t="shared" si="269"/>
        <v>107</v>
      </c>
      <c r="I2500">
        <v>5</v>
      </c>
      <c r="K2500">
        <f t="shared" si="270"/>
        <v>10</v>
      </c>
    </row>
    <row r="2501" spans="1:15" x14ac:dyDescent="0.25">
      <c r="A2501" t="str">
        <f t="shared" si="262"/>
        <v/>
      </c>
      <c r="B2501" s="16">
        <f t="shared" si="265"/>
        <v>41301</v>
      </c>
      <c r="C2501">
        <f t="shared" si="266"/>
        <v>295</v>
      </c>
      <c r="D2501">
        <f t="shared" si="263"/>
        <v>142</v>
      </c>
      <c r="E2501">
        <f t="shared" si="264"/>
        <v>153</v>
      </c>
      <c r="F2501">
        <f t="shared" si="268"/>
        <v>20</v>
      </c>
      <c r="H2501">
        <f t="shared" si="269"/>
        <v>107</v>
      </c>
      <c r="I2501">
        <v>5</v>
      </c>
      <c r="K2501">
        <f t="shared" si="270"/>
        <v>10</v>
      </c>
    </row>
    <row r="2502" spans="1:15" x14ac:dyDescent="0.25">
      <c r="A2502" t="str">
        <f t="shared" si="262"/>
        <v/>
      </c>
      <c r="B2502" s="16">
        <f t="shared" si="265"/>
        <v>41302</v>
      </c>
      <c r="C2502">
        <f t="shared" si="266"/>
        <v>295</v>
      </c>
      <c r="D2502">
        <f t="shared" si="263"/>
        <v>142</v>
      </c>
      <c r="E2502">
        <f t="shared" si="264"/>
        <v>153</v>
      </c>
      <c r="F2502">
        <f t="shared" si="268"/>
        <v>20</v>
      </c>
      <c r="H2502">
        <f t="shared" si="269"/>
        <v>107</v>
      </c>
      <c r="I2502">
        <v>5</v>
      </c>
      <c r="K2502">
        <f t="shared" si="270"/>
        <v>10</v>
      </c>
    </row>
    <row r="2503" spans="1:15" x14ac:dyDescent="0.25">
      <c r="A2503" t="str">
        <f t="shared" si="262"/>
        <v/>
      </c>
      <c r="B2503" s="16">
        <f t="shared" si="265"/>
        <v>41303</v>
      </c>
      <c r="C2503">
        <f t="shared" si="266"/>
        <v>295</v>
      </c>
      <c r="D2503">
        <f t="shared" si="263"/>
        <v>142</v>
      </c>
      <c r="E2503">
        <f t="shared" si="264"/>
        <v>153</v>
      </c>
      <c r="F2503">
        <f t="shared" si="268"/>
        <v>20</v>
      </c>
      <c r="H2503">
        <f t="shared" si="269"/>
        <v>107</v>
      </c>
      <c r="I2503">
        <v>5</v>
      </c>
      <c r="K2503">
        <f t="shared" si="270"/>
        <v>10</v>
      </c>
    </row>
    <row r="2504" spans="1:15" x14ac:dyDescent="0.25">
      <c r="A2504" t="str">
        <f t="shared" ref="A2504:A2567" si="271">IF(DAY(B2504)=1,1,"")</f>
        <v/>
      </c>
      <c r="B2504" s="16">
        <f t="shared" si="265"/>
        <v>41304</v>
      </c>
      <c r="C2504">
        <f t="shared" si="266"/>
        <v>295</v>
      </c>
      <c r="D2504">
        <f t="shared" ref="D2504:D2567" si="272">SUM(F2504:W2504)</f>
        <v>142</v>
      </c>
      <c r="E2504">
        <f t="shared" ref="E2504:E2567" si="273">C2504-D2504</f>
        <v>153</v>
      </c>
      <c r="F2504">
        <f t="shared" si="268"/>
        <v>20</v>
      </c>
      <c r="H2504">
        <f t="shared" si="269"/>
        <v>107</v>
      </c>
      <c r="I2504">
        <v>5</v>
      </c>
      <c r="K2504">
        <f t="shared" si="270"/>
        <v>10</v>
      </c>
    </row>
    <row r="2505" spans="1:15" x14ac:dyDescent="0.25">
      <c r="A2505" t="str">
        <f t="shared" si="271"/>
        <v/>
      </c>
      <c r="B2505" s="16">
        <f t="shared" ref="B2505:B2568" si="274">B2504+1</f>
        <v>41305</v>
      </c>
      <c r="C2505">
        <f t="shared" si="266"/>
        <v>295</v>
      </c>
      <c r="D2505">
        <f t="shared" si="272"/>
        <v>142</v>
      </c>
      <c r="E2505">
        <f t="shared" si="273"/>
        <v>153</v>
      </c>
      <c r="F2505">
        <f t="shared" si="268"/>
        <v>20</v>
      </c>
      <c r="H2505">
        <f t="shared" si="269"/>
        <v>107</v>
      </c>
      <c r="I2505">
        <v>5</v>
      </c>
      <c r="K2505">
        <f t="shared" si="270"/>
        <v>10</v>
      </c>
    </row>
    <row r="2506" spans="1:15" x14ac:dyDescent="0.25">
      <c r="A2506">
        <f t="shared" si="271"/>
        <v>1</v>
      </c>
      <c r="B2506" s="16">
        <f t="shared" si="274"/>
        <v>41306</v>
      </c>
      <c r="C2506">
        <f t="shared" ref="C2506:C2569" si="275">C2505</f>
        <v>295</v>
      </c>
      <c r="D2506">
        <f t="shared" si="272"/>
        <v>142</v>
      </c>
      <c r="E2506">
        <f t="shared" si="273"/>
        <v>153</v>
      </c>
      <c r="F2506">
        <f t="shared" si="268"/>
        <v>20</v>
      </c>
      <c r="H2506">
        <f>10+7+95</f>
        <v>112</v>
      </c>
      <c r="I2506">
        <v>5</v>
      </c>
      <c r="K2506">
        <v>1</v>
      </c>
      <c r="O2506">
        <v>4</v>
      </c>
    </row>
    <row r="2507" spans="1:15" x14ac:dyDescent="0.25">
      <c r="A2507" t="str">
        <f t="shared" si="271"/>
        <v/>
      </c>
      <c r="B2507" s="16">
        <f t="shared" si="274"/>
        <v>41307</v>
      </c>
      <c r="C2507">
        <f t="shared" si="275"/>
        <v>295</v>
      </c>
      <c r="D2507">
        <f t="shared" si="272"/>
        <v>142</v>
      </c>
      <c r="E2507">
        <f t="shared" si="273"/>
        <v>153</v>
      </c>
      <c r="F2507">
        <f t="shared" si="268"/>
        <v>20</v>
      </c>
      <c r="H2507">
        <f t="shared" ref="H2507:H2533" si="276">10+7+95</f>
        <v>112</v>
      </c>
      <c r="I2507">
        <v>5</v>
      </c>
      <c r="K2507">
        <v>1</v>
      </c>
      <c r="O2507">
        <v>4</v>
      </c>
    </row>
    <row r="2508" spans="1:15" x14ac:dyDescent="0.25">
      <c r="A2508" t="str">
        <f t="shared" si="271"/>
        <v/>
      </c>
      <c r="B2508" s="16">
        <f t="shared" si="274"/>
        <v>41308</v>
      </c>
      <c r="C2508">
        <f t="shared" si="275"/>
        <v>295</v>
      </c>
      <c r="D2508">
        <f t="shared" si="272"/>
        <v>142</v>
      </c>
      <c r="E2508">
        <f t="shared" si="273"/>
        <v>153</v>
      </c>
      <c r="F2508">
        <f t="shared" si="268"/>
        <v>20</v>
      </c>
      <c r="H2508">
        <f t="shared" si="276"/>
        <v>112</v>
      </c>
      <c r="I2508">
        <v>5</v>
      </c>
      <c r="K2508">
        <v>1</v>
      </c>
      <c r="O2508">
        <v>4</v>
      </c>
    </row>
    <row r="2509" spans="1:15" x14ac:dyDescent="0.25">
      <c r="A2509" t="str">
        <f t="shared" si="271"/>
        <v/>
      </c>
      <c r="B2509" s="16">
        <f t="shared" si="274"/>
        <v>41309</v>
      </c>
      <c r="C2509">
        <f t="shared" si="275"/>
        <v>295</v>
      </c>
      <c r="D2509">
        <f t="shared" si="272"/>
        <v>142</v>
      </c>
      <c r="E2509">
        <f t="shared" si="273"/>
        <v>153</v>
      </c>
      <c r="F2509">
        <f t="shared" si="268"/>
        <v>20</v>
      </c>
      <c r="H2509">
        <f t="shared" si="276"/>
        <v>112</v>
      </c>
      <c r="I2509">
        <v>5</v>
      </c>
      <c r="K2509">
        <v>1</v>
      </c>
      <c r="O2509">
        <v>4</v>
      </c>
    </row>
    <row r="2510" spans="1:15" x14ac:dyDescent="0.25">
      <c r="A2510" t="str">
        <f t="shared" si="271"/>
        <v/>
      </c>
      <c r="B2510" s="16">
        <f t="shared" si="274"/>
        <v>41310</v>
      </c>
      <c r="C2510">
        <f t="shared" si="275"/>
        <v>295</v>
      </c>
      <c r="D2510">
        <f t="shared" si="272"/>
        <v>142</v>
      </c>
      <c r="E2510">
        <f t="shared" si="273"/>
        <v>153</v>
      </c>
      <c r="F2510">
        <f t="shared" si="268"/>
        <v>20</v>
      </c>
      <c r="H2510">
        <f t="shared" si="276"/>
        <v>112</v>
      </c>
      <c r="I2510">
        <v>5</v>
      </c>
      <c r="K2510">
        <v>1</v>
      </c>
      <c r="O2510">
        <v>4</v>
      </c>
    </row>
    <row r="2511" spans="1:15" x14ac:dyDescent="0.25">
      <c r="A2511" t="str">
        <f t="shared" si="271"/>
        <v/>
      </c>
      <c r="B2511" s="16">
        <f t="shared" si="274"/>
        <v>41311</v>
      </c>
      <c r="C2511">
        <f t="shared" si="275"/>
        <v>295</v>
      </c>
      <c r="D2511">
        <f t="shared" si="272"/>
        <v>142</v>
      </c>
      <c r="E2511">
        <f t="shared" si="273"/>
        <v>153</v>
      </c>
      <c r="F2511">
        <f t="shared" si="268"/>
        <v>20</v>
      </c>
      <c r="H2511">
        <f t="shared" si="276"/>
        <v>112</v>
      </c>
      <c r="I2511">
        <v>5</v>
      </c>
      <c r="K2511">
        <v>1</v>
      </c>
      <c r="O2511">
        <v>4</v>
      </c>
    </row>
    <row r="2512" spans="1:15" x14ac:dyDescent="0.25">
      <c r="A2512" t="str">
        <f t="shared" si="271"/>
        <v/>
      </c>
      <c r="B2512" s="16">
        <f t="shared" si="274"/>
        <v>41312</v>
      </c>
      <c r="C2512">
        <f t="shared" si="275"/>
        <v>295</v>
      </c>
      <c r="D2512">
        <f t="shared" si="272"/>
        <v>142</v>
      </c>
      <c r="E2512">
        <f t="shared" si="273"/>
        <v>153</v>
      </c>
      <c r="F2512">
        <f t="shared" si="268"/>
        <v>20</v>
      </c>
      <c r="H2512">
        <f t="shared" si="276"/>
        <v>112</v>
      </c>
      <c r="I2512">
        <v>5</v>
      </c>
      <c r="K2512">
        <v>1</v>
      </c>
      <c r="O2512">
        <v>4</v>
      </c>
    </row>
    <row r="2513" spans="1:15" x14ac:dyDescent="0.25">
      <c r="A2513" t="str">
        <f t="shared" si="271"/>
        <v/>
      </c>
      <c r="B2513" s="16">
        <f t="shared" si="274"/>
        <v>41313</v>
      </c>
      <c r="C2513">
        <f t="shared" si="275"/>
        <v>295</v>
      </c>
      <c r="D2513">
        <f t="shared" si="272"/>
        <v>142</v>
      </c>
      <c r="E2513">
        <f t="shared" si="273"/>
        <v>153</v>
      </c>
      <c r="F2513">
        <f t="shared" ref="F2513:F2576" si="277">F2512</f>
        <v>20</v>
      </c>
      <c r="H2513">
        <f t="shared" si="276"/>
        <v>112</v>
      </c>
      <c r="I2513">
        <v>5</v>
      </c>
      <c r="K2513">
        <v>1</v>
      </c>
      <c r="O2513">
        <v>4</v>
      </c>
    </row>
    <row r="2514" spans="1:15" x14ac:dyDescent="0.25">
      <c r="A2514" t="str">
        <f t="shared" si="271"/>
        <v/>
      </c>
      <c r="B2514" s="16">
        <f t="shared" si="274"/>
        <v>41314</v>
      </c>
      <c r="C2514">
        <f t="shared" si="275"/>
        <v>295</v>
      </c>
      <c r="D2514">
        <f t="shared" si="272"/>
        <v>142</v>
      </c>
      <c r="E2514">
        <f t="shared" si="273"/>
        <v>153</v>
      </c>
      <c r="F2514">
        <f t="shared" si="277"/>
        <v>20</v>
      </c>
      <c r="H2514">
        <f t="shared" si="276"/>
        <v>112</v>
      </c>
      <c r="I2514">
        <v>5</v>
      </c>
      <c r="K2514">
        <v>1</v>
      </c>
      <c r="O2514">
        <v>4</v>
      </c>
    </row>
    <row r="2515" spans="1:15" x14ac:dyDescent="0.25">
      <c r="A2515" t="str">
        <f t="shared" si="271"/>
        <v/>
      </c>
      <c r="B2515" s="16">
        <f t="shared" si="274"/>
        <v>41315</v>
      </c>
      <c r="C2515">
        <f t="shared" si="275"/>
        <v>295</v>
      </c>
      <c r="D2515">
        <f t="shared" si="272"/>
        <v>142</v>
      </c>
      <c r="E2515">
        <f t="shared" si="273"/>
        <v>153</v>
      </c>
      <c r="F2515">
        <f t="shared" si="277"/>
        <v>20</v>
      </c>
      <c r="H2515">
        <f t="shared" si="276"/>
        <v>112</v>
      </c>
      <c r="I2515">
        <v>5</v>
      </c>
      <c r="K2515">
        <v>1</v>
      </c>
      <c r="O2515">
        <v>4</v>
      </c>
    </row>
    <row r="2516" spans="1:15" x14ac:dyDescent="0.25">
      <c r="A2516" t="str">
        <f t="shared" si="271"/>
        <v/>
      </c>
      <c r="B2516" s="16">
        <f t="shared" si="274"/>
        <v>41316</v>
      </c>
      <c r="C2516">
        <f t="shared" si="275"/>
        <v>295</v>
      </c>
      <c r="D2516">
        <f t="shared" si="272"/>
        <v>142</v>
      </c>
      <c r="E2516">
        <f t="shared" si="273"/>
        <v>153</v>
      </c>
      <c r="F2516">
        <f t="shared" si="277"/>
        <v>20</v>
      </c>
      <c r="H2516">
        <f t="shared" si="276"/>
        <v>112</v>
      </c>
      <c r="I2516">
        <v>5</v>
      </c>
      <c r="K2516">
        <v>1</v>
      </c>
      <c r="O2516">
        <v>4</v>
      </c>
    </row>
    <row r="2517" spans="1:15" x14ac:dyDescent="0.25">
      <c r="A2517" t="str">
        <f t="shared" si="271"/>
        <v/>
      </c>
      <c r="B2517" s="16">
        <f t="shared" si="274"/>
        <v>41317</v>
      </c>
      <c r="C2517">
        <f t="shared" si="275"/>
        <v>295</v>
      </c>
      <c r="D2517">
        <f t="shared" si="272"/>
        <v>142</v>
      </c>
      <c r="E2517">
        <f t="shared" si="273"/>
        <v>153</v>
      </c>
      <c r="F2517">
        <f t="shared" si="277"/>
        <v>20</v>
      </c>
      <c r="H2517">
        <f t="shared" si="276"/>
        <v>112</v>
      </c>
      <c r="I2517">
        <v>5</v>
      </c>
      <c r="K2517">
        <v>1</v>
      </c>
      <c r="O2517">
        <v>4</v>
      </c>
    </row>
    <row r="2518" spans="1:15" x14ac:dyDescent="0.25">
      <c r="A2518" t="str">
        <f t="shared" si="271"/>
        <v/>
      </c>
      <c r="B2518" s="16">
        <f t="shared" si="274"/>
        <v>41318</v>
      </c>
      <c r="C2518">
        <f t="shared" si="275"/>
        <v>295</v>
      </c>
      <c r="D2518">
        <f t="shared" si="272"/>
        <v>142</v>
      </c>
      <c r="E2518">
        <f t="shared" si="273"/>
        <v>153</v>
      </c>
      <c r="F2518">
        <f t="shared" si="277"/>
        <v>20</v>
      </c>
      <c r="H2518">
        <f t="shared" si="276"/>
        <v>112</v>
      </c>
      <c r="I2518">
        <v>5</v>
      </c>
      <c r="K2518">
        <v>1</v>
      </c>
      <c r="O2518">
        <v>4</v>
      </c>
    </row>
    <row r="2519" spans="1:15" x14ac:dyDescent="0.25">
      <c r="A2519" t="str">
        <f t="shared" si="271"/>
        <v/>
      </c>
      <c r="B2519" s="16">
        <f t="shared" si="274"/>
        <v>41319</v>
      </c>
      <c r="C2519">
        <f t="shared" si="275"/>
        <v>295</v>
      </c>
      <c r="D2519">
        <f t="shared" si="272"/>
        <v>142</v>
      </c>
      <c r="E2519">
        <f t="shared" si="273"/>
        <v>153</v>
      </c>
      <c r="F2519">
        <f t="shared" si="277"/>
        <v>20</v>
      </c>
      <c r="H2519">
        <f t="shared" si="276"/>
        <v>112</v>
      </c>
      <c r="I2519">
        <v>5</v>
      </c>
      <c r="K2519">
        <v>1</v>
      </c>
      <c r="O2519">
        <v>4</v>
      </c>
    </row>
    <row r="2520" spans="1:15" x14ac:dyDescent="0.25">
      <c r="A2520" t="str">
        <f t="shared" si="271"/>
        <v/>
      </c>
      <c r="B2520" s="16">
        <f t="shared" si="274"/>
        <v>41320</v>
      </c>
      <c r="C2520">
        <f t="shared" si="275"/>
        <v>295</v>
      </c>
      <c r="D2520">
        <f t="shared" si="272"/>
        <v>142</v>
      </c>
      <c r="E2520">
        <f t="shared" si="273"/>
        <v>153</v>
      </c>
      <c r="F2520">
        <f t="shared" si="277"/>
        <v>20</v>
      </c>
      <c r="H2520">
        <f t="shared" si="276"/>
        <v>112</v>
      </c>
      <c r="I2520">
        <v>5</v>
      </c>
      <c r="K2520">
        <v>1</v>
      </c>
      <c r="O2520">
        <v>4</v>
      </c>
    </row>
    <row r="2521" spans="1:15" x14ac:dyDescent="0.25">
      <c r="A2521" t="str">
        <f t="shared" si="271"/>
        <v/>
      </c>
      <c r="B2521" s="16">
        <f t="shared" si="274"/>
        <v>41321</v>
      </c>
      <c r="C2521">
        <f t="shared" si="275"/>
        <v>295</v>
      </c>
      <c r="D2521">
        <f t="shared" si="272"/>
        <v>142</v>
      </c>
      <c r="E2521">
        <f t="shared" si="273"/>
        <v>153</v>
      </c>
      <c r="F2521">
        <f t="shared" si="277"/>
        <v>20</v>
      </c>
      <c r="H2521">
        <f t="shared" si="276"/>
        <v>112</v>
      </c>
      <c r="I2521">
        <v>5</v>
      </c>
      <c r="K2521">
        <v>1</v>
      </c>
      <c r="O2521">
        <v>4</v>
      </c>
    </row>
    <row r="2522" spans="1:15" x14ac:dyDescent="0.25">
      <c r="A2522" t="str">
        <f t="shared" si="271"/>
        <v/>
      </c>
      <c r="B2522" s="16">
        <f t="shared" si="274"/>
        <v>41322</v>
      </c>
      <c r="C2522">
        <f t="shared" si="275"/>
        <v>295</v>
      </c>
      <c r="D2522">
        <f t="shared" si="272"/>
        <v>142</v>
      </c>
      <c r="E2522">
        <f t="shared" si="273"/>
        <v>153</v>
      </c>
      <c r="F2522">
        <f t="shared" si="277"/>
        <v>20</v>
      </c>
      <c r="H2522">
        <f t="shared" si="276"/>
        <v>112</v>
      </c>
      <c r="I2522">
        <v>5</v>
      </c>
      <c r="K2522">
        <v>1</v>
      </c>
      <c r="O2522">
        <v>4</v>
      </c>
    </row>
    <row r="2523" spans="1:15" x14ac:dyDescent="0.25">
      <c r="A2523" t="str">
        <f t="shared" si="271"/>
        <v/>
      </c>
      <c r="B2523" s="16">
        <f t="shared" si="274"/>
        <v>41323</v>
      </c>
      <c r="C2523">
        <f t="shared" si="275"/>
        <v>295</v>
      </c>
      <c r="D2523">
        <f t="shared" si="272"/>
        <v>142</v>
      </c>
      <c r="E2523">
        <f t="shared" si="273"/>
        <v>153</v>
      </c>
      <c r="F2523">
        <f t="shared" si="277"/>
        <v>20</v>
      </c>
      <c r="H2523">
        <f t="shared" si="276"/>
        <v>112</v>
      </c>
      <c r="I2523">
        <v>5</v>
      </c>
      <c r="K2523">
        <v>1</v>
      </c>
      <c r="O2523">
        <v>4</v>
      </c>
    </row>
    <row r="2524" spans="1:15" x14ac:dyDescent="0.25">
      <c r="A2524" t="str">
        <f t="shared" si="271"/>
        <v/>
      </c>
      <c r="B2524" s="16">
        <f t="shared" si="274"/>
        <v>41324</v>
      </c>
      <c r="C2524">
        <f t="shared" si="275"/>
        <v>295</v>
      </c>
      <c r="D2524">
        <f t="shared" si="272"/>
        <v>142</v>
      </c>
      <c r="E2524">
        <f t="shared" si="273"/>
        <v>153</v>
      </c>
      <c r="F2524">
        <f t="shared" si="277"/>
        <v>20</v>
      </c>
      <c r="H2524">
        <f t="shared" si="276"/>
        <v>112</v>
      </c>
      <c r="I2524">
        <v>5</v>
      </c>
      <c r="K2524">
        <v>1</v>
      </c>
      <c r="O2524">
        <v>4</v>
      </c>
    </row>
    <row r="2525" spans="1:15" x14ac:dyDescent="0.25">
      <c r="A2525" t="str">
        <f t="shared" si="271"/>
        <v/>
      </c>
      <c r="B2525" s="16">
        <f t="shared" si="274"/>
        <v>41325</v>
      </c>
      <c r="C2525">
        <f t="shared" si="275"/>
        <v>295</v>
      </c>
      <c r="D2525">
        <f t="shared" si="272"/>
        <v>142</v>
      </c>
      <c r="E2525">
        <f t="shared" si="273"/>
        <v>153</v>
      </c>
      <c r="F2525">
        <f t="shared" si="277"/>
        <v>20</v>
      </c>
      <c r="H2525">
        <f t="shared" si="276"/>
        <v>112</v>
      </c>
      <c r="I2525">
        <v>5</v>
      </c>
      <c r="K2525">
        <v>1</v>
      </c>
      <c r="O2525">
        <v>4</v>
      </c>
    </row>
    <row r="2526" spans="1:15" x14ac:dyDescent="0.25">
      <c r="A2526" t="str">
        <f t="shared" si="271"/>
        <v/>
      </c>
      <c r="B2526" s="16">
        <f t="shared" si="274"/>
        <v>41326</v>
      </c>
      <c r="C2526">
        <f t="shared" si="275"/>
        <v>295</v>
      </c>
      <c r="D2526">
        <f t="shared" si="272"/>
        <v>142</v>
      </c>
      <c r="E2526">
        <f t="shared" si="273"/>
        <v>153</v>
      </c>
      <c r="F2526">
        <f t="shared" si="277"/>
        <v>20</v>
      </c>
      <c r="H2526">
        <f t="shared" si="276"/>
        <v>112</v>
      </c>
      <c r="I2526">
        <v>5</v>
      </c>
      <c r="K2526">
        <v>1</v>
      </c>
      <c r="O2526">
        <v>4</v>
      </c>
    </row>
    <row r="2527" spans="1:15" x14ac:dyDescent="0.25">
      <c r="A2527" t="str">
        <f t="shared" si="271"/>
        <v/>
      </c>
      <c r="B2527" s="16">
        <f t="shared" si="274"/>
        <v>41327</v>
      </c>
      <c r="C2527">
        <f t="shared" si="275"/>
        <v>295</v>
      </c>
      <c r="D2527">
        <f t="shared" si="272"/>
        <v>142</v>
      </c>
      <c r="E2527">
        <f t="shared" si="273"/>
        <v>153</v>
      </c>
      <c r="F2527">
        <f t="shared" si="277"/>
        <v>20</v>
      </c>
      <c r="H2527">
        <f t="shared" si="276"/>
        <v>112</v>
      </c>
      <c r="I2527">
        <v>5</v>
      </c>
      <c r="K2527">
        <v>1</v>
      </c>
      <c r="O2527">
        <v>4</v>
      </c>
    </row>
    <row r="2528" spans="1:15" x14ac:dyDescent="0.25">
      <c r="A2528" t="str">
        <f t="shared" si="271"/>
        <v/>
      </c>
      <c r="B2528" s="16">
        <f t="shared" si="274"/>
        <v>41328</v>
      </c>
      <c r="C2528">
        <f t="shared" si="275"/>
        <v>295</v>
      </c>
      <c r="D2528">
        <f t="shared" si="272"/>
        <v>142</v>
      </c>
      <c r="E2528">
        <f t="shared" si="273"/>
        <v>153</v>
      </c>
      <c r="F2528">
        <f t="shared" si="277"/>
        <v>20</v>
      </c>
      <c r="H2528">
        <f t="shared" si="276"/>
        <v>112</v>
      </c>
      <c r="I2528">
        <v>5</v>
      </c>
      <c r="K2528">
        <v>1</v>
      </c>
      <c r="O2528">
        <v>4</v>
      </c>
    </row>
    <row r="2529" spans="1:15" x14ac:dyDescent="0.25">
      <c r="A2529" t="str">
        <f t="shared" si="271"/>
        <v/>
      </c>
      <c r="B2529" s="16">
        <f t="shared" si="274"/>
        <v>41329</v>
      </c>
      <c r="C2529">
        <f t="shared" si="275"/>
        <v>295</v>
      </c>
      <c r="D2529">
        <f t="shared" si="272"/>
        <v>142</v>
      </c>
      <c r="E2529">
        <f t="shared" si="273"/>
        <v>153</v>
      </c>
      <c r="F2529">
        <f t="shared" si="277"/>
        <v>20</v>
      </c>
      <c r="H2529">
        <f t="shared" si="276"/>
        <v>112</v>
      </c>
      <c r="I2529">
        <v>5</v>
      </c>
      <c r="K2529">
        <v>1</v>
      </c>
      <c r="O2529">
        <v>4</v>
      </c>
    </row>
    <row r="2530" spans="1:15" x14ac:dyDescent="0.25">
      <c r="A2530" t="str">
        <f t="shared" si="271"/>
        <v/>
      </c>
      <c r="B2530" s="16">
        <f t="shared" si="274"/>
        <v>41330</v>
      </c>
      <c r="C2530">
        <f t="shared" si="275"/>
        <v>295</v>
      </c>
      <c r="D2530">
        <f t="shared" si="272"/>
        <v>142</v>
      </c>
      <c r="E2530">
        <f t="shared" si="273"/>
        <v>153</v>
      </c>
      <c r="F2530">
        <f t="shared" si="277"/>
        <v>20</v>
      </c>
      <c r="H2530">
        <f t="shared" si="276"/>
        <v>112</v>
      </c>
      <c r="I2530">
        <v>5</v>
      </c>
      <c r="K2530">
        <v>1</v>
      </c>
      <c r="O2530">
        <v>4</v>
      </c>
    </row>
    <row r="2531" spans="1:15" x14ac:dyDescent="0.25">
      <c r="A2531" t="str">
        <f t="shared" si="271"/>
        <v/>
      </c>
      <c r="B2531" s="16">
        <f t="shared" si="274"/>
        <v>41331</v>
      </c>
      <c r="C2531">
        <f t="shared" si="275"/>
        <v>295</v>
      </c>
      <c r="D2531">
        <f t="shared" si="272"/>
        <v>142</v>
      </c>
      <c r="E2531">
        <f t="shared" si="273"/>
        <v>153</v>
      </c>
      <c r="F2531">
        <f t="shared" si="277"/>
        <v>20</v>
      </c>
      <c r="H2531">
        <f t="shared" si="276"/>
        <v>112</v>
      </c>
      <c r="I2531">
        <v>5</v>
      </c>
      <c r="K2531">
        <v>1</v>
      </c>
      <c r="O2531">
        <v>4</v>
      </c>
    </row>
    <row r="2532" spans="1:15" x14ac:dyDescent="0.25">
      <c r="A2532" t="str">
        <f t="shared" si="271"/>
        <v/>
      </c>
      <c r="B2532" s="16">
        <f t="shared" si="274"/>
        <v>41332</v>
      </c>
      <c r="C2532">
        <f t="shared" si="275"/>
        <v>295</v>
      </c>
      <c r="D2532">
        <f t="shared" si="272"/>
        <v>142</v>
      </c>
      <c r="E2532">
        <f t="shared" si="273"/>
        <v>153</v>
      </c>
      <c r="F2532">
        <f t="shared" si="277"/>
        <v>20</v>
      </c>
      <c r="H2532">
        <f t="shared" si="276"/>
        <v>112</v>
      </c>
      <c r="I2532">
        <v>5</v>
      </c>
      <c r="K2532">
        <v>1</v>
      </c>
      <c r="O2532">
        <v>4</v>
      </c>
    </row>
    <row r="2533" spans="1:15" x14ac:dyDescent="0.25">
      <c r="A2533" t="str">
        <f t="shared" si="271"/>
        <v/>
      </c>
      <c r="B2533" s="16">
        <f t="shared" si="274"/>
        <v>41333</v>
      </c>
      <c r="C2533">
        <f t="shared" si="275"/>
        <v>295</v>
      </c>
      <c r="D2533">
        <f t="shared" si="272"/>
        <v>142</v>
      </c>
      <c r="E2533">
        <f t="shared" si="273"/>
        <v>153</v>
      </c>
      <c r="F2533">
        <f t="shared" si="277"/>
        <v>20</v>
      </c>
      <c r="H2533">
        <f t="shared" si="276"/>
        <v>112</v>
      </c>
      <c r="I2533">
        <v>5</v>
      </c>
      <c r="K2533">
        <v>1</v>
      </c>
      <c r="O2533">
        <v>4</v>
      </c>
    </row>
    <row r="2534" spans="1:15" x14ac:dyDescent="0.25">
      <c r="A2534">
        <f t="shared" si="271"/>
        <v>1</v>
      </c>
      <c r="B2534" s="16">
        <f t="shared" si="274"/>
        <v>41334</v>
      </c>
      <c r="C2534">
        <f t="shared" si="275"/>
        <v>295</v>
      </c>
      <c r="D2534">
        <f t="shared" si="272"/>
        <v>142</v>
      </c>
      <c r="E2534">
        <f t="shared" si="273"/>
        <v>153</v>
      </c>
      <c r="F2534">
        <f t="shared" si="277"/>
        <v>20</v>
      </c>
      <c r="H2534">
        <f>10+7+86</f>
        <v>103</v>
      </c>
      <c r="I2534">
        <v>5</v>
      </c>
      <c r="K2534">
        <v>1</v>
      </c>
      <c r="O2534">
        <v>13</v>
      </c>
    </row>
    <row r="2535" spans="1:15" x14ac:dyDescent="0.25">
      <c r="A2535" t="str">
        <f t="shared" si="271"/>
        <v/>
      </c>
      <c r="B2535" s="16">
        <f t="shared" si="274"/>
        <v>41335</v>
      </c>
      <c r="C2535">
        <f t="shared" si="275"/>
        <v>295</v>
      </c>
      <c r="D2535">
        <f t="shared" si="272"/>
        <v>142</v>
      </c>
      <c r="E2535">
        <f t="shared" si="273"/>
        <v>153</v>
      </c>
      <c r="F2535">
        <f t="shared" si="277"/>
        <v>20</v>
      </c>
      <c r="H2535">
        <f t="shared" ref="H2535:H2564" si="278">10+7+86</f>
        <v>103</v>
      </c>
      <c r="I2535">
        <v>5</v>
      </c>
      <c r="K2535">
        <v>1</v>
      </c>
      <c r="O2535">
        <v>13</v>
      </c>
    </row>
    <row r="2536" spans="1:15" x14ac:dyDescent="0.25">
      <c r="A2536" t="str">
        <f t="shared" si="271"/>
        <v/>
      </c>
      <c r="B2536" s="16">
        <f t="shared" si="274"/>
        <v>41336</v>
      </c>
      <c r="C2536">
        <f t="shared" si="275"/>
        <v>295</v>
      </c>
      <c r="D2536">
        <f t="shared" si="272"/>
        <v>142</v>
      </c>
      <c r="E2536">
        <f t="shared" si="273"/>
        <v>153</v>
      </c>
      <c r="F2536">
        <f t="shared" si="277"/>
        <v>20</v>
      </c>
      <c r="H2536">
        <f t="shared" si="278"/>
        <v>103</v>
      </c>
      <c r="I2536">
        <v>5</v>
      </c>
      <c r="K2536">
        <v>1</v>
      </c>
      <c r="O2536">
        <v>13</v>
      </c>
    </row>
    <row r="2537" spans="1:15" x14ac:dyDescent="0.25">
      <c r="A2537" t="str">
        <f t="shared" si="271"/>
        <v/>
      </c>
      <c r="B2537" s="16">
        <f t="shared" si="274"/>
        <v>41337</v>
      </c>
      <c r="C2537">
        <f t="shared" si="275"/>
        <v>295</v>
      </c>
      <c r="D2537">
        <f t="shared" si="272"/>
        <v>142</v>
      </c>
      <c r="E2537">
        <f t="shared" si="273"/>
        <v>153</v>
      </c>
      <c r="F2537">
        <f t="shared" si="277"/>
        <v>20</v>
      </c>
      <c r="H2537">
        <f t="shared" si="278"/>
        <v>103</v>
      </c>
      <c r="I2537">
        <v>5</v>
      </c>
      <c r="K2537">
        <v>1</v>
      </c>
      <c r="O2537">
        <v>13</v>
      </c>
    </row>
    <row r="2538" spans="1:15" x14ac:dyDescent="0.25">
      <c r="A2538" t="str">
        <f t="shared" si="271"/>
        <v/>
      </c>
      <c r="B2538" s="16">
        <f t="shared" si="274"/>
        <v>41338</v>
      </c>
      <c r="C2538">
        <f t="shared" si="275"/>
        <v>295</v>
      </c>
      <c r="D2538">
        <f t="shared" si="272"/>
        <v>142</v>
      </c>
      <c r="E2538">
        <f t="shared" si="273"/>
        <v>153</v>
      </c>
      <c r="F2538">
        <f t="shared" si="277"/>
        <v>20</v>
      </c>
      <c r="H2538">
        <f t="shared" si="278"/>
        <v>103</v>
      </c>
      <c r="I2538">
        <v>5</v>
      </c>
      <c r="K2538">
        <v>1</v>
      </c>
      <c r="O2538">
        <v>13</v>
      </c>
    </row>
    <row r="2539" spans="1:15" x14ac:dyDescent="0.25">
      <c r="A2539" t="str">
        <f t="shared" si="271"/>
        <v/>
      </c>
      <c r="B2539" s="16">
        <f t="shared" si="274"/>
        <v>41339</v>
      </c>
      <c r="C2539">
        <f t="shared" si="275"/>
        <v>295</v>
      </c>
      <c r="D2539">
        <f t="shared" si="272"/>
        <v>142</v>
      </c>
      <c r="E2539">
        <f t="shared" si="273"/>
        <v>153</v>
      </c>
      <c r="F2539">
        <f t="shared" si="277"/>
        <v>20</v>
      </c>
      <c r="H2539">
        <f t="shared" si="278"/>
        <v>103</v>
      </c>
      <c r="I2539">
        <v>5</v>
      </c>
      <c r="K2539">
        <v>1</v>
      </c>
      <c r="O2539">
        <v>13</v>
      </c>
    </row>
    <row r="2540" spans="1:15" x14ac:dyDescent="0.25">
      <c r="A2540" t="str">
        <f t="shared" si="271"/>
        <v/>
      </c>
      <c r="B2540" s="16">
        <f t="shared" si="274"/>
        <v>41340</v>
      </c>
      <c r="C2540">
        <f t="shared" si="275"/>
        <v>295</v>
      </c>
      <c r="D2540">
        <f t="shared" si="272"/>
        <v>142</v>
      </c>
      <c r="E2540">
        <f t="shared" si="273"/>
        <v>153</v>
      </c>
      <c r="F2540">
        <f t="shared" si="277"/>
        <v>20</v>
      </c>
      <c r="H2540">
        <f t="shared" si="278"/>
        <v>103</v>
      </c>
      <c r="I2540">
        <v>5</v>
      </c>
      <c r="K2540">
        <v>1</v>
      </c>
      <c r="O2540">
        <v>13</v>
      </c>
    </row>
    <row r="2541" spans="1:15" x14ac:dyDescent="0.25">
      <c r="A2541" t="str">
        <f t="shared" si="271"/>
        <v/>
      </c>
      <c r="B2541" s="16">
        <f t="shared" si="274"/>
        <v>41341</v>
      </c>
      <c r="C2541">
        <f t="shared" si="275"/>
        <v>295</v>
      </c>
      <c r="D2541">
        <f t="shared" si="272"/>
        <v>142</v>
      </c>
      <c r="E2541">
        <f t="shared" si="273"/>
        <v>153</v>
      </c>
      <c r="F2541">
        <f t="shared" si="277"/>
        <v>20</v>
      </c>
      <c r="H2541">
        <f t="shared" si="278"/>
        <v>103</v>
      </c>
      <c r="I2541">
        <v>5</v>
      </c>
      <c r="K2541">
        <v>1</v>
      </c>
      <c r="O2541">
        <v>13</v>
      </c>
    </row>
    <row r="2542" spans="1:15" x14ac:dyDescent="0.25">
      <c r="A2542" t="str">
        <f t="shared" si="271"/>
        <v/>
      </c>
      <c r="B2542" s="16">
        <f t="shared" si="274"/>
        <v>41342</v>
      </c>
      <c r="C2542">
        <f t="shared" si="275"/>
        <v>295</v>
      </c>
      <c r="D2542">
        <f t="shared" si="272"/>
        <v>142</v>
      </c>
      <c r="E2542">
        <f t="shared" si="273"/>
        <v>153</v>
      </c>
      <c r="F2542">
        <f t="shared" si="277"/>
        <v>20</v>
      </c>
      <c r="H2542">
        <f t="shared" si="278"/>
        <v>103</v>
      </c>
      <c r="I2542">
        <v>5</v>
      </c>
      <c r="K2542">
        <v>1</v>
      </c>
      <c r="O2542">
        <v>13</v>
      </c>
    </row>
    <row r="2543" spans="1:15" x14ac:dyDescent="0.25">
      <c r="A2543" t="str">
        <f t="shared" si="271"/>
        <v/>
      </c>
      <c r="B2543" s="16">
        <f t="shared" si="274"/>
        <v>41343</v>
      </c>
      <c r="C2543">
        <f t="shared" si="275"/>
        <v>295</v>
      </c>
      <c r="D2543">
        <f t="shared" si="272"/>
        <v>142</v>
      </c>
      <c r="E2543">
        <f t="shared" si="273"/>
        <v>153</v>
      </c>
      <c r="F2543">
        <f t="shared" si="277"/>
        <v>20</v>
      </c>
      <c r="H2543">
        <f t="shared" si="278"/>
        <v>103</v>
      </c>
      <c r="I2543">
        <v>5</v>
      </c>
      <c r="K2543">
        <v>1</v>
      </c>
      <c r="O2543">
        <v>13</v>
      </c>
    </row>
    <row r="2544" spans="1:15" x14ac:dyDescent="0.25">
      <c r="A2544" t="str">
        <f t="shared" si="271"/>
        <v/>
      </c>
      <c r="B2544" s="16">
        <f t="shared" si="274"/>
        <v>41344</v>
      </c>
      <c r="C2544">
        <f t="shared" si="275"/>
        <v>295</v>
      </c>
      <c r="D2544">
        <f t="shared" si="272"/>
        <v>142</v>
      </c>
      <c r="E2544">
        <f t="shared" si="273"/>
        <v>153</v>
      </c>
      <c r="F2544">
        <f t="shared" si="277"/>
        <v>20</v>
      </c>
      <c r="H2544">
        <f t="shared" si="278"/>
        <v>103</v>
      </c>
      <c r="I2544">
        <v>5</v>
      </c>
      <c r="K2544">
        <v>1</v>
      </c>
      <c r="O2544">
        <v>13</v>
      </c>
    </row>
    <row r="2545" spans="1:15" x14ac:dyDescent="0.25">
      <c r="A2545" t="str">
        <f t="shared" si="271"/>
        <v/>
      </c>
      <c r="B2545" s="16">
        <f t="shared" si="274"/>
        <v>41345</v>
      </c>
      <c r="C2545">
        <f t="shared" si="275"/>
        <v>295</v>
      </c>
      <c r="D2545">
        <f t="shared" si="272"/>
        <v>142</v>
      </c>
      <c r="E2545">
        <f t="shared" si="273"/>
        <v>153</v>
      </c>
      <c r="F2545">
        <f t="shared" si="277"/>
        <v>20</v>
      </c>
      <c r="H2545">
        <f t="shared" si="278"/>
        <v>103</v>
      </c>
      <c r="I2545">
        <v>5</v>
      </c>
      <c r="K2545">
        <v>1</v>
      </c>
      <c r="O2545">
        <v>13</v>
      </c>
    </row>
    <row r="2546" spans="1:15" x14ac:dyDescent="0.25">
      <c r="A2546" t="str">
        <f t="shared" si="271"/>
        <v/>
      </c>
      <c r="B2546" s="16">
        <f t="shared" si="274"/>
        <v>41346</v>
      </c>
      <c r="C2546">
        <f t="shared" si="275"/>
        <v>295</v>
      </c>
      <c r="D2546">
        <f t="shared" si="272"/>
        <v>142</v>
      </c>
      <c r="E2546">
        <f t="shared" si="273"/>
        <v>153</v>
      </c>
      <c r="F2546">
        <f t="shared" si="277"/>
        <v>20</v>
      </c>
      <c r="H2546">
        <f t="shared" si="278"/>
        <v>103</v>
      </c>
      <c r="I2546">
        <v>5</v>
      </c>
      <c r="K2546">
        <v>1</v>
      </c>
      <c r="O2546">
        <v>13</v>
      </c>
    </row>
    <row r="2547" spans="1:15" x14ac:dyDescent="0.25">
      <c r="A2547" t="str">
        <f t="shared" si="271"/>
        <v/>
      </c>
      <c r="B2547" s="16">
        <f t="shared" si="274"/>
        <v>41347</v>
      </c>
      <c r="C2547">
        <f t="shared" si="275"/>
        <v>295</v>
      </c>
      <c r="D2547">
        <f t="shared" si="272"/>
        <v>142</v>
      </c>
      <c r="E2547">
        <f t="shared" si="273"/>
        <v>153</v>
      </c>
      <c r="F2547">
        <f t="shared" si="277"/>
        <v>20</v>
      </c>
      <c r="H2547">
        <f t="shared" si="278"/>
        <v>103</v>
      </c>
      <c r="I2547">
        <v>5</v>
      </c>
      <c r="K2547">
        <v>1</v>
      </c>
      <c r="O2547">
        <v>13</v>
      </c>
    </row>
    <row r="2548" spans="1:15" x14ac:dyDescent="0.25">
      <c r="A2548" t="str">
        <f t="shared" si="271"/>
        <v/>
      </c>
      <c r="B2548" s="16">
        <f t="shared" si="274"/>
        <v>41348</v>
      </c>
      <c r="C2548">
        <f t="shared" si="275"/>
        <v>295</v>
      </c>
      <c r="D2548">
        <f t="shared" si="272"/>
        <v>142</v>
      </c>
      <c r="E2548">
        <f t="shared" si="273"/>
        <v>153</v>
      </c>
      <c r="F2548">
        <f t="shared" si="277"/>
        <v>20</v>
      </c>
      <c r="H2548">
        <f t="shared" si="278"/>
        <v>103</v>
      </c>
      <c r="I2548">
        <v>5</v>
      </c>
      <c r="K2548">
        <v>1</v>
      </c>
      <c r="O2548">
        <v>13</v>
      </c>
    </row>
    <row r="2549" spans="1:15" x14ac:dyDescent="0.25">
      <c r="A2549" t="str">
        <f t="shared" si="271"/>
        <v/>
      </c>
      <c r="B2549" s="16">
        <f t="shared" si="274"/>
        <v>41349</v>
      </c>
      <c r="C2549">
        <f t="shared" si="275"/>
        <v>295</v>
      </c>
      <c r="D2549">
        <f t="shared" si="272"/>
        <v>142</v>
      </c>
      <c r="E2549">
        <f t="shared" si="273"/>
        <v>153</v>
      </c>
      <c r="F2549">
        <f t="shared" si="277"/>
        <v>20</v>
      </c>
      <c r="H2549">
        <f t="shared" si="278"/>
        <v>103</v>
      </c>
      <c r="I2549">
        <v>5</v>
      </c>
      <c r="K2549">
        <v>1</v>
      </c>
      <c r="O2549">
        <v>13</v>
      </c>
    </row>
    <row r="2550" spans="1:15" x14ac:dyDescent="0.25">
      <c r="A2550" t="str">
        <f t="shared" si="271"/>
        <v/>
      </c>
      <c r="B2550" s="16">
        <f t="shared" si="274"/>
        <v>41350</v>
      </c>
      <c r="C2550">
        <f t="shared" si="275"/>
        <v>295</v>
      </c>
      <c r="D2550">
        <f t="shared" si="272"/>
        <v>142</v>
      </c>
      <c r="E2550">
        <f t="shared" si="273"/>
        <v>153</v>
      </c>
      <c r="F2550">
        <f t="shared" si="277"/>
        <v>20</v>
      </c>
      <c r="H2550">
        <f t="shared" si="278"/>
        <v>103</v>
      </c>
      <c r="I2550">
        <v>5</v>
      </c>
      <c r="K2550">
        <v>1</v>
      </c>
      <c r="O2550">
        <v>13</v>
      </c>
    </row>
    <row r="2551" spans="1:15" x14ac:dyDescent="0.25">
      <c r="A2551" t="str">
        <f t="shared" si="271"/>
        <v/>
      </c>
      <c r="B2551" s="16">
        <f t="shared" si="274"/>
        <v>41351</v>
      </c>
      <c r="C2551">
        <f t="shared" si="275"/>
        <v>295</v>
      </c>
      <c r="D2551">
        <f t="shared" si="272"/>
        <v>142</v>
      </c>
      <c r="E2551">
        <f t="shared" si="273"/>
        <v>153</v>
      </c>
      <c r="F2551">
        <f t="shared" si="277"/>
        <v>20</v>
      </c>
      <c r="H2551">
        <f t="shared" si="278"/>
        <v>103</v>
      </c>
      <c r="I2551">
        <v>5</v>
      </c>
      <c r="K2551">
        <v>1</v>
      </c>
      <c r="O2551">
        <v>13</v>
      </c>
    </row>
    <row r="2552" spans="1:15" x14ac:dyDescent="0.25">
      <c r="A2552" t="str">
        <f t="shared" si="271"/>
        <v/>
      </c>
      <c r="B2552" s="16">
        <f t="shared" si="274"/>
        <v>41352</v>
      </c>
      <c r="C2552">
        <f t="shared" si="275"/>
        <v>295</v>
      </c>
      <c r="D2552">
        <f t="shared" si="272"/>
        <v>142</v>
      </c>
      <c r="E2552">
        <f t="shared" si="273"/>
        <v>153</v>
      </c>
      <c r="F2552">
        <f t="shared" si="277"/>
        <v>20</v>
      </c>
      <c r="H2552">
        <f t="shared" si="278"/>
        <v>103</v>
      </c>
      <c r="I2552">
        <v>5</v>
      </c>
      <c r="K2552">
        <v>1</v>
      </c>
      <c r="O2552">
        <v>13</v>
      </c>
    </row>
    <row r="2553" spans="1:15" x14ac:dyDescent="0.25">
      <c r="A2553" t="str">
        <f t="shared" si="271"/>
        <v/>
      </c>
      <c r="B2553" s="16">
        <f t="shared" si="274"/>
        <v>41353</v>
      </c>
      <c r="C2553">
        <f t="shared" si="275"/>
        <v>295</v>
      </c>
      <c r="D2553">
        <f t="shared" si="272"/>
        <v>142</v>
      </c>
      <c r="E2553">
        <f t="shared" si="273"/>
        <v>153</v>
      </c>
      <c r="F2553">
        <f t="shared" si="277"/>
        <v>20</v>
      </c>
      <c r="H2553">
        <f t="shared" si="278"/>
        <v>103</v>
      </c>
      <c r="I2553">
        <v>5</v>
      </c>
      <c r="K2553">
        <v>1</v>
      </c>
      <c r="O2553">
        <v>13</v>
      </c>
    </row>
    <row r="2554" spans="1:15" x14ac:dyDescent="0.25">
      <c r="A2554" t="str">
        <f t="shared" si="271"/>
        <v/>
      </c>
      <c r="B2554" s="16">
        <f t="shared" si="274"/>
        <v>41354</v>
      </c>
      <c r="C2554">
        <f t="shared" si="275"/>
        <v>295</v>
      </c>
      <c r="D2554">
        <f t="shared" si="272"/>
        <v>142</v>
      </c>
      <c r="E2554">
        <f t="shared" si="273"/>
        <v>153</v>
      </c>
      <c r="F2554">
        <f t="shared" si="277"/>
        <v>20</v>
      </c>
      <c r="H2554">
        <f t="shared" si="278"/>
        <v>103</v>
      </c>
      <c r="I2554">
        <v>5</v>
      </c>
      <c r="K2554">
        <v>1</v>
      </c>
      <c r="O2554">
        <v>13</v>
      </c>
    </row>
    <row r="2555" spans="1:15" x14ac:dyDescent="0.25">
      <c r="A2555" t="str">
        <f t="shared" si="271"/>
        <v/>
      </c>
      <c r="B2555" s="16">
        <f t="shared" si="274"/>
        <v>41355</v>
      </c>
      <c r="C2555">
        <f t="shared" si="275"/>
        <v>295</v>
      </c>
      <c r="D2555">
        <f t="shared" si="272"/>
        <v>142</v>
      </c>
      <c r="E2555">
        <f t="shared" si="273"/>
        <v>153</v>
      </c>
      <c r="F2555">
        <f t="shared" si="277"/>
        <v>20</v>
      </c>
      <c r="H2555">
        <f t="shared" si="278"/>
        <v>103</v>
      </c>
      <c r="I2555">
        <v>5</v>
      </c>
      <c r="K2555">
        <v>1</v>
      </c>
      <c r="O2555">
        <v>13</v>
      </c>
    </row>
    <row r="2556" spans="1:15" x14ac:dyDescent="0.25">
      <c r="A2556" t="str">
        <f t="shared" si="271"/>
        <v/>
      </c>
      <c r="B2556" s="16">
        <f t="shared" si="274"/>
        <v>41356</v>
      </c>
      <c r="C2556">
        <f t="shared" si="275"/>
        <v>295</v>
      </c>
      <c r="D2556">
        <f t="shared" si="272"/>
        <v>142</v>
      </c>
      <c r="E2556">
        <f t="shared" si="273"/>
        <v>153</v>
      </c>
      <c r="F2556">
        <f t="shared" si="277"/>
        <v>20</v>
      </c>
      <c r="H2556">
        <f t="shared" si="278"/>
        <v>103</v>
      </c>
      <c r="I2556">
        <v>5</v>
      </c>
      <c r="K2556">
        <v>1</v>
      </c>
      <c r="O2556">
        <v>13</v>
      </c>
    </row>
    <row r="2557" spans="1:15" x14ac:dyDescent="0.25">
      <c r="A2557" t="str">
        <f t="shared" si="271"/>
        <v/>
      </c>
      <c r="B2557" s="16">
        <f t="shared" si="274"/>
        <v>41357</v>
      </c>
      <c r="C2557">
        <f t="shared" si="275"/>
        <v>295</v>
      </c>
      <c r="D2557">
        <f t="shared" si="272"/>
        <v>142</v>
      </c>
      <c r="E2557">
        <f t="shared" si="273"/>
        <v>153</v>
      </c>
      <c r="F2557">
        <f t="shared" si="277"/>
        <v>20</v>
      </c>
      <c r="H2557">
        <f t="shared" si="278"/>
        <v>103</v>
      </c>
      <c r="I2557">
        <v>5</v>
      </c>
      <c r="K2557">
        <v>1</v>
      </c>
      <c r="O2557">
        <v>13</v>
      </c>
    </row>
    <row r="2558" spans="1:15" x14ac:dyDescent="0.25">
      <c r="A2558" t="str">
        <f t="shared" si="271"/>
        <v/>
      </c>
      <c r="B2558" s="16">
        <f t="shared" si="274"/>
        <v>41358</v>
      </c>
      <c r="C2558">
        <f t="shared" si="275"/>
        <v>295</v>
      </c>
      <c r="D2558">
        <f t="shared" si="272"/>
        <v>142</v>
      </c>
      <c r="E2558">
        <f t="shared" si="273"/>
        <v>153</v>
      </c>
      <c r="F2558">
        <f t="shared" si="277"/>
        <v>20</v>
      </c>
      <c r="H2558">
        <f t="shared" si="278"/>
        <v>103</v>
      </c>
      <c r="I2558">
        <v>5</v>
      </c>
      <c r="K2558">
        <v>1</v>
      </c>
      <c r="O2558">
        <v>13</v>
      </c>
    </row>
    <row r="2559" spans="1:15" x14ac:dyDescent="0.25">
      <c r="A2559" t="str">
        <f t="shared" si="271"/>
        <v/>
      </c>
      <c r="B2559" s="16">
        <f t="shared" si="274"/>
        <v>41359</v>
      </c>
      <c r="C2559">
        <f t="shared" si="275"/>
        <v>295</v>
      </c>
      <c r="D2559">
        <f t="shared" si="272"/>
        <v>142</v>
      </c>
      <c r="E2559">
        <f t="shared" si="273"/>
        <v>153</v>
      </c>
      <c r="F2559">
        <f t="shared" si="277"/>
        <v>20</v>
      </c>
      <c r="H2559">
        <f t="shared" si="278"/>
        <v>103</v>
      </c>
      <c r="I2559">
        <v>5</v>
      </c>
      <c r="K2559">
        <v>1</v>
      </c>
      <c r="O2559">
        <v>13</v>
      </c>
    </row>
    <row r="2560" spans="1:15" x14ac:dyDescent="0.25">
      <c r="A2560" t="str">
        <f t="shared" si="271"/>
        <v/>
      </c>
      <c r="B2560" s="16">
        <f t="shared" si="274"/>
        <v>41360</v>
      </c>
      <c r="C2560">
        <f t="shared" si="275"/>
        <v>295</v>
      </c>
      <c r="D2560">
        <f t="shared" si="272"/>
        <v>142</v>
      </c>
      <c r="E2560">
        <f t="shared" si="273"/>
        <v>153</v>
      </c>
      <c r="F2560">
        <f t="shared" si="277"/>
        <v>20</v>
      </c>
      <c r="H2560">
        <f t="shared" si="278"/>
        <v>103</v>
      </c>
      <c r="I2560">
        <v>5</v>
      </c>
      <c r="K2560">
        <v>1</v>
      </c>
      <c r="O2560">
        <v>13</v>
      </c>
    </row>
    <row r="2561" spans="1:15" x14ac:dyDescent="0.25">
      <c r="A2561" t="str">
        <f t="shared" si="271"/>
        <v/>
      </c>
      <c r="B2561" s="16">
        <f t="shared" si="274"/>
        <v>41361</v>
      </c>
      <c r="C2561">
        <f t="shared" si="275"/>
        <v>295</v>
      </c>
      <c r="D2561">
        <f t="shared" si="272"/>
        <v>142</v>
      </c>
      <c r="E2561">
        <f t="shared" si="273"/>
        <v>153</v>
      </c>
      <c r="F2561">
        <f t="shared" si="277"/>
        <v>20</v>
      </c>
      <c r="H2561">
        <f t="shared" si="278"/>
        <v>103</v>
      </c>
      <c r="I2561">
        <v>5</v>
      </c>
      <c r="K2561">
        <v>1</v>
      </c>
      <c r="O2561">
        <v>13</v>
      </c>
    </row>
    <row r="2562" spans="1:15" x14ac:dyDescent="0.25">
      <c r="A2562" t="str">
        <f t="shared" si="271"/>
        <v/>
      </c>
      <c r="B2562" s="16">
        <f t="shared" si="274"/>
        <v>41362</v>
      </c>
      <c r="C2562">
        <f t="shared" si="275"/>
        <v>295</v>
      </c>
      <c r="D2562">
        <f t="shared" si="272"/>
        <v>142</v>
      </c>
      <c r="E2562">
        <f t="shared" si="273"/>
        <v>153</v>
      </c>
      <c r="F2562">
        <f t="shared" si="277"/>
        <v>20</v>
      </c>
      <c r="H2562">
        <f t="shared" si="278"/>
        <v>103</v>
      </c>
      <c r="I2562">
        <v>5</v>
      </c>
      <c r="K2562">
        <v>1</v>
      </c>
      <c r="O2562">
        <v>13</v>
      </c>
    </row>
    <row r="2563" spans="1:15" x14ac:dyDescent="0.25">
      <c r="A2563" t="str">
        <f t="shared" si="271"/>
        <v/>
      </c>
      <c r="B2563" s="16">
        <f t="shared" si="274"/>
        <v>41363</v>
      </c>
      <c r="C2563">
        <f t="shared" si="275"/>
        <v>295</v>
      </c>
      <c r="D2563">
        <f t="shared" si="272"/>
        <v>142</v>
      </c>
      <c r="E2563">
        <f t="shared" si="273"/>
        <v>153</v>
      </c>
      <c r="F2563">
        <f t="shared" si="277"/>
        <v>20</v>
      </c>
      <c r="H2563">
        <f t="shared" si="278"/>
        <v>103</v>
      </c>
      <c r="I2563">
        <v>5</v>
      </c>
      <c r="K2563">
        <v>1</v>
      </c>
      <c r="O2563">
        <v>13</v>
      </c>
    </row>
    <row r="2564" spans="1:15" x14ac:dyDescent="0.25">
      <c r="A2564" t="str">
        <f t="shared" si="271"/>
        <v/>
      </c>
      <c r="B2564" s="16">
        <f t="shared" si="274"/>
        <v>41364</v>
      </c>
      <c r="C2564">
        <f t="shared" si="275"/>
        <v>295</v>
      </c>
      <c r="D2564">
        <f t="shared" si="272"/>
        <v>142</v>
      </c>
      <c r="E2564">
        <f t="shared" si="273"/>
        <v>153</v>
      </c>
      <c r="F2564">
        <f t="shared" si="277"/>
        <v>20</v>
      </c>
      <c r="H2564">
        <f t="shared" si="278"/>
        <v>103</v>
      </c>
      <c r="I2564">
        <v>5</v>
      </c>
      <c r="K2564">
        <v>1</v>
      </c>
      <c r="O2564">
        <v>13</v>
      </c>
    </row>
    <row r="2565" spans="1:15" x14ac:dyDescent="0.25">
      <c r="A2565">
        <f t="shared" si="271"/>
        <v>1</v>
      </c>
      <c r="B2565" s="16">
        <f t="shared" si="274"/>
        <v>41365</v>
      </c>
      <c r="C2565">
        <f t="shared" si="275"/>
        <v>295</v>
      </c>
      <c r="D2565">
        <f t="shared" si="272"/>
        <v>143</v>
      </c>
      <c r="E2565">
        <f t="shared" si="273"/>
        <v>152</v>
      </c>
      <c r="F2565">
        <f t="shared" si="277"/>
        <v>20</v>
      </c>
      <c r="G2565">
        <f>4+5</f>
        <v>9</v>
      </c>
      <c r="H2565">
        <f>10+4+95</f>
        <v>109</v>
      </c>
      <c r="O2565">
        <v>5</v>
      </c>
    </row>
    <row r="2566" spans="1:15" x14ac:dyDescent="0.25">
      <c r="A2566" t="str">
        <f t="shared" si="271"/>
        <v/>
      </c>
      <c r="B2566" s="16">
        <f t="shared" si="274"/>
        <v>41366</v>
      </c>
      <c r="C2566">
        <f t="shared" si="275"/>
        <v>295</v>
      </c>
      <c r="D2566">
        <f t="shared" si="272"/>
        <v>143</v>
      </c>
      <c r="E2566">
        <f t="shared" si="273"/>
        <v>152</v>
      </c>
      <c r="F2566">
        <f t="shared" si="277"/>
        <v>20</v>
      </c>
      <c r="G2566">
        <f t="shared" ref="G2566:G2594" si="279">4+5</f>
        <v>9</v>
      </c>
      <c r="H2566">
        <f t="shared" ref="H2566:H2594" si="280">10+4+95</f>
        <v>109</v>
      </c>
      <c r="O2566">
        <v>5</v>
      </c>
    </row>
    <row r="2567" spans="1:15" x14ac:dyDescent="0.25">
      <c r="A2567" t="str">
        <f t="shared" si="271"/>
        <v/>
      </c>
      <c r="B2567" s="16">
        <f t="shared" si="274"/>
        <v>41367</v>
      </c>
      <c r="C2567">
        <f t="shared" si="275"/>
        <v>295</v>
      </c>
      <c r="D2567">
        <f t="shared" si="272"/>
        <v>143</v>
      </c>
      <c r="E2567">
        <f t="shared" si="273"/>
        <v>152</v>
      </c>
      <c r="F2567">
        <f t="shared" si="277"/>
        <v>20</v>
      </c>
      <c r="G2567">
        <f t="shared" si="279"/>
        <v>9</v>
      </c>
      <c r="H2567">
        <f t="shared" si="280"/>
        <v>109</v>
      </c>
      <c r="O2567">
        <v>5</v>
      </c>
    </row>
    <row r="2568" spans="1:15" x14ac:dyDescent="0.25">
      <c r="A2568" t="str">
        <f t="shared" ref="A2568:A2631" si="281">IF(DAY(B2568)=1,1,"")</f>
        <v/>
      </c>
      <c r="B2568" s="16">
        <f t="shared" si="274"/>
        <v>41368</v>
      </c>
      <c r="C2568">
        <f t="shared" si="275"/>
        <v>295</v>
      </c>
      <c r="D2568">
        <f t="shared" ref="D2568:D2631" si="282">SUM(F2568:W2568)</f>
        <v>143</v>
      </c>
      <c r="E2568">
        <f t="shared" ref="E2568:E2631" si="283">C2568-D2568</f>
        <v>152</v>
      </c>
      <c r="F2568">
        <f t="shared" si="277"/>
        <v>20</v>
      </c>
      <c r="G2568">
        <f t="shared" si="279"/>
        <v>9</v>
      </c>
      <c r="H2568">
        <f t="shared" si="280"/>
        <v>109</v>
      </c>
      <c r="O2568">
        <v>5</v>
      </c>
    </row>
    <row r="2569" spans="1:15" x14ac:dyDescent="0.25">
      <c r="A2569" t="str">
        <f t="shared" si="281"/>
        <v/>
      </c>
      <c r="B2569" s="16">
        <f t="shared" ref="B2569:B2632" si="284">B2568+1</f>
        <v>41369</v>
      </c>
      <c r="C2569">
        <f t="shared" si="275"/>
        <v>295</v>
      </c>
      <c r="D2569">
        <f t="shared" si="282"/>
        <v>143</v>
      </c>
      <c r="E2569">
        <f t="shared" si="283"/>
        <v>152</v>
      </c>
      <c r="F2569">
        <f t="shared" si="277"/>
        <v>20</v>
      </c>
      <c r="G2569">
        <f t="shared" si="279"/>
        <v>9</v>
      </c>
      <c r="H2569">
        <f t="shared" si="280"/>
        <v>109</v>
      </c>
      <c r="O2569">
        <v>5</v>
      </c>
    </row>
    <row r="2570" spans="1:15" x14ac:dyDescent="0.25">
      <c r="A2570" t="str">
        <f t="shared" si="281"/>
        <v/>
      </c>
      <c r="B2570" s="16">
        <f t="shared" si="284"/>
        <v>41370</v>
      </c>
      <c r="C2570">
        <f t="shared" ref="C2570:C2633" si="285">C2569</f>
        <v>295</v>
      </c>
      <c r="D2570">
        <f t="shared" si="282"/>
        <v>143</v>
      </c>
      <c r="E2570">
        <f t="shared" si="283"/>
        <v>152</v>
      </c>
      <c r="F2570">
        <f t="shared" si="277"/>
        <v>20</v>
      </c>
      <c r="G2570">
        <f t="shared" si="279"/>
        <v>9</v>
      </c>
      <c r="H2570">
        <f t="shared" si="280"/>
        <v>109</v>
      </c>
      <c r="O2570">
        <v>5</v>
      </c>
    </row>
    <row r="2571" spans="1:15" x14ac:dyDescent="0.25">
      <c r="A2571" t="str">
        <f t="shared" si="281"/>
        <v/>
      </c>
      <c r="B2571" s="16">
        <f t="shared" si="284"/>
        <v>41371</v>
      </c>
      <c r="C2571">
        <f t="shared" si="285"/>
        <v>295</v>
      </c>
      <c r="D2571">
        <f t="shared" si="282"/>
        <v>143</v>
      </c>
      <c r="E2571">
        <f t="shared" si="283"/>
        <v>152</v>
      </c>
      <c r="F2571">
        <f t="shared" si="277"/>
        <v>20</v>
      </c>
      <c r="G2571">
        <f t="shared" si="279"/>
        <v>9</v>
      </c>
      <c r="H2571">
        <f t="shared" si="280"/>
        <v>109</v>
      </c>
      <c r="O2571">
        <v>5</v>
      </c>
    </row>
    <row r="2572" spans="1:15" x14ac:dyDescent="0.25">
      <c r="A2572" t="str">
        <f t="shared" si="281"/>
        <v/>
      </c>
      <c r="B2572" s="16">
        <f t="shared" si="284"/>
        <v>41372</v>
      </c>
      <c r="C2572">
        <f t="shared" si="285"/>
        <v>295</v>
      </c>
      <c r="D2572">
        <f t="shared" si="282"/>
        <v>143</v>
      </c>
      <c r="E2572">
        <f t="shared" si="283"/>
        <v>152</v>
      </c>
      <c r="F2572">
        <f t="shared" si="277"/>
        <v>20</v>
      </c>
      <c r="G2572">
        <f t="shared" si="279"/>
        <v>9</v>
      </c>
      <c r="H2572">
        <f t="shared" si="280"/>
        <v>109</v>
      </c>
      <c r="O2572">
        <v>5</v>
      </c>
    </row>
    <row r="2573" spans="1:15" x14ac:dyDescent="0.25">
      <c r="A2573" t="str">
        <f t="shared" si="281"/>
        <v/>
      </c>
      <c r="B2573" s="16">
        <f t="shared" si="284"/>
        <v>41373</v>
      </c>
      <c r="C2573">
        <f t="shared" si="285"/>
        <v>295</v>
      </c>
      <c r="D2573">
        <f t="shared" si="282"/>
        <v>143</v>
      </c>
      <c r="E2573">
        <f t="shared" si="283"/>
        <v>152</v>
      </c>
      <c r="F2573">
        <f t="shared" si="277"/>
        <v>20</v>
      </c>
      <c r="G2573">
        <f t="shared" si="279"/>
        <v>9</v>
      </c>
      <c r="H2573">
        <f t="shared" si="280"/>
        <v>109</v>
      </c>
      <c r="O2573">
        <v>5</v>
      </c>
    </row>
    <row r="2574" spans="1:15" x14ac:dyDescent="0.25">
      <c r="A2574" t="str">
        <f t="shared" si="281"/>
        <v/>
      </c>
      <c r="B2574" s="16">
        <f t="shared" si="284"/>
        <v>41374</v>
      </c>
      <c r="C2574">
        <f t="shared" si="285"/>
        <v>295</v>
      </c>
      <c r="D2574">
        <f t="shared" si="282"/>
        <v>143</v>
      </c>
      <c r="E2574">
        <f t="shared" si="283"/>
        <v>152</v>
      </c>
      <c r="F2574">
        <f t="shared" si="277"/>
        <v>20</v>
      </c>
      <c r="G2574">
        <f t="shared" si="279"/>
        <v>9</v>
      </c>
      <c r="H2574">
        <f t="shared" si="280"/>
        <v>109</v>
      </c>
      <c r="O2574">
        <v>5</v>
      </c>
    </row>
    <row r="2575" spans="1:15" x14ac:dyDescent="0.25">
      <c r="A2575" t="str">
        <f t="shared" si="281"/>
        <v/>
      </c>
      <c r="B2575" s="16">
        <f t="shared" si="284"/>
        <v>41375</v>
      </c>
      <c r="C2575">
        <f t="shared" si="285"/>
        <v>295</v>
      </c>
      <c r="D2575">
        <f t="shared" si="282"/>
        <v>143</v>
      </c>
      <c r="E2575">
        <f t="shared" si="283"/>
        <v>152</v>
      </c>
      <c r="F2575">
        <f t="shared" si="277"/>
        <v>20</v>
      </c>
      <c r="G2575">
        <f t="shared" si="279"/>
        <v>9</v>
      </c>
      <c r="H2575">
        <f t="shared" si="280"/>
        <v>109</v>
      </c>
      <c r="O2575">
        <v>5</v>
      </c>
    </row>
    <row r="2576" spans="1:15" x14ac:dyDescent="0.25">
      <c r="A2576" t="str">
        <f t="shared" si="281"/>
        <v/>
      </c>
      <c r="B2576" s="16">
        <f t="shared" si="284"/>
        <v>41376</v>
      </c>
      <c r="C2576">
        <f t="shared" si="285"/>
        <v>295</v>
      </c>
      <c r="D2576">
        <f t="shared" si="282"/>
        <v>143</v>
      </c>
      <c r="E2576">
        <f t="shared" si="283"/>
        <v>152</v>
      </c>
      <c r="F2576">
        <f t="shared" si="277"/>
        <v>20</v>
      </c>
      <c r="G2576">
        <f t="shared" si="279"/>
        <v>9</v>
      </c>
      <c r="H2576">
        <f t="shared" si="280"/>
        <v>109</v>
      </c>
      <c r="O2576">
        <v>5</v>
      </c>
    </row>
    <row r="2577" spans="1:15" x14ac:dyDescent="0.25">
      <c r="A2577" t="str">
        <f t="shared" si="281"/>
        <v/>
      </c>
      <c r="B2577" s="16">
        <f t="shared" si="284"/>
        <v>41377</v>
      </c>
      <c r="C2577">
        <f t="shared" si="285"/>
        <v>295</v>
      </c>
      <c r="D2577">
        <f t="shared" si="282"/>
        <v>143</v>
      </c>
      <c r="E2577">
        <f t="shared" si="283"/>
        <v>152</v>
      </c>
      <c r="F2577">
        <f t="shared" ref="F2577:F2640" si="286">F2576</f>
        <v>20</v>
      </c>
      <c r="G2577">
        <f t="shared" si="279"/>
        <v>9</v>
      </c>
      <c r="H2577">
        <f t="shared" si="280"/>
        <v>109</v>
      </c>
      <c r="O2577">
        <v>5</v>
      </c>
    </row>
    <row r="2578" spans="1:15" x14ac:dyDescent="0.25">
      <c r="A2578" t="str">
        <f t="shared" si="281"/>
        <v/>
      </c>
      <c r="B2578" s="16">
        <f t="shared" si="284"/>
        <v>41378</v>
      </c>
      <c r="C2578">
        <f t="shared" si="285"/>
        <v>295</v>
      </c>
      <c r="D2578">
        <f t="shared" si="282"/>
        <v>143</v>
      </c>
      <c r="E2578">
        <f t="shared" si="283"/>
        <v>152</v>
      </c>
      <c r="F2578">
        <f t="shared" si="286"/>
        <v>20</v>
      </c>
      <c r="G2578">
        <f t="shared" si="279"/>
        <v>9</v>
      </c>
      <c r="H2578">
        <f t="shared" si="280"/>
        <v>109</v>
      </c>
      <c r="O2578">
        <v>5</v>
      </c>
    </row>
    <row r="2579" spans="1:15" x14ac:dyDescent="0.25">
      <c r="A2579" t="str">
        <f t="shared" si="281"/>
        <v/>
      </c>
      <c r="B2579" s="16">
        <f t="shared" si="284"/>
        <v>41379</v>
      </c>
      <c r="C2579">
        <f t="shared" si="285"/>
        <v>295</v>
      </c>
      <c r="D2579">
        <f t="shared" si="282"/>
        <v>143</v>
      </c>
      <c r="E2579">
        <f t="shared" si="283"/>
        <v>152</v>
      </c>
      <c r="F2579">
        <f t="shared" si="286"/>
        <v>20</v>
      </c>
      <c r="G2579">
        <f t="shared" si="279"/>
        <v>9</v>
      </c>
      <c r="H2579">
        <f t="shared" si="280"/>
        <v>109</v>
      </c>
      <c r="O2579">
        <v>5</v>
      </c>
    </row>
    <row r="2580" spans="1:15" x14ac:dyDescent="0.25">
      <c r="A2580" t="str">
        <f t="shared" si="281"/>
        <v/>
      </c>
      <c r="B2580" s="16">
        <f t="shared" si="284"/>
        <v>41380</v>
      </c>
      <c r="C2580">
        <f t="shared" si="285"/>
        <v>295</v>
      </c>
      <c r="D2580">
        <f t="shared" si="282"/>
        <v>143</v>
      </c>
      <c r="E2580">
        <f t="shared" si="283"/>
        <v>152</v>
      </c>
      <c r="F2580">
        <f t="shared" si="286"/>
        <v>20</v>
      </c>
      <c r="G2580">
        <f t="shared" si="279"/>
        <v>9</v>
      </c>
      <c r="H2580">
        <f t="shared" si="280"/>
        <v>109</v>
      </c>
      <c r="O2580">
        <v>5</v>
      </c>
    </row>
    <row r="2581" spans="1:15" x14ac:dyDescent="0.25">
      <c r="A2581" t="str">
        <f t="shared" si="281"/>
        <v/>
      </c>
      <c r="B2581" s="16">
        <f t="shared" si="284"/>
        <v>41381</v>
      </c>
      <c r="C2581">
        <f t="shared" si="285"/>
        <v>295</v>
      </c>
      <c r="D2581">
        <f t="shared" si="282"/>
        <v>143</v>
      </c>
      <c r="E2581">
        <f t="shared" si="283"/>
        <v>152</v>
      </c>
      <c r="F2581">
        <f t="shared" si="286"/>
        <v>20</v>
      </c>
      <c r="G2581">
        <f t="shared" si="279"/>
        <v>9</v>
      </c>
      <c r="H2581">
        <f t="shared" si="280"/>
        <v>109</v>
      </c>
      <c r="O2581">
        <v>5</v>
      </c>
    </row>
    <row r="2582" spans="1:15" x14ac:dyDescent="0.25">
      <c r="A2582" t="str">
        <f t="shared" si="281"/>
        <v/>
      </c>
      <c r="B2582" s="16">
        <f t="shared" si="284"/>
        <v>41382</v>
      </c>
      <c r="C2582">
        <f t="shared" si="285"/>
        <v>295</v>
      </c>
      <c r="D2582">
        <f t="shared" si="282"/>
        <v>143</v>
      </c>
      <c r="E2582">
        <f t="shared" si="283"/>
        <v>152</v>
      </c>
      <c r="F2582">
        <f t="shared" si="286"/>
        <v>20</v>
      </c>
      <c r="G2582">
        <f t="shared" si="279"/>
        <v>9</v>
      </c>
      <c r="H2582">
        <f t="shared" si="280"/>
        <v>109</v>
      </c>
      <c r="O2582">
        <v>5</v>
      </c>
    </row>
    <row r="2583" spans="1:15" x14ac:dyDescent="0.25">
      <c r="A2583" t="str">
        <f t="shared" si="281"/>
        <v/>
      </c>
      <c r="B2583" s="16">
        <f t="shared" si="284"/>
        <v>41383</v>
      </c>
      <c r="C2583">
        <f t="shared" si="285"/>
        <v>295</v>
      </c>
      <c r="D2583">
        <f t="shared" si="282"/>
        <v>143</v>
      </c>
      <c r="E2583">
        <f t="shared" si="283"/>
        <v>152</v>
      </c>
      <c r="F2583">
        <f t="shared" si="286"/>
        <v>20</v>
      </c>
      <c r="G2583">
        <f t="shared" si="279"/>
        <v>9</v>
      </c>
      <c r="H2583">
        <f t="shared" si="280"/>
        <v>109</v>
      </c>
      <c r="O2583">
        <v>5</v>
      </c>
    </row>
    <row r="2584" spans="1:15" x14ac:dyDescent="0.25">
      <c r="A2584" t="str">
        <f t="shared" si="281"/>
        <v/>
      </c>
      <c r="B2584" s="16">
        <f t="shared" si="284"/>
        <v>41384</v>
      </c>
      <c r="C2584">
        <f t="shared" si="285"/>
        <v>295</v>
      </c>
      <c r="D2584">
        <f t="shared" si="282"/>
        <v>143</v>
      </c>
      <c r="E2584">
        <f t="shared" si="283"/>
        <v>152</v>
      </c>
      <c r="F2584">
        <f t="shared" si="286"/>
        <v>20</v>
      </c>
      <c r="G2584">
        <f t="shared" si="279"/>
        <v>9</v>
      </c>
      <c r="H2584">
        <f t="shared" si="280"/>
        <v>109</v>
      </c>
      <c r="O2584">
        <v>5</v>
      </c>
    </row>
    <row r="2585" spans="1:15" x14ac:dyDescent="0.25">
      <c r="A2585" t="str">
        <f t="shared" si="281"/>
        <v/>
      </c>
      <c r="B2585" s="16">
        <f t="shared" si="284"/>
        <v>41385</v>
      </c>
      <c r="C2585">
        <f t="shared" si="285"/>
        <v>295</v>
      </c>
      <c r="D2585">
        <f t="shared" si="282"/>
        <v>143</v>
      </c>
      <c r="E2585">
        <f t="shared" si="283"/>
        <v>152</v>
      </c>
      <c r="F2585">
        <f t="shared" si="286"/>
        <v>20</v>
      </c>
      <c r="G2585">
        <f t="shared" si="279"/>
        <v>9</v>
      </c>
      <c r="H2585">
        <f t="shared" si="280"/>
        <v>109</v>
      </c>
      <c r="O2585">
        <v>5</v>
      </c>
    </row>
    <row r="2586" spans="1:15" x14ac:dyDescent="0.25">
      <c r="A2586" t="str">
        <f t="shared" si="281"/>
        <v/>
      </c>
      <c r="B2586" s="16">
        <f t="shared" si="284"/>
        <v>41386</v>
      </c>
      <c r="C2586">
        <f t="shared" si="285"/>
        <v>295</v>
      </c>
      <c r="D2586">
        <f t="shared" si="282"/>
        <v>143</v>
      </c>
      <c r="E2586">
        <f t="shared" si="283"/>
        <v>152</v>
      </c>
      <c r="F2586">
        <f t="shared" si="286"/>
        <v>20</v>
      </c>
      <c r="G2586">
        <f t="shared" si="279"/>
        <v>9</v>
      </c>
      <c r="H2586">
        <f t="shared" si="280"/>
        <v>109</v>
      </c>
      <c r="O2586">
        <v>5</v>
      </c>
    </row>
    <row r="2587" spans="1:15" x14ac:dyDescent="0.25">
      <c r="A2587" t="str">
        <f t="shared" si="281"/>
        <v/>
      </c>
      <c r="B2587" s="16">
        <f t="shared" si="284"/>
        <v>41387</v>
      </c>
      <c r="C2587">
        <f t="shared" si="285"/>
        <v>295</v>
      </c>
      <c r="D2587">
        <f t="shared" si="282"/>
        <v>143</v>
      </c>
      <c r="E2587">
        <f t="shared" si="283"/>
        <v>152</v>
      </c>
      <c r="F2587">
        <f t="shared" si="286"/>
        <v>20</v>
      </c>
      <c r="G2587">
        <f t="shared" si="279"/>
        <v>9</v>
      </c>
      <c r="H2587">
        <f t="shared" si="280"/>
        <v>109</v>
      </c>
      <c r="O2587">
        <v>5</v>
      </c>
    </row>
    <row r="2588" spans="1:15" x14ac:dyDescent="0.25">
      <c r="A2588" t="str">
        <f t="shared" si="281"/>
        <v/>
      </c>
      <c r="B2588" s="16">
        <f t="shared" si="284"/>
        <v>41388</v>
      </c>
      <c r="C2588">
        <f t="shared" si="285"/>
        <v>295</v>
      </c>
      <c r="D2588">
        <f t="shared" si="282"/>
        <v>143</v>
      </c>
      <c r="E2588">
        <f t="shared" si="283"/>
        <v>152</v>
      </c>
      <c r="F2588">
        <f t="shared" si="286"/>
        <v>20</v>
      </c>
      <c r="G2588">
        <f t="shared" si="279"/>
        <v>9</v>
      </c>
      <c r="H2588">
        <f t="shared" si="280"/>
        <v>109</v>
      </c>
      <c r="O2588">
        <v>5</v>
      </c>
    </row>
    <row r="2589" spans="1:15" x14ac:dyDescent="0.25">
      <c r="A2589" t="str">
        <f t="shared" si="281"/>
        <v/>
      </c>
      <c r="B2589" s="16">
        <f t="shared" si="284"/>
        <v>41389</v>
      </c>
      <c r="C2589">
        <f t="shared" si="285"/>
        <v>295</v>
      </c>
      <c r="D2589">
        <f t="shared" si="282"/>
        <v>143</v>
      </c>
      <c r="E2589">
        <f t="shared" si="283"/>
        <v>152</v>
      </c>
      <c r="F2589">
        <f t="shared" si="286"/>
        <v>20</v>
      </c>
      <c r="G2589">
        <f t="shared" si="279"/>
        <v>9</v>
      </c>
      <c r="H2589">
        <f t="shared" si="280"/>
        <v>109</v>
      </c>
      <c r="O2589">
        <v>5</v>
      </c>
    </row>
    <row r="2590" spans="1:15" x14ac:dyDescent="0.25">
      <c r="A2590" t="str">
        <f t="shared" si="281"/>
        <v/>
      </c>
      <c r="B2590" s="16">
        <f t="shared" si="284"/>
        <v>41390</v>
      </c>
      <c r="C2590">
        <f t="shared" si="285"/>
        <v>295</v>
      </c>
      <c r="D2590">
        <f t="shared" si="282"/>
        <v>143</v>
      </c>
      <c r="E2590">
        <f t="shared" si="283"/>
        <v>152</v>
      </c>
      <c r="F2590">
        <f t="shared" si="286"/>
        <v>20</v>
      </c>
      <c r="G2590">
        <f t="shared" si="279"/>
        <v>9</v>
      </c>
      <c r="H2590">
        <f t="shared" si="280"/>
        <v>109</v>
      </c>
      <c r="O2590">
        <v>5</v>
      </c>
    </row>
    <row r="2591" spans="1:15" x14ac:dyDescent="0.25">
      <c r="A2591" t="str">
        <f t="shared" si="281"/>
        <v/>
      </c>
      <c r="B2591" s="16">
        <f t="shared" si="284"/>
        <v>41391</v>
      </c>
      <c r="C2591">
        <f t="shared" si="285"/>
        <v>295</v>
      </c>
      <c r="D2591">
        <f t="shared" si="282"/>
        <v>143</v>
      </c>
      <c r="E2591">
        <f t="shared" si="283"/>
        <v>152</v>
      </c>
      <c r="F2591">
        <f t="shared" si="286"/>
        <v>20</v>
      </c>
      <c r="G2591">
        <f t="shared" si="279"/>
        <v>9</v>
      </c>
      <c r="H2591">
        <f t="shared" si="280"/>
        <v>109</v>
      </c>
      <c r="O2591">
        <v>5</v>
      </c>
    </row>
    <row r="2592" spans="1:15" x14ac:dyDescent="0.25">
      <c r="A2592" t="str">
        <f t="shared" si="281"/>
        <v/>
      </c>
      <c r="B2592" s="16">
        <f t="shared" si="284"/>
        <v>41392</v>
      </c>
      <c r="C2592">
        <f t="shared" si="285"/>
        <v>295</v>
      </c>
      <c r="D2592">
        <f t="shared" si="282"/>
        <v>143</v>
      </c>
      <c r="E2592">
        <f t="shared" si="283"/>
        <v>152</v>
      </c>
      <c r="F2592">
        <f t="shared" si="286"/>
        <v>20</v>
      </c>
      <c r="G2592">
        <f t="shared" si="279"/>
        <v>9</v>
      </c>
      <c r="H2592">
        <f t="shared" si="280"/>
        <v>109</v>
      </c>
      <c r="O2592">
        <v>5</v>
      </c>
    </row>
    <row r="2593" spans="1:15" x14ac:dyDescent="0.25">
      <c r="A2593" t="str">
        <f t="shared" si="281"/>
        <v/>
      </c>
      <c r="B2593" s="16">
        <f t="shared" si="284"/>
        <v>41393</v>
      </c>
      <c r="C2593">
        <f t="shared" si="285"/>
        <v>295</v>
      </c>
      <c r="D2593">
        <f t="shared" si="282"/>
        <v>143</v>
      </c>
      <c r="E2593">
        <f t="shared" si="283"/>
        <v>152</v>
      </c>
      <c r="F2593">
        <f t="shared" si="286"/>
        <v>20</v>
      </c>
      <c r="G2593">
        <f t="shared" si="279"/>
        <v>9</v>
      </c>
      <c r="H2593">
        <f t="shared" si="280"/>
        <v>109</v>
      </c>
      <c r="O2593">
        <v>5</v>
      </c>
    </row>
    <row r="2594" spans="1:15" x14ac:dyDescent="0.25">
      <c r="A2594" t="str">
        <f t="shared" si="281"/>
        <v/>
      </c>
      <c r="B2594" s="16">
        <f t="shared" si="284"/>
        <v>41394</v>
      </c>
      <c r="C2594">
        <f t="shared" si="285"/>
        <v>295</v>
      </c>
      <c r="D2594">
        <f t="shared" si="282"/>
        <v>143</v>
      </c>
      <c r="E2594">
        <f t="shared" si="283"/>
        <v>152</v>
      </c>
      <c r="F2594">
        <f t="shared" si="286"/>
        <v>20</v>
      </c>
      <c r="G2594">
        <f t="shared" si="279"/>
        <v>9</v>
      </c>
      <c r="H2594">
        <f t="shared" si="280"/>
        <v>109</v>
      </c>
      <c r="O2594">
        <v>5</v>
      </c>
    </row>
    <row r="2595" spans="1:15" x14ac:dyDescent="0.25">
      <c r="A2595">
        <f t="shared" si="281"/>
        <v>1</v>
      </c>
      <c r="B2595" s="16">
        <f t="shared" si="284"/>
        <v>41395</v>
      </c>
      <c r="C2595">
        <v>287</v>
      </c>
      <c r="D2595">
        <f t="shared" si="282"/>
        <v>143</v>
      </c>
      <c r="E2595">
        <f t="shared" si="283"/>
        <v>144</v>
      </c>
      <c r="F2595">
        <f t="shared" si="286"/>
        <v>20</v>
      </c>
      <c r="G2595">
        <f>4+5+68</f>
        <v>77</v>
      </c>
      <c r="H2595">
        <f>10+4+32</f>
        <v>46</v>
      </c>
    </row>
    <row r="2596" spans="1:15" x14ac:dyDescent="0.25">
      <c r="A2596" t="str">
        <f t="shared" si="281"/>
        <v/>
      </c>
      <c r="B2596" s="16">
        <f t="shared" si="284"/>
        <v>41396</v>
      </c>
      <c r="C2596">
        <f t="shared" si="285"/>
        <v>287</v>
      </c>
      <c r="D2596">
        <f t="shared" si="282"/>
        <v>143</v>
      </c>
      <c r="E2596">
        <f t="shared" si="283"/>
        <v>144</v>
      </c>
      <c r="F2596">
        <f t="shared" si="286"/>
        <v>20</v>
      </c>
      <c r="G2596">
        <f t="shared" ref="G2596:G2625" si="287">4+5+68</f>
        <v>77</v>
      </c>
      <c r="H2596">
        <f t="shared" ref="H2596:H2625" si="288">10+4+32</f>
        <v>46</v>
      </c>
    </row>
    <row r="2597" spans="1:15" x14ac:dyDescent="0.25">
      <c r="A2597" t="str">
        <f t="shared" si="281"/>
        <v/>
      </c>
      <c r="B2597" s="16">
        <f t="shared" si="284"/>
        <v>41397</v>
      </c>
      <c r="C2597">
        <f t="shared" si="285"/>
        <v>287</v>
      </c>
      <c r="D2597">
        <f t="shared" si="282"/>
        <v>143</v>
      </c>
      <c r="E2597">
        <f t="shared" si="283"/>
        <v>144</v>
      </c>
      <c r="F2597">
        <f t="shared" si="286"/>
        <v>20</v>
      </c>
      <c r="G2597">
        <f t="shared" si="287"/>
        <v>77</v>
      </c>
      <c r="H2597">
        <f t="shared" si="288"/>
        <v>46</v>
      </c>
    </row>
    <row r="2598" spans="1:15" x14ac:dyDescent="0.25">
      <c r="A2598" t="str">
        <f t="shared" si="281"/>
        <v/>
      </c>
      <c r="B2598" s="16">
        <f t="shared" si="284"/>
        <v>41398</v>
      </c>
      <c r="C2598">
        <f t="shared" si="285"/>
        <v>287</v>
      </c>
      <c r="D2598">
        <f t="shared" si="282"/>
        <v>143</v>
      </c>
      <c r="E2598">
        <f t="shared" si="283"/>
        <v>144</v>
      </c>
      <c r="F2598">
        <f t="shared" si="286"/>
        <v>20</v>
      </c>
      <c r="G2598">
        <f t="shared" si="287"/>
        <v>77</v>
      </c>
      <c r="H2598">
        <f t="shared" si="288"/>
        <v>46</v>
      </c>
    </row>
    <row r="2599" spans="1:15" x14ac:dyDescent="0.25">
      <c r="A2599" t="str">
        <f t="shared" si="281"/>
        <v/>
      </c>
      <c r="B2599" s="16">
        <f t="shared" si="284"/>
        <v>41399</v>
      </c>
      <c r="C2599">
        <f t="shared" si="285"/>
        <v>287</v>
      </c>
      <c r="D2599">
        <f t="shared" si="282"/>
        <v>143</v>
      </c>
      <c r="E2599">
        <f t="shared" si="283"/>
        <v>144</v>
      </c>
      <c r="F2599">
        <f t="shared" si="286"/>
        <v>20</v>
      </c>
      <c r="G2599">
        <f t="shared" si="287"/>
        <v>77</v>
      </c>
      <c r="H2599">
        <f t="shared" si="288"/>
        <v>46</v>
      </c>
    </row>
    <row r="2600" spans="1:15" x14ac:dyDescent="0.25">
      <c r="A2600" t="str">
        <f t="shared" si="281"/>
        <v/>
      </c>
      <c r="B2600" s="16">
        <f t="shared" si="284"/>
        <v>41400</v>
      </c>
      <c r="C2600">
        <f t="shared" si="285"/>
        <v>287</v>
      </c>
      <c r="D2600">
        <f t="shared" si="282"/>
        <v>143</v>
      </c>
      <c r="E2600">
        <f t="shared" si="283"/>
        <v>144</v>
      </c>
      <c r="F2600">
        <f t="shared" si="286"/>
        <v>20</v>
      </c>
      <c r="G2600">
        <f t="shared" si="287"/>
        <v>77</v>
      </c>
      <c r="H2600">
        <f t="shared" si="288"/>
        <v>46</v>
      </c>
    </row>
    <row r="2601" spans="1:15" x14ac:dyDescent="0.25">
      <c r="A2601" t="str">
        <f t="shared" si="281"/>
        <v/>
      </c>
      <c r="B2601" s="16">
        <f t="shared" si="284"/>
        <v>41401</v>
      </c>
      <c r="C2601">
        <f t="shared" si="285"/>
        <v>287</v>
      </c>
      <c r="D2601">
        <f t="shared" si="282"/>
        <v>143</v>
      </c>
      <c r="E2601">
        <f t="shared" si="283"/>
        <v>144</v>
      </c>
      <c r="F2601">
        <f t="shared" si="286"/>
        <v>20</v>
      </c>
      <c r="G2601">
        <f t="shared" si="287"/>
        <v>77</v>
      </c>
      <c r="H2601">
        <f t="shared" si="288"/>
        <v>46</v>
      </c>
    </row>
    <row r="2602" spans="1:15" x14ac:dyDescent="0.25">
      <c r="A2602" t="str">
        <f t="shared" si="281"/>
        <v/>
      </c>
      <c r="B2602" s="16">
        <f t="shared" si="284"/>
        <v>41402</v>
      </c>
      <c r="C2602">
        <f t="shared" si="285"/>
        <v>287</v>
      </c>
      <c r="D2602">
        <f t="shared" si="282"/>
        <v>143</v>
      </c>
      <c r="E2602">
        <f t="shared" si="283"/>
        <v>144</v>
      </c>
      <c r="F2602">
        <f t="shared" si="286"/>
        <v>20</v>
      </c>
      <c r="G2602">
        <f t="shared" si="287"/>
        <v>77</v>
      </c>
      <c r="H2602">
        <f t="shared" si="288"/>
        <v>46</v>
      </c>
    </row>
    <row r="2603" spans="1:15" x14ac:dyDescent="0.25">
      <c r="A2603" t="str">
        <f t="shared" si="281"/>
        <v/>
      </c>
      <c r="B2603" s="16">
        <f t="shared" si="284"/>
        <v>41403</v>
      </c>
      <c r="C2603">
        <f t="shared" si="285"/>
        <v>287</v>
      </c>
      <c r="D2603">
        <f t="shared" si="282"/>
        <v>143</v>
      </c>
      <c r="E2603">
        <f t="shared" si="283"/>
        <v>144</v>
      </c>
      <c r="F2603">
        <f t="shared" si="286"/>
        <v>20</v>
      </c>
      <c r="G2603">
        <f t="shared" si="287"/>
        <v>77</v>
      </c>
      <c r="H2603">
        <f t="shared" si="288"/>
        <v>46</v>
      </c>
    </row>
    <row r="2604" spans="1:15" x14ac:dyDescent="0.25">
      <c r="A2604" t="str">
        <f t="shared" si="281"/>
        <v/>
      </c>
      <c r="B2604" s="16">
        <f t="shared" si="284"/>
        <v>41404</v>
      </c>
      <c r="C2604">
        <f t="shared" si="285"/>
        <v>287</v>
      </c>
      <c r="D2604">
        <f t="shared" si="282"/>
        <v>143</v>
      </c>
      <c r="E2604">
        <f t="shared" si="283"/>
        <v>144</v>
      </c>
      <c r="F2604">
        <f t="shared" si="286"/>
        <v>20</v>
      </c>
      <c r="G2604">
        <f t="shared" si="287"/>
        <v>77</v>
      </c>
      <c r="H2604">
        <f t="shared" si="288"/>
        <v>46</v>
      </c>
    </row>
    <row r="2605" spans="1:15" x14ac:dyDescent="0.25">
      <c r="A2605" t="str">
        <f t="shared" si="281"/>
        <v/>
      </c>
      <c r="B2605" s="16">
        <f t="shared" si="284"/>
        <v>41405</v>
      </c>
      <c r="C2605">
        <f t="shared" si="285"/>
        <v>287</v>
      </c>
      <c r="D2605">
        <f t="shared" si="282"/>
        <v>143</v>
      </c>
      <c r="E2605">
        <f t="shared" si="283"/>
        <v>144</v>
      </c>
      <c r="F2605">
        <f t="shared" si="286"/>
        <v>20</v>
      </c>
      <c r="G2605">
        <f t="shared" si="287"/>
        <v>77</v>
      </c>
      <c r="H2605">
        <f t="shared" si="288"/>
        <v>46</v>
      </c>
    </row>
    <row r="2606" spans="1:15" x14ac:dyDescent="0.25">
      <c r="A2606" t="str">
        <f t="shared" si="281"/>
        <v/>
      </c>
      <c r="B2606" s="16">
        <f t="shared" si="284"/>
        <v>41406</v>
      </c>
      <c r="C2606">
        <f t="shared" si="285"/>
        <v>287</v>
      </c>
      <c r="D2606">
        <f t="shared" si="282"/>
        <v>143</v>
      </c>
      <c r="E2606">
        <f t="shared" si="283"/>
        <v>144</v>
      </c>
      <c r="F2606">
        <f t="shared" si="286"/>
        <v>20</v>
      </c>
      <c r="G2606">
        <f t="shared" si="287"/>
        <v>77</v>
      </c>
      <c r="H2606">
        <f t="shared" si="288"/>
        <v>46</v>
      </c>
    </row>
    <row r="2607" spans="1:15" x14ac:dyDescent="0.25">
      <c r="A2607" t="str">
        <f t="shared" si="281"/>
        <v/>
      </c>
      <c r="B2607" s="16">
        <f t="shared" si="284"/>
        <v>41407</v>
      </c>
      <c r="C2607">
        <f t="shared" si="285"/>
        <v>287</v>
      </c>
      <c r="D2607">
        <f t="shared" si="282"/>
        <v>143</v>
      </c>
      <c r="E2607">
        <f t="shared" si="283"/>
        <v>144</v>
      </c>
      <c r="F2607">
        <f t="shared" si="286"/>
        <v>20</v>
      </c>
      <c r="G2607">
        <f t="shared" si="287"/>
        <v>77</v>
      </c>
      <c r="H2607">
        <f t="shared" si="288"/>
        <v>46</v>
      </c>
    </row>
    <row r="2608" spans="1:15" x14ac:dyDescent="0.25">
      <c r="A2608" t="str">
        <f t="shared" si="281"/>
        <v/>
      </c>
      <c r="B2608" s="16">
        <f t="shared" si="284"/>
        <v>41408</v>
      </c>
      <c r="C2608">
        <f t="shared" si="285"/>
        <v>287</v>
      </c>
      <c r="D2608">
        <f t="shared" si="282"/>
        <v>143</v>
      </c>
      <c r="E2608">
        <f t="shared" si="283"/>
        <v>144</v>
      </c>
      <c r="F2608">
        <f t="shared" si="286"/>
        <v>20</v>
      </c>
      <c r="G2608">
        <f t="shared" si="287"/>
        <v>77</v>
      </c>
      <c r="H2608">
        <f t="shared" si="288"/>
        <v>46</v>
      </c>
    </row>
    <row r="2609" spans="1:8" x14ac:dyDescent="0.25">
      <c r="A2609" t="str">
        <f t="shared" si="281"/>
        <v/>
      </c>
      <c r="B2609" s="16">
        <f t="shared" si="284"/>
        <v>41409</v>
      </c>
      <c r="C2609">
        <f t="shared" si="285"/>
        <v>287</v>
      </c>
      <c r="D2609">
        <f t="shared" si="282"/>
        <v>143</v>
      </c>
      <c r="E2609">
        <f t="shared" si="283"/>
        <v>144</v>
      </c>
      <c r="F2609">
        <f t="shared" si="286"/>
        <v>20</v>
      </c>
      <c r="G2609">
        <f t="shared" si="287"/>
        <v>77</v>
      </c>
      <c r="H2609">
        <f t="shared" si="288"/>
        <v>46</v>
      </c>
    </row>
    <row r="2610" spans="1:8" x14ac:dyDescent="0.25">
      <c r="A2610" t="str">
        <f t="shared" si="281"/>
        <v/>
      </c>
      <c r="B2610" s="16">
        <f t="shared" si="284"/>
        <v>41410</v>
      </c>
      <c r="C2610">
        <f t="shared" si="285"/>
        <v>287</v>
      </c>
      <c r="D2610">
        <f t="shared" si="282"/>
        <v>143</v>
      </c>
      <c r="E2610">
        <f t="shared" si="283"/>
        <v>144</v>
      </c>
      <c r="F2610">
        <f t="shared" si="286"/>
        <v>20</v>
      </c>
      <c r="G2610">
        <f t="shared" si="287"/>
        <v>77</v>
      </c>
      <c r="H2610">
        <f t="shared" si="288"/>
        <v>46</v>
      </c>
    </row>
    <row r="2611" spans="1:8" x14ac:dyDescent="0.25">
      <c r="A2611" t="str">
        <f t="shared" si="281"/>
        <v/>
      </c>
      <c r="B2611" s="16">
        <f t="shared" si="284"/>
        <v>41411</v>
      </c>
      <c r="C2611">
        <f t="shared" si="285"/>
        <v>287</v>
      </c>
      <c r="D2611">
        <f t="shared" si="282"/>
        <v>143</v>
      </c>
      <c r="E2611">
        <f t="shared" si="283"/>
        <v>144</v>
      </c>
      <c r="F2611">
        <f t="shared" si="286"/>
        <v>20</v>
      </c>
      <c r="G2611">
        <f t="shared" si="287"/>
        <v>77</v>
      </c>
      <c r="H2611">
        <f t="shared" si="288"/>
        <v>46</v>
      </c>
    </row>
    <row r="2612" spans="1:8" x14ac:dyDescent="0.25">
      <c r="A2612" t="str">
        <f t="shared" si="281"/>
        <v/>
      </c>
      <c r="B2612" s="16">
        <f t="shared" si="284"/>
        <v>41412</v>
      </c>
      <c r="C2612">
        <f t="shared" si="285"/>
        <v>287</v>
      </c>
      <c r="D2612">
        <f t="shared" si="282"/>
        <v>143</v>
      </c>
      <c r="E2612">
        <f t="shared" si="283"/>
        <v>144</v>
      </c>
      <c r="F2612">
        <f t="shared" si="286"/>
        <v>20</v>
      </c>
      <c r="G2612">
        <f t="shared" si="287"/>
        <v>77</v>
      </c>
      <c r="H2612">
        <f t="shared" si="288"/>
        <v>46</v>
      </c>
    </row>
    <row r="2613" spans="1:8" x14ac:dyDescent="0.25">
      <c r="A2613" t="str">
        <f t="shared" si="281"/>
        <v/>
      </c>
      <c r="B2613" s="16">
        <f t="shared" si="284"/>
        <v>41413</v>
      </c>
      <c r="C2613">
        <f t="shared" si="285"/>
        <v>287</v>
      </c>
      <c r="D2613">
        <f t="shared" si="282"/>
        <v>143</v>
      </c>
      <c r="E2613">
        <f t="shared" si="283"/>
        <v>144</v>
      </c>
      <c r="F2613">
        <f t="shared" si="286"/>
        <v>20</v>
      </c>
      <c r="G2613">
        <f t="shared" si="287"/>
        <v>77</v>
      </c>
      <c r="H2613">
        <f t="shared" si="288"/>
        <v>46</v>
      </c>
    </row>
    <row r="2614" spans="1:8" x14ac:dyDescent="0.25">
      <c r="A2614" t="str">
        <f t="shared" si="281"/>
        <v/>
      </c>
      <c r="B2614" s="16">
        <f t="shared" si="284"/>
        <v>41414</v>
      </c>
      <c r="C2614">
        <f t="shared" si="285"/>
        <v>287</v>
      </c>
      <c r="D2614">
        <f t="shared" si="282"/>
        <v>143</v>
      </c>
      <c r="E2614">
        <f t="shared" si="283"/>
        <v>144</v>
      </c>
      <c r="F2614">
        <f t="shared" si="286"/>
        <v>20</v>
      </c>
      <c r="G2614">
        <f t="shared" si="287"/>
        <v>77</v>
      </c>
      <c r="H2614">
        <f t="shared" si="288"/>
        <v>46</v>
      </c>
    </row>
    <row r="2615" spans="1:8" x14ac:dyDescent="0.25">
      <c r="A2615" t="str">
        <f t="shared" si="281"/>
        <v/>
      </c>
      <c r="B2615" s="16">
        <f t="shared" si="284"/>
        <v>41415</v>
      </c>
      <c r="C2615">
        <f t="shared" si="285"/>
        <v>287</v>
      </c>
      <c r="D2615">
        <f t="shared" si="282"/>
        <v>143</v>
      </c>
      <c r="E2615">
        <f t="shared" si="283"/>
        <v>144</v>
      </c>
      <c r="F2615">
        <f t="shared" si="286"/>
        <v>20</v>
      </c>
      <c r="G2615">
        <f t="shared" si="287"/>
        <v>77</v>
      </c>
      <c r="H2615">
        <f t="shared" si="288"/>
        <v>46</v>
      </c>
    </row>
    <row r="2616" spans="1:8" x14ac:dyDescent="0.25">
      <c r="A2616" t="str">
        <f t="shared" si="281"/>
        <v/>
      </c>
      <c r="B2616" s="16">
        <f t="shared" si="284"/>
        <v>41416</v>
      </c>
      <c r="C2616">
        <f t="shared" si="285"/>
        <v>287</v>
      </c>
      <c r="D2616">
        <f t="shared" si="282"/>
        <v>143</v>
      </c>
      <c r="E2616">
        <f t="shared" si="283"/>
        <v>144</v>
      </c>
      <c r="F2616">
        <f t="shared" si="286"/>
        <v>20</v>
      </c>
      <c r="G2616">
        <f t="shared" si="287"/>
        <v>77</v>
      </c>
      <c r="H2616">
        <f t="shared" si="288"/>
        <v>46</v>
      </c>
    </row>
    <row r="2617" spans="1:8" x14ac:dyDescent="0.25">
      <c r="A2617" t="str">
        <f t="shared" si="281"/>
        <v/>
      </c>
      <c r="B2617" s="16">
        <f t="shared" si="284"/>
        <v>41417</v>
      </c>
      <c r="C2617">
        <f t="shared" si="285"/>
        <v>287</v>
      </c>
      <c r="D2617">
        <f t="shared" si="282"/>
        <v>143</v>
      </c>
      <c r="E2617">
        <f t="shared" si="283"/>
        <v>144</v>
      </c>
      <c r="F2617">
        <f t="shared" si="286"/>
        <v>20</v>
      </c>
      <c r="G2617">
        <f t="shared" si="287"/>
        <v>77</v>
      </c>
      <c r="H2617">
        <f t="shared" si="288"/>
        <v>46</v>
      </c>
    </row>
    <row r="2618" spans="1:8" x14ac:dyDescent="0.25">
      <c r="A2618" t="str">
        <f t="shared" si="281"/>
        <v/>
      </c>
      <c r="B2618" s="16">
        <f t="shared" si="284"/>
        <v>41418</v>
      </c>
      <c r="C2618">
        <f t="shared" si="285"/>
        <v>287</v>
      </c>
      <c r="D2618">
        <f t="shared" si="282"/>
        <v>143</v>
      </c>
      <c r="E2618">
        <f t="shared" si="283"/>
        <v>144</v>
      </c>
      <c r="F2618">
        <f t="shared" si="286"/>
        <v>20</v>
      </c>
      <c r="G2618">
        <f t="shared" si="287"/>
        <v>77</v>
      </c>
      <c r="H2618">
        <f t="shared" si="288"/>
        <v>46</v>
      </c>
    </row>
    <row r="2619" spans="1:8" x14ac:dyDescent="0.25">
      <c r="A2619" t="str">
        <f t="shared" si="281"/>
        <v/>
      </c>
      <c r="B2619" s="16">
        <f t="shared" si="284"/>
        <v>41419</v>
      </c>
      <c r="C2619">
        <f t="shared" si="285"/>
        <v>287</v>
      </c>
      <c r="D2619">
        <f t="shared" si="282"/>
        <v>143</v>
      </c>
      <c r="E2619">
        <f t="shared" si="283"/>
        <v>144</v>
      </c>
      <c r="F2619">
        <f t="shared" si="286"/>
        <v>20</v>
      </c>
      <c r="G2619">
        <f t="shared" si="287"/>
        <v>77</v>
      </c>
      <c r="H2619">
        <f t="shared" si="288"/>
        <v>46</v>
      </c>
    </row>
    <row r="2620" spans="1:8" x14ac:dyDescent="0.25">
      <c r="A2620" t="str">
        <f t="shared" si="281"/>
        <v/>
      </c>
      <c r="B2620" s="16">
        <f t="shared" si="284"/>
        <v>41420</v>
      </c>
      <c r="C2620">
        <f t="shared" si="285"/>
        <v>287</v>
      </c>
      <c r="D2620">
        <f t="shared" si="282"/>
        <v>143</v>
      </c>
      <c r="E2620">
        <f t="shared" si="283"/>
        <v>144</v>
      </c>
      <c r="F2620">
        <f t="shared" si="286"/>
        <v>20</v>
      </c>
      <c r="G2620">
        <f t="shared" si="287"/>
        <v>77</v>
      </c>
      <c r="H2620">
        <f t="shared" si="288"/>
        <v>46</v>
      </c>
    </row>
    <row r="2621" spans="1:8" x14ac:dyDescent="0.25">
      <c r="A2621" t="str">
        <f t="shared" si="281"/>
        <v/>
      </c>
      <c r="B2621" s="16">
        <f t="shared" si="284"/>
        <v>41421</v>
      </c>
      <c r="C2621">
        <f t="shared" si="285"/>
        <v>287</v>
      </c>
      <c r="D2621">
        <f t="shared" si="282"/>
        <v>143</v>
      </c>
      <c r="E2621">
        <f t="shared" si="283"/>
        <v>144</v>
      </c>
      <c r="F2621">
        <f t="shared" si="286"/>
        <v>20</v>
      </c>
      <c r="G2621">
        <f t="shared" si="287"/>
        <v>77</v>
      </c>
      <c r="H2621">
        <f t="shared" si="288"/>
        <v>46</v>
      </c>
    </row>
    <row r="2622" spans="1:8" x14ac:dyDescent="0.25">
      <c r="A2622" t="str">
        <f t="shared" si="281"/>
        <v/>
      </c>
      <c r="B2622" s="16">
        <f t="shared" si="284"/>
        <v>41422</v>
      </c>
      <c r="C2622">
        <f t="shared" si="285"/>
        <v>287</v>
      </c>
      <c r="D2622">
        <f t="shared" si="282"/>
        <v>143</v>
      </c>
      <c r="E2622">
        <f t="shared" si="283"/>
        <v>144</v>
      </c>
      <c r="F2622">
        <f t="shared" si="286"/>
        <v>20</v>
      </c>
      <c r="G2622">
        <f t="shared" si="287"/>
        <v>77</v>
      </c>
      <c r="H2622">
        <f t="shared" si="288"/>
        <v>46</v>
      </c>
    </row>
    <row r="2623" spans="1:8" x14ac:dyDescent="0.25">
      <c r="A2623" t="str">
        <f t="shared" si="281"/>
        <v/>
      </c>
      <c r="B2623" s="16">
        <f t="shared" si="284"/>
        <v>41423</v>
      </c>
      <c r="C2623">
        <f t="shared" si="285"/>
        <v>287</v>
      </c>
      <c r="D2623">
        <f t="shared" si="282"/>
        <v>143</v>
      </c>
      <c r="E2623">
        <f t="shared" si="283"/>
        <v>144</v>
      </c>
      <c r="F2623">
        <f t="shared" si="286"/>
        <v>20</v>
      </c>
      <c r="G2623">
        <f t="shared" si="287"/>
        <v>77</v>
      </c>
      <c r="H2623">
        <f t="shared" si="288"/>
        <v>46</v>
      </c>
    </row>
    <row r="2624" spans="1:8" x14ac:dyDescent="0.25">
      <c r="A2624" t="str">
        <f t="shared" si="281"/>
        <v/>
      </c>
      <c r="B2624" s="16">
        <f t="shared" si="284"/>
        <v>41424</v>
      </c>
      <c r="C2624">
        <f t="shared" si="285"/>
        <v>287</v>
      </c>
      <c r="D2624">
        <f t="shared" si="282"/>
        <v>143</v>
      </c>
      <c r="E2624">
        <f t="shared" si="283"/>
        <v>144</v>
      </c>
      <c r="F2624">
        <f t="shared" si="286"/>
        <v>20</v>
      </c>
      <c r="G2624">
        <f t="shared" si="287"/>
        <v>77</v>
      </c>
      <c r="H2624">
        <f t="shared" si="288"/>
        <v>46</v>
      </c>
    </row>
    <row r="2625" spans="1:8" x14ac:dyDescent="0.25">
      <c r="A2625" t="str">
        <f t="shared" si="281"/>
        <v/>
      </c>
      <c r="B2625" s="16">
        <f t="shared" si="284"/>
        <v>41425</v>
      </c>
      <c r="C2625">
        <f t="shared" si="285"/>
        <v>287</v>
      </c>
      <c r="D2625">
        <f t="shared" si="282"/>
        <v>143</v>
      </c>
      <c r="E2625">
        <f t="shared" si="283"/>
        <v>144</v>
      </c>
      <c r="F2625">
        <f t="shared" si="286"/>
        <v>20</v>
      </c>
      <c r="G2625">
        <f t="shared" si="287"/>
        <v>77</v>
      </c>
      <c r="H2625">
        <f t="shared" si="288"/>
        <v>46</v>
      </c>
    </row>
    <row r="2626" spans="1:8" x14ac:dyDescent="0.25">
      <c r="A2626">
        <f t="shared" si="281"/>
        <v>1</v>
      </c>
      <c r="B2626" s="16">
        <f t="shared" si="284"/>
        <v>41426</v>
      </c>
      <c r="C2626">
        <f t="shared" si="285"/>
        <v>287</v>
      </c>
      <c r="D2626">
        <f t="shared" si="282"/>
        <v>142</v>
      </c>
      <c r="E2626">
        <f t="shared" si="283"/>
        <v>145</v>
      </c>
      <c r="F2626">
        <f t="shared" si="286"/>
        <v>20</v>
      </c>
      <c r="G2626">
        <f>4+5+12</f>
        <v>21</v>
      </c>
      <c r="H2626">
        <f>10+4+87</f>
        <v>101</v>
      </c>
    </row>
    <row r="2627" spans="1:8" x14ac:dyDescent="0.25">
      <c r="A2627" t="str">
        <f t="shared" si="281"/>
        <v/>
      </c>
      <c r="B2627" s="16">
        <f t="shared" si="284"/>
        <v>41427</v>
      </c>
      <c r="C2627">
        <f t="shared" si="285"/>
        <v>287</v>
      </c>
      <c r="D2627">
        <f t="shared" si="282"/>
        <v>142</v>
      </c>
      <c r="E2627">
        <f t="shared" si="283"/>
        <v>145</v>
      </c>
      <c r="F2627">
        <f t="shared" si="286"/>
        <v>20</v>
      </c>
      <c r="G2627">
        <f t="shared" ref="G2627:G2655" si="289">4+5+12</f>
        <v>21</v>
      </c>
      <c r="H2627">
        <f t="shared" ref="H2627:H2655" si="290">10+4+87</f>
        <v>101</v>
      </c>
    </row>
    <row r="2628" spans="1:8" x14ac:dyDescent="0.25">
      <c r="A2628" t="str">
        <f t="shared" si="281"/>
        <v/>
      </c>
      <c r="B2628" s="16">
        <f t="shared" si="284"/>
        <v>41428</v>
      </c>
      <c r="C2628">
        <f t="shared" si="285"/>
        <v>287</v>
      </c>
      <c r="D2628">
        <f t="shared" si="282"/>
        <v>142</v>
      </c>
      <c r="E2628">
        <f t="shared" si="283"/>
        <v>145</v>
      </c>
      <c r="F2628">
        <f t="shared" si="286"/>
        <v>20</v>
      </c>
      <c r="G2628">
        <f t="shared" si="289"/>
        <v>21</v>
      </c>
      <c r="H2628">
        <f t="shared" si="290"/>
        <v>101</v>
      </c>
    </row>
    <row r="2629" spans="1:8" x14ac:dyDescent="0.25">
      <c r="A2629" t="str">
        <f t="shared" si="281"/>
        <v/>
      </c>
      <c r="B2629" s="16">
        <f t="shared" si="284"/>
        <v>41429</v>
      </c>
      <c r="C2629">
        <f t="shared" si="285"/>
        <v>287</v>
      </c>
      <c r="D2629">
        <f t="shared" si="282"/>
        <v>142</v>
      </c>
      <c r="E2629">
        <f t="shared" si="283"/>
        <v>145</v>
      </c>
      <c r="F2629">
        <f t="shared" si="286"/>
        <v>20</v>
      </c>
      <c r="G2629">
        <f t="shared" si="289"/>
        <v>21</v>
      </c>
      <c r="H2629">
        <f t="shared" si="290"/>
        <v>101</v>
      </c>
    </row>
    <row r="2630" spans="1:8" x14ac:dyDescent="0.25">
      <c r="A2630" t="str">
        <f t="shared" si="281"/>
        <v/>
      </c>
      <c r="B2630" s="16">
        <f t="shared" si="284"/>
        <v>41430</v>
      </c>
      <c r="C2630">
        <f t="shared" si="285"/>
        <v>287</v>
      </c>
      <c r="D2630">
        <f t="shared" si="282"/>
        <v>142</v>
      </c>
      <c r="E2630">
        <f t="shared" si="283"/>
        <v>145</v>
      </c>
      <c r="F2630">
        <f t="shared" si="286"/>
        <v>20</v>
      </c>
      <c r="G2630">
        <f t="shared" si="289"/>
        <v>21</v>
      </c>
      <c r="H2630">
        <f t="shared" si="290"/>
        <v>101</v>
      </c>
    </row>
    <row r="2631" spans="1:8" x14ac:dyDescent="0.25">
      <c r="A2631" t="str">
        <f t="shared" si="281"/>
        <v/>
      </c>
      <c r="B2631" s="16">
        <f t="shared" si="284"/>
        <v>41431</v>
      </c>
      <c r="C2631">
        <f t="shared" si="285"/>
        <v>287</v>
      </c>
      <c r="D2631">
        <f t="shared" si="282"/>
        <v>142</v>
      </c>
      <c r="E2631">
        <f t="shared" si="283"/>
        <v>145</v>
      </c>
      <c r="F2631">
        <f t="shared" si="286"/>
        <v>20</v>
      </c>
      <c r="G2631">
        <f t="shared" si="289"/>
        <v>21</v>
      </c>
      <c r="H2631">
        <f t="shared" si="290"/>
        <v>101</v>
      </c>
    </row>
    <row r="2632" spans="1:8" x14ac:dyDescent="0.25">
      <c r="A2632" t="str">
        <f t="shared" ref="A2632:A2695" si="291">IF(DAY(B2632)=1,1,"")</f>
        <v/>
      </c>
      <c r="B2632" s="16">
        <f t="shared" si="284"/>
        <v>41432</v>
      </c>
      <c r="C2632">
        <f t="shared" si="285"/>
        <v>287</v>
      </c>
      <c r="D2632">
        <f t="shared" ref="D2632:D2695" si="292">SUM(F2632:W2632)</f>
        <v>142</v>
      </c>
      <c r="E2632">
        <f t="shared" ref="E2632:E2695" si="293">C2632-D2632</f>
        <v>145</v>
      </c>
      <c r="F2632">
        <f t="shared" si="286"/>
        <v>20</v>
      </c>
      <c r="G2632">
        <f t="shared" si="289"/>
        <v>21</v>
      </c>
      <c r="H2632">
        <f t="shared" si="290"/>
        <v>101</v>
      </c>
    </row>
    <row r="2633" spans="1:8" x14ac:dyDescent="0.25">
      <c r="A2633" t="str">
        <f t="shared" si="291"/>
        <v/>
      </c>
      <c r="B2633" s="16">
        <f t="shared" ref="B2633:B2696" si="294">B2632+1</f>
        <v>41433</v>
      </c>
      <c r="C2633">
        <f t="shared" si="285"/>
        <v>287</v>
      </c>
      <c r="D2633">
        <f t="shared" si="292"/>
        <v>142</v>
      </c>
      <c r="E2633">
        <f t="shared" si="293"/>
        <v>145</v>
      </c>
      <c r="F2633">
        <f t="shared" si="286"/>
        <v>20</v>
      </c>
      <c r="G2633">
        <f t="shared" si="289"/>
        <v>21</v>
      </c>
      <c r="H2633">
        <f t="shared" si="290"/>
        <v>101</v>
      </c>
    </row>
    <row r="2634" spans="1:8" x14ac:dyDescent="0.25">
      <c r="A2634" t="str">
        <f t="shared" si="291"/>
        <v/>
      </c>
      <c r="B2634" s="16">
        <f t="shared" si="294"/>
        <v>41434</v>
      </c>
      <c r="C2634">
        <f t="shared" ref="C2634:C2697" si="295">C2633</f>
        <v>287</v>
      </c>
      <c r="D2634">
        <f t="shared" si="292"/>
        <v>142</v>
      </c>
      <c r="E2634">
        <f t="shared" si="293"/>
        <v>145</v>
      </c>
      <c r="F2634">
        <f t="shared" si="286"/>
        <v>20</v>
      </c>
      <c r="G2634">
        <f t="shared" si="289"/>
        <v>21</v>
      </c>
      <c r="H2634">
        <f t="shared" si="290"/>
        <v>101</v>
      </c>
    </row>
    <row r="2635" spans="1:8" x14ac:dyDescent="0.25">
      <c r="A2635" t="str">
        <f t="shared" si="291"/>
        <v/>
      </c>
      <c r="B2635" s="16">
        <f t="shared" si="294"/>
        <v>41435</v>
      </c>
      <c r="C2635">
        <f t="shared" si="295"/>
        <v>287</v>
      </c>
      <c r="D2635">
        <f t="shared" si="292"/>
        <v>142</v>
      </c>
      <c r="E2635">
        <f t="shared" si="293"/>
        <v>145</v>
      </c>
      <c r="F2635">
        <f t="shared" si="286"/>
        <v>20</v>
      </c>
      <c r="G2635">
        <f t="shared" si="289"/>
        <v>21</v>
      </c>
      <c r="H2635">
        <f t="shared" si="290"/>
        <v>101</v>
      </c>
    </row>
    <row r="2636" spans="1:8" x14ac:dyDescent="0.25">
      <c r="A2636" t="str">
        <f t="shared" si="291"/>
        <v/>
      </c>
      <c r="B2636" s="16">
        <f t="shared" si="294"/>
        <v>41436</v>
      </c>
      <c r="C2636">
        <f t="shared" si="295"/>
        <v>287</v>
      </c>
      <c r="D2636">
        <f t="shared" si="292"/>
        <v>142</v>
      </c>
      <c r="E2636">
        <f t="shared" si="293"/>
        <v>145</v>
      </c>
      <c r="F2636">
        <f t="shared" si="286"/>
        <v>20</v>
      </c>
      <c r="G2636">
        <f t="shared" si="289"/>
        <v>21</v>
      </c>
      <c r="H2636">
        <f t="shared" si="290"/>
        <v>101</v>
      </c>
    </row>
    <row r="2637" spans="1:8" x14ac:dyDescent="0.25">
      <c r="A2637" t="str">
        <f t="shared" si="291"/>
        <v/>
      </c>
      <c r="B2637" s="16">
        <f t="shared" si="294"/>
        <v>41437</v>
      </c>
      <c r="C2637">
        <f t="shared" si="295"/>
        <v>287</v>
      </c>
      <c r="D2637">
        <f t="shared" si="292"/>
        <v>142</v>
      </c>
      <c r="E2637">
        <f t="shared" si="293"/>
        <v>145</v>
      </c>
      <c r="F2637">
        <f t="shared" si="286"/>
        <v>20</v>
      </c>
      <c r="G2637">
        <f t="shared" si="289"/>
        <v>21</v>
      </c>
      <c r="H2637">
        <f t="shared" si="290"/>
        <v>101</v>
      </c>
    </row>
    <row r="2638" spans="1:8" x14ac:dyDescent="0.25">
      <c r="A2638" t="str">
        <f t="shared" si="291"/>
        <v/>
      </c>
      <c r="B2638" s="16">
        <f t="shared" si="294"/>
        <v>41438</v>
      </c>
      <c r="C2638">
        <f t="shared" si="295"/>
        <v>287</v>
      </c>
      <c r="D2638">
        <f t="shared" si="292"/>
        <v>142</v>
      </c>
      <c r="E2638">
        <f t="shared" si="293"/>
        <v>145</v>
      </c>
      <c r="F2638">
        <f t="shared" si="286"/>
        <v>20</v>
      </c>
      <c r="G2638">
        <f t="shared" si="289"/>
        <v>21</v>
      </c>
      <c r="H2638">
        <f t="shared" si="290"/>
        <v>101</v>
      </c>
    </row>
    <row r="2639" spans="1:8" x14ac:dyDescent="0.25">
      <c r="A2639" t="str">
        <f t="shared" si="291"/>
        <v/>
      </c>
      <c r="B2639" s="16">
        <f t="shared" si="294"/>
        <v>41439</v>
      </c>
      <c r="C2639">
        <f t="shared" si="295"/>
        <v>287</v>
      </c>
      <c r="D2639">
        <f t="shared" si="292"/>
        <v>142</v>
      </c>
      <c r="E2639">
        <f t="shared" si="293"/>
        <v>145</v>
      </c>
      <c r="F2639">
        <f t="shared" si="286"/>
        <v>20</v>
      </c>
      <c r="G2639">
        <f t="shared" si="289"/>
        <v>21</v>
      </c>
      <c r="H2639">
        <f t="shared" si="290"/>
        <v>101</v>
      </c>
    </row>
    <row r="2640" spans="1:8" x14ac:dyDescent="0.25">
      <c r="A2640" t="str">
        <f t="shared" si="291"/>
        <v/>
      </c>
      <c r="B2640" s="16">
        <f t="shared" si="294"/>
        <v>41440</v>
      </c>
      <c r="C2640">
        <f t="shared" si="295"/>
        <v>287</v>
      </c>
      <c r="D2640">
        <f t="shared" si="292"/>
        <v>142</v>
      </c>
      <c r="E2640">
        <f t="shared" si="293"/>
        <v>145</v>
      </c>
      <c r="F2640">
        <f t="shared" si="286"/>
        <v>20</v>
      </c>
      <c r="G2640">
        <f t="shared" si="289"/>
        <v>21</v>
      </c>
      <c r="H2640">
        <f t="shared" si="290"/>
        <v>101</v>
      </c>
    </row>
    <row r="2641" spans="1:11" x14ac:dyDescent="0.25">
      <c r="A2641" t="str">
        <f t="shared" si="291"/>
        <v/>
      </c>
      <c r="B2641" s="16">
        <f t="shared" si="294"/>
        <v>41441</v>
      </c>
      <c r="C2641">
        <f t="shared" si="295"/>
        <v>287</v>
      </c>
      <c r="D2641">
        <f t="shared" si="292"/>
        <v>142</v>
      </c>
      <c r="E2641">
        <f t="shared" si="293"/>
        <v>145</v>
      </c>
      <c r="F2641">
        <f t="shared" ref="F2641:F2704" si="296">F2640</f>
        <v>20</v>
      </c>
      <c r="G2641">
        <f t="shared" si="289"/>
        <v>21</v>
      </c>
      <c r="H2641">
        <f t="shared" si="290"/>
        <v>101</v>
      </c>
    </row>
    <row r="2642" spans="1:11" x14ac:dyDescent="0.25">
      <c r="A2642" t="str">
        <f t="shared" si="291"/>
        <v/>
      </c>
      <c r="B2642" s="16">
        <f t="shared" si="294"/>
        <v>41442</v>
      </c>
      <c r="C2642">
        <f t="shared" si="295"/>
        <v>287</v>
      </c>
      <c r="D2642">
        <f t="shared" si="292"/>
        <v>142</v>
      </c>
      <c r="E2642">
        <f t="shared" si="293"/>
        <v>145</v>
      </c>
      <c r="F2642">
        <f t="shared" si="296"/>
        <v>20</v>
      </c>
      <c r="G2642">
        <f t="shared" si="289"/>
        <v>21</v>
      </c>
      <c r="H2642">
        <f t="shared" si="290"/>
        <v>101</v>
      </c>
    </row>
    <row r="2643" spans="1:11" x14ac:dyDescent="0.25">
      <c r="A2643" t="str">
        <f t="shared" si="291"/>
        <v/>
      </c>
      <c r="B2643" s="16">
        <f t="shared" si="294"/>
        <v>41443</v>
      </c>
      <c r="C2643">
        <f t="shared" si="295"/>
        <v>287</v>
      </c>
      <c r="D2643">
        <f t="shared" si="292"/>
        <v>142</v>
      </c>
      <c r="E2643">
        <f t="shared" si="293"/>
        <v>145</v>
      </c>
      <c r="F2643">
        <f t="shared" si="296"/>
        <v>20</v>
      </c>
      <c r="G2643">
        <f t="shared" si="289"/>
        <v>21</v>
      </c>
      <c r="H2643">
        <f t="shared" si="290"/>
        <v>101</v>
      </c>
    </row>
    <row r="2644" spans="1:11" x14ac:dyDescent="0.25">
      <c r="A2644" t="str">
        <f t="shared" si="291"/>
        <v/>
      </c>
      <c r="B2644" s="16">
        <f t="shared" si="294"/>
        <v>41444</v>
      </c>
      <c r="C2644">
        <f t="shared" si="295"/>
        <v>287</v>
      </c>
      <c r="D2644">
        <f t="shared" si="292"/>
        <v>142</v>
      </c>
      <c r="E2644">
        <f t="shared" si="293"/>
        <v>145</v>
      </c>
      <c r="F2644">
        <f t="shared" si="296"/>
        <v>20</v>
      </c>
      <c r="G2644">
        <f t="shared" si="289"/>
        <v>21</v>
      </c>
      <c r="H2644">
        <f t="shared" si="290"/>
        <v>101</v>
      </c>
    </row>
    <row r="2645" spans="1:11" x14ac:dyDescent="0.25">
      <c r="A2645" t="str">
        <f t="shared" si="291"/>
        <v/>
      </c>
      <c r="B2645" s="16">
        <f t="shared" si="294"/>
        <v>41445</v>
      </c>
      <c r="C2645">
        <f t="shared" si="295"/>
        <v>287</v>
      </c>
      <c r="D2645">
        <f t="shared" si="292"/>
        <v>142</v>
      </c>
      <c r="E2645">
        <f t="shared" si="293"/>
        <v>145</v>
      </c>
      <c r="F2645">
        <f t="shared" si="296"/>
        <v>20</v>
      </c>
      <c r="G2645">
        <f t="shared" si="289"/>
        <v>21</v>
      </c>
      <c r="H2645">
        <f t="shared" si="290"/>
        <v>101</v>
      </c>
    </row>
    <row r="2646" spans="1:11" x14ac:dyDescent="0.25">
      <c r="A2646" t="str">
        <f t="shared" si="291"/>
        <v/>
      </c>
      <c r="B2646" s="16">
        <f t="shared" si="294"/>
        <v>41446</v>
      </c>
      <c r="C2646">
        <f t="shared" si="295"/>
        <v>287</v>
      </c>
      <c r="D2646">
        <f t="shared" si="292"/>
        <v>142</v>
      </c>
      <c r="E2646">
        <f t="shared" si="293"/>
        <v>145</v>
      </c>
      <c r="F2646">
        <f t="shared" si="296"/>
        <v>20</v>
      </c>
      <c r="G2646">
        <f t="shared" si="289"/>
        <v>21</v>
      </c>
      <c r="H2646">
        <f t="shared" si="290"/>
        <v>101</v>
      </c>
    </row>
    <row r="2647" spans="1:11" x14ac:dyDescent="0.25">
      <c r="A2647" t="str">
        <f t="shared" si="291"/>
        <v/>
      </c>
      <c r="B2647" s="16">
        <f t="shared" si="294"/>
        <v>41447</v>
      </c>
      <c r="C2647">
        <f t="shared" si="295"/>
        <v>287</v>
      </c>
      <c r="D2647">
        <f t="shared" si="292"/>
        <v>142</v>
      </c>
      <c r="E2647">
        <f t="shared" si="293"/>
        <v>145</v>
      </c>
      <c r="F2647">
        <f t="shared" si="296"/>
        <v>20</v>
      </c>
      <c r="G2647">
        <f t="shared" si="289"/>
        <v>21</v>
      </c>
      <c r="H2647">
        <f t="shared" si="290"/>
        <v>101</v>
      </c>
    </row>
    <row r="2648" spans="1:11" x14ac:dyDescent="0.25">
      <c r="A2648" t="str">
        <f t="shared" si="291"/>
        <v/>
      </c>
      <c r="B2648" s="16">
        <f t="shared" si="294"/>
        <v>41448</v>
      </c>
      <c r="C2648">
        <f t="shared" si="295"/>
        <v>287</v>
      </c>
      <c r="D2648">
        <f t="shared" si="292"/>
        <v>142</v>
      </c>
      <c r="E2648">
        <f t="shared" si="293"/>
        <v>145</v>
      </c>
      <c r="F2648">
        <f t="shared" si="296"/>
        <v>20</v>
      </c>
      <c r="G2648">
        <f t="shared" si="289"/>
        <v>21</v>
      </c>
      <c r="H2648">
        <f t="shared" si="290"/>
        <v>101</v>
      </c>
    </row>
    <row r="2649" spans="1:11" x14ac:dyDescent="0.25">
      <c r="A2649" t="str">
        <f t="shared" si="291"/>
        <v/>
      </c>
      <c r="B2649" s="16">
        <f t="shared" si="294"/>
        <v>41449</v>
      </c>
      <c r="C2649">
        <f t="shared" si="295"/>
        <v>287</v>
      </c>
      <c r="D2649">
        <f t="shared" si="292"/>
        <v>142</v>
      </c>
      <c r="E2649">
        <f t="shared" si="293"/>
        <v>145</v>
      </c>
      <c r="F2649">
        <f t="shared" si="296"/>
        <v>20</v>
      </c>
      <c r="G2649">
        <f t="shared" si="289"/>
        <v>21</v>
      </c>
      <c r="H2649">
        <f t="shared" si="290"/>
        <v>101</v>
      </c>
    </row>
    <row r="2650" spans="1:11" x14ac:dyDescent="0.25">
      <c r="A2650" t="str">
        <f t="shared" si="291"/>
        <v/>
      </c>
      <c r="B2650" s="16">
        <f t="shared" si="294"/>
        <v>41450</v>
      </c>
      <c r="C2650">
        <f t="shared" si="295"/>
        <v>287</v>
      </c>
      <c r="D2650">
        <f t="shared" si="292"/>
        <v>142</v>
      </c>
      <c r="E2650">
        <f t="shared" si="293"/>
        <v>145</v>
      </c>
      <c r="F2650">
        <f t="shared" si="296"/>
        <v>20</v>
      </c>
      <c r="G2650">
        <f t="shared" si="289"/>
        <v>21</v>
      </c>
      <c r="H2650">
        <f t="shared" si="290"/>
        <v>101</v>
      </c>
    </row>
    <row r="2651" spans="1:11" x14ac:dyDescent="0.25">
      <c r="A2651" t="str">
        <f t="shared" si="291"/>
        <v/>
      </c>
      <c r="B2651" s="16">
        <f t="shared" si="294"/>
        <v>41451</v>
      </c>
      <c r="C2651">
        <f t="shared" si="295"/>
        <v>287</v>
      </c>
      <c r="D2651">
        <f t="shared" si="292"/>
        <v>142</v>
      </c>
      <c r="E2651">
        <f t="shared" si="293"/>
        <v>145</v>
      </c>
      <c r="F2651">
        <f t="shared" si="296"/>
        <v>20</v>
      </c>
      <c r="G2651">
        <f t="shared" si="289"/>
        <v>21</v>
      </c>
      <c r="H2651">
        <f t="shared" si="290"/>
        <v>101</v>
      </c>
    </row>
    <row r="2652" spans="1:11" x14ac:dyDescent="0.25">
      <c r="A2652" t="str">
        <f t="shared" si="291"/>
        <v/>
      </c>
      <c r="B2652" s="16">
        <f t="shared" si="294"/>
        <v>41452</v>
      </c>
      <c r="C2652">
        <f t="shared" si="295"/>
        <v>287</v>
      </c>
      <c r="D2652">
        <f t="shared" si="292"/>
        <v>142</v>
      </c>
      <c r="E2652">
        <f t="shared" si="293"/>
        <v>145</v>
      </c>
      <c r="F2652">
        <f t="shared" si="296"/>
        <v>20</v>
      </c>
      <c r="G2652">
        <f t="shared" si="289"/>
        <v>21</v>
      </c>
      <c r="H2652">
        <f t="shared" si="290"/>
        <v>101</v>
      </c>
    </row>
    <row r="2653" spans="1:11" x14ac:dyDescent="0.25">
      <c r="A2653" t="str">
        <f t="shared" si="291"/>
        <v/>
      </c>
      <c r="B2653" s="16">
        <f t="shared" si="294"/>
        <v>41453</v>
      </c>
      <c r="C2653">
        <f t="shared" si="295"/>
        <v>287</v>
      </c>
      <c r="D2653">
        <f t="shared" si="292"/>
        <v>142</v>
      </c>
      <c r="E2653">
        <f t="shared" si="293"/>
        <v>145</v>
      </c>
      <c r="F2653">
        <f t="shared" si="296"/>
        <v>20</v>
      </c>
      <c r="G2653">
        <f t="shared" si="289"/>
        <v>21</v>
      </c>
      <c r="H2653">
        <f t="shared" si="290"/>
        <v>101</v>
      </c>
    </row>
    <row r="2654" spans="1:11" x14ac:dyDescent="0.25">
      <c r="A2654" t="str">
        <f t="shared" si="291"/>
        <v/>
      </c>
      <c r="B2654" s="16">
        <f t="shared" si="294"/>
        <v>41454</v>
      </c>
      <c r="C2654">
        <f t="shared" si="295"/>
        <v>287</v>
      </c>
      <c r="D2654">
        <f t="shared" si="292"/>
        <v>142</v>
      </c>
      <c r="E2654">
        <f t="shared" si="293"/>
        <v>145</v>
      </c>
      <c r="F2654">
        <f t="shared" si="296"/>
        <v>20</v>
      </c>
      <c r="G2654">
        <f t="shared" si="289"/>
        <v>21</v>
      </c>
      <c r="H2654">
        <f t="shared" si="290"/>
        <v>101</v>
      </c>
    </row>
    <row r="2655" spans="1:11" x14ac:dyDescent="0.25">
      <c r="A2655" t="str">
        <f t="shared" si="291"/>
        <v/>
      </c>
      <c r="B2655" s="16">
        <f t="shared" si="294"/>
        <v>41455</v>
      </c>
      <c r="C2655">
        <f t="shared" si="295"/>
        <v>287</v>
      </c>
      <c r="D2655">
        <f t="shared" si="292"/>
        <v>142</v>
      </c>
      <c r="E2655">
        <f t="shared" si="293"/>
        <v>145</v>
      </c>
      <c r="F2655">
        <f t="shared" si="296"/>
        <v>20</v>
      </c>
      <c r="G2655">
        <f t="shared" si="289"/>
        <v>21</v>
      </c>
      <c r="H2655">
        <f t="shared" si="290"/>
        <v>101</v>
      </c>
    </row>
    <row r="2656" spans="1:11" x14ac:dyDescent="0.25">
      <c r="A2656">
        <f t="shared" si="291"/>
        <v>1</v>
      </c>
      <c r="B2656" s="16">
        <f t="shared" si="294"/>
        <v>41456</v>
      </c>
      <c r="C2656">
        <f t="shared" si="295"/>
        <v>287</v>
      </c>
      <c r="D2656">
        <f t="shared" si="292"/>
        <v>143</v>
      </c>
      <c r="E2656">
        <f t="shared" si="293"/>
        <v>144</v>
      </c>
      <c r="F2656">
        <f t="shared" si="296"/>
        <v>20</v>
      </c>
      <c r="G2656">
        <v>4</v>
      </c>
      <c r="H2656">
        <f>10+9+95</f>
        <v>114</v>
      </c>
      <c r="K2656">
        <v>5</v>
      </c>
    </row>
    <row r="2657" spans="1:11" x14ac:dyDescent="0.25">
      <c r="A2657" t="str">
        <f t="shared" si="291"/>
        <v/>
      </c>
      <c r="B2657" s="16">
        <f t="shared" si="294"/>
        <v>41457</v>
      </c>
      <c r="C2657">
        <f t="shared" si="295"/>
        <v>287</v>
      </c>
      <c r="D2657">
        <f t="shared" si="292"/>
        <v>143</v>
      </c>
      <c r="E2657">
        <f t="shared" si="293"/>
        <v>144</v>
      </c>
      <c r="F2657">
        <f t="shared" si="296"/>
        <v>20</v>
      </c>
      <c r="G2657">
        <v>4</v>
      </c>
      <c r="H2657">
        <f t="shared" ref="H2657:H2686" si="297">10+9+95</f>
        <v>114</v>
      </c>
      <c r="K2657">
        <v>5</v>
      </c>
    </row>
    <row r="2658" spans="1:11" x14ac:dyDescent="0.25">
      <c r="A2658" t="str">
        <f t="shared" si="291"/>
        <v/>
      </c>
      <c r="B2658" s="16">
        <f t="shared" si="294"/>
        <v>41458</v>
      </c>
      <c r="C2658">
        <f t="shared" si="295"/>
        <v>287</v>
      </c>
      <c r="D2658">
        <f t="shared" si="292"/>
        <v>143</v>
      </c>
      <c r="E2658">
        <f t="shared" si="293"/>
        <v>144</v>
      </c>
      <c r="F2658">
        <f t="shared" si="296"/>
        <v>20</v>
      </c>
      <c r="G2658">
        <v>4</v>
      </c>
      <c r="H2658">
        <f t="shared" si="297"/>
        <v>114</v>
      </c>
      <c r="K2658">
        <v>5</v>
      </c>
    </row>
    <row r="2659" spans="1:11" x14ac:dyDescent="0.25">
      <c r="A2659" t="str">
        <f t="shared" si="291"/>
        <v/>
      </c>
      <c r="B2659" s="16">
        <f t="shared" si="294"/>
        <v>41459</v>
      </c>
      <c r="C2659">
        <f t="shared" si="295"/>
        <v>287</v>
      </c>
      <c r="D2659">
        <f t="shared" si="292"/>
        <v>143</v>
      </c>
      <c r="E2659">
        <f t="shared" si="293"/>
        <v>144</v>
      </c>
      <c r="F2659">
        <f t="shared" si="296"/>
        <v>20</v>
      </c>
      <c r="G2659">
        <v>4</v>
      </c>
      <c r="H2659">
        <f t="shared" si="297"/>
        <v>114</v>
      </c>
      <c r="K2659">
        <v>5</v>
      </c>
    </row>
    <row r="2660" spans="1:11" x14ac:dyDescent="0.25">
      <c r="A2660" t="str">
        <f t="shared" si="291"/>
        <v/>
      </c>
      <c r="B2660" s="16">
        <f t="shared" si="294"/>
        <v>41460</v>
      </c>
      <c r="C2660">
        <f t="shared" si="295"/>
        <v>287</v>
      </c>
      <c r="D2660">
        <f t="shared" si="292"/>
        <v>143</v>
      </c>
      <c r="E2660">
        <f t="shared" si="293"/>
        <v>144</v>
      </c>
      <c r="F2660">
        <f t="shared" si="296"/>
        <v>20</v>
      </c>
      <c r="G2660">
        <v>4</v>
      </c>
      <c r="H2660">
        <f t="shared" si="297"/>
        <v>114</v>
      </c>
      <c r="K2660">
        <v>5</v>
      </c>
    </row>
    <row r="2661" spans="1:11" x14ac:dyDescent="0.25">
      <c r="A2661" t="str">
        <f t="shared" si="291"/>
        <v/>
      </c>
      <c r="B2661" s="16">
        <f t="shared" si="294"/>
        <v>41461</v>
      </c>
      <c r="C2661">
        <f t="shared" si="295"/>
        <v>287</v>
      </c>
      <c r="D2661">
        <f t="shared" si="292"/>
        <v>143</v>
      </c>
      <c r="E2661">
        <f t="shared" si="293"/>
        <v>144</v>
      </c>
      <c r="F2661">
        <f t="shared" si="296"/>
        <v>20</v>
      </c>
      <c r="G2661">
        <v>4</v>
      </c>
      <c r="H2661">
        <f t="shared" si="297"/>
        <v>114</v>
      </c>
      <c r="K2661">
        <v>5</v>
      </c>
    </row>
    <row r="2662" spans="1:11" x14ac:dyDescent="0.25">
      <c r="A2662" t="str">
        <f t="shared" si="291"/>
        <v/>
      </c>
      <c r="B2662" s="16">
        <f t="shared" si="294"/>
        <v>41462</v>
      </c>
      <c r="C2662">
        <f t="shared" si="295"/>
        <v>287</v>
      </c>
      <c r="D2662">
        <f t="shared" si="292"/>
        <v>143</v>
      </c>
      <c r="E2662">
        <f t="shared" si="293"/>
        <v>144</v>
      </c>
      <c r="F2662">
        <f t="shared" si="296"/>
        <v>20</v>
      </c>
      <c r="G2662">
        <v>4</v>
      </c>
      <c r="H2662">
        <f t="shared" si="297"/>
        <v>114</v>
      </c>
      <c r="K2662">
        <v>5</v>
      </c>
    </row>
    <row r="2663" spans="1:11" x14ac:dyDescent="0.25">
      <c r="A2663" t="str">
        <f t="shared" si="291"/>
        <v/>
      </c>
      <c r="B2663" s="16">
        <f t="shared" si="294"/>
        <v>41463</v>
      </c>
      <c r="C2663">
        <f t="shared" si="295"/>
        <v>287</v>
      </c>
      <c r="D2663">
        <f t="shared" si="292"/>
        <v>143</v>
      </c>
      <c r="E2663">
        <f t="shared" si="293"/>
        <v>144</v>
      </c>
      <c r="F2663">
        <f t="shared" si="296"/>
        <v>20</v>
      </c>
      <c r="G2663">
        <v>4</v>
      </c>
      <c r="H2663">
        <f t="shared" si="297"/>
        <v>114</v>
      </c>
      <c r="K2663">
        <v>5</v>
      </c>
    </row>
    <row r="2664" spans="1:11" x14ac:dyDescent="0.25">
      <c r="A2664" t="str">
        <f t="shared" si="291"/>
        <v/>
      </c>
      <c r="B2664" s="16">
        <f t="shared" si="294"/>
        <v>41464</v>
      </c>
      <c r="C2664">
        <f t="shared" si="295"/>
        <v>287</v>
      </c>
      <c r="D2664">
        <f t="shared" si="292"/>
        <v>143</v>
      </c>
      <c r="E2664">
        <f t="shared" si="293"/>
        <v>144</v>
      </c>
      <c r="F2664">
        <f t="shared" si="296"/>
        <v>20</v>
      </c>
      <c r="G2664">
        <v>4</v>
      </c>
      <c r="H2664">
        <f t="shared" si="297"/>
        <v>114</v>
      </c>
      <c r="K2664">
        <v>5</v>
      </c>
    </row>
    <row r="2665" spans="1:11" x14ac:dyDescent="0.25">
      <c r="A2665" t="str">
        <f t="shared" si="291"/>
        <v/>
      </c>
      <c r="B2665" s="16">
        <f t="shared" si="294"/>
        <v>41465</v>
      </c>
      <c r="C2665">
        <f t="shared" si="295"/>
        <v>287</v>
      </c>
      <c r="D2665">
        <f t="shared" si="292"/>
        <v>143</v>
      </c>
      <c r="E2665">
        <f t="shared" si="293"/>
        <v>144</v>
      </c>
      <c r="F2665">
        <f t="shared" si="296"/>
        <v>20</v>
      </c>
      <c r="G2665">
        <v>4</v>
      </c>
      <c r="H2665">
        <f t="shared" si="297"/>
        <v>114</v>
      </c>
      <c r="K2665">
        <v>5</v>
      </c>
    </row>
    <row r="2666" spans="1:11" x14ac:dyDescent="0.25">
      <c r="A2666" t="str">
        <f t="shared" si="291"/>
        <v/>
      </c>
      <c r="B2666" s="16">
        <f t="shared" si="294"/>
        <v>41466</v>
      </c>
      <c r="C2666">
        <f t="shared" si="295"/>
        <v>287</v>
      </c>
      <c r="D2666">
        <f t="shared" si="292"/>
        <v>143</v>
      </c>
      <c r="E2666">
        <f t="shared" si="293"/>
        <v>144</v>
      </c>
      <c r="F2666">
        <f t="shared" si="296"/>
        <v>20</v>
      </c>
      <c r="G2666">
        <v>4</v>
      </c>
      <c r="H2666">
        <f t="shared" si="297"/>
        <v>114</v>
      </c>
      <c r="K2666">
        <v>5</v>
      </c>
    </row>
    <row r="2667" spans="1:11" x14ac:dyDescent="0.25">
      <c r="A2667" t="str">
        <f t="shared" si="291"/>
        <v/>
      </c>
      <c r="B2667" s="16">
        <f t="shared" si="294"/>
        <v>41467</v>
      </c>
      <c r="C2667">
        <f t="shared" si="295"/>
        <v>287</v>
      </c>
      <c r="D2667">
        <f t="shared" si="292"/>
        <v>143</v>
      </c>
      <c r="E2667">
        <f t="shared" si="293"/>
        <v>144</v>
      </c>
      <c r="F2667">
        <f t="shared" si="296"/>
        <v>20</v>
      </c>
      <c r="G2667">
        <v>4</v>
      </c>
      <c r="H2667">
        <f t="shared" si="297"/>
        <v>114</v>
      </c>
      <c r="K2667">
        <v>5</v>
      </c>
    </row>
    <row r="2668" spans="1:11" x14ac:dyDescent="0.25">
      <c r="A2668" t="str">
        <f t="shared" si="291"/>
        <v/>
      </c>
      <c r="B2668" s="16">
        <f t="shared" si="294"/>
        <v>41468</v>
      </c>
      <c r="C2668">
        <f t="shared" si="295"/>
        <v>287</v>
      </c>
      <c r="D2668">
        <f t="shared" si="292"/>
        <v>143</v>
      </c>
      <c r="E2668">
        <f t="shared" si="293"/>
        <v>144</v>
      </c>
      <c r="F2668">
        <f t="shared" si="296"/>
        <v>20</v>
      </c>
      <c r="G2668">
        <v>4</v>
      </c>
      <c r="H2668">
        <f t="shared" si="297"/>
        <v>114</v>
      </c>
      <c r="K2668">
        <v>5</v>
      </c>
    </row>
    <row r="2669" spans="1:11" x14ac:dyDescent="0.25">
      <c r="A2669" t="str">
        <f t="shared" si="291"/>
        <v/>
      </c>
      <c r="B2669" s="16">
        <f t="shared" si="294"/>
        <v>41469</v>
      </c>
      <c r="C2669">
        <f t="shared" si="295"/>
        <v>287</v>
      </c>
      <c r="D2669">
        <f t="shared" si="292"/>
        <v>143</v>
      </c>
      <c r="E2669">
        <f t="shared" si="293"/>
        <v>144</v>
      </c>
      <c r="F2669">
        <f t="shared" si="296"/>
        <v>20</v>
      </c>
      <c r="G2669">
        <v>4</v>
      </c>
      <c r="H2669">
        <f t="shared" si="297"/>
        <v>114</v>
      </c>
      <c r="K2669">
        <v>5</v>
      </c>
    </row>
    <row r="2670" spans="1:11" x14ac:dyDescent="0.25">
      <c r="A2670" t="str">
        <f t="shared" si="291"/>
        <v/>
      </c>
      <c r="B2670" s="16">
        <f t="shared" si="294"/>
        <v>41470</v>
      </c>
      <c r="C2670">
        <f t="shared" si="295"/>
        <v>287</v>
      </c>
      <c r="D2670">
        <f t="shared" si="292"/>
        <v>143</v>
      </c>
      <c r="E2670">
        <f t="shared" si="293"/>
        <v>144</v>
      </c>
      <c r="F2670">
        <f t="shared" si="296"/>
        <v>20</v>
      </c>
      <c r="G2670">
        <v>4</v>
      </c>
      <c r="H2670">
        <f t="shared" si="297"/>
        <v>114</v>
      </c>
      <c r="K2670">
        <v>5</v>
      </c>
    </row>
    <row r="2671" spans="1:11" x14ac:dyDescent="0.25">
      <c r="A2671" t="str">
        <f t="shared" si="291"/>
        <v/>
      </c>
      <c r="B2671" s="16">
        <f t="shared" si="294"/>
        <v>41471</v>
      </c>
      <c r="C2671">
        <f t="shared" si="295"/>
        <v>287</v>
      </c>
      <c r="D2671">
        <f t="shared" si="292"/>
        <v>143</v>
      </c>
      <c r="E2671">
        <f t="shared" si="293"/>
        <v>144</v>
      </c>
      <c r="F2671">
        <f t="shared" si="296"/>
        <v>20</v>
      </c>
      <c r="G2671">
        <v>4</v>
      </c>
      <c r="H2671">
        <f t="shared" si="297"/>
        <v>114</v>
      </c>
      <c r="K2671">
        <v>5</v>
      </c>
    </row>
    <row r="2672" spans="1:11" x14ac:dyDescent="0.25">
      <c r="A2672" t="str">
        <f t="shared" si="291"/>
        <v/>
      </c>
      <c r="B2672" s="16">
        <f t="shared" si="294"/>
        <v>41472</v>
      </c>
      <c r="C2672">
        <f t="shared" si="295"/>
        <v>287</v>
      </c>
      <c r="D2672">
        <f t="shared" si="292"/>
        <v>143</v>
      </c>
      <c r="E2672">
        <f t="shared" si="293"/>
        <v>144</v>
      </c>
      <c r="F2672">
        <f t="shared" si="296"/>
        <v>20</v>
      </c>
      <c r="G2672">
        <v>4</v>
      </c>
      <c r="H2672">
        <f t="shared" si="297"/>
        <v>114</v>
      </c>
      <c r="K2672">
        <v>5</v>
      </c>
    </row>
    <row r="2673" spans="1:11" x14ac:dyDescent="0.25">
      <c r="A2673" t="str">
        <f t="shared" si="291"/>
        <v/>
      </c>
      <c r="B2673" s="16">
        <f t="shared" si="294"/>
        <v>41473</v>
      </c>
      <c r="C2673">
        <f t="shared" si="295"/>
        <v>287</v>
      </c>
      <c r="D2673">
        <f t="shared" si="292"/>
        <v>143</v>
      </c>
      <c r="E2673">
        <f t="shared" si="293"/>
        <v>144</v>
      </c>
      <c r="F2673">
        <f t="shared" si="296"/>
        <v>20</v>
      </c>
      <c r="G2673">
        <v>4</v>
      </c>
      <c r="H2673">
        <f t="shared" si="297"/>
        <v>114</v>
      </c>
      <c r="K2673">
        <v>5</v>
      </c>
    </row>
    <row r="2674" spans="1:11" x14ac:dyDescent="0.25">
      <c r="A2674" t="str">
        <f t="shared" si="291"/>
        <v/>
      </c>
      <c r="B2674" s="16">
        <f t="shared" si="294"/>
        <v>41474</v>
      </c>
      <c r="C2674">
        <f t="shared" si="295"/>
        <v>287</v>
      </c>
      <c r="D2674">
        <f t="shared" si="292"/>
        <v>143</v>
      </c>
      <c r="E2674">
        <f t="shared" si="293"/>
        <v>144</v>
      </c>
      <c r="F2674">
        <f t="shared" si="296"/>
        <v>20</v>
      </c>
      <c r="G2674">
        <v>4</v>
      </c>
      <c r="H2674">
        <f t="shared" si="297"/>
        <v>114</v>
      </c>
      <c r="K2674">
        <v>5</v>
      </c>
    </row>
    <row r="2675" spans="1:11" x14ac:dyDescent="0.25">
      <c r="A2675" t="str">
        <f t="shared" si="291"/>
        <v/>
      </c>
      <c r="B2675" s="16">
        <f t="shared" si="294"/>
        <v>41475</v>
      </c>
      <c r="C2675">
        <f t="shared" si="295"/>
        <v>287</v>
      </c>
      <c r="D2675">
        <f t="shared" si="292"/>
        <v>143</v>
      </c>
      <c r="E2675">
        <f t="shared" si="293"/>
        <v>144</v>
      </c>
      <c r="F2675">
        <f t="shared" si="296"/>
        <v>20</v>
      </c>
      <c r="G2675">
        <v>4</v>
      </c>
      <c r="H2675">
        <f t="shared" si="297"/>
        <v>114</v>
      </c>
      <c r="K2675">
        <v>5</v>
      </c>
    </row>
    <row r="2676" spans="1:11" x14ac:dyDescent="0.25">
      <c r="A2676" t="str">
        <f t="shared" si="291"/>
        <v/>
      </c>
      <c r="B2676" s="16">
        <f t="shared" si="294"/>
        <v>41476</v>
      </c>
      <c r="C2676">
        <f t="shared" si="295"/>
        <v>287</v>
      </c>
      <c r="D2676">
        <f t="shared" si="292"/>
        <v>143</v>
      </c>
      <c r="E2676">
        <f t="shared" si="293"/>
        <v>144</v>
      </c>
      <c r="F2676">
        <f t="shared" si="296"/>
        <v>20</v>
      </c>
      <c r="G2676">
        <v>4</v>
      </c>
      <c r="H2676">
        <f t="shared" si="297"/>
        <v>114</v>
      </c>
      <c r="K2676">
        <v>5</v>
      </c>
    </row>
    <row r="2677" spans="1:11" x14ac:dyDescent="0.25">
      <c r="A2677" t="str">
        <f t="shared" si="291"/>
        <v/>
      </c>
      <c r="B2677" s="16">
        <f t="shared" si="294"/>
        <v>41477</v>
      </c>
      <c r="C2677">
        <f t="shared" si="295"/>
        <v>287</v>
      </c>
      <c r="D2677">
        <f t="shared" si="292"/>
        <v>143</v>
      </c>
      <c r="E2677">
        <f t="shared" si="293"/>
        <v>144</v>
      </c>
      <c r="F2677">
        <f t="shared" si="296"/>
        <v>20</v>
      </c>
      <c r="G2677">
        <v>4</v>
      </c>
      <c r="H2677">
        <f t="shared" si="297"/>
        <v>114</v>
      </c>
      <c r="K2677">
        <v>5</v>
      </c>
    </row>
    <row r="2678" spans="1:11" x14ac:dyDescent="0.25">
      <c r="A2678" t="str">
        <f t="shared" si="291"/>
        <v/>
      </c>
      <c r="B2678" s="16">
        <f t="shared" si="294"/>
        <v>41478</v>
      </c>
      <c r="C2678">
        <f t="shared" si="295"/>
        <v>287</v>
      </c>
      <c r="D2678">
        <f t="shared" si="292"/>
        <v>143</v>
      </c>
      <c r="E2678">
        <f t="shared" si="293"/>
        <v>144</v>
      </c>
      <c r="F2678">
        <f t="shared" si="296"/>
        <v>20</v>
      </c>
      <c r="G2678">
        <v>4</v>
      </c>
      <c r="H2678">
        <f t="shared" si="297"/>
        <v>114</v>
      </c>
      <c r="K2678">
        <v>5</v>
      </c>
    </row>
    <row r="2679" spans="1:11" x14ac:dyDescent="0.25">
      <c r="A2679" t="str">
        <f t="shared" si="291"/>
        <v/>
      </c>
      <c r="B2679" s="16">
        <f t="shared" si="294"/>
        <v>41479</v>
      </c>
      <c r="C2679">
        <f t="shared" si="295"/>
        <v>287</v>
      </c>
      <c r="D2679">
        <f t="shared" si="292"/>
        <v>143</v>
      </c>
      <c r="E2679">
        <f t="shared" si="293"/>
        <v>144</v>
      </c>
      <c r="F2679">
        <f t="shared" si="296"/>
        <v>20</v>
      </c>
      <c r="G2679">
        <v>4</v>
      </c>
      <c r="H2679">
        <f t="shared" si="297"/>
        <v>114</v>
      </c>
      <c r="K2679">
        <v>5</v>
      </c>
    </row>
    <row r="2680" spans="1:11" x14ac:dyDescent="0.25">
      <c r="A2680" t="str">
        <f t="shared" si="291"/>
        <v/>
      </c>
      <c r="B2680" s="16">
        <f t="shared" si="294"/>
        <v>41480</v>
      </c>
      <c r="C2680">
        <f t="shared" si="295"/>
        <v>287</v>
      </c>
      <c r="D2680">
        <f t="shared" si="292"/>
        <v>143</v>
      </c>
      <c r="E2680">
        <f t="shared" si="293"/>
        <v>144</v>
      </c>
      <c r="F2680">
        <f t="shared" si="296"/>
        <v>20</v>
      </c>
      <c r="G2680">
        <v>4</v>
      </c>
      <c r="H2680">
        <f t="shared" si="297"/>
        <v>114</v>
      </c>
      <c r="K2680">
        <v>5</v>
      </c>
    </row>
    <row r="2681" spans="1:11" x14ac:dyDescent="0.25">
      <c r="A2681" t="str">
        <f t="shared" si="291"/>
        <v/>
      </c>
      <c r="B2681" s="16">
        <f t="shared" si="294"/>
        <v>41481</v>
      </c>
      <c r="C2681">
        <f t="shared" si="295"/>
        <v>287</v>
      </c>
      <c r="D2681">
        <f t="shared" si="292"/>
        <v>143</v>
      </c>
      <c r="E2681">
        <f t="shared" si="293"/>
        <v>144</v>
      </c>
      <c r="F2681">
        <f t="shared" si="296"/>
        <v>20</v>
      </c>
      <c r="G2681">
        <v>4</v>
      </c>
      <c r="H2681">
        <f t="shared" si="297"/>
        <v>114</v>
      </c>
      <c r="K2681">
        <v>5</v>
      </c>
    </row>
    <row r="2682" spans="1:11" x14ac:dyDescent="0.25">
      <c r="A2682" t="str">
        <f t="shared" si="291"/>
        <v/>
      </c>
      <c r="B2682" s="16">
        <f t="shared" si="294"/>
        <v>41482</v>
      </c>
      <c r="C2682">
        <f t="shared" si="295"/>
        <v>287</v>
      </c>
      <c r="D2682">
        <f t="shared" si="292"/>
        <v>143</v>
      </c>
      <c r="E2682">
        <f t="shared" si="293"/>
        <v>144</v>
      </c>
      <c r="F2682">
        <f t="shared" si="296"/>
        <v>20</v>
      </c>
      <c r="G2682">
        <v>4</v>
      </c>
      <c r="H2682">
        <f t="shared" si="297"/>
        <v>114</v>
      </c>
      <c r="K2682">
        <v>5</v>
      </c>
    </row>
    <row r="2683" spans="1:11" x14ac:dyDescent="0.25">
      <c r="A2683" t="str">
        <f t="shared" si="291"/>
        <v/>
      </c>
      <c r="B2683" s="16">
        <f t="shared" si="294"/>
        <v>41483</v>
      </c>
      <c r="C2683">
        <f t="shared" si="295"/>
        <v>287</v>
      </c>
      <c r="D2683">
        <f t="shared" si="292"/>
        <v>143</v>
      </c>
      <c r="E2683">
        <f t="shared" si="293"/>
        <v>144</v>
      </c>
      <c r="F2683">
        <f t="shared" si="296"/>
        <v>20</v>
      </c>
      <c r="G2683">
        <v>4</v>
      </c>
      <c r="H2683">
        <f t="shared" si="297"/>
        <v>114</v>
      </c>
      <c r="K2683">
        <v>5</v>
      </c>
    </row>
    <row r="2684" spans="1:11" x14ac:dyDescent="0.25">
      <c r="A2684" t="str">
        <f t="shared" si="291"/>
        <v/>
      </c>
      <c r="B2684" s="16">
        <f t="shared" si="294"/>
        <v>41484</v>
      </c>
      <c r="C2684">
        <f t="shared" si="295"/>
        <v>287</v>
      </c>
      <c r="D2684">
        <f t="shared" si="292"/>
        <v>143</v>
      </c>
      <c r="E2684">
        <f t="shared" si="293"/>
        <v>144</v>
      </c>
      <c r="F2684">
        <f t="shared" si="296"/>
        <v>20</v>
      </c>
      <c r="G2684">
        <v>4</v>
      </c>
      <c r="H2684">
        <f t="shared" si="297"/>
        <v>114</v>
      </c>
      <c r="K2684">
        <v>5</v>
      </c>
    </row>
    <row r="2685" spans="1:11" x14ac:dyDescent="0.25">
      <c r="A2685" t="str">
        <f t="shared" si="291"/>
        <v/>
      </c>
      <c r="B2685" s="16">
        <f t="shared" si="294"/>
        <v>41485</v>
      </c>
      <c r="C2685">
        <f t="shared" si="295"/>
        <v>287</v>
      </c>
      <c r="D2685">
        <f t="shared" si="292"/>
        <v>143</v>
      </c>
      <c r="E2685">
        <f t="shared" si="293"/>
        <v>144</v>
      </c>
      <c r="F2685">
        <f t="shared" si="296"/>
        <v>20</v>
      </c>
      <c r="G2685">
        <v>4</v>
      </c>
      <c r="H2685">
        <f t="shared" si="297"/>
        <v>114</v>
      </c>
      <c r="K2685">
        <v>5</v>
      </c>
    </row>
    <row r="2686" spans="1:11" x14ac:dyDescent="0.25">
      <c r="A2686" t="str">
        <f t="shared" si="291"/>
        <v/>
      </c>
      <c r="B2686" s="16">
        <f t="shared" si="294"/>
        <v>41486</v>
      </c>
      <c r="C2686">
        <f t="shared" si="295"/>
        <v>287</v>
      </c>
      <c r="D2686">
        <f t="shared" si="292"/>
        <v>143</v>
      </c>
      <c r="E2686">
        <f t="shared" si="293"/>
        <v>144</v>
      </c>
      <c r="F2686">
        <f t="shared" si="296"/>
        <v>20</v>
      </c>
      <c r="G2686">
        <v>4</v>
      </c>
      <c r="H2686">
        <f t="shared" si="297"/>
        <v>114</v>
      </c>
      <c r="K2686">
        <v>5</v>
      </c>
    </row>
    <row r="2687" spans="1:11" x14ac:dyDescent="0.25">
      <c r="A2687">
        <f t="shared" si="291"/>
        <v>1</v>
      </c>
      <c r="B2687" s="16">
        <f t="shared" si="294"/>
        <v>41487</v>
      </c>
      <c r="C2687">
        <f t="shared" si="295"/>
        <v>287</v>
      </c>
      <c r="D2687">
        <f t="shared" si="292"/>
        <v>143</v>
      </c>
      <c r="E2687">
        <f t="shared" si="293"/>
        <v>144</v>
      </c>
      <c r="F2687">
        <f t="shared" si="296"/>
        <v>20</v>
      </c>
      <c r="G2687">
        <v>4</v>
      </c>
      <c r="H2687">
        <f>10+9+70</f>
        <v>89</v>
      </c>
      <c r="K2687">
        <v>30</v>
      </c>
    </row>
    <row r="2688" spans="1:11" x14ac:dyDescent="0.25">
      <c r="A2688" t="str">
        <f t="shared" si="291"/>
        <v/>
      </c>
      <c r="B2688" s="16">
        <f t="shared" si="294"/>
        <v>41488</v>
      </c>
      <c r="C2688">
        <f t="shared" si="295"/>
        <v>287</v>
      </c>
      <c r="D2688">
        <f t="shared" si="292"/>
        <v>143</v>
      </c>
      <c r="E2688">
        <f t="shared" si="293"/>
        <v>144</v>
      </c>
      <c r="F2688">
        <f t="shared" si="296"/>
        <v>20</v>
      </c>
      <c r="G2688">
        <v>4</v>
      </c>
      <c r="H2688">
        <f t="shared" ref="H2688:H2717" si="298">10+9+70</f>
        <v>89</v>
      </c>
      <c r="K2688">
        <v>30</v>
      </c>
    </row>
    <row r="2689" spans="1:11" x14ac:dyDescent="0.25">
      <c r="A2689" t="str">
        <f t="shared" si="291"/>
        <v/>
      </c>
      <c r="B2689" s="16">
        <f t="shared" si="294"/>
        <v>41489</v>
      </c>
      <c r="C2689">
        <f t="shared" si="295"/>
        <v>287</v>
      </c>
      <c r="D2689">
        <f t="shared" si="292"/>
        <v>143</v>
      </c>
      <c r="E2689">
        <f t="shared" si="293"/>
        <v>144</v>
      </c>
      <c r="F2689">
        <f t="shared" si="296"/>
        <v>20</v>
      </c>
      <c r="G2689">
        <v>4</v>
      </c>
      <c r="H2689">
        <f t="shared" si="298"/>
        <v>89</v>
      </c>
      <c r="K2689">
        <v>30</v>
      </c>
    </row>
    <row r="2690" spans="1:11" x14ac:dyDescent="0.25">
      <c r="A2690" t="str">
        <f t="shared" si="291"/>
        <v/>
      </c>
      <c r="B2690" s="16">
        <f t="shared" si="294"/>
        <v>41490</v>
      </c>
      <c r="C2690">
        <f t="shared" si="295"/>
        <v>287</v>
      </c>
      <c r="D2690">
        <f t="shared" si="292"/>
        <v>143</v>
      </c>
      <c r="E2690">
        <f t="shared" si="293"/>
        <v>144</v>
      </c>
      <c r="F2690">
        <f t="shared" si="296"/>
        <v>20</v>
      </c>
      <c r="G2690">
        <v>4</v>
      </c>
      <c r="H2690">
        <f t="shared" si="298"/>
        <v>89</v>
      </c>
      <c r="K2690">
        <v>30</v>
      </c>
    </row>
    <row r="2691" spans="1:11" x14ac:dyDescent="0.25">
      <c r="A2691" t="str">
        <f t="shared" si="291"/>
        <v/>
      </c>
      <c r="B2691" s="16">
        <f t="shared" si="294"/>
        <v>41491</v>
      </c>
      <c r="C2691">
        <f t="shared" si="295"/>
        <v>287</v>
      </c>
      <c r="D2691">
        <f t="shared" si="292"/>
        <v>143</v>
      </c>
      <c r="E2691">
        <f t="shared" si="293"/>
        <v>144</v>
      </c>
      <c r="F2691">
        <f t="shared" si="296"/>
        <v>20</v>
      </c>
      <c r="G2691">
        <v>4</v>
      </c>
      <c r="H2691">
        <f t="shared" si="298"/>
        <v>89</v>
      </c>
      <c r="K2691">
        <v>30</v>
      </c>
    </row>
    <row r="2692" spans="1:11" x14ac:dyDescent="0.25">
      <c r="A2692" t="str">
        <f t="shared" si="291"/>
        <v/>
      </c>
      <c r="B2692" s="16">
        <f t="shared" si="294"/>
        <v>41492</v>
      </c>
      <c r="C2692">
        <f t="shared" si="295"/>
        <v>287</v>
      </c>
      <c r="D2692">
        <f t="shared" si="292"/>
        <v>143</v>
      </c>
      <c r="E2692">
        <f t="shared" si="293"/>
        <v>144</v>
      </c>
      <c r="F2692">
        <f t="shared" si="296"/>
        <v>20</v>
      </c>
      <c r="G2692">
        <v>4</v>
      </c>
      <c r="H2692">
        <f t="shared" si="298"/>
        <v>89</v>
      </c>
      <c r="K2692">
        <v>30</v>
      </c>
    </row>
    <row r="2693" spans="1:11" x14ac:dyDescent="0.25">
      <c r="A2693" t="str">
        <f t="shared" si="291"/>
        <v/>
      </c>
      <c r="B2693" s="16">
        <f t="shared" si="294"/>
        <v>41493</v>
      </c>
      <c r="C2693">
        <f t="shared" si="295"/>
        <v>287</v>
      </c>
      <c r="D2693">
        <f t="shared" si="292"/>
        <v>143</v>
      </c>
      <c r="E2693">
        <f t="shared" si="293"/>
        <v>144</v>
      </c>
      <c r="F2693">
        <f t="shared" si="296"/>
        <v>20</v>
      </c>
      <c r="G2693">
        <v>4</v>
      </c>
      <c r="H2693">
        <f t="shared" si="298"/>
        <v>89</v>
      </c>
      <c r="K2693">
        <v>30</v>
      </c>
    </row>
    <row r="2694" spans="1:11" x14ac:dyDescent="0.25">
      <c r="A2694" t="str">
        <f t="shared" si="291"/>
        <v/>
      </c>
      <c r="B2694" s="16">
        <f t="shared" si="294"/>
        <v>41494</v>
      </c>
      <c r="C2694">
        <f t="shared" si="295"/>
        <v>287</v>
      </c>
      <c r="D2694">
        <f t="shared" si="292"/>
        <v>143</v>
      </c>
      <c r="E2694">
        <f t="shared" si="293"/>
        <v>144</v>
      </c>
      <c r="F2694">
        <f t="shared" si="296"/>
        <v>20</v>
      </c>
      <c r="G2694">
        <v>4</v>
      </c>
      <c r="H2694">
        <f t="shared" si="298"/>
        <v>89</v>
      </c>
      <c r="K2694">
        <v>30</v>
      </c>
    </row>
    <row r="2695" spans="1:11" x14ac:dyDescent="0.25">
      <c r="A2695" t="str">
        <f t="shared" si="291"/>
        <v/>
      </c>
      <c r="B2695" s="16">
        <f t="shared" si="294"/>
        <v>41495</v>
      </c>
      <c r="C2695">
        <f t="shared" si="295"/>
        <v>287</v>
      </c>
      <c r="D2695">
        <f t="shared" si="292"/>
        <v>143</v>
      </c>
      <c r="E2695">
        <f t="shared" si="293"/>
        <v>144</v>
      </c>
      <c r="F2695">
        <f t="shared" si="296"/>
        <v>20</v>
      </c>
      <c r="G2695">
        <v>4</v>
      </c>
      <c r="H2695">
        <f t="shared" si="298"/>
        <v>89</v>
      </c>
      <c r="K2695">
        <v>30</v>
      </c>
    </row>
    <row r="2696" spans="1:11" x14ac:dyDescent="0.25">
      <c r="A2696" t="str">
        <f t="shared" ref="A2696:A2759" si="299">IF(DAY(B2696)=1,1,"")</f>
        <v/>
      </c>
      <c r="B2696" s="16">
        <f t="shared" si="294"/>
        <v>41496</v>
      </c>
      <c r="C2696">
        <f t="shared" si="295"/>
        <v>287</v>
      </c>
      <c r="D2696">
        <f t="shared" ref="D2696:D2759" si="300">SUM(F2696:W2696)</f>
        <v>143</v>
      </c>
      <c r="E2696">
        <f t="shared" ref="E2696:E2759" si="301">C2696-D2696</f>
        <v>144</v>
      </c>
      <c r="F2696">
        <f t="shared" si="296"/>
        <v>20</v>
      </c>
      <c r="G2696">
        <v>4</v>
      </c>
      <c r="H2696">
        <f t="shared" si="298"/>
        <v>89</v>
      </c>
      <c r="K2696">
        <v>30</v>
      </c>
    </row>
    <row r="2697" spans="1:11" x14ac:dyDescent="0.25">
      <c r="A2697" t="str">
        <f t="shared" si="299"/>
        <v/>
      </c>
      <c r="B2697" s="16">
        <f t="shared" ref="B2697:B2760" si="302">B2696+1</f>
        <v>41497</v>
      </c>
      <c r="C2697">
        <f t="shared" si="295"/>
        <v>287</v>
      </c>
      <c r="D2697">
        <f t="shared" si="300"/>
        <v>143</v>
      </c>
      <c r="E2697">
        <f t="shared" si="301"/>
        <v>144</v>
      </c>
      <c r="F2697">
        <f t="shared" si="296"/>
        <v>20</v>
      </c>
      <c r="G2697">
        <v>4</v>
      </c>
      <c r="H2697">
        <f t="shared" si="298"/>
        <v>89</v>
      </c>
      <c r="K2697">
        <v>30</v>
      </c>
    </row>
    <row r="2698" spans="1:11" x14ac:dyDescent="0.25">
      <c r="A2698" t="str">
        <f t="shared" si="299"/>
        <v/>
      </c>
      <c r="B2698" s="16">
        <f t="shared" si="302"/>
        <v>41498</v>
      </c>
      <c r="C2698">
        <f t="shared" ref="C2698:C2761" si="303">C2697</f>
        <v>287</v>
      </c>
      <c r="D2698">
        <f t="shared" si="300"/>
        <v>143</v>
      </c>
      <c r="E2698">
        <f t="shared" si="301"/>
        <v>144</v>
      </c>
      <c r="F2698">
        <f t="shared" si="296"/>
        <v>20</v>
      </c>
      <c r="G2698">
        <v>4</v>
      </c>
      <c r="H2698">
        <f t="shared" si="298"/>
        <v>89</v>
      </c>
      <c r="K2698">
        <v>30</v>
      </c>
    </row>
    <row r="2699" spans="1:11" x14ac:dyDescent="0.25">
      <c r="A2699" t="str">
        <f t="shared" si="299"/>
        <v/>
      </c>
      <c r="B2699" s="16">
        <f t="shared" si="302"/>
        <v>41499</v>
      </c>
      <c r="C2699">
        <f t="shared" si="303"/>
        <v>287</v>
      </c>
      <c r="D2699">
        <f t="shared" si="300"/>
        <v>143</v>
      </c>
      <c r="E2699">
        <f t="shared" si="301"/>
        <v>144</v>
      </c>
      <c r="F2699">
        <f t="shared" si="296"/>
        <v>20</v>
      </c>
      <c r="G2699">
        <v>4</v>
      </c>
      <c r="H2699">
        <f t="shared" si="298"/>
        <v>89</v>
      </c>
      <c r="K2699">
        <v>30</v>
      </c>
    </row>
    <row r="2700" spans="1:11" x14ac:dyDescent="0.25">
      <c r="A2700" t="str">
        <f t="shared" si="299"/>
        <v/>
      </c>
      <c r="B2700" s="16">
        <f t="shared" si="302"/>
        <v>41500</v>
      </c>
      <c r="C2700">
        <f t="shared" si="303"/>
        <v>287</v>
      </c>
      <c r="D2700">
        <f t="shared" si="300"/>
        <v>143</v>
      </c>
      <c r="E2700">
        <f t="shared" si="301"/>
        <v>144</v>
      </c>
      <c r="F2700">
        <f t="shared" si="296"/>
        <v>20</v>
      </c>
      <c r="G2700">
        <v>4</v>
      </c>
      <c r="H2700">
        <f t="shared" si="298"/>
        <v>89</v>
      </c>
      <c r="K2700">
        <v>30</v>
      </c>
    </row>
    <row r="2701" spans="1:11" x14ac:dyDescent="0.25">
      <c r="A2701" t="str">
        <f t="shared" si="299"/>
        <v/>
      </c>
      <c r="B2701" s="16">
        <f t="shared" si="302"/>
        <v>41501</v>
      </c>
      <c r="C2701">
        <f t="shared" si="303"/>
        <v>287</v>
      </c>
      <c r="D2701">
        <f t="shared" si="300"/>
        <v>143</v>
      </c>
      <c r="E2701">
        <f t="shared" si="301"/>
        <v>144</v>
      </c>
      <c r="F2701">
        <f t="shared" si="296"/>
        <v>20</v>
      </c>
      <c r="G2701">
        <v>4</v>
      </c>
      <c r="H2701">
        <f t="shared" si="298"/>
        <v>89</v>
      </c>
      <c r="K2701">
        <v>30</v>
      </c>
    </row>
    <row r="2702" spans="1:11" x14ac:dyDescent="0.25">
      <c r="A2702" t="str">
        <f t="shared" si="299"/>
        <v/>
      </c>
      <c r="B2702" s="16">
        <f t="shared" si="302"/>
        <v>41502</v>
      </c>
      <c r="C2702">
        <f t="shared" si="303"/>
        <v>287</v>
      </c>
      <c r="D2702">
        <f t="shared" si="300"/>
        <v>143</v>
      </c>
      <c r="E2702">
        <f t="shared" si="301"/>
        <v>144</v>
      </c>
      <c r="F2702">
        <f t="shared" si="296"/>
        <v>20</v>
      </c>
      <c r="G2702">
        <v>4</v>
      </c>
      <c r="H2702">
        <f t="shared" si="298"/>
        <v>89</v>
      </c>
      <c r="K2702">
        <v>30</v>
      </c>
    </row>
    <row r="2703" spans="1:11" x14ac:dyDescent="0.25">
      <c r="A2703" t="str">
        <f t="shared" si="299"/>
        <v/>
      </c>
      <c r="B2703" s="16">
        <f t="shared" si="302"/>
        <v>41503</v>
      </c>
      <c r="C2703">
        <f t="shared" si="303"/>
        <v>287</v>
      </c>
      <c r="D2703">
        <f t="shared" si="300"/>
        <v>143</v>
      </c>
      <c r="E2703">
        <f t="shared" si="301"/>
        <v>144</v>
      </c>
      <c r="F2703">
        <f t="shared" si="296"/>
        <v>20</v>
      </c>
      <c r="G2703">
        <v>4</v>
      </c>
      <c r="H2703">
        <f t="shared" si="298"/>
        <v>89</v>
      </c>
      <c r="K2703">
        <v>30</v>
      </c>
    </row>
    <row r="2704" spans="1:11" x14ac:dyDescent="0.25">
      <c r="A2704" t="str">
        <f t="shared" si="299"/>
        <v/>
      </c>
      <c r="B2704" s="16">
        <f t="shared" si="302"/>
        <v>41504</v>
      </c>
      <c r="C2704">
        <f t="shared" si="303"/>
        <v>287</v>
      </c>
      <c r="D2704">
        <f t="shared" si="300"/>
        <v>143</v>
      </c>
      <c r="E2704">
        <f t="shared" si="301"/>
        <v>144</v>
      </c>
      <c r="F2704">
        <f t="shared" si="296"/>
        <v>20</v>
      </c>
      <c r="G2704">
        <v>4</v>
      </c>
      <c r="H2704">
        <f t="shared" si="298"/>
        <v>89</v>
      </c>
      <c r="K2704">
        <v>30</v>
      </c>
    </row>
    <row r="2705" spans="1:11" x14ac:dyDescent="0.25">
      <c r="A2705" t="str">
        <f t="shared" si="299"/>
        <v/>
      </c>
      <c r="B2705" s="16">
        <f t="shared" si="302"/>
        <v>41505</v>
      </c>
      <c r="C2705">
        <f t="shared" si="303"/>
        <v>287</v>
      </c>
      <c r="D2705">
        <f t="shared" si="300"/>
        <v>143</v>
      </c>
      <c r="E2705">
        <f t="shared" si="301"/>
        <v>144</v>
      </c>
      <c r="F2705">
        <f t="shared" ref="F2705:F2747" si="304">F2704</f>
        <v>20</v>
      </c>
      <c r="G2705">
        <v>4</v>
      </c>
      <c r="H2705">
        <f t="shared" si="298"/>
        <v>89</v>
      </c>
      <c r="K2705">
        <v>30</v>
      </c>
    </row>
    <row r="2706" spans="1:11" x14ac:dyDescent="0.25">
      <c r="A2706" t="str">
        <f t="shared" si="299"/>
        <v/>
      </c>
      <c r="B2706" s="16">
        <f t="shared" si="302"/>
        <v>41506</v>
      </c>
      <c r="C2706">
        <f t="shared" si="303"/>
        <v>287</v>
      </c>
      <c r="D2706">
        <f t="shared" si="300"/>
        <v>143</v>
      </c>
      <c r="E2706">
        <f t="shared" si="301"/>
        <v>144</v>
      </c>
      <c r="F2706">
        <f t="shared" si="304"/>
        <v>20</v>
      </c>
      <c r="G2706">
        <v>4</v>
      </c>
      <c r="H2706">
        <f t="shared" si="298"/>
        <v>89</v>
      </c>
      <c r="K2706">
        <v>30</v>
      </c>
    </row>
    <row r="2707" spans="1:11" x14ac:dyDescent="0.25">
      <c r="A2707" t="str">
        <f t="shared" si="299"/>
        <v/>
      </c>
      <c r="B2707" s="16">
        <f t="shared" si="302"/>
        <v>41507</v>
      </c>
      <c r="C2707">
        <f t="shared" si="303"/>
        <v>287</v>
      </c>
      <c r="D2707">
        <f t="shared" si="300"/>
        <v>143</v>
      </c>
      <c r="E2707">
        <f t="shared" si="301"/>
        <v>144</v>
      </c>
      <c r="F2707">
        <f t="shared" si="304"/>
        <v>20</v>
      </c>
      <c r="G2707">
        <v>4</v>
      </c>
      <c r="H2707">
        <f t="shared" si="298"/>
        <v>89</v>
      </c>
      <c r="K2707">
        <v>30</v>
      </c>
    </row>
    <row r="2708" spans="1:11" x14ac:dyDescent="0.25">
      <c r="A2708" t="str">
        <f t="shared" si="299"/>
        <v/>
      </c>
      <c r="B2708" s="16">
        <f t="shared" si="302"/>
        <v>41508</v>
      </c>
      <c r="C2708">
        <f t="shared" si="303"/>
        <v>287</v>
      </c>
      <c r="D2708">
        <f t="shared" si="300"/>
        <v>143</v>
      </c>
      <c r="E2708">
        <f t="shared" si="301"/>
        <v>144</v>
      </c>
      <c r="F2708">
        <f t="shared" si="304"/>
        <v>20</v>
      </c>
      <c r="G2708">
        <v>4</v>
      </c>
      <c r="H2708">
        <f t="shared" si="298"/>
        <v>89</v>
      </c>
      <c r="K2708">
        <v>30</v>
      </c>
    </row>
    <row r="2709" spans="1:11" x14ac:dyDescent="0.25">
      <c r="A2709" t="str">
        <f t="shared" si="299"/>
        <v/>
      </c>
      <c r="B2709" s="16">
        <f t="shared" si="302"/>
        <v>41509</v>
      </c>
      <c r="C2709">
        <f t="shared" si="303"/>
        <v>287</v>
      </c>
      <c r="D2709">
        <f t="shared" si="300"/>
        <v>143</v>
      </c>
      <c r="E2709">
        <f t="shared" si="301"/>
        <v>144</v>
      </c>
      <c r="F2709">
        <f t="shared" si="304"/>
        <v>20</v>
      </c>
      <c r="G2709">
        <v>4</v>
      </c>
      <c r="H2709">
        <f t="shared" si="298"/>
        <v>89</v>
      </c>
      <c r="K2709">
        <v>30</v>
      </c>
    </row>
    <row r="2710" spans="1:11" x14ac:dyDescent="0.25">
      <c r="A2710" t="str">
        <f t="shared" si="299"/>
        <v/>
      </c>
      <c r="B2710" s="16">
        <f t="shared" si="302"/>
        <v>41510</v>
      </c>
      <c r="C2710">
        <f t="shared" si="303"/>
        <v>287</v>
      </c>
      <c r="D2710">
        <f t="shared" si="300"/>
        <v>143</v>
      </c>
      <c r="E2710">
        <f t="shared" si="301"/>
        <v>144</v>
      </c>
      <c r="F2710">
        <f t="shared" si="304"/>
        <v>20</v>
      </c>
      <c r="G2710">
        <v>4</v>
      </c>
      <c r="H2710">
        <f t="shared" si="298"/>
        <v>89</v>
      </c>
      <c r="K2710">
        <v>30</v>
      </c>
    </row>
    <row r="2711" spans="1:11" x14ac:dyDescent="0.25">
      <c r="A2711" t="str">
        <f t="shared" si="299"/>
        <v/>
      </c>
      <c r="B2711" s="16">
        <f t="shared" si="302"/>
        <v>41511</v>
      </c>
      <c r="C2711">
        <f t="shared" si="303"/>
        <v>287</v>
      </c>
      <c r="D2711">
        <f t="shared" si="300"/>
        <v>143</v>
      </c>
      <c r="E2711">
        <f t="shared" si="301"/>
        <v>144</v>
      </c>
      <c r="F2711">
        <f t="shared" si="304"/>
        <v>20</v>
      </c>
      <c r="G2711">
        <v>4</v>
      </c>
      <c r="H2711">
        <f t="shared" si="298"/>
        <v>89</v>
      </c>
      <c r="K2711">
        <v>30</v>
      </c>
    </row>
    <row r="2712" spans="1:11" x14ac:dyDescent="0.25">
      <c r="A2712" t="str">
        <f t="shared" si="299"/>
        <v/>
      </c>
      <c r="B2712" s="16">
        <f t="shared" si="302"/>
        <v>41512</v>
      </c>
      <c r="C2712">
        <f t="shared" si="303"/>
        <v>287</v>
      </c>
      <c r="D2712">
        <f t="shared" si="300"/>
        <v>143</v>
      </c>
      <c r="E2712">
        <f t="shared" si="301"/>
        <v>144</v>
      </c>
      <c r="F2712">
        <f t="shared" si="304"/>
        <v>20</v>
      </c>
      <c r="G2712">
        <v>4</v>
      </c>
      <c r="H2712">
        <f t="shared" si="298"/>
        <v>89</v>
      </c>
      <c r="K2712">
        <v>30</v>
      </c>
    </row>
    <row r="2713" spans="1:11" x14ac:dyDescent="0.25">
      <c r="A2713" t="str">
        <f t="shared" si="299"/>
        <v/>
      </c>
      <c r="B2713" s="16">
        <f t="shared" si="302"/>
        <v>41513</v>
      </c>
      <c r="C2713">
        <f t="shared" si="303"/>
        <v>287</v>
      </c>
      <c r="D2713">
        <f t="shared" si="300"/>
        <v>143</v>
      </c>
      <c r="E2713">
        <f t="shared" si="301"/>
        <v>144</v>
      </c>
      <c r="F2713">
        <f t="shared" si="304"/>
        <v>20</v>
      </c>
      <c r="G2713">
        <v>4</v>
      </c>
      <c r="H2713">
        <f t="shared" si="298"/>
        <v>89</v>
      </c>
      <c r="K2713">
        <v>30</v>
      </c>
    </row>
    <row r="2714" spans="1:11" x14ac:dyDescent="0.25">
      <c r="A2714" t="str">
        <f t="shared" si="299"/>
        <v/>
      </c>
      <c r="B2714" s="16">
        <f t="shared" si="302"/>
        <v>41514</v>
      </c>
      <c r="C2714">
        <f t="shared" si="303"/>
        <v>287</v>
      </c>
      <c r="D2714">
        <f t="shared" si="300"/>
        <v>143</v>
      </c>
      <c r="E2714">
        <f t="shared" si="301"/>
        <v>144</v>
      </c>
      <c r="F2714">
        <f t="shared" si="304"/>
        <v>20</v>
      </c>
      <c r="G2714">
        <v>4</v>
      </c>
      <c r="H2714">
        <f t="shared" si="298"/>
        <v>89</v>
      </c>
      <c r="K2714">
        <v>30</v>
      </c>
    </row>
    <row r="2715" spans="1:11" x14ac:dyDescent="0.25">
      <c r="A2715" t="str">
        <f t="shared" si="299"/>
        <v/>
      </c>
      <c r="B2715" s="16">
        <f t="shared" si="302"/>
        <v>41515</v>
      </c>
      <c r="C2715">
        <f t="shared" si="303"/>
        <v>287</v>
      </c>
      <c r="D2715">
        <f t="shared" si="300"/>
        <v>143</v>
      </c>
      <c r="E2715">
        <f t="shared" si="301"/>
        <v>144</v>
      </c>
      <c r="F2715">
        <f t="shared" si="304"/>
        <v>20</v>
      </c>
      <c r="G2715">
        <v>4</v>
      </c>
      <c r="H2715">
        <f t="shared" si="298"/>
        <v>89</v>
      </c>
      <c r="K2715">
        <v>30</v>
      </c>
    </row>
    <row r="2716" spans="1:11" x14ac:dyDescent="0.25">
      <c r="A2716" t="str">
        <f t="shared" si="299"/>
        <v/>
      </c>
      <c r="B2716" s="16">
        <f t="shared" si="302"/>
        <v>41516</v>
      </c>
      <c r="C2716">
        <f t="shared" si="303"/>
        <v>287</v>
      </c>
      <c r="D2716">
        <f t="shared" si="300"/>
        <v>143</v>
      </c>
      <c r="E2716">
        <f t="shared" si="301"/>
        <v>144</v>
      </c>
      <c r="F2716">
        <f t="shared" si="304"/>
        <v>20</v>
      </c>
      <c r="G2716">
        <v>4</v>
      </c>
      <c r="H2716">
        <f t="shared" si="298"/>
        <v>89</v>
      </c>
      <c r="K2716">
        <v>30</v>
      </c>
    </row>
    <row r="2717" spans="1:11" x14ac:dyDescent="0.25">
      <c r="A2717" t="str">
        <f t="shared" si="299"/>
        <v/>
      </c>
      <c r="B2717" s="16">
        <f t="shared" si="302"/>
        <v>41517</v>
      </c>
      <c r="C2717">
        <f t="shared" si="303"/>
        <v>287</v>
      </c>
      <c r="D2717">
        <f t="shared" si="300"/>
        <v>143</v>
      </c>
      <c r="E2717">
        <f t="shared" si="301"/>
        <v>144</v>
      </c>
      <c r="F2717">
        <f t="shared" si="304"/>
        <v>20</v>
      </c>
      <c r="G2717">
        <v>4</v>
      </c>
      <c r="H2717">
        <f t="shared" si="298"/>
        <v>89</v>
      </c>
      <c r="K2717">
        <v>30</v>
      </c>
    </row>
    <row r="2718" spans="1:11" x14ac:dyDescent="0.25">
      <c r="A2718">
        <f t="shared" si="299"/>
        <v>1</v>
      </c>
      <c r="B2718" s="16">
        <f t="shared" si="302"/>
        <v>41518</v>
      </c>
      <c r="C2718">
        <v>295</v>
      </c>
      <c r="D2718">
        <f t="shared" si="300"/>
        <v>143</v>
      </c>
      <c r="E2718">
        <f t="shared" si="301"/>
        <v>152</v>
      </c>
      <c r="F2718">
        <f t="shared" si="304"/>
        <v>20</v>
      </c>
      <c r="G2718">
        <f>4+52</f>
        <v>56</v>
      </c>
      <c r="H2718">
        <f>10+9+44</f>
        <v>63</v>
      </c>
      <c r="K2718">
        <v>4</v>
      </c>
    </row>
    <row r="2719" spans="1:11" x14ac:dyDescent="0.25">
      <c r="A2719" t="str">
        <f t="shared" si="299"/>
        <v/>
      </c>
      <c r="B2719" s="16">
        <f t="shared" si="302"/>
        <v>41519</v>
      </c>
      <c r="C2719">
        <f t="shared" si="303"/>
        <v>295</v>
      </c>
      <c r="D2719">
        <f t="shared" si="300"/>
        <v>143</v>
      </c>
      <c r="E2719">
        <f t="shared" si="301"/>
        <v>152</v>
      </c>
      <c r="F2719">
        <f t="shared" si="304"/>
        <v>20</v>
      </c>
      <c r="G2719">
        <f t="shared" ref="G2719:G2747" si="305">4+52</f>
        <v>56</v>
      </c>
      <c r="H2719">
        <f t="shared" ref="H2719:H2747" si="306">10+9+44</f>
        <v>63</v>
      </c>
      <c r="K2719">
        <v>4</v>
      </c>
    </row>
    <row r="2720" spans="1:11" x14ac:dyDescent="0.25">
      <c r="A2720" t="str">
        <f t="shared" si="299"/>
        <v/>
      </c>
      <c r="B2720" s="16">
        <f t="shared" si="302"/>
        <v>41520</v>
      </c>
      <c r="C2720">
        <f t="shared" si="303"/>
        <v>295</v>
      </c>
      <c r="D2720">
        <f t="shared" si="300"/>
        <v>143</v>
      </c>
      <c r="E2720">
        <f t="shared" si="301"/>
        <v>152</v>
      </c>
      <c r="F2720">
        <f t="shared" si="304"/>
        <v>20</v>
      </c>
      <c r="G2720">
        <f t="shared" si="305"/>
        <v>56</v>
      </c>
      <c r="H2720">
        <f t="shared" si="306"/>
        <v>63</v>
      </c>
      <c r="K2720">
        <v>4</v>
      </c>
    </row>
    <row r="2721" spans="1:11" x14ac:dyDescent="0.25">
      <c r="A2721" t="str">
        <f t="shared" si="299"/>
        <v/>
      </c>
      <c r="B2721" s="16">
        <f t="shared" si="302"/>
        <v>41521</v>
      </c>
      <c r="C2721">
        <f t="shared" si="303"/>
        <v>295</v>
      </c>
      <c r="D2721">
        <f t="shared" si="300"/>
        <v>143</v>
      </c>
      <c r="E2721">
        <f t="shared" si="301"/>
        <v>152</v>
      </c>
      <c r="F2721">
        <f t="shared" si="304"/>
        <v>20</v>
      </c>
      <c r="G2721">
        <f t="shared" si="305"/>
        <v>56</v>
      </c>
      <c r="H2721">
        <f t="shared" si="306"/>
        <v>63</v>
      </c>
      <c r="K2721">
        <v>4</v>
      </c>
    </row>
    <row r="2722" spans="1:11" x14ac:dyDescent="0.25">
      <c r="A2722" t="str">
        <f t="shared" si="299"/>
        <v/>
      </c>
      <c r="B2722" s="16">
        <f t="shared" si="302"/>
        <v>41522</v>
      </c>
      <c r="C2722">
        <f t="shared" si="303"/>
        <v>295</v>
      </c>
      <c r="D2722">
        <f t="shared" si="300"/>
        <v>143</v>
      </c>
      <c r="E2722">
        <f t="shared" si="301"/>
        <v>152</v>
      </c>
      <c r="F2722">
        <f t="shared" si="304"/>
        <v>20</v>
      </c>
      <c r="G2722">
        <f t="shared" si="305"/>
        <v>56</v>
      </c>
      <c r="H2722">
        <f t="shared" si="306"/>
        <v>63</v>
      </c>
      <c r="K2722">
        <v>4</v>
      </c>
    </row>
    <row r="2723" spans="1:11" x14ac:dyDescent="0.25">
      <c r="A2723" t="str">
        <f t="shared" si="299"/>
        <v/>
      </c>
      <c r="B2723" s="16">
        <f t="shared" si="302"/>
        <v>41523</v>
      </c>
      <c r="C2723">
        <f t="shared" si="303"/>
        <v>295</v>
      </c>
      <c r="D2723">
        <f t="shared" si="300"/>
        <v>143</v>
      </c>
      <c r="E2723">
        <f t="shared" si="301"/>
        <v>152</v>
      </c>
      <c r="F2723">
        <f t="shared" si="304"/>
        <v>20</v>
      </c>
      <c r="G2723">
        <f t="shared" si="305"/>
        <v>56</v>
      </c>
      <c r="H2723">
        <f t="shared" si="306"/>
        <v>63</v>
      </c>
      <c r="K2723">
        <v>4</v>
      </c>
    </row>
    <row r="2724" spans="1:11" x14ac:dyDescent="0.25">
      <c r="A2724" t="str">
        <f t="shared" si="299"/>
        <v/>
      </c>
      <c r="B2724" s="16">
        <f t="shared" si="302"/>
        <v>41524</v>
      </c>
      <c r="C2724">
        <f t="shared" si="303"/>
        <v>295</v>
      </c>
      <c r="D2724">
        <f t="shared" si="300"/>
        <v>143</v>
      </c>
      <c r="E2724">
        <f t="shared" si="301"/>
        <v>152</v>
      </c>
      <c r="F2724">
        <f t="shared" si="304"/>
        <v>20</v>
      </c>
      <c r="G2724">
        <f t="shared" si="305"/>
        <v>56</v>
      </c>
      <c r="H2724">
        <f t="shared" si="306"/>
        <v>63</v>
      </c>
      <c r="K2724">
        <v>4</v>
      </c>
    </row>
    <row r="2725" spans="1:11" x14ac:dyDescent="0.25">
      <c r="A2725" t="str">
        <f t="shared" si="299"/>
        <v/>
      </c>
      <c r="B2725" s="16">
        <f t="shared" si="302"/>
        <v>41525</v>
      </c>
      <c r="C2725">
        <f t="shared" si="303"/>
        <v>295</v>
      </c>
      <c r="D2725">
        <f t="shared" si="300"/>
        <v>143</v>
      </c>
      <c r="E2725">
        <f t="shared" si="301"/>
        <v>152</v>
      </c>
      <c r="F2725">
        <f t="shared" si="304"/>
        <v>20</v>
      </c>
      <c r="G2725">
        <f t="shared" si="305"/>
        <v>56</v>
      </c>
      <c r="H2725">
        <f t="shared" si="306"/>
        <v>63</v>
      </c>
      <c r="K2725">
        <v>4</v>
      </c>
    </row>
    <row r="2726" spans="1:11" x14ac:dyDescent="0.25">
      <c r="A2726" t="str">
        <f t="shared" si="299"/>
        <v/>
      </c>
      <c r="B2726" s="16">
        <f t="shared" si="302"/>
        <v>41526</v>
      </c>
      <c r="C2726">
        <f t="shared" si="303"/>
        <v>295</v>
      </c>
      <c r="D2726">
        <f t="shared" si="300"/>
        <v>143</v>
      </c>
      <c r="E2726">
        <f t="shared" si="301"/>
        <v>152</v>
      </c>
      <c r="F2726">
        <f t="shared" si="304"/>
        <v>20</v>
      </c>
      <c r="G2726">
        <f t="shared" si="305"/>
        <v>56</v>
      </c>
      <c r="H2726">
        <f t="shared" si="306"/>
        <v>63</v>
      </c>
      <c r="K2726">
        <v>4</v>
      </c>
    </row>
    <row r="2727" spans="1:11" x14ac:dyDescent="0.25">
      <c r="A2727" t="str">
        <f t="shared" si="299"/>
        <v/>
      </c>
      <c r="B2727" s="16">
        <f t="shared" si="302"/>
        <v>41527</v>
      </c>
      <c r="C2727">
        <f t="shared" si="303"/>
        <v>295</v>
      </c>
      <c r="D2727">
        <f t="shared" si="300"/>
        <v>143</v>
      </c>
      <c r="E2727">
        <f t="shared" si="301"/>
        <v>152</v>
      </c>
      <c r="F2727">
        <f t="shared" si="304"/>
        <v>20</v>
      </c>
      <c r="G2727">
        <f t="shared" si="305"/>
        <v>56</v>
      </c>
      <c r="H2727">
        <f t="shared" si="306"/>
        <v>63</v>
      </c>
      <c r="K2727">
        <v>4</v>
      </c>
    </row>
    <row r="2728" spans="1:11" x14ac:dyDescent="0.25">
      <c r="A2728" t="str">
        <f t="shared" si="299"/>
        <v/>
      </c>
      <c r="B2728" s="16">
        <f t="shared" si="302"/>
        <v>41528</v>
      </c>
      <c r="C2728">
        <f t="shared" si="303"/>
        <v>295</v>
      </c>
      <c r="D2728">
        <f t="shared" si="300"/>
        <v>143</v>
      </c>
      <c r="E2728">
        <f t="shared" si="301"/>
        <v>152</v>
      </c>
      <c r="F2728">
        <f t="shared" si="304"/>
        <v>20</v>
      </c>
      <c r="G2728">
        <f t="shared" si="305"/>
        <v>56</v>
      </c>
      <c r="H2728">
        <f t="shared" si="306"/>
        <v>63</v>
      </c>
      <c r="K2728">
        <v>4</v>
      </c>
    </row>
    <row r="2729" spans="1:11" x14ac:dyDescent="0.25">
      <c r="A2729" t="str">
        <f t="shared" si="299"/>
        <v/>
      </c>
      <c r="B2729" s="16">
        <f t="shared" si="302"/>
        <v>41529</v>
      </c>
      <c r="C2729">
        <f t="shared" si="303"/>
        <v>295</v>
      </c>
      <c r="D2729">
        <f t="shared" si="300"/>
        <v>143</v>
      </c>
      <c r="E2729">
        <f t="shared" si="301"/>
        <v>152</v>
      </c>
      <c r="F2729">
        <f t="shared" si="304"/>
        <v>20</v>
      </c>
      <c r="G2729">
        <f t="shared" si="305"/>
        <v>56</v>
      </c>
      <c r="H2729">
        <f t="shared" si="306"/>
        <v>63</v>
      </c>
      <c r="K2729">
        <v>4</v>
      </c>
    </row>
    <row r="2730" spans="1:11" x14ac:dyDescent="0.25">
      <c r="A2730" t="str">
        <f t="shared" si="299"/>
        <v/>
      </c>
      <c r="B2730" s="16">
        <f t="shared" si="302"/>
        <v>41530</v>
      </c>
      <c r="C2730">
        <f t="shared" si="303"/>
        <v>295</v>
      </c>
      <c r="D2730">
        <f t="shared" si="300"/>
        <v>143</v>
      </c>
      <c r="E2730">
        <f t="shared" si="301"/>
        <v>152</v>
      </c>
      <c r="F2730">
        <f t="shared" si="304"/>
        <v>20</v>
      </c>
      <c r="G2730">
        <f t="shared" si="305"/>
        <v>56</v>
      </c>
      <c r="H2730">
        <f t="shared" si="306"/>
        <v>63</v>
      </c>
      <c r="K2730">
        <v>4</v>
      </c>
    </row>
    <row r="2731" spans="1:11" x14ac:dyDescent="0.25">
      <c r="A2731" t="str">
        <f t="shared" si="299"/>
        <v/>
      </c>
      <c r="B2731" s="16">
        <f t="shared" si="302"/>
        <v>41531</v>
      </c>
      <c r="C2731">
        <f t="shared" si="303"/>
        <v>295</v>
      </c>
      <c r="D2731">
        <f t="shared" si="300"/>
        <v>143</v>
      </c>
      <c r="E2731">
        <f t="shared" si="301"/>
        <v>152</v>
      </c>
      <c r="F2731">
        <f t="shared" si="304"/>
        <v>20</v>
      </c>
      <c r="G2731">
        <f t="shared" si="305"/>
        <v>56</v>
      </c>
      <c r="H2731">
        <f t="shared" si="306"/>
        <v>63</v>
      </c>
      <c r="K2731">
        <v>4</v>
      </c>
    </row>
    <row r="2732" spans="1:11" x14ac:dyDescent="0.25">
      <c r="A2732" t="str">
        <f t="shared" si="299"/>
        <v/>
      </c>
      <c r="B2732" s="16">
        <f t="shared" si="302"/>
        <v>41532</v>
      </c>
      <c r="C2732">
        <f t="shared" si="303"/>
        <v>295</v>
      </c>
      <c r="D2732">
        <f t="shared" si="300"/>
        <v>143</v>
      </c>
      <c r="E2732">
        <f t="shared" si="301"/>
        <v>152</v>
      </c>
      <c r="F2732">
        <f t="shared" si="304"/>
        <v>20</v>
      </c>
      <c r="G2732">
        <f t="shared" si="305"/>
        <v>56</v>
      </c>
      <c r="H2732">
        <f t="shared" si="306"/>
        <v>63</v>
      </c>
      <c r="K2732">
        <v>4</v>
      </c>
    </row>
    <row r="2733" spans="1:11" x14ac:dyDescent="0.25">
      <c r="A2733" t="str">
        <f t="shared" si="299"/>
        <v/>
      </c>
      <c r="B2733" s="16">
        <f t="shared" si="302"/>
        <v>41533</v>
      </c>
      <c r="C2733">
        <f t="shared" si="303"/>
        <v>295</v>
      </c>
      <c r="D2733">
        <f t="shared" si="300"/>
        <v>143</v>
      </c>
      <c r="E2733">
        <f t="shared" si="301"/>
        <v>152</v>
      </c>
      <c r="F2733">
        <f t="shared" si="304"/>
        <v>20</v>
      </c>
      <c r="G2733">
        <f t="shared" si="305"/>
        <v>56</v>
      </c>
      <c r="H2733">
        <f t="shared" si="306"/>
        <v>63</v>
      </c>
      <c r="K2733">
        <v>4</v>
      </c>
    </row>
    <row r="2734" spans="1:11" x14ac:dyDescent="0.25">
      <c r="A2734" t="str">
        <f t="shared" si="299"/>
        <v/>
      </c>
      <c r="B2734" s="16">
        <f t="shared" si="302"/>
        <v>41534</v>
      </c>
      <c r="C2734">
        <f t="shared" si="303"/>
        <v>295</v>
      </c>
      <c r="D2734">
        <f t="shared" si="300"/>
        <v>143</v>
      </c>
      <c r="E2734">
        <f t="shared" si="301"/>
        <v>152</v>
      </c>
      <c r="F2734">
        <f t="shared" si="304"/>
        <v>20</v>
      </c>
      <c r="G2734">
        <f t="shared" si="305"/>
        <v>56</v>
      </c>
      <c r="H2734">
        <f t="shared" si="306"/>
        <v>63</v>
      </c>
      <c r="K2734">
        <v>4</v>
      </c>
    </row>
    <row r="2735" spans="1:11" x14ac:dyDescent="0.25">
      <c r="A2735" t="str">
        <f t="shared" si="299"/>
        <v/>
      </c>
      <c r="B2735" s="16">
        <f t="shared" si="302"/>
        <v>41535</v>
      </c>
      <c r="C2735">
        <f t="shared" si="303"/>
        <v>295</v>
      </c>
      <c r="D2735">
        <f t="shared" si="300"/>
        <v>143</v>
      </c>
      <c r="E2735">
        <f t="shared" si="301"/>
        <v>152</v>
      </c>
      <c r="F2735">
        <f t="shared" si="304"/>
        <v>20</v>
      </c>
      <c r="G2735">
        <f t="shared" si="305"/>
        <v>56</v>
      </c>
      <c r="H2735">
        <f t="shared" si="306"/>
        <v>63</v>
      </c>
      <c r="K2735">
        <v>4</v>
      </c>
    </row>
    <row r="2736" spans="1:11" x14ac:dyDescent="0.25">
      <c r="A2736" t="str">
        <f t="shared" si="299"/>
        <v/>
      </c>
      <c r="B2736" s="16">
        <f t="shared" si="302"/>
        <v>41536</v>
      </c>
      <c r="C2736">
        <f t="shared" si="303"/>
        <v>295</v>
      </c>
      <c r="D2736">
        <f t="shared" si="300"/>
        <v>143</v>
      </c>
      <c r="E2736">
        <f t="shared" si="301"/>
        <v>152</v>
      </c>
      <c r="F2736">
        <f t="shared" si="304"/>
        <v>20</v>
      </c>
      <c r="G2736">
        <f t="shared" si="305"/>
        <v>56</v>
      </c>
      <c r="H2736">
        <f t="shared" si="306"/>
        <v>63</v>
      </c>
      <c r="K2736">
        <v>4</v>
      </c>
    </row>
    <row r="2737" spans="1:14" x14ac:dyDescent="0.25">
      <c r="A2737" t="str">
        <f t="shared" si="299"/>
        <v/>
      </c>
      <c r="B2737" s="16">
        <f t="shared" si="302"/>
        <v>41537</v>
      </c>
      <c r="C2737">
        <f t="shared" si="303"/>
        <v>295</v>
      </c>
      <c r="D2737">
        <f t="shared" si="300"/>
        <v>143</v>
      </c>
      <c r="E2737">
        <f t="shared" si="301"/>
        <v>152</v>
      </c>
      <c r="F2737">
        <f t="shared" si="304"/>
        <v>20</v>
      </c>
      <c r="G2737">
        <f t="shared" si="305"/>
        <v>56</v>
      </c>
      <c r="H2737">
        <f t="shared" si="306"/>
        <v>63</v>
      </c>
      <c r="K2737">
        <v>4</v>
      </c>
    </row>
    <row r="2738" spans="1:14" x14ac:dyDescent="0.25">
      <c r="A2738" t="str">
        <f t="shared" si="299"/>
        <v/>
      </c>
      <c r="B2738" s="16">
        <f t="shared" si="302"/>
        <v>41538</v>
      </c>
      <c r="C2738">
        <f t="shared" si="303"/>
        <v>295</v>
      </c>
      <c r="D2738">
        <f t="shared" si="300"/>
        <v>143</v>
      </c>
      <c r="E2738">
        <f t="shared" si="301"/>
        <v>152</v>
      </c>
      <c r="F2738">
        <f t="shared" si="304"/>
        <v>20</v>
      </c>
      <c r="G2738">
        <f t="shared" si="305"/>
        <v>56</v>
      </c>
      <c r="H2738">
        <f t="shared" si="306"/>
        <v>63</v>
      </c>
      <c r="K2738">
        <v>4</v>
      </c>
    </row>
    <row r="2739" spans="1:14" x14ac:dyDescent="0.25">
      <c r="A2739" t="str">
        <f t="shared" si="299"/>
        <v/>
      </c>
      <c r="B2739" s="16">
        <f t="shared" si="302"/>
        <v>41539</v>
      </c>
      <c r="C2739">
        <f t="shared" si="303"/>
        <v>295</v>
      </c>
      <c r="D2739">
        <f t="shared" si="300"/>
        <v>143</v>
      </c>
      <c r="E2739">
        <f t="shared" si="301"/>
        <v>152</v>
      </c>
      <c r="F2739">
        <f t="shared" si="304"/>
        <v>20</v>
      </c>
      <c r="G2739">
        <f t="shared" si="305"/>
        <v>56</v>
      </c>
      <c r="H2739">
        <f t="shared" si="306"/>
        <v>63</v>
      </c>
      <c r="K2739">
        <v>4</v>
      </c>
    </row>
    <row r="2740" spans="1:14" x14ac:dyDescent="0.25">
      <c r="A2740" t="str">
        <f t="shared" si="299"/>
        <v/>
      </c>
      <c r="B2740" s="16">
        <f t="shared" si="302"/>
        <v>41540</v>
      </c>
      <c r="C2740">
        <f t="shared" si="303"/>
        <v>295</v>
      </c>
      <c r="D2740">
        <f t="shared" si="300"/>
        <v>143</v>
      </c>
      <c r="E2740">
        <f t="shared" si="301"/>
        <v>152</v>
      </c>
      <c r="F2740">
        <f t="shared" si="304"/>
        <v>20</v>
      </c>
      <c r="G2740">
        <f t="shared" si="305"/>
        <v>56</v>
      </c>
      <c r="H2740">
        <f t="shared" si="306"/>
        <v>63</v>
      </c>
      <c r="K2740">
        <v>4</v>
      </c>
    </row>
    <row r="2741" spans="1:14" x14ac:dyDescent="0.25">
      <c r="A2741" t="str">
        <f t="shared" si="299"/>
        <v/>
      </c>
      <c r="B2741" s="16">
        <f t="shared" si="302"/>
        <v>41541</v>
      </c>
      <c r="C2741">
        <f t="shared" si="303"/>
        <v>295</v>
      </c>
      <c r="D2741">
        <f t="shared" si="300"/>
        <v>143</v>
      </c>
      <c r="E2741">
        <f t="shared" si="301"/>
        <v>152</v>
      </c>
      <c r="F2741">
        <f t="shared" si="304"/>
        <v>20</v>
      </c>
      <c r="G2741">
        <f t="shared" si="305"/>
        <v>56</v>
      </c>
      <c r="H2741">
        <f t="shared" si="306"/>
        <v>63</v>
      </c>
      <c r="K2741">
        <v>4</v>
      </c>
    </row>
    <row r="2742" spans="1:14" x14ac:dyDescent="0.25">
      <c r="A2742" t="str">
        <f t="shared" si="299"/>
        <v/>
      </c>
      <c r="B2742" s="16">
        <f t="shared" si="302"/>
        <v>41542</v>
      </c>
      <c r="C2742">
        <f t="shared" si="303"/>
        <v>295</v>
      </c>
      <c r="D2742">
        <f t="shared" si="300"/>
        <v>143</v>
      </c>
      <c r="E2742">
        <f t="shared" si="301"/>
        <v>152</v>
      </c>
      <c r="F2742">
        <f t="shared" si="304"/>
        <v>20</v>
      </c>
      <c r="G2742">
        <f t="shared" si="305"/>
        <v>56</v>
      </c>
      <c r="H2742">
        <f t="shared" si="306"/>
        <v>63</v>
      </c>
      <c r="K2742">
        <v>4</v>
      </c>
    </row>
    <row r="2743" spans="1:14" x14ac:dyDescent="0.25">
      <c r="A2743" t="str">
        <f t="shared" si="299"/>
        <v/>
      </c>
      <c r="B2743" s="16">
        <f t="shared" si="302"/>
        <v>41543</v>
      </c>
      <c r="C2743">
        <f t="shared" si="303"/>
        <v>295</v>
      </c>
      <c r="D2743">
        <f t="shared" si="300"/>
        <v>143</v>
      </c>
      <c r="E2743">
        <f t="shared" si="301"/>
        <v>152</v>
      </c>
      <c r="F2743">
        <f t="shared" si="304"/>
        <v>20</v>
      </c>
      <c r="G2743">
        <f t="shared" si="305"/>
        <v>56</v>
      </c>
      <c r="H2743">
        <f t="shared" si="306"/>
        <v>63</v>
      </c>
      <c r="K2743">
        <v>4</v>
      </c>
    </row>
    <row r="2744" spans="1:14" x14ac:dyDescent="0.25">
      <c r="A2744" t="str">
        <f t="shared" si="299"/>
        <v/>
      </c>
      <c r="B2744" s="16">
        <f t="shared" si="302"/>
        <v>41544</v>
      </c>
      <c r="C2744">
        <f t="shared" si="303"/>
        <v>295</v>
      </c>
      <c r="D2744">
        <f t="shared" si="300"/>
        <v>143</v>
      </c>
      <c r="E2744">
        <f t="shared" si="301"/>
        <v>152</v>
      </c>
      <c r="F2744">
        <f t="shared" si="304"/>
        <v>20</v>
      </c>
      <c r="G2744">
        <f t="shared" si="305"/>
        <v>56</v>
      </c>
      <c r="H2744">
        <f t="shared" si="306"/>
        <v>63</v>
      </c>
      <c r="K2744">
        <v>4</v>
      </c>
    </row>
    <row r="2745" spans="1:14" x14ac:dyDescent="0.25">
      <c r="A2745" t="str">
        <f t="shared" si="299"/>
        <v/>
      </c>
      <c r="B2745" s="16">
        <f t="shared" si="302"/>
        <v>41545</v>
      </c>
      <c r="C2745">
        <f t="shared" si="303"/>
        <v>295</v>
      </c>
      <c r="D2745">
        <f t="shared" si="300"/>
        <v>143</v>
      </c>
      <c r="E2745">
        <f t="shared" si="301"/>
        <v>152</v>
      </c>
      <c r="F2745">
        <f t="shared" si="304"/>
        <v>20</v>
      </c>
      <c r="G2745">
        <f t="shared" si="305"/>
        <v>56</v>
      </c>
      <c r="H2745">
        <f t="shared" si="306"/>
        <v>63</v>
      </c>
      <c r="K2745">
        <v>4</v>
      </c>
    </row>
    <row r="2746" spans="1:14" x14ac:dyDescent="0.25">
      <c r="A2746" t="str">
        <f t="shared" si="299"/>
        <v/>
      </c>
      <c r="B2746" s="16">
        <f t="shared" si="302"/>
        <v>41546</v>
      </c>
      <c r="C2746">
        <f t="shared" si="303"/>
        <v>295</v>
      </c>
      <c r="D2746">
        <f t="shared" si="300"/>
        <v>143</v>
      </c>
      <c r="E2746">
        <f t="shared" si="301"/>
        <v>152</v>
      </c>
      <c r="F2746">
        <f t="shared" si="304"/>
        <v>20</v>
      </c>
      <c r="G2746">
        <f t="shared" si="305"/>
        <v>56</v>
      </c>
      <c r="H2746">
        <f t="shared" si="306"/>
        <v>63</v>
      </c>
      <c r="K2746">
        <v>4</v>
      </c>
    </row>
    <row r="2747" spans="1:14" x14ac:dyDescent="0.25">
      <c r="A2747" t="str">
        <f t="shared" si="299"/>
        <v/>
      </c>
      <c r="B2747" s="16">
        <f t="shared" si="302"/>
        <v>41547</v>
      </c>
      <c r="C2747">
        <f t="shared" si="303"/>
        <v>295</v>
      </c>
      <c r="D2747">
        <f t="shared" si="300"/>
        <v>143</v>
      </c>
      <c r="E2747">
        <f t="shared" si="301"/>
        <v>152</v>
      </c>
      <c r="F2747">
        <f t="shared" si="304"/>
        <v>20</v>
      </c>
      <c r="G2747">
        <f t="shared" si="305"/>
        <v>56</v>
      </c>
      <c r="H2747">
        <f t="shared" si="306"/>
        <v>63</v>
      </c>
      <c r="K2747">
        <v>4</v>
      </c>
    </row>
    <row r="2748" spans="1:14" x14ac:dyDescent="0.25">
      <c r="A2748">
        <f t="shared" si="299"/>
        <v>1</v>
      </c>
      <c r="B2748" s="16">
        <f t="shared" si="302"/>
        <v>41548</v>
      </c>
      <c r="C2748">
        <f t="shared" si="303"/>
        <v>295</v>
      </c>
      <c r="D2748">
        <f t="shared" si="300"/>
        <v>160</v>
      </c>
      <c r="E2748">
        <f t="shared" si="301"/>
        <v>135</v>
      </c>
      <c r="F2748">
        <f>10+10</f>
        <v>20</v>
      </c>
      <c r="H2748">
        <f>5+5+5+5+5+85</f>
        <v>110</v>
      </c>
      <c r="I2748">
        <f>5+5+5</f>
        <v>15</v>
      </c>
      <c r="K2748">
        <v>5</v>
      </c>
      <c r="N2748">
        <v>10</v>
      </c>
    </row>
    <row r="2749" spans="1:14" x14ac:dyDescent="0.25">
      <c r="A2749" t="str">
        <f t="shared" si="299"/>
        <v/>
      </c>
      <c r="B2749" s="16">
        <f t="shared" si="302"/>
        <v>41549</v>
      </c>
      <c r="C2749">
        <f t="shared" si="303"/>
        <v>295</v>
      </c>
      <c r="D2749">
        <f t="shared" si="300"/>
        <v>160</v>
      </c>
      <c r="E2749">
        <f t="shared" si="301"/>
        <v>135</v>
      </c>
      <c r="F2749">
        <f t="shared" ref="F2749:F2812" si="307">10+10</f>
        <v>20</v>
      </c>
      <c r="H2749">
        <f t="shared" ref="H2749:H2778" si="308">5+5+5+5+5+85</f>
        <v>110</v>
      </c>
      <c r="I2749">
        <f t="shared" ref="I2749:I2808" si="309">5+5+5</f>
        <v>15</v>
      </c>
      <c r="K2749">
        <v>5</v>
      </c>
      <c r="N2749">
        <v>10</v>
      </c>
    </row>
    <row r="2750" spans="1:14" x14ac:dyDescent="0.25">
      <c r="A2750" t="str">
        <f t="shared" si="299"/>
        <v/>
      </c>
      <c r="B2750" s="16">
        <f t="shared" si="302"/>
        <v>41550</v>
      </c>
      <c r="C2750">
        <f t="shared" si="303"/>
        <v>295</v>
      </c>
      <c r="D2750">
        <f t="shared" si="300"/>
        <v>160</v>
      </c>
      <c r="E2750">
        <f t="shared" si="301"/>
        <v>135</v>
      </c>
      <c r="F2750">
        <f t="shared" si="307"/>
        <v>20</v>
      </c>
      <c r="H2750">
        <f t="shared" si="308"/>
        <v>110</v>
      </c>
      <c r="I2750">
        <f t="shared" si="309"/>
        <v>15</v>
      </c>
      <c r="K2750">
        <v>5</v>
      </c>
      <c r="N2750">
        <v>10</v>
      </c>
    </row>
    <row r="2751" spans="1:14" x14ac:dyDescent="0.25">
      <c r="A2751" t="str">
        <f t="shared" si="299"/>
        <v/>
      </c>
      <c r="B2751" s="16">
        <f t="shared" si="302"/>
        <v>41551</v>
      </c>
      <c r="C2751">
        <f t="shared" si="303"/>
        <v>295</v>
      </c>
      <c r="D2751">
        <f t="shared" si="300"/>
        <v>160</v>
      </c>
      <c r="E2751">
        <f t="shared" si="301"/>
        <v>135</v>
      </c>
      <c r="F2751">
        <f t="shared" si="307"/>
        <v>20</v>
      </c>
      <c r="H2751">
        <f t="shared" si="308"/>
        <v>110</v>
      </c>
      <c r="I2751">
        <f t="shared" si="309"/>
        <v>15</v>
      </c>
      <c r="K2751">
        <v>5</v>
      </c>
      <c r="N2751">
        <v>10</v>
      </c>
    </row>
    <row r="2752" spans="1:14" x14ac:dyDescent="0.25">
      <c r="A2752" t="str">
        <f t="shared" si="299"/>
        <v/>
      </c>
      <c r="B2752" s="16">
        <f t="shared" si="302"/>
        <v>41552</v>
      </c>
      <c r="C2752">
        <f t="shared" si="303"/>
        <v>295</v>
      </c>
      <c r="D2752">
        <f t="shared" si="300"/>
        <v>160</v>
      </c>
      <c r="E2752">
        <f t="shared" si="301"/>
        <v>135</v>
      </c>
      <c r="F2752">
        <f t="shared" si="307"/>
        <v>20</v>
      </c>
      <c r="H2752">
        <f t="shared" si="308"/>
        <v>110</v>
      </c>
      <c r="I2752">
        <f t="shared" si="309"/>
        <v>15</v>
      </c>
      <c r="K2752">
        <v>5</v>
      </c>
      <c r="N2752">
        <v>10</v>
      </c>
    </row>
    <row r="2753" spans="1:14" x14ac:dyDescent="0.25">
      <c r="A2753" t="str">
        <f t="shared" si="299"/>
        <v/>
      </c>
      <c r="B2753" s="16">
        <f t="shared" si="302"/>
        <v>41553</v>
      </c>
      <c r="C2753">
        <f t="shared" si="303"/>
        <v>295</v>
      </c>
      <c r="D2753">
        <f t="shared" si="300"/>
        <v>160</v>
      </c>
      <c r="E2753">
        <f t="shared" si="301"/>
        <v>135</v>
      </c>
      <c r="F2753">
        <f t="shared" si="307"/>
        <v>20</v>
      </c>
      <c r="H2753">
        <f t="shared" si="308"/>
        <v>110</v>
      </c>
      <c r="I2753">
        <f t="shared" si="309"/>
        <v>15</v>
      </c>
      <c r="K2753">
        <v>5</v>
      </c>
      <c r="N2753">
        <v>10</v>
      </c>
    </row>
    <row r="2754" spans="1:14" x14ac:dyDescent="0.25">
      <c r="A2754" t="str">
        <f t="shared" si="299"/>
        <v/>
      </c>
      <c r="B2754" s="16">
        <f t="shared" si="302"/>
        <v>41554</v>
      </c>
      <c r="C2754">
        <f t="shared" si="303"/>
        <v>295</v>
      </c>
      <c r="D2754">
        <f t="shared" si="300"/>
        <v>160</v>
      </c>
      <c r="E2754">
        <f t="shared" si="301"/>
        <v>135</v>
      </c>
      <c r="F2754">
        <f t="shared" si="307"/>
        <v>20</v>
      </c>
      <c r="H2754">
        <f t="shared" si="308"/>
        <v>110</v>
      </c>
      <c r="I2754">
        <f t="shared" si="309"/>
        <v>15</v>
      </c>
      <c r="K2754">
        <v>5</v>
      </c>
      <c r="N2754">
        <v>10</v>
      </c>
    </row>
    <row r="2755" spans="1:14" x14ac:dyDescent="0.25">
      <c r="A2755" t="str">
        <f t="shared" si="299"/>
        <v/>
      </c>
      <c r="B2755" s="16">
        <f t="shared" si="302"/>
        <v>41555</v>
      </c>
      <c r="C2755">
        <f t="shared" si="303"/>
        <v>295</v>
      </c>
      <c r="D2755">
        <f t="shared" si="300"/>
        <v>160</v>
      </c>
      <c r="E2755">
        <f t="shared" si="301"/>
        <v>135</v>
      </c>
      <c r="F2755">
        <f t="shared" si="307"/>
        <v>20</v>
      </c>
      <c r="H2755">
        <f t="shared" si="308"/>
        <v>110</v>
      </c>
      <c r="I2755">
        <f t="shared" si="309"/>
        <v>15</v>
      </c>
      <c r="K2755">
        <v>5</v>
      </c>
      <c r="N2755">
        <v>10</v>
      </c>
    </row>
    <row r="2756" spans="1:14" x14ac:dyDescent="0.25">
      <c r="A2756" t="str">
        <f t="shared" si="299"/>
        <v/>
      </c>
      <c r="B2756" s="16">
        <f t="shared" si="302"/>
        <v>41556</v>
      </c>
      <c r="C2756">
        <f t="shared" si="303"/>
        <v>295</v>
      </c>
      <c r="D2756">
        <f t="shared" si="300"/>
        <v>160</v>
      </c>
      <c r="E2756">
        <f t="shared" si="301"/>
        <v>135</v>
      </c>
      <c r="F2756">
        <f t="shared" si="307"/>
        <v>20</v>
      </c>
      <c r="H2756">
        <f t="shared" si="308"/>
        <v>110</v>
      </c>
      <c r="I2756">
        <f t="shared" si="309"/>
        <v>15</v>
      </c>
      <c r="K2756">
        <v>5</v>
      </c>
      <c r="N2756">
        <v>10</v>
      </c>
    </row>
    <row r="2757" spans="1:14" x14ac:dyDescent="0.25">
      <c r="A2757" t="str">
        <f t="shared" si="299"/>
        <v/>
      </c>
      <c r="B2757" s="16">
        <f t="shared" si="302"/>
        <v>41557</v>
      </c>
      <c r="C2757">
        <f t="shared" si="303"/>
        <v>295</v>
      </c>
      <c r="D2757">
        <f t="shared" si="300"/>
        <v>160</v>
      </c>
      <c r="E2757">
        <f t="shared" si="301"/>
        <v>135</v>
      </c>
      <c r="F2757">
        <f t="shared" si="307"/>
        <v>20</v>
      </c>
      <c r="H2757">
        <f t="shared" si="308"/>
        <v>110</v>
      </c>
      <c r="I2757">
        <f t="shared" si="309"/>
        <v>15</v>
      </c>
      <c r="K2757">
        <v>5</v>
      </c>
      <c r="N2757">
        <v>10</v>
      </c>
    </row>
    <row r="2758" spans="1:14" x14ac:dyDescent="0.25">
      <c r="A2758" t="str">
        <f t="shared" si="299"/>
        <v/>
      </c>
      <c r="B2758" s="16">
        <f t="shared" si="302"/>
        <v>41558</v>
      </c>
      <c r="C2758">
        <f t="shared" si="303"/>
        <v>295</v>
      </c>
      <c r="D2758">
        <f t="shared" si="300"/>
        <v>160</v>
      </c>
      <c r="E2758">
        <f t="shared" si="301"/>
        <v>135</v>
      </c>
      <c r="F2758">
        <f t="shared" si="307"/>
        <v>20</v>
      </c>
      <c r="H2758">
        <f t="shared" si="308"/>
        <v>110</v>
      </c>
      <c r="I2758">
        <f t="shared" si="309"/>
        <v>15</v>
      </c>
      <c r="K2758">
        <v>5</v>
      </c>
      <c r="N2758">
        <v>10</v>
      </c>
    </row>
    <row r="2759" spans="1:14" x14ac:dyDescent="0.25">
      <c r="A2759" t="str">
        <f t="shared" si="299"/>
        <v/>
      </c>
      <c r="B2759" s="16">
        <f t="shared" si="302"/>
        <v>41559</v>
      </c>
      <c r="C2759">
        <f t="shared" si="303"/>
        <v>295</v>
      </c>
      <c r="D2759">
        <f t="shared" si="300"/>
        <v>160</v>
      </c>
      <c r="E2759">
        <f t="shared" si="301"/>
        <v>135</v>
      </c>
      <c r="F2759">
        <f t="shared" si="307"/>
        <v>20</v>
      </c>
      <c r="H2759">
        <f t="shared" si="308"/>
        <v>110</v>
      </c>
      <c r="I2759">
        <f t="shared" si="309"/>
        <v>15</v>
      </c>
      <c r="K2759">
        <v>5</v>
      </c>
      <c r="N2759">
        <v>10</v>
      </c>
    </row>
    <row r="2760" spans="1:14" x14ac:dyDescent="0.25">
      <c r="A2760" t="str">
        <f t="shared" ref="A2760:A2823" si="310">IF(DAY(B2760)=1,1,"")</f>
        <v/>
      </c>
      <c r="B2760" s="16">
        <f t="shared" si="302"/>
        <v>41560</v>
      </c>
      <c r="C2760">
        <f t="shared" si="303"/>
        <v>295</v>
      </c>
      <c r="D2760">
        <f t="shared" ref="D2760:D2823" si="311">SUM(F2760:W2760)</f>
        <v>160</v>
      </c>
      <c r="E2760">
        <f t="shared" ref="E2760:E2823" si="312">C2760-D2760</f>
        <v>135</v>
      </c>
      <c r="F2760">
        <f t="shared" si="307"/>
        <v>20</v>
      </c>
      <c r="H2760">
        <f t="shared" si="308"/>
        <v>110</v>
      </c>
      <c r="I2760">
        <f t="shared" si="309"/>
        <v>15</v>
      </c>
      <c r="K2760">
        <v>5</v>
      </c>
      <c r="N2760">
        <v>10</v>
      </c>
    </row>
    <row r="2761" spans="1:14" x14ac:dyDescent="0.25">
      <c r="A2761" t="str">
        <f t="shared" si="310"/>
        <v/>
      </c>
      <c r="B2761" s="16">
        <f t="shared" ref="B2761:B2824" si="313">B2760+1</f>
        <v>41561</v>
      </c>
      <c r="C2761">
        <f t="shared" si="303"/>
        <v>295</v>
      </c>
      <c r="D2761">
        <f t="shared" si="311"/>
        <v>160</v>
      </c>
      <c r="E2761">
        <f t="shared" si="312"/>
        <v>135</v>
      </c>
      <c r="F2761">
        <f t="shared" si="307"/>
        <v>20</v>
      </c>
      <c r="H2761">
        <f t="shared" si="308"/>
        <v>110</v>
      </c>
      <c r="I2761">
        <f t="shared" si="309"/>
        <v>15</v>
      </c>
      <c r="K2761">
        <v>5</v>
      </c>
      <c r="N2761">
        <v>10</v>
      </c>
    </row>
    <row r="2762" spans="1:14" x14ac:dyDescent="0.25">
      <c r="A2762" t="str">
        <f t="shared" si="310"/>
        <v/>
      </c>
      <c r="B2762" s="16">
        <f t="shared" si="313"/>
        <v>41562</v>
      </c>
      <c r="C2762">
        <f t="shared" ref="C2762:C2825" si="314">C2761</f>
        <v>295</v>
      </c>
      <c r="D2762">
        <f t="shared" si="311"/>
        <v>160</v>
      </c>
      <c r="E2762">
        <f t="shared" si="312"/>
        <v>135</v>
      </c>
      <c r="F2762">
        <f t="shared" si="307"/>
        <v>20</v>
      </c>
      <c r="H2762">
        <f t="shared" si="308"/>
        <v>110</v>
      </c>
      <c r="I2762">
        <f t="shared" si="309"/>
        <v>15</v>
      </c>
      <c r="K2762">
        <v>5</v>
      </c>
      <c r="N2762">
        <v>10</v>
      </c>
    </row>
    <row r="2763" spans="1:14" x14ac:dyDescent="0.25">
      <c r="A2763" t="str">
        <f t="shared" si="310"/>
        <v/>
      </c>
      <c r="B2763" s="16">
        <f t="shared" si="313"/>
        <v>41563</v>
      </c>
      <c r="C2763">
        <f t="shared" si="314"/>
        <v>295</v>
      </c>
      <c r="D2763">
        <f t="shared" si="311"/>
        <v>160</v>
      </c>
      <c r="E2763">
        <f t="shared" si="312"/>
        <v>135</v>
      </c>
      <c r="F2763">
        <f t="shared" si="307"/>
        <v>20</v>
      </c>
      <c r="H2763">
        <f t="shared" si="308"/>
        <v>110</v>
      </c>
      <c r="I2763">
        <f t="shared" si="309"/>
        <v>15</v>
      </c>
      <c r="K2763">
        <v>5</v>
      </c>
      <c r="N2763">
        <v>10</v>
      </c>
    </row>
    <row r="2764" spans="1:14" x14ac:dyDescent="0.25">
      <c r="A2764" t="str">
        <f t="shared" si="310"/>
        <v/>
      </c>
      <c r="B2764" s="16">
        <f t="shared" si="313"/>
        <v>41564</v>
      </c>
      <c r="C2764">
        <f t="shared" si="314"/>
        <v>295</v>
      </c>
      <c r="D2764">
        <f t="shared" si="311"/>
        <v>160</v>
      </c>
      <c r="E2764">
        <f t="shared" si="312"/>
        <v>135</v>
      </c>
      <c r="F2764">
        <f t="shared" si="307"/>
        <v>20</v>
      </c>
      <c r="H2764">
        <f t="shared" si="308"/>
        <v>110</v>
      </c>
      <c r="I2764">
        <f t="shared" si="309"/>
        <v>15</v>
      </c>
      <c r="K2764">
        <v>5</v>
      </c>
      <c r="N2764">
        <v>10</v>
      </c>
    </row>
    <row r="2765" spans="1:14" x14ac:dyDescent="0.25">
      <c r="A2765" t="str">
        <f t="shared" si="310"/>
        <v/>
      </c>
      <c r="B2765" s="16">
        <f t="shared" si="313"/>
        <v>41565</v>
      </c>
      <c r="C2765">
        <f t="shared" si="314"/>
        <v>295</v>
      </c>
      <c r="D2765">
        <f t="shared" si="311"/>
        <v>160</v>
      </c>
      <c r="E2765">
        <f t="shared" si="312"/>
        <v>135</v>
      </c>
      <c r="F2765">
        <f t="shared" si="307"/>
        <v>20</v>
      </c>
      <c r="H2765">
        <f t="shared" si="308"/>
        <v>110</v>
      </c>
      <c r="I2765">
        <f t="shared" si="309"/>
        <v>15</v>
      </c>
      <c r="K2765">
        <v>5</v>
      </c>
      <c r="N2765">
        <v>10</v>
      </c>
    </row>
    <row r="2766" spans="1:14" x14ac:dyDescent="0.25">
      <c r="A2766" t="str">
        <f t="shared" si="310"/>
        <v/>
      </c>
      <c r="B2766" s="16">
        <f t="shared" si="313"/>
        <v>41566</v>
      </c>
      <c r="C2766">
        <f t="shared" si="314"/>
        <v>295</v>
      </c>
      <c r="D2766">
        <f t="shared" si="311"/>
        <v>160</v>
      </c>
      <c r="E2766">
        <f t="shared" si="312"/>
        <v>135</v>
      </c>
      <c r="F2766">
        <f t="shared" si="307"/>
        <v>20</v>
      </c>
      <c r="H2766">
        <f t="shared" si="308"/>
        <v>110</v>
      </c>
      <c r="I2766">
        <f t="shared" si="309"/>
        <v>15</v>
      </c>
      <c r="K2766">
        <v>5</v>
      </c>
      <c r="N2766">
        <v>10</v>
      </c>
    </row>
    <row r="2767" spans="1:14" x14ac:dyDescent="0.25">
      <c r="A2767" t="str">
        <f t="shared" si="310"/>
        <v/>
      </c>
      <c r="B2767" s="16">
        <f t="shared" si="313"/>
        <v>41567</v>
      </c>
      <c r="C2767">
        <f t="shared" si="314"/>
        <v>295</v>
      </c>
      <c r="D2767">
        <f t="shared" si="311"/>
        <v>160</v>
      </c>
      <c r="E2767">
        <f t="shared" si="312"/>
        <v>135</v>
      </c>
      <c r="F2767">
        <f t="shared" si="307"/>
        <v>20</v>
      </c>
      <c r="H2767">
        <f t="shared" si="308"/>
        <v>110</v>
      </c>
      <c r="I2767">
        <f t="shared" si="309"/>
        <v>15</v>
      </c>
      <c r="K2767">
        <v>5</v>
      </c>
      <c r="N2767">
        <v>10</v>
      </c>
    </row>
    <row r="2768" spans="1:14" x14ac:dyDescent="0.25">
      <c r="A2768" t="str">
        <f t="shared" si="310"/>
        <v/>
      </c>
      <c r="B2768" s="16">
        <f t="shared" si="313"/>
        <v>41568</v>
      </c>
      <c r="C2768">
        <f t="shared" si="314"/>
        <v>295</v>
      </c>
      <c r="D2768">
        <f t="shared" si="311"/>
        <v>160</v>
      </c>
      <c r="E2768">
        <f t="shared" si="312"/>
        <v>135</v>
      </c>
      <c r="F2768">
        <f t="shared" si="307"/>
        <v>20</v>
      </c>
      <c r="H2768">
        <f t="shared" si="308"/>
        <v>110</v>
      </c>
      <c r="I2768">
        <f t="shared" si="309"/>
        <v>15</v>
      </c>
      <c r="K2768">
        <v>5</v>
      </c>
      <c r="N2768">
        <v>10</v>
      </c>
    </row>
    <row r="2769" spans="1:14" x14ac:dyDescent="0.25">
      <c r="A2769" t="str">
        <f t="shared" si="310"/>
        <v/>
      </c>
      <c r="B2769" s="16">
        <f t="shared" si="313"/>
        <v>41569</v>
      </c>
      <c r="C2769">
        <f t="shared" si="314"/>
        <v>295</v>
      </c>
      <c r="D2769">
        <f t="shared" si="311"/>
        <v>160</v>
      </c>
      <c r="E2769">
        <f t="shared" si="312"/>
        <v>135</v>
      </c>
      <c r="F2769">
        <f t="shared" si="307"/>
        <v>20</v>
      </c>
      <c r="H2769">
        <f t="shared" si="308"/>
        <v>110</v>
      </c>
      <c r="I2769">
        <f t="shared" si="309"/>
        <v>15</v>
      </c>
      <c r="K2769">
        <v>5</v>
      </c>
      <c r="N2769">
        <v>10</v>
      </c>
    </row>
    <row r="2770" spans="1:14" x14ac:dyDescent="0.25">
      <c r="A2770" t="str">
        <f t="shared" si="310"/>
        <v/>
      </c>
      <c r="B2770" s="16">
        <f t="shared" si="313"/>
        <v>41570</v>
      </c>
      <c r="C2770">
        <f t="shared" si="314"/>
        <v>295</v>
      </c>
      <c r="D2770">
        <f t="shared" si="311"/>
        <v>160</v>
      </c>
      <c r="E2770">
        <f t="shared" si="312"/>
        <v>135</v>
      </c>
      <c r="F2770">
        <f t="shared" si="307"/>
        <v>20</v>
      </c>
      <c r="H2770">
        <f t="shared" si="308"/>
        <v>110</v>
      </c>
      <c r="I2770">
        <f t="shared" si="309"/>
        <v>15</v>
      </c>
      <c r="K2770">
        <v>5</v>
      </c>
      <c r="N2770">
        <v>10</v>
      </c>
    </row>
    <row r="2771" spans="1:14" x14ac:dyDescent="0.25">
      <c r="A2771" t="str">
        <f t="shared" si="310"/>
        <v/>
      </c>
      <c r="B2771" s="16">
        <f t="shared" si="313"/>
        <v>41571</v>
      </c>
      <c r="C2771">
        <f t="shared" si="314"/>
        <v>295</v>
      </c>
      <c r="D2771">
        <f t="shared" si="311"/>
        <v>160</v>
      </c>
      <c r="E2771">
        <f t="shared" si="312"/>
        <v>135</v>
      </c>
      <c r="F2771">
        <f t="shared" si="307"/>
        <v>20</v>
      </c>
      <c r="H2771">
        <f t="shared" si="308"/>
        <v>110</v>
      </c>
      <c r="I2771">
        <f t="shared" si="309"/>
        <v>15</v>
      </c>
      <c r="K2771">
        <v>5</v>
      </c>
      <c r="N2771">
        <v>10</v>
      </c>
    </row>
    <row r="2772" spans="1:14" x14ac:dyDescent="0.25">
      <c r="A2772" t="str">
        <f t="shared" si="310"/>
        <v/>
      </c>
      <c r="B2772" s="16">
        <f t="shared" si="313"/>
        <v>41572</v>
      </c>
      <c r="C2772">
        <f t="shared" si="314"/>
        <v>295</v>
      </c>
      <c r="D2772">
        <f t="shared" si="311"/>
        <v>160</v>
      </c>
      <c r="E2772">
        <f t="shared" si="312"/>
        <v>135</v>
      </c>
      <c r="F2772">
        <f t="shared" si="307"/>
        <v>20</v>
      </c>
      <c r="H2772">
        <f t="shared" si="308"/>
        <v>110</v>
      </c>
      <c r="I2772">
        <f t="shared" si="309"/>
        <v>15</v>
      </c>
      <c r="K2772">
        <v>5</v>
      </c>
      <c r="N2772">
        <v>10</v>
      </c>
    </row>
    <row r="2773" spans="1:14" x14ac:dyDescent="0.25">
      <c r="A2773" t="str">
        <f t="shared" si="310"/>
        <v/>
      </c>
      <c r="B2773" s="16">
        <f t="shared" si="313"/>
        <v>41573</v>
      </c>
      <c r="C2773">
        <f t="shared" si="314"/>
        <v>295</v>
      </c>
      <c r="D2773">
        <f t="shared" si="311"/>
        <v>160</v>
      </c>
      <c r="E2773">
        <f t="shared" si="312"/>
        <v>135</v>
      </c>
      <c r="F2773">
        <f t="shared" si="307"/>
        <v>20</v>
      </c>
      <c r="H2773">
        <f t="shared" si="308"/>
        <v>110</v>
      </c>
      <c r="I2773">
        <f t="shared" si="309"/>
        <v>15</v>
      </c>
      <c r="K2773">
        <v>5</v>
      </c>
      <c r="N2773">
        <v>10</v>
      </c>
    </row>
    <row r="2774" spans="1:14" x14ac:dyDescent="0.25">
      <c r="A2774" t="str">
        <f t="shared" si="310"/>
        <v/>
      </c>
      <c r="B2774" s="16">
        <f t="shared" si="313"/>
        <v>41574</v>
      </c>
      <c r="C2774">
        <f t="shared" si="314"/>
        <v>295</v>
      </c>
      <c r="D2774">
        <f t="shared" si="311"/>
        <v>160</v>
      </c>
      <c r="E2774">
        <f t="shared" si="312"/>
        <v>135</v>
      </c>
      <c r="F2774">
        <f t="shared" si="307"/>
        <v>20</v>
      </c>
      <c r="H2774">
        <f t="shared" si="308"/>
        <v>110</v>
      </c>
      <c r="I2774">
        <f t="shared" si="309"/>
        <v>15</v>
      </c>
      <c r="K2774">
        <v>5</v>
      </c>
      <c r="N2774">
        <v>10</v>
      </c>
    </row>
    <row r="2775" spans="1:14" x14ac:dyDescent="0.25">
      <c r="A2775" t="str">
        <f t="shared" si="310"/>
        <v/>
      </c>
      <c r="B2775" s="16">
        <f t="shared" si="313"/>
        <v>41575</v>
      </c>
      <c r="C2775">
        <f t="shared" si="314"/>
        <v>295</v>
      </c>
      <c r="D2775">
        <f t="shared" si="311"/>
        <v>160</v>
      </c>
      <c r="E2775">
        <f t="shared" si="312"/>
        <v>135</v>
      </c>
      <c r="F2775">
        <f t="shared" si="307"/>
        <v>20</v>
      </c>
      <c r="H2775">
        <f t="shared" si="308"/>
        <v>110</v>
      </c>
      <c r="I2775">
        <f t="shared" si="309"/>
        <v>15</v>
      </c>
      <c r="K2775">
        <v>5</v>
      </c>
      <c r="N2775">
        <v>10</v>
      </c>
    </row>
    <row r="2776" spans="1:14" x14ac:dyDescent="0.25">
      <c r="A2776" t="str">
        <f t="shared" si="310"/>
        <v/>
      </c>
      <c r="B2776" s="16">
        <f t="shared" si="313"/>
        <v>41576</v>
      </c>
      <c r="C2776">
        <f t="shared" si="314"/>
        <v>295</v>
      </c>
      <c r="D2776">
        <f t="shared" si="311"/>
        <v>160</v>
      </c>
      <c r="E2776">
        <f t="shared" si="312"/>
        <v>135</v>
      </c>
      <c r="F2776">
        <f t="shared" si="307"/>
        <v>20</v>
      </c>
      <c r="H2776">
        <f t="shared" si="308"/>
        <v>110</v>
      </c>
      <c r="I2776">
        <f t="shared" si="309"/>
        <v>15</v>
      </c>
      <c r="K2776">
        <v>5</v>
      </c>
      <c r="N2776">
        <v>10</v>
      </c>
    </row>
    <row r="2777" spans="1:14" x14ac:dyDescent="0.25">
      <c r="A2777" t="str">
        <f t="shared" si="310"/>
        <v/>
      </c>
      <c r="B2777" s="16">
        <f t="shared" si="313"/>
        <v>41577</v>
      </c>
      <c r="C2777">
        <f t="shared" si="314"/>
        <v>295</v>
      </c>
      <c r="D2777">
        <f t="shared" si="311"/>
        <v>160</v>
      </c>
      <c r="E2777">
        <f t="shared" si="312"/>
        <v>135</v>
      </c>
      <c r="F2777">
        <f t="shared" si="307"/>
        <v>20</v>
      </c>
      <c r="H2777">
        <f t="shared" si="308"/>
        <v>110</v>
      </c>
      <c r="I2777">
        <f t="shared" si="309"/>
        <v>15</v>
      </c>
      <c r="K2777">
        <v>5</v>
      </c>
      <c r="N2777">
        <v>10</v>
      </c>
    </row>
    <row r="2778" spans="1:14" x14ac:dyDescent="0.25">
      <c r="A2778" t="str">
        <f t="shared" si="310"/>
        <v/>
      </c>
      <c r="B2778" s="16">
        <f t="shared" si="313"/>
        <v>41578</v>
      </c>
      <c r="C2778">
        <f t="shared" si="314"/>
        <v>295</v>
      </c>
      <c r="D2778">
        <f t="shared" si="311"/>
        <v>160</v>
      </c>
      <c r="E2778">
        <f t="shared" si="312"/>
        <v>135</v>
      </c>
      <c r="F2778">
        <f t="shared" si="307"/>
        <v>20</v>
      </c>
      <c r="H2778">
        <f t="shared" si="308"/>
        <v>110</v>
      </c>
      <c r="I2778">
        <f t="shared" si="309"/>
        <v>15</v>
      </c>
      <c r="K2778">
        <v>5</v>
      </c>
      <c r="N2778">
        <v>10</v>
      </c>
    </row>
    <row r="2779" spans="1:14" x14ac:dyDescent="0.25">
      <c r="A2779">
        <f t="shared" si="310"/>
        <v>1</v>
      </c>
      <c r="B2779" s="16">
        <f t="shared" si="313"/>
        <v>41579</v>
      </c>
      <c r="C2779">
        <f t="shared" si="314"/>
        <v>295</v>
      </c>
      <c r="D2779">
        <f t="shared" si="311"/>
        <v>158</v>
      </c>
      <c r="E2779">
        <f t="shared" si="312"/>
        <v>137</v>
      </c>
      <c r="F2779">
        <f t="shared" si="307"/>
        <v>20</v>
      </c>
      <c r="G2779">
        <v>55</v>
      </c>
      <c r="H2779">
        <f>5+5+5+5+5+11</f>
        <v>36</v>
      </c>
      <c r="I2779">
        <f>5+5+5+2</f>
        <v>17</v>
      </c>
      <c r="N2779">
        <f>10+20</f>
        <v>30</v>
      </c>
    </row>
    <row r="2780" spans="1:14" x14ac:dyDescent="0.25">
      <c r="A2780" t="str">
        <f t="shared" si="310"/>
        <v/>
      </c>
      <c r="B2780" s="16">
        <f t="shared" si="313"/>
        <v>41580</v>
      </c>
      <c r="C2780">
        <f t="shared" si="314"/>
        <v>295</v>
      </c>
      <c r="D2780">
        <f t="shared" si="311"/>
        <v>158</v>
      </c>
      <c r="E2780">
        <f t="shared" si="312"/>
        <v>137</v>
      </c>
      <c r="F2780">
        <f t="shared" si="307"/>
        <v>20</v>
      </c>
      <c r="G2780">
        <v>55</v>
      </c>
      <c r="H2780">
        <f t="shared" ref="H2780:H2808" si="315">5+5+5+5+5+11</f>
        <v>36</v>
      </c>
      <c r="I2780">
        <f t="shared" ref="I2780:I2807" si="316">5+5+5+2</f>
        <v>17</v>
      </c>
      <c r="N2780">
        <f t="shared" ref="N2780:N2808" si="317">10+20</f>
        <v>30</v>
      </c>
    </row>
    <row r="2781" spans="1:14" x14ac:dyDescent="0.25">
      <c r="A2781" t="str">
        <f t="shared" si="310"/>
        <v/>
      </c>
      <c r="B2781" s="16">
        <f t="shared" si="313"/>
        <v>41581</v>
      </c>
      <c r="C2781">
        <f t="shared" si="314"/>
        <v>295</v>
      </c>
      <c r="D2781">
        <f t="shared" si="311"/>
        <v>158</v>
      </c>
      <c r="E2781">
        <f t="shared" si="312"/>
        <v>137</v>
      </c>
      <c r="F2781">
        <f t="shared" si="307"/>
        <v>20</v>
      </c>
      <c r="G2781">
        <v>55</v>
      </c>
      <c r="H2781">
        <f t="shared" si="315"/>
        <v>36</v>
      </c>
      <c r="I2781">
        <f t="shared" si="316"/>
        <v>17</v>
      </c>
      <c r="N2781">
        <f t="shared" si="317"/>
        <v>30</v>
      </c>
    </row>
    <row r="2782" spans="1:14" x14ac:dyDescent="0.25">
      <c r="A2782" t="str">
        <f t="shared" si="310"/>
        <v/>
      </c>
      <c r="B2782" s="16">
        <f t="shared" si="313"/>
        <v>41582</v>
      </c>
      <c r="C2782">
        <f t="shared" si="314"/>
        <v>295</v>
      </c>
      <c r="D2782">
        <f t="shared" si="311"/>
        <v>158</v>
      </c>
      <c r="E2782">
        <f t="shared" si="312"/>
        <v>137</v>
      </c>
      <c r="F2782">
        <f t="shared" si="307"/>
        <v>20</v>
      </c>
      <c r="G2782">
        <v>55</v>
      </c>
      <c r="H2782">
        <f t="shared" si="315"/>
        <v>36</v>
      </c>
      <c r="I2782">
        <f t="shared" si="316"/>
        <v>17</v>
      </c>
      <c r="N2782">
        <f t="shared" si="317"/>
        <v>30</v>
      </c>
    </row>
    <row r="2783" spans="1:14" x14ac:dyDescent="0.25">
      <c r="A2783" t="str">
        <f t="shared" si="310"/>
        <v/>
      </c>
      <c r="B2783" s="16">
        <f t="shared" si="313"/>
        <v>41583</v>
      </c>
      <c r="C2783">
        <f t="shared" si="314"/>
        <v>295</v>
      </c>
      <c r="D2783">
        <f t="shared" si="311"/>
        <v>158</v>
      </c>
      <c r="E2783">
        <f t="shared" si="312"/>
        <v>137</v>
      </c>
      <c r="F2783">
        <f t="shared" si="307"/>
        <v>20</v>
      </c>
      <c r="G2783">
        <v>55</v>
      </c>
      <c r="H2783">
        <f t="shared" si="315"/>
        <v>36</v>
      </c>
      <c r="I2783">
        <f t="shared" si="316"/>
        <v>17</v>
      </c>
      <c r="N2783">
        <f t="shared" si="317"/>
        <v>30</v>
      </c>
    </row>
    <row r="2784" spans="1:14" x14ac:dyDescent="0.25">
      <c r="A2784" t="str">
        <f t="shared" si="310"/>
        <v/>
      </c>
      <c r="B2784" s="16">
        <f t="shared" si="313"/>
        <v>41584</v>
      </c>
      <c r="C2784">
        <f t="shared" si="314"/>
        <v>295</v>
      </c>
      <c r="D2784">
        <f t="shared" si="311"/>
        <v>158</v>
      </c>
      <c r="E2784">
        <f t="shared" si="312"/>
        <v>137</v>
      </c>
      <c r="F2784">
        <f t="shared" si="307"/>
        <v>20</v>
      </c>
      <c r="G2784">
        <v>55</v>
      </c>
      <c r="H2784">
        <f t="shared" si="315"/>
        <v>36</v>
      </c>
      <c r="I2784">
        <f t="shared" si="316"/>
        <v>17</v>
      </c>
      <c r="N2784">
        <f t="shared" si="317"/>
        <v>30</v>
      </c>
    </row>
    <row r="2785" spans="1:14" x14ac:dyDescent="0.25">
      <c r="A2785" t="str">
        <f t="shared" si="310"/>
        <v/>
      </c>
      <c r="B2785" s="16">
        <f t="shared" si="313"/>
        <v>41585</v>
      </c>
      <c r="C2785">
        <f t="shared" si="314"/>
        <v>295</v>
      </c>
      <c r="D2785">
        <f t="shared" si="311"/>
        <v>158</v>
      </c>
      <c r="E2785">
        <f t="shared" si="312"/>
        <v>137</v>
      </c>
      <c r="F2785">
        <f t="shared" si="307"/>
        <v>20</v>
      </c>
      <c r="G2785">
        <v>55</v>
      </c>
      <c r="H2785">
        <f t="shared" si="315"/>
        <v>36</v>
      </c>
      <c r="I2785">
        <f t="shared" si="316"/>
        <v>17</v>
      </c>
      <c r="N2785">
        <f t="shared" si="317"/>
        <v>30</v>
      </c>
    </row>
    <row r="2786" spans="1:14" x14ac:dyDescent="0.25">
      <c r="A2786" t="str">
        <f t="shared" si="310"/>
        <v/>
      </c>
      <c r="B2786" s="16">
        <f t="shared" si="313"/>
        <v>41586</v>
      </c>
      <c r="C2786">
        <f t="shared" si="314"/>
        <v>295</v>
      </c>
      <c r="D2786">
        <f t="shared" si="311"/>
        <v>158</v>
      </c>
      <c r="E2786">
        <f t="shared" si="312"/>
        <v>137</v>
      </c>
      <c r="F2786">
        <f t="shared" si="307"/>
        <v>20</v>
      </c>
      <c r="G2786">
        <v>55</v>
      </c>
      <c r="H2786">
        <f t="shared" si="315"/>
        <v>36</v>
      </c>
      <c r="I2786">
        <f t="shared" si="316"/>
        <v>17</v>
      </c>
      <c r="N2786">
        <f t="shared" si="317"/>
        <v>30</v>
      </c>
    </row>
    <row r="2787" spans="1:14" x14ac:dyDescent="0.25">
      <c r="A2787" t="str">
        <f t="shared" si="310"/>
        <v/>
      </c>
      <c r="B2787" s="16">
        <f t="shared" si="313"/>
        <v>41587</v>
      </c>
      <c r="C2787">
        <f t="shared" si="314"/>
        <v>295</v>
      </c>
      <c r="D2787">
        <f t="shared" si="311"/>
        <v>158</v>
      </c>
      <c r="E2787">
        <f t="shared" si="312"/>
        <v>137</v>
      </c>
      <c r="F2787">
        <f t="shared" si="307"/>
        <v>20</v>
      </c>
      <c r="G2787">
        <v>55</v>
      </c>
      <c r="H2787">
        <f t="shared" si="315"/>
        <v>36</v>
      </c>
      <c r="I2787">
        <f t="shared" si="316"/>
        <v>17</v>
      </c>
      <c r="N2787">
        <f t="shared" si="317"/>
        <v>30</v>
      </c>
    </row>
    <row r="2788" spans="1:14" x14ac:dyDescent="0.25">
      <c r="A2788" t="str">
        <f t="shared" si="310"/>
        <v/>
      </c>
      <c r="B2788" s="16">
        <f t="shared" si="313"/>
        <v>41588</v>
      </c>
      <c r="C2788">
        <f t="shared" si="314"/>
        <v>295</v>
      </c>
      <c r="D2788">
        <f t="shared" si="311"/>
        <v>158</v>
      </c>
      <c r="E2788">
        <f t="shared" si="312"/>
        <v>137</v>
      </c>
      <c r="F2788">
        <f t="shared" si="307"/>
        <v>20</v>
      </c>
      <c r="G2788">
        <v>55</v>
      </c>
      <c r="H2788">
        <f t="shared" si="315"/>
        <v>36</v>
      </c>
      <c r="I2788">
        <f t="shared" si="316"/>
        <v>17</v>
      </c>
      <c r="N2788">
        <f t="shared" si="317"/>
        <v>30</v>
      </c>
    </row>
    <row r="2789" spans="1:14" x14ac:dyDescent="0.25">
      <c r="A2789" t="str">
        <f t="shared" si="310"/>
        <v/>
      </c>
      <c r="B2789" s="16">
        <f t="shared" si="313"/>
        <v>41589</v>
      </c>
      <c r="C2789">
        <f t="shared" si="314"/>
        <v>295</v>
      </c>
      <c r="D2789">
        <f t="shared" si="311"/>
        <v>158</v>
      </c>
      <c r="E2789">
        <f t="shared" si="312"/>
        <v>137</v>
      </c>
      <c r="F2789">
        <f t="shared" si="307"/>
        <v>20</v>
      </c>
      <c r="G2789">
        <v>55</v>
      </c>
      <c r="H2789">
        <f t="shared" si="315"/>
        <v>36</v>
      </c>
      <c r="I2789">
        <f t="shared" si="316"/>
        <v>17</v>
      </c>
      <c r="N2789">
        <f t="shared" si="317"/>
        <v>30</v>
      </c>
    </row>
    <row r="2790" spans="1:14" x14ac:dyDescent="0.25">
      <c r="A2790" t="str">
        <f t="shared" si="310"/>
        <v/>
      </c>
      <c r="B2790" s="16">
        <f t="shared" si="313"/>
        <v>41590</v>
      </c>
      <c r="C2790">
        <f t="shared" si="314"/>
        <v>295</v>
      </c>
      <c r="D2790">
        <f t="shared" si="311"/>
        <v>158</v>
      </c>
      <c r="E2790">
        <f t="shared" si="312"/>
        <v>137</v>
      </c>
      <c r="F2790">
        <f t="shared" si="307"/>
        <v>20</v>
      </c>
      <c r="G2790">
        <v>55</v>
      </c>
      <c r="H2790">
        <f t="shared" si="315"/>
        <v>36</v>
      </c>
      <c r="I2790">
        <f t="shared" si="316"/>
        <v>17</v>
      </c>
      <c r="N2790">
        <f t="shared" si="317"/>
        <v>30</v>
      </c>
    </row>
    <row r="2791" spans="1:14" x14ac:dyDescent="0.25">
      <c r="A2791" t="str">
        <f t="shared" si="310"/>
        <v/>
      </c>
      <c r="B2791" s="16">
        <f t="shared" si="313"/>
        <v>41591</v>
      </c>
      <c r="C2791">
        <f t="shared" si="314"/>
        <v>295</v>
      </c>
      <c r="D2791">
        <f t="shared" si="311"/>
        <v>158</v>
      </c>
      <c r="E2791">
        <f t="shared" si="312"/>
        <v>137</v>
      </c>
      <c r="F2791">
        <f t="shared" si="307"/>
        <v>20</v>
      </c>
      <c r="G2791">
        <v>55</v>
      </c>
      <c r="H2791">
        <f t="shared" si="315"/>
        <v>36</v>
      </c>
      <c r="I2791">
        <f t="shared" si="316"/>
        <v>17</v>
      </c>
      <c r="N2791">
        <f t="shared" si="317"/>
        <v>30</v>
      </c>
    </row>
    <row r="2792" spans="1:14" x14ac:dyDescent="0.25">
      <c r="A2792" t="str">
        <f t="shared" si="310"/>
        <v/>
      </c>
      <c r="B2792" s="16">
        <f t="shared" si="313"/>
        <v>41592</v>
      </c>
      <c r="C2792">
        <f t="shared" si="314"/>
        <v>295</v>
      </c>
      <c r="D2792">
        <f t="shared" si="311"/>
        <v>158</v>
      </c>
      <c r="E2792">
        <f t="shared" si="312"/>
        <v>137</v>
      </c>
      <c r="F2792">
        <f t="shared" si="307"/>
        <v>20</v>
      </c>
      <c r="G2792">
        <v>55</v>
      </c>
      <c r="H2792">
        <f t="shared" si="315"/>
        <v>36</v>
      </c>
      <c r="I2792">
        <f t="shared" si="316"/>
        <v>17</v>
      </c>
      <c r="N2792">
        <f t="shared" si="317"/>
        <v>30</v>
      </c>
    </row>
    <row r="2793" spans="1:14" x14ac:dyDescent="0.25">
      <c r="A2793" t="str">
        <f t="shared" si="310"/>
        <v/>
      </c>
      <c r="B2793" s="16">
        <f t="shared" si="313"/>
        <v>41593</v>
      </c>
      <c r="C2793">
        <f t="shared" si="314"/>
        <v>295</v>
      </c>
      <c r="D2793">
        <f t="shared" si="311"/>
        <v>158</v>
      </c>
      <c r="E2793">
        <f t="shared" si="312"/>
        <v>137</v>
      </c>
      <c r="F2793">
        <f t="shared" si="307"/>
        <v>20</v>
      </c>
      <c r="G2793">
        <v>55</v>
      </c>
      <c r="H2793">
        <f t="shared" si="315"/>
        <v>36</v>
      </c>
      <c r="I2793">
        <f t="shared" si="316"/>
        <v>17</v>
      </c>
      <c r="N2793">
        <f t="shared" si="317"/>
        <v>30</v>
      </c>
    </row>
    <row r="2794" spans="1:14" x14ac:dyDescent="0.25">
      <c r="A2794" t="str">
        <f t="shared" si="310"/>
        <v/>
      </c>
      <c r="B2794" s="16">
        <f t="shared" si="313"/>
        <v>41594</v>
      </c>
      <c r="C2794">
        <f t="shared" si="314"/>
        <v>295</v>
      </c>
      <c r="D2794">
        <f t="shared" si="311"/>
        <v>158</v>
      </c>
      <c r="E2794">
        <f t="shared" si="312"/>
        <v>137</v>
      </c>
      <c r="F2794">
        <f t="shared" si="307"/>
        <v>20</v>
      </c>
      <c r="G2794">
        <v>55</v>
      </c>
      <c r="H2794">
        <f t="shared" si="315"/>
        <v>36</v>
      </c>
      <c r="I2794">
        <f t="shared" si="316"/>
        <v>17</v>
      </c>
      <c r="N2794">
        <f t="shared" si="317"/>
        <v>30</v>
      </c>
    </row>
    <row r="2795" spans="1:14" x14ac:dyDescent="0.25">
      <c r="A2795" t="str">
        <f t="shared" si="310"/>
        <v/>
      </c>
      <c r="B2795" s="16">
        <f t="shared" si="313"/>
        <v>41595</v>
      </c>
      <c r="C2795">
        <f t="shared" si="314"/>
        <v>295</v>
      </c>
      <c r="D2795">
        <f t="shared" si="311"/>
        <v>158</v>
      </c>
      <c r="E2795">
        <f t="shared" si="312"/>
        <v>137</v>
      </c>
      <c r="F2795">
        <f t="shared" si="307"/>
        <v>20</v>
      </c>
      <c r="G2795">
        <v>55</v>
      </c>
      <c r="H2795">
        <f t="shared" si="315"/>
        <v>36</v>
      </c>
      <c r="I2795">
        <f t="shared" si="316"/>
        <v>17</v>
      </c>
      <c r="N2795">
        <f t="shared" si="317"/>
        <v>30</v>
      </c>
    </row>
    <row r="2796" spans="1:14" x14ac:dyDescent="0.25">
      <c r="A2796" t="str">
        <f t="shared" si="310"/>
        <v/>
      </c>
      <c r="B2796" s="16">
        <f t="shared" si="313"/>
        <v>41596</v>
      </c>
      <c r="C2796">
        <f t="shared" si="314"/>
        <v>295</v>
      </c>
      <c r="D2796">
        <f t="shared" si="311"/>
        <v>158</v>
      </c>
      <c r="E2796">
        <f t="shared" si="312"/>
        <v>137</v>
      </c>
      <c r="F2796">
        <f t="shared" si="307"/>
        <v>20</v>
      </c>
      <c r="G2796">
        <v>55</v>
      </c>
      <c r="H2796">
        <f t="shared" si="315"/>
        <v>36</v>
      </c>
      <c r="I2796">
        <f t="shared" si="316"/>
        <v>17</v>
      </c>
      <c r="N2796">
        <f t="shared" si="317"/>
        <v>30</v>
      </c>
    </row>
    <row r="2797" spans="1:14" x14ac:dyDescent="0.25">
      <c r="A2797" t="str">
        <f t="shared" si="310"/>
        <v/>
      </c>
      <c r="B2797" s="16">
        <f t="shared" si="313"/>
        <v>41597</v>
      </c>
      <c r="C2797">
        <f t="shared" si="314"/>
        <v>295</v>
      </c>
      <c r="D2797">
        <f t="shared" si="311"/>
        <v>158</v>
      </c>
      <c r="E2797">
        <f t="shared" si="312"/>
        <v>137</v>
      </c>
      <c r="F2797">
        <f t="shared" si="307"/>
        <v>20</v>
      </c>
      <c r="G2797">
        <v>55</v>
      </c>
      <c r="H2797">
        <f t="shared" si="315"/>
        <v>36</v>
      </c>
      <c r="I2797">
        <f t="shared" si="316"/>
        <v>17</v>
      </c>
      <c r="N2797">
        <f t="shared" si="317"/>
        <v>30</v>
      </c>
    </row>
    <row r="2798" spans="1:14" x14ac:dyDescent="0.25">
      <c r="A2798" t="str">
        <f t="shared" si="310"/>
        <v/>
      </c>
      <c r="B2798" s="16">
        <f t="shared" si="313"/>
        <v>41598</v>
      </c>
      <c r="C2798">
        <f t="shared" si="314"/>
        <v>295</v>
      </c>
      <c r="D2798">
        <f t="shared" si="311"/>
        <v>158</v>
      </c>
      <c r="E2798">
        <f t="shared" si="312"/>
        <v>137</v>
      </c>
      <c r="F2798">
        <f t="shared" si="307"/>
        <v>20</v>
      </c>
      <c r="G2798">
        <v>55</v>
      </c>
      <c r="H2798">
        <f t="shared" si="315"/>
        <v>36</v>
      </c>
      <c r="I2798">
        <f t="shared" si="316"/>
        <v>17</v>
      </c>
      <c r="N2798">
        <f t="shared" si="317"/>
        <v>30</v>
      </c>
    </row>
    <row r="2799" spans="1:14" x14ac:dyDescent="0.25">
      <c r="A2799" t="str">
        <f t="shared" si="310"/>
        <v/>
      </c>
      <c r="B2799" s="16">
        <f t="shared" si="313"/>
        <v>41599</v>
      </c>
      <c r="C2799">
        <f t="shared" si="314"/>
        <v>295</v>
      </c>
      <c r="D2799">
        <f t="shared" si="311"/>
        <v>158</v>
      </c>
      <c r="E2799">
        <f t="shared" si="312"/>
        <v>137</v>
      </c>
      <c r="F2799">
        <f t="shared" si="307"/>
        <v>20</v>
      </c>
      <c r="G2799">
        <v>55</v>
      </c>
      <c r="H2799">
        <f t="shared" si="315"/>
        <v>36</v>
      </c>
      <c r="I2799">
        <f t="shared" si="316"/>
        <v>17</v>
      </c>
      <c r="N2799">
        <f t="shared" si="317"/>
        <v>30</v>
      </c>
    </row>
    <row r="2800" spans="1:14" x14ac:dyDescent="0.25">
      <c r="A2800" t="str">
        <f t="shared" si="310"/>
        <v/>
      </c>
      <c r="B2800" s="16">
        <f t="shared" si="313"/>
        <v>41600</v>
      </c>
      <c r="C2800">
        <f t="shared" si="314"/>
        <v>295</v>
      </c>
      <c r="D2800">
        <f t="shared" si="311"/>
        <v>158</v>
      </c>
      <c r="E2800">
        <f t="shared" si="312"/>
        <v>137</v>
      </c>
      <c r="F2800">
        <f t="shared" si="307"/>
        <v>20</v>
      </c>
      <c r="G2800">
        <v>55</v>
      </c>
      <c r="H2800">
        <f t="shared" si="315"/>
        <v>36</v>
      </c>
      <c r="I2800">
        <f t="shared" si="316"/>
        <v>17</v>
      </c>
      <c r="N2800">
        <f t="shared" si="317"/>
        <v>30</v>
      </c>
    </row>
    <row r="2801" spans="1:14" x14ac:dyDescent="0.25">
      <c r="A2801" t="str">
        <f t="shared" si="310"/>
        <v/>
      </c>
      <c r="B2801" s="16">
        <f t="shared" si="313"/>
        <v>41601</v>
      </c>
      <c r="C2801">
        <f t="shared" si="314"/>
        <v>295</v>
      </c>
      <c r="D2801">
        <f t="shared" si="311"/>
        <v>158</v>
      </c>
      <c r="E2801">
        <f t="shared" si="312"/>
        <v>137</v>
      </c>
      <c r="F2801">
        <f t="shared" si="307"/>
        <v>20</v>
      </c>
      <c r="G2801">
        <v>55</v>
      </c>
      <c r="H2801">
        <f t="shared" si="315"/>
        <v>36</v>
      </c>
      <c r="I2801">
        <f t="shared" si="316"/>
        <v>17</v>
      </c>
      <c r="N2801">
        <f t="shared" si="317"/>
        <v>30</v>
      </c>
    </row>
    <row r="2802" spans="1:14" x14ac:dyDescent="0.25">
      <c r="A2802" t="str">
        <f t="shared" si="310"/>
        <v/>
      </c>
      <c r="B2802" s="16">
        <f t="shared" si="313"/>
        <v>41602</v>
      </c>
      <c r="C2802">
        <f t="shared" si="314"/>
        <v>295</v>
      </c>
      <c r="D2802">
        <f t="shared" si="311"/>
        <v>158</v>
      </c>
      <c r="E2802">
        <f t="shared" si="312"/>
        <v>137</v>
      </c>
      <c r="F2802">
        <f t="shared" si="307"/>
        <v>20</v>
      </c>
      <c r="G2802">
        <v>55</v>
      </c>
      <c r="H2802">
        <f t="shared" si="315"/>
        <v>36</v>
      </c>
      <c r="I2802">
        <f t="shared" si="316"/>
        <v>17</v>
      </c>
      <c r="N2802">
        <f t="shared" si="317"/>
        <v>30</v>
      </c>
    </row>
    <row r="2803" spans="1:14" x14ac:dyDescent="0.25">
      <c r="A2803" t="str">
        <f t="shared" si="310"/>
        <v/>
      </c>
      <c r="B2803" s="16">
        <f t="shared" si="313"/>
        <v>41603</v>
      </c>
      <c r="C2803">
        <f t="shared" si="314"/>
        <v>295</v>
      </c>
      <c r="D2803">
        <f t="shared" si="311"/>
        <v>158</v>
      </c>
      <c r="E2803">
        <f t="shared" si="312"/>
        <v>137</v>
      </c>
      <c r="F2803">
        <f t="shared" si="307"/>
        <v>20</v>
      </c>
      <c r="G2803">
        <v>55</v>
      </c>
      <c r="H2803">
        <f t="shared" si="315"/>
        <v>36</v>
      </c>
      <c r="I2803">
        <f t="shared" si="316"/>
        <v>17</v>
      </c>
      <c r="N2803">
        <f t="shared" si="317"/>
        <v>30</v>
      </c>
    </row>
    <row r="2804" spans="1:14" x14ac:dyDescent="0.25">
      <c r="A2804" t="str">
        <f t="shared" si="310"/>
        <v/>
      </c>
      <c r="B2804" s="16">
        <f t="shared" si="313"/>
        <v>41604</v>
      </c>
      <c r="C2804">
        <f t="shared" si="314"/>
        <v>295</v>
      </c>
      <c r="D2804">
        <f t="shared" si="311"/>
        <v>158</v>
      </c>
      <c r="E2804">
        <f t="shared" si="312"/>
        <v>137</v>
      </c>
      <c r="F2804">
        <f t="shared" si="307"/>
        <v>20</v>
      </c>
      <c r="G2804">
        <v>55</v>
      </c>
      <c r="H2804">
        <f t="shared" si="315"/>
        <v>36</v>
      </c>
      <c r="I2804">
        <f t="shared" si="316"/>
        <v>17</v>
      </c>
      <c r="N2804">
        <f t="shared" si="317"/>
        <v>30</v>
      </c>
    </row>
    <row r="2805" spans="1:14" x14ac:dyDescent="0.25">
      <c r="A2805" t="str">
        <f t="shared" si="310"/>
        <v/>
      </c>
      <c r="B2805" s="16">
        <f t="shared" si="313"/>
        <v>41605</v>
      </c>
      <c r="C2805">
        <f t="shared" si="314"/>
        <v>295</v>
      </c>
      <c r="D2805">
        <f t="shared" si="311"/>
        <v>158</v>
      </c>
      <c r="E2805">
        <f t="shared" si="312"/>
        <v>137</v>
      </c>
      <c r="F2805">
        <f t="shared" si="307"/>
        <v>20</v>
      </c>
      <c r="G2805">
        <v>55</v>
      </c>
      <c r="H2805">
        <f t="shared" si="315"/>
        <v>36</v>
      </c>
      <c r="I2805">
        <f t="shared" si="316"/>
        <v>17</v>
      </c>
      <c r="N2805">
        <f t="shared" si="317"/>
        <v>30</v>
      </c>
    </row>
    <row r="2806" spans="1:14" x14ac:dyDescent="0.25">
      <c r="A2806" t="str">
        <f t="shared" si="310"/>
        <v/>
      </c>
      <c r="B2806" s="16">
        <f t="shared" si="313"/>
        <v>41606</v>
      </c>
      <c r="C2806">
        <f t="shared" si="314"/>
        <v>295</v>
      </c>
      <c r="D2806">
        <f t="shared" si="311"/>
        <v>158</v>
      </c>
      <c r="E2806">
        <f t="shared" si="312"/>
        <v>137</v>
      </c>
      <c r="F2806">
        <f t="shared" si="307"/>
        <v>20</v>
      </c>
      <c r="G2806">
        <v>55</v>
      </c>
      <c r="H2806">
        <f t="shared" si="315"/>
        <v>36</v>
      </c>
      <c r="I2806">
        <f t="shared" si="316"/>
        <v>17</v>
      </c>
      <c r="N2806">
        <f t="shared" si="317"/>
        <v>30</v>
      </c>
    </row>
    <row r="2807" spans="1:14" x14ac:dyDescent="0.25">
      <c r="A2807" t="str">
        <f t="shared" si="310"/>
        <v/>
      </c>
      <c r="B2807" s="16">
        <f t="shared" si="313"/>
        <v>41607</v>
      </c>
      <c r="C2807">
        <f t="shared" si="314"/>
        <v>295</v>
      </c>
      <c r="D2807">
        <f t="shared" si="311"/>
        <v>158</v>
      </c>
      <c r="E2807">
        <f t="shared" si="312"/>
        <v>137</v>
      </c>
      <c r="F2807">
        <f t="shared" si="307"/>
        <v>20</v>
      </c>
      <c r="G2807">
        <v>55</v>
      </c>
      <c r="H2807">
        <f t="shared" si="315"/>
        <v>36</v>
      </c>
      <c r="I2807">
        <f t="shared" si="316"/>
        <v>17</v>
      </c>
      <c r="N2807">
        <f t="shared" si="317"/>
        <v>30</v>
      </c>
    </row>
    <row r="2808" spans="1:14" x14ac:dyDescent="0.25">
      <c r="A2808" t="str">
        <f t="shared" si="310"/>
        <v/>
      </c>
      <c r="B2808" s="16">
        <f t="shared" si="313"/>
        <v>41608</v>
      </c>
      <c r="C2808">
        <f t="shared" si="314"/>
        <v>295</v>
      </c>
      <c r="D2808">
        <f t="shared" si="311"/>
        <v>156</v>
      </c>
      <c r="E2808">
        <f t="shared" si="312"/>
        <v>139</v>
      </c>
      <c r="F2808">
        <f t="shared" si="307"/>
        <v>20</v>
      </c>
      <c r="G2808">
        <v>55</v>
      </c>
      <c r="H2808">
        <f t="shared" si="315"/>
        <v>36</v>
      </c>
      <c r="I2808">
        <f t="shared" si="309"/>
        <v>15</v>
      </c>
      <c r="N2808">
        <f t="shared" si="317"/>
        <v>30</v>
      </c>
    </row>
    <row r="2809" spans="1:14" x14ac:dyDescent="0.25">
      <c r="A2809">
        <f t="shared" si="310"/>
        <v>1</v>
      </c>
      <c r="B2809" s="16">
        <f t="shared" si="313"/>
        <v>41609</v>
      </c>
      <c r="C2809">
        <f t="shared" si="314"/>
        <v>295</v>
      </c>
      <c r="D2809">
        <f t="shared" si="311"/>
        <v>159</v>
      </c>
      <c r="E2809">
        <f t="shared" si="312"/>
        <v>136</v>
      </c>
      <c r="F2809">
        <f t="shared" si="307"/>
        <v>20</v>
      </c>
      <c r="G2809">
        <v>37</v>
      </c>
      <c r="H2809">
        <f>5+5+5+5+5+36</f>
        <v>61</v>
      </c>
      <c r="I2809">
        <f>5+5+5+16</f>
        <v>31</v>
      </c>
      <c r="N2809">
        <v>10</v>
      </c>
    </row>
    <row r="2810" spans="1:14" x14ac:dyDescent="0.25">
      <c r="A2810" t="str">
        <f t="shared" si="310"/>
        <v/>
      </c>
      <c r="B2810" s="16">
        <f t="shared" si="313"/>
        <v>41610</v>
      </c>
      <c r="C2810">
        <f t="shared" si="314"/>
        <v>295</v>
      </c>
      <c r="D2810">
        <f t="shared" si="311"/>
        <v>159</v>
      </c>
      <c r="E2810">
        <f t="shared" si="312"/>
        <v>136</v>
      </c>
      <c r="F2810">
        <f t="shared" si="307"/>
        <v>20</v>
      </c>
      <c r="G2810">
        <v>37</v>
      </c>
      <c r="H2810">
        <f t="shared" ref="H2810:H2839" si="318">5+5+5+5+5+36</f>
        <v>61</v>
      </c>
      <c r="I2810">
        <f t="shared" ref="I2810:I2839" si="319">5+5+5+16</f>
        <v>31</v>
      </c>
      <c r="N2810">
        <v>10</v>
      </c>
    </row>
    <row r="2811" spans="1:14" x14ac:dyDescent="0.25">
      <c r="A2811" t="str">
        <f t="shared" si="310"/>
        <v/>
      </c>
      <c r="B2811" s="16">
        <f t="shared" si="313"/>
        <v>41611</v>
      </c>
      <c r="C2811">
        <f t="shared" si="314"/>
        <v>295</v>
      </c>
      <c r="D2811">
        <f t="shared" si="311"/>
        <v>159</v>
      </c>
      <c r="E2811">
        <f t="shared" si="312"/>
        <v>136</v>
      </c>
      <c r="F2811">
        <f t="shared" si="307"/>
        <v>20</v>
      </c>
      <c r="G2811">
        <v>37</v>
      </c>
      <c r="H2811">
        <f t="shared" si="318"/>
        <v>61</v>
      </c>
      <c r="I2811">
        <f t="shared" si="319"/>
        <v>31</v>
      </c>
      <c r="N2811">
        <v>10</v>
      </c>
    </row>
    <row r="2812" spans="1:14" x14ac:dyDescent="0.25">
      <c r="A2812" t="str">
        <f t="shared" si="310"/>
        <v/>
      </c>
      <c r="B2812" s="16">
        <f t="shared" si="313"/>
        <v>41612</v>
      </c>
      <c r="C2812">
        <f t="shared" si="314"/>
        <v>295</v>
      </c>
      <c r="D2812">
        <f t="shared" si="311"/>
        <v>159</v>
      </c>
      <c r="E2812">
        <f t="shared" si="312"/>
        <v>136</v>
      </c>
      <c r="F2812">
        <f t="shared" si="307"/>
        <v>20</v>
      </c>
      <c r="G2812">
        <v>37</v>
      </c>
      <c r="H2812">
        <f t="shared" si="318"/>
        <v>61</v>
      </c>
      <c r="I2812">
        <f t="shared" si="319"/>
        <v>31</v>
      </c>
      <c r="N2812">
        <v>10</v>
      </c>
    </row>
    <row r="2813" spans="1:14" x14ac:dyDescent="0.25">
      <c r="A2813" t="str">
        <f t="shared" si="310"/>
        <v/>
      </c>
      <c r="B2813" s="16">
        <f t="shared" si="313"/>
        <v>41613</v>
      </c>
      <c r="C2813">
        <f t="shared" si="314"/>
        <v>295</v>
      </c>
      <c r="D2813">
        <f t="shared" si="311"/>
        <v>159</v>
      </c>
      <c r="E2813">
        <f t="shared" si="312"/>
        <v>136</v>
      </c>
      <c r="F2813">
        <f t="shared" ref="F2813:F2876" si="320">10+10</f>
        <v>20</v>
      </c>
      <c r="G2813">
        <v>37</v>
      </c>
      <c r="H2813">
        <f t="shared" si="318"/>
        <v>61</v>
      </c>
      <c r="I2813">
        <f t="shared" si="319"/>
        <v>31</v>
      </c>
      <c r="N2813">
        <v>10</v>
      </c>
    </row>
    <row r="2814" spans="1:14" x14ac:dyDescent="0.25">
      <c r="A2814" t="str">
        <f t="shared" si="310"/>
        <v/>
      </c>
      <c r="B2814" s="16">
        <f t="shared" si="313"/>
        <v>41614</v>
      </c>
      <c r="C2814">
        <f t="shared" si="314"/>
        <v>295</v>
      </c>
      <c r="D2814">
        <f t="shared" si="311"/>
        <v>159</v>
      </c>
      <c r="E2814">
        <f t="shared" si="312"/>
        <v>136</v>
      </c>
      <c r="F2814">
        <f t="shared" si="320"/>
        <v>20</v>
      </c>
      <c r="G2814">
        <v>37</v>
      </c>
      <c r="H2814">
        <f t="shared" si="318"/>
        <v>61</v>
      </c>
      <c r="I2814">
        <f t="shared" si="319"/>
        <v>31</v>
      </c>
      <c r="N2814">
        <v>10</v>
      </c>
    </row>
    <row r="2815" spans="1:14" x14ac:dyDescent="0.25">
      <c r="A2815" t="str">
        <f t="shared" si="310"/>
        <v/>
      </c>
      <c r="B2815" s="16">
        <f t="shared" si="313"/>
        <v>41615</v>
      </c>
      <c r="C2815">
        <f t="shared" si="314"/>
        <v>295</v>
      </c>
      <c r="D2815">
        <f t="shared" si="311"/>
        <v>159</v>
      </c>
      <c r="E2815">
        <f t="shared" si="312"/>
        <v>136</v>
      </c>
      <c r="F2815">
        <f t="shared" si="320"/>
        <v>20</v>
      </c>
      <c r="G2815">
        <v>37</v>
      </c>
      <c r="H2815">
        <f t="shared" si="318"/>
        <v>61</v>
      </c>
      <c r="I2815">
        <f t="shared" si="319"/>
        <v>31</v>
      </c>
      <c r="N2815">
        <v>10</v>
      </c>
    </row>
    <row r="2816" spans="1:14" x14ac:dyDescent="0.25">
      <c r="A2816" t="str">
        <f t="shared" si="310"/>
        <v/>
      </c>
      <c r="B2816" s="16">
        <f t="shared" si="313"/>
        <v>41616</v>
      </c>
      <c r="C2816">
        <f t="shared" si="314"/>
        <v>295</v>
      </c>
      <c r="D2816">
        <f t="shared" si="311"/>
        <v>159</v>
      </c>
      <c r="E2816">
        <f t="shared" si="312"/>
        <v>136</v>
      </c>
      <c r="F2816">
        <f t="shared" si="320"/>
        <v>20</v>
      </c>
      <c r="G2816">
        <v>37</v>
      </c>
      <c r="H2816">
        <f t="shared" si="318"/>
        <v>61</v>
      </c>
      <c r="I2816">
        <f t="shared" si="319"/>
        <v>31</v>
      </c>
      <c r="N2816">
        <v>10</v>
      </c>
    </row>
    <row r="2817" spans="1:14" x14ac:dyDescent="0.25">
      <c r="A2817" t="str">
        <f t="shared" si="310"/>
        <v/>
      </c>
      <c r="B2817" s="16">
        <f t="shared" si="313"/>
        <v>41617</v>
      </c>
      <c r="C2817">
        <f t="shared" si="314"/>
        <v>295</v>
      </c>
      <c r="D2817">
        <f t="shared" si="311"/>
        <v>159</v>
      </c>
      <c r="E2817">
        <f t="shared" si="312"/>
        <v>136</v>
      </c>
      <c r="F2817">
        <f t="shared" si="320"/>
        <v>20</v>
      </c>
      <c r="G2817">
        <v>37</v>
      </c>
      <c r="H2817">
        <f t="shared" si="318"/>
        <v>61</v>
      </c>
      <c r="I2817">
        <f t="shared" si="319"/>
        <v>31</v>
      </c>
      <c r="N2817">
        <v>10</v>
      </c>
    </row>
    <row r="2818" spans="1:14" x14ac:dyDescent="0.25">
      <c r="A2818" t="str">
        <f t="shared" si="310"/>
        <v/>
      </c>
      <c r="B2818" s="16">
        <f t="shared" si="313"/>
        <v>41618</v>
      </c>
      <c r="C2818">
        <f t="shared" si="314"/>
        <v>295</v>
      </c>
      <c r="D2818">
        <f t="shared" si="311"/>
        <v>159</v>
      </c>
      <c r="E2818">
        <f t="shared" si="312"/>
        <v>136</v>
      </c>
      <c r="F2818">
        <f t="shared" si="320"/>
        <v>20</v>
      </c>
      <c r="G2818">
        <v>37</v>
      </c>
      <c r="H2818">
        <f t="shared" si="318"/>
        <v>61</v>
      </c>
      <c r="I2818">
        <f t="shared" si="319"/>
        <v>31</v>
      </c>
      <c r="N2818">
        <v>10</v>
      </c>
    </row>
    <row r="2819" spans="1:14" x14ac:dyDescent="0.25">
      <c r="A2819" t="str">
        <f t="shared" si="310"/>
        <v/>
      </c>
      <c r="B2819" s="16">
        <f t="shared" si="313"/>
        <v>41619</v>
      </c>
      <c r="C2819">
        <f t="shared" si="314"/>
        <v>295</v>
      </c>
      <c r="D2819">
        <f t="shared" si="311"/>
        <v>159</v>
      </c>
      <c r="E2819">
        <f t="shared" si="312"/>
        <v>136</v>
      </c>
      <c r="F2819">
        <f t="shared" si="320"/>
        <v>20</v>
      </c>
      <c r="G2819">
        <v>37</v>
      </c>
      <c r="H2819">
        <f t="shared" si="318"/>
        <v>61</v>
      </c>
      <c r="I2819">
        <f t="shared" si="319"/>
        <v>31</v>
      </c>
      <c r="N2819">
        <v>10</v>
      </c>
    </row>
    <row r="2820" spans="1:14" x14ac:dyDescent="0.25">
      <c r="A2820" t="str">
        <f t="shared" si="310"/>
        <v/>
      </c>
      <c r="B2820" s="16">
        <f t="shared" si="313"/>
        <v>41620</v>
      </c>
      <c r="C2820">
        <f t="shared" si="314"/>
        <v>295</v>
      </c>
      <c r="D2820">
        <f t="shared" si="311"/>
        <v>159</v>
      </c>
      <c r="E2820">
        <f t="shared" si="312"/>
        <v>136</v>
      </c>
      <c r="F2820">
        <f t="shared" si="320"/>
        <v>20</v>
      </c>
      <c r="G2820">
        <v>37</v>
      </c>
      <c r="H2820">
        <f t="shared" si="318"/>
        <v>61</v>
      </c>
      <c r="I2820">
        <f t="shared" si="319"/>
        <v>31</v>
      </c>
      <c r="N2820">
        <v>10</v>
      </c>
    </row>
    <row r="2821" spans="1:14" x14ac:dyDescent="0.25">
      <c r="A2821" t="str">
        <f t="shared" si="310"/>
        <v/>
      </c>
      <c r="B2821" s="16">
        <f t="shared" si="313"/>
        <v>41621</v>
      </c>
      <c r="C2821">
        <f t="shared" si="314"/>
        <v>295</v>
      </c>
      <c r="D2821">
        <f t="shared" si="311"/>
        <v>159</v>
      </c>
      <c r="E2821">
        <f t="shared" si="312"/>
        <v>136</v>
      </c>
      <c r="F2821">
        <f t="shared" si="320"/>
        <v>20</v>
      </c>
      <c r="G2821">
        <v>37</v>
      </c>
      <c r="H2821">
        <f t="shared" si="318"/>
        <v>61</v>
      </c>
      <c r="I2821">
        <f t="shared" si="319"/>
        <v>31</v>
      </c>
      <c r="N2821">
        <v>10</v>
      </c>
    </row>
    <row r="2822" spans="1:14" x14ac:dyDescent="0.25">
      <c r="A2822" t="str">
        <f t="shared" si="310"/>
        <v/>
      </c>
      <c r="B2822" s="16">
        <f t="shared" si="313"/>
        <v>41622</v>
      </c>
      <c r="C2822">
        <f t="shared" si="314"/>
        <v>295</v>
      </c>
      <c r="D2822">
        <f t="shared" si="311"/>
        <v>159</v>
      </c>
      <c r="E2822">
        <f t="shared" si="312"/>
        <v>136</v>
      </c>
      <c r="F2822">
        <f t="shared" si="320"/>
        <v>20</v>
      </c>
      <c r="G2822">
        <v>37</v>
      </c>
      <c r="H2822">
        <f t="shared" si="318"/>
        <v>61</v>
      </c>
      <c r="I2822">
        <f t="shared" si="319"/>
        <v>31</v>
      </c>
      <c r="N2822">
        <v>10</v>
      </c>
    </row>
    <row r="2823" spans="1:14" x14ac:dyDescent="0.25">
      <c r="A2823" t="str">
        <f t="shared" si="310"/>
        <v/>
      </c>
      <c r="B2823" s="16">
        <f t="shared" si="313"/>
        <v>41623</v>
      </c>
      <c r="C2823">
        <f t="shared" si="314"/>
        <v>295</v>
      </c>
      <c r="D2823">
        <f t="shared" si="311"/>
        <v>159</v>
      </c>
      <c r="E2823">
        <f t="shared" si="312"/>
        <v>136</v>
      </c>
      <c r="F2823">
        <f t="shared" si="320"/>
        <v>20</v>
      </c>
      <c r="G2823">
        <v>37</v>
      </c>
      <c r="H2823">
        <f t="shared" si="318"/>
        <v>61</v>
      </c>
      <c r="I2823">
        <f t="shared" si="319"/>
        <v>31</v>
      </c>
      <c r="N2823">
        <v>10</v>
      </c>
    </row>
    <row r="2824" spans="1:14" x14ac:dyDescent="0.25">
      <c r="A2824" t="str">
        <f t="shared" ref="A2824:A2887" si="321">IF(DAY(B2824)=1,1,"")</f>
        <v/>
      </c>
      <c r="B2824" s="16">
        <f t="shared" si="313"/>
        <v>41624</v>
      </c>
      <c r="C2824">
        <f t="shared" si="314"/>
        <v>295</v>
      </c>
      <c r="D2824">
        <f t="shared" ref="D2824:D2887" si="322">SUM(F2824:W2824)</f>
        <v>159</v>
      </c>
      <c r="E2824">
        <f t="shared" ref="E2824:E2887" si="323">C2824-D2824</f>
        <v>136</v>
      </c>
      <c r="F2824">
        <f t="shared" si="320"/>
        <v>20</v>
      </c>
      <c r="G2824">
        <v>37</v>
      </c>
      <c r="H2824">
        <f t="shared" si="318"/>
        <v>61</v>
      </c>
      <c r="I2824">
        <f t="shared" si="319"/>
        <v>31</v>
      </c>
      <c r="N2824">
        <v>10</v>
      </c>
    </row>
    <row r="2825" spans="1:14" x14ac:dyDescent="0.25">
      <c r="A2825" t="str">
        <f t="shared" si="321"/>
        <v/>
      </c>
      <c r="B2825" s="16">
        <f t="shared" ref="B2825:B2888" si="324">B2824+1</f>
        <v>41625</v>
      </c>
      <c r="C2825">
        <f t="shared" si="314"/>
        <v>295</v>
      </c>
      <c r="D2825">
        <f t="shared" si="322"/>
        <v>159</v>
      </c>
      <c r="E2825">
        <f t="shared" si="323"/>
        <v>136</v>
      </c>
      <c r="F2825">
        <f t="shared" si="320"/>
        <v>20</v>
      </c>
      <c r="G2825">
        <v>37</v>
      </c>
      <c r="H2825">
        <f t="shared" si="318"/>
        <v>61</v>
      </c>
      <c r="I2825">
        <f t="shared" si="319"/>
        <v>31</v>
      </c>
      <c r="N2825">
        <v>10</v>
      </c>
    </row>
    <row r="2826" spans="1:14" x14ac:dyDescent="0.25">
      <c r="A2826" t="str">
        <f t="shared" si="321"/>
        <v/>
      </c>
      <c r="B2826" s="16">
        <f t="shared" si="324"/>
        <v>41626</v>
      </c>
      <c r="C2826">
        <f t="shared" ref="C2826:C2889" si="325">C2825</f>
        <v>295</v>
      </c>
      <c r="D2826">
        <f t="shared" si="322"/>
        <v>159</v>
      </c>
      <c r="E2826">
        <f t="shared" si="323"/>
        <v>136</v>
      </c>
      <c r="F2826">
        <f t="shared" si="320"/>
        <v>20</v>
      </c>
      <c r="G2826">
        <v>37</v>
      </c>
      <c r="H2826">
        <f t="shared" si="318"/>
        <v>61</v>
      </c>
      <c r="I2826">
        <f t="shared" si="319"/>
        <v>31</v>
      </c>
      <c r="N2826">
        <v>10</v>
      </c>
    </row>
    <row r="2827" spans="1:14" x14ac:dyDescent="0.25">
      <c r="A2827" t="str">
        <f t="shared" si="321"/>
        <v/>
      </c>
      <c r="B2827" s="16">
        <f t="shared" si="324"/>
        <v>41627</v>
      </c>
      <c r="C2827">
        <f t="shared" si="325"/>
        <v>295</v>
      </c>
      <c r="D2827">
        <f t="shared" si="322"/>
        <v>159</v>
      </c>
      <c r="E2827">
        <f t="shared" si="323"/>
        <v>136</v>
      </c>
      <c r="F2827">
        <f t="shared" si="320"/>
        <v>20</v>
      </c>
      <c r="G2827">
        <v>37</v>
      </c>
      <c r="H2827">
        <f t="shared" si="318"/>
        <v>61</v>
      </c>
      <c r="I2827">
        <f t="shared" si="319"/>
        <v>31</v>
      </c>
      <c r="N2827">
        <v>10</v>
      </c>
    </row>
    <row r="2828" spans="1:14" x14ac:dyDescent="0.25">
      <c r="A2828" t="str">
        <f t="shared" si="321"/>
        <v/>
      </c>
      <c r="B2828" s="16">
        <f t="shared" si="324"/>
        <v>41628</v>
      </c>
      <c r="C2828">
        <f t="shared" si="325"/>
        <v>295</v>
      </c>
      <c r="D2828">
        <f t="shared" si="322"/>
        <v>159</v>
      </c>
      <c r="E2828">
        <f t="shared" si="323"/>
        <v>136</v>
      </c>
      <c r="F2828">
        <f t="shared" si="320"/>
        <v>20</v>
      </c>
      <c r="G2828">
        <v>37</v>
      </c>
      <c r="H2828">
        <f t="shared" si="318"/>
        <v>61</v>
      </c>
      <c r="I2828">
        <f t="shared" si="319"/>
        <v>31</v>
      </c>
      <c r="N2828">
        <v>10</v>
      </c>
    </row>
    <row r="2829" spans="1:14" x14ac:dyDescent="0.25">
      <c r="A2829" t="str">
        <f t="shared" si="321"/>
        <v/>
      </c>
      <c r="B2829" s="16">
        <f t="shared" si="324"/>
        <v>41629</v>
      </c>
      <c r="C2829">
        <f t="shared" si="325"/>
        <v>295</v>
      </c>
      <c r="D2829">
        <f t="shared" si="322"/>
        <v>159</v>
      </c>
      <c r="E2829">
        <f t="shared" si="323"/>
        <v>136</v>
      </c>
      <c r="F2829">
        <f t="shared" si="320"/>
        <v>20</v>
      </c>
      <c r="G2829">
        <v>37</v>
      </c>
      <c r="H2829">
        <f t="shared" si="318"/>
        <v>61</v>
      </c>
      <c r="I2829">
        <f t="shared" si="319"/>
        <v>31</v>
      </c>
      <c r="N2829">
        <v>10</v>
      </c>
    </row>
    <row r="2830" spans="1:14" x14ac:dyDescent="0.25">
      <c r="A2830" t="str">
        <f t="shared" si="321"/>
        <v/>
      </c>
      <c r="B2830" s="16">
        <f t="shared" si="324"/>
        <v>41630</v>
      </c>
      <c r="C2830">
        <f t="shared" si="325"/>
        <v>295</v>
      </c>
      <c r="D2830">
        <f t="shared" si="322"/>
        <v>159</v>
      </c>
      <c r="E2830">
        <f t="shared" si="323"/>
        <v>136</v>
      </c>
      <c r="F2830">
        <f t="shared" si="320"/>
        <v>20</v>
      </c>
      <c r="G2830">
        <v>37</v>
      </c>
      <c r="H2830">
        <f t="shared" si="318"/>
        <v>61</v>
      </c>
      <c r="I2830">
        <f t="shared" si="319"/>
        <v>31</v>
      </c>
      <c r="N2830">
        <v>10</v>
      </c>
    </row>
    <row r="2831" spans="1:14" x14ac:dyDescent="0.25">
      <c r="A2831" t="str">
        <f t="shared" si="321"/>
        <v/>
      </c>
      <c r="B2831" s="16">
        <f t="shared" si="324"/>
        <v>41631</v>
      </c>
      <c r="C2831">
        <f t="shared" si="325"/>
        <v>295</v>
      </c>
      <c r="D2831">
        <f t="shared" si="322"/>
        <v>159</v>
      </c>
      <c r="E2831">
        <f t="shared" si="323"/>
        <v>136</v>
      </c>
      <c r="F2831">
        <f t="shared" si="320"/>
        <v>20</v>
      </c>
      <c r="G2831">
        <v>37</v>
      </c>
      <c r="H2831">
        <f t="shared" si="318"/>
        <v>61</v>
      </c>
      <c r="I2831">
        <f t="shared" si="319"/>
        <v>31</v>
      </c>
      <c r="N2831">
        <v>10</v>
      </c>
    </row>
    <row r="2832" spans="1:14" x14ac:dyDescent="0.25">
      <c r="A2832" t="str">
        <f t="shared" si="321"/>
        <v/>
      </c>
      <c r="B2832" s="16">
        <f t="shared" si="324"/>
        <v>41632</v>
      </c>
      <c r="C2832">
        <f t="shared" si="325"/>
        <v>295</v>
      </c>
      <c r="D2832">
        <f t="shared" si="322"/>
        <v>159</v>
      </c>
      <c r="E2832">
        <f t="shared" si="323"/>
        <v>136</v>
      </c>
      <c r="F2832">
        <f t="shared" si="320"/>
        <v>20</v>
      </c>
      <c r="G2832">
        <v>37</v>
      </c>
      <c r="H2832">
        <f t="shared" si="318"/>
        <v>61</v>
      </c>
      <c r="I2832">
        <f t="shared" si="319"/>
        <v>31</v>
      </c>
      <c r="N2832">
        <v>10</v>
      </c>
    </row>
    <row r="2833" spans="1:15" x14ac:dyDescent="0.25">
      <c r="A2833" t="str">
        <f t="shared" si="321"/>
        <v/>
      </c>
      <c r="B2833" s="16">
        <f t="shared" si="324"/>
        <v>41633</v>
      </c>
      <c r="C2833">
        <f t="shared" si="325"/>
        <v>295</v>
      </c>
      <c r="D2833">
        <f t="shared" si="322"/>
        <v>159</v>
      </c>
      <c r="E2833">
        <f t="shared" si="323"/>
        <v>136</v>
      </c>
      <c r="F2833">
        <f t="shared" si="320"/>
        <v>20</v>
      </c>
      <c r="G2833">
        <v>37</v>
      </c>
      <c r="H2833">
        <f t="shared" si="318"/>
        <v>61</v>
      </c>
      <c r="I2833">
        <f t="shared" si="319"/>
        <v>31</v>
      </c>
      <c r="N2833">
        <v>10</v>
      </c>
    </row>
    <row r="2834" spans="1:15" x14ac:dyDescent="0.25">
      <c r="A2834" t="str">
        <f t="shared" si="321"/>
        <v/>
      </c>
      <c r="B2834" s="16">
        <f t="shared" si="324"/>
        <v>41634</v>
      </c>
      <c r="C2834">
        <f t="shared" si="325"/>
        <v>295</v>
      </c>
      <c r="D2834">
        <f t="shared" si="322"/>
        <v>159</v>
      </c>
      <c r="E2834">
        <f t="shared" si="323"/>
        <v>136</v>
      </c>
      <c r="F2834">
        <f t="shared" si="320"/>
        <v>20</v>
      </c>
      <c r="G2834">
        <v>37</v>
      </c>
      <c r="H2834">
        <f t="shared" si="318"/>
        <v>61</v>
      </c>
      <c r="I2834">
        <f t="shared" si="319"/>
        <v>31</v>
      </c>
      <c r="N2834">
        <v>10</v>
      </c>
    </row>
    <row r="2835" spans="1:15" x14ac:dyDescent="0.25">
      <c r="A2835" t="str">
        <f t="shared" si="321"/>
        <v/>
      </c>
      <c r="B2835" s="16">
        <f t="shared" si="324"/>
        <v>41635</v>
      </c>
      <c r="C2835">
        <f t="shared" si="325"/>
        <v>295</v>
      </c>
      <c r="D2835">
        <f t="shared" si="322"/>
        <v>159</v>
      </c>
      <c r="E2835">
        <f t="shared" si="323"/>
        <v>136</v>
      </c>
      <c r="F2835">
        <f t="shared" si="320"/>
        <v>20</v>
      </c>
      <c r="G2835">
        <v>37</v>
      </c>
      <c r="H2835">
        <f t="shared" si="318"/>
        <v>61</v>
      </c>
      <c r="I2835">
        <f t="shared" si="319"/>
        <v>31</v>
      </c>
      <c r="N2835">
        <v>10</v>
      </c>
    </row>
    <row r="2836" spans="1:15" x14ac:dyDescent="0.25">
      <c r="A2836" t="str">
        <f t="shared" si="321"/>
        <v/>
      </c>
      <c r="B2836" s="16">
        <f t="shared" si="324"/>
        <v>41636</v>
      </c>
      <c r="C2836">
        <f t="shared" si="325"/>
        <v>295</v>
      </c>
      <c r="D2836">
        <f t="shared" si="322"/>
        <v>159</v>
      </c>
      <c r="E2836">
        <f t="shared" si="323"/>
        <v>136</v>
      </c>
      <c r="F2836">
        <f t="shared" si="320"/>
        <v>20</v>
      </c>
      <c r="G2836">
        <v>37</v>
      </c>
      <c r="H2836">
        <f t="shared" si="318"/>
        <v>61</v>
      </c>
      <c r="I2836">
        <f t="shared" si="319"/>
        <v>31</v>
      </c>
      <c r="N2836">
        <v>10</v>
      </c>
    </row>
    <row r="2837" spans="1:15" x14ac:dyDescent="0.25">
      <c r="A2837" t="str">
        <f t="shared" si="321"/>
        <v/>
      </c>
      <c r="B2837" s="16">
        <f t="shared" si="324"/>
        <v>41637</v>
      </c>
      <c r="C2837">
        <f t="shared" si="325"/>
        <v>295</v>
      </c>
      <c r="D2837">
        <f t="shared" si="322"/>
        <v>159</v>
      </c>
      <c r="E2837">
        <f t="shared" si="323"/>
        <v>136</v>
      </c>
      <c r="F2837">
        <f t="shared" si="320"/>
        <v>20</v>
      </c>
      <c r="G2837">
        <v>37</v>
      </c>
      <c r="H2837">
        <f t="shared" si="318"/>
        <v>61</v>
      </c>
      <c r="I2837">
        <f t="shared" si="319"/>
        <v>31</v>
      </c>
      <c r="N2837">
        <v>10</v>
      </c>
    </row>
    <row r="2838" spans="1:15" x14ac:dyDescent="0.25">
      <c r="A2838" t="str">
        <f t="shared" si="321"/>
        <v/>
      </c>
      <c r="B2838" s="16">
        <f t="shared" si="324"/>
        <v>41638</v>
      </c>
      <c r="C2838">
        <f t="shared" si="325"/>
        <v>295</v>
      </c>
      <c r="D2838">
        <f t="shared" si="322"/>
        <v>159</v>
      </c>
      <c r="E2838">
        <f t="shared" si="323"/>
        <v>136</v>
      </c>
      <c r="F2838">
        <f t="shared" si="320"/>
        <v>20</v>
      </c>
      <c r="G2838">
        <v>37</v>
      </c>
      <c r="H2838">
        <f t="shared" si="318"/>
        <v>61</v>
      </c>
      <c r="I2838">
        <f t="shared" si="319"/>
        <v>31</v>
      </c>
      <c r="N2838">
        <v>10</v>
      </c>
    </row>
    <row r="2839" spans="1:15" x14ac:dyDescent="0.25">
      <c r="A2839" t="str">
        <f t="shared" si="321"/>
        <v/>
      </c>
      <c r="B2839" s="16">
        <f t="shared" si="324"/>
        <v>41639</v>
      </c>
      <c r="C2839">
        <f t="shared" si="325"/>
        <v>295</v>
      </c>
      <c r="D2839">
        <f t="shared" si="322"/>
        <v>159</v>
      </c>
      <c r="E2839">
        <f t="shared" si="323"/>
        <v>136</v>
      </c>
      <c r="F2839">
        <f t="shared" si="320"/>
        <v>20</v>
      </c>
      <c r="G2839">
        <v>37</v>
      </c>
      <c r="H2839">
        <f t="shared" si="318"/>
        <v>61</v>
      </c>
      <c r="I2839">
        <f t="shared" si="319"/>
        <v>31</v>
      </c>
      <c r="N2839">
        <v>10</v>
      </c>
    </row>
    <row r="2840" spans="1:15" x14ac:dyDescent="0.25">
      <c r="A2840">
        <f t="shared" si="321"/>
        <v>1</v>
      </c>
      <c r="B2840" s="16">
        <f t="shared" si="324"/>
        <v>41640</v>
      </c>
      <c r="C2840">
        <f t="shared" si="325"/>
        <v>295</v>
      </c>
      <c r="D2840">
        <f t="shared" si="322"/>
        <v>158</v>
      </c>
      <c r="E2840">
        <f t="shared" si="323"/>
        <v>137</v>
      </c>
      <c r="F2840">
        <f t="shared" si="320"/>
        <v>20</v>
      </c>
      <c r="G2840">
        <f>1+76</f>
        <v>77</v>
      </c>
      <c r="H2840">
        <f>5+5+5+5+1</f>
        <v>21</v>
      </c>
      <c r="I2840">
        <f>5+5+5+13</f>
        <v>28</v>
      </c>
      <c r="K2840">
        <v>1</v>
      </c>
      <c r="N2840">
        <v>10</v>
      </c>
      <c r="O2840">
        <v>1</v>
      </c>
    </row>
    <row r="2841" spans="1:15" x14ac:dyDescent="0.25">
      <c r="A2841" t="str">
        <f t="shared" si="321"/>
        <v/>
      </c>
      <c r="B2841" s="16">
        <f t="shared" si="324"/>
        <v>41641</v>
      </c>
      <c r="C2841">
        <f t="shared" si="325"/>
        <v>295</v>
      </c>
      <c r="D2841">
        <f t="shared" si="322"/>
        <v>158</v>
      </c>
      <c r="E2841">
        <f t="shared" si="323"/>
        <v>137</v>
      </c>
      <c r="F2841">
        <f t="shared" si="320"/>
        <v>20</v>
      </c>
      <c r="G2841">
        <f t="shared" ref="G2841:G2870" si="326">1+76</f>
        <v>77</v>
      </c>
      <c r="H2841">
        <f t="shared" ref="H2841:H2898" si="327">5+5+5+5+1</f>
        <v>21</v>
      </c>
      <c r="I2841">
        <f t="shared" ref="I2841:I2870" si="328">5+5+5+13</f>
        <v>28</v>
      </c>
      <c r="K2841">
        <v>1</v>
      </c>
      <c r="N2841">
        <v>10</v>
      </c>
      <c r="O2841">
        <v>1</v>
      </c>
    </row>
    <row r="2842" spans="1:15" x14ac:dyDescent="0.25">
      <c r="A2842" t="str">
        <f t="shared" si="321"/>
        <v/>
      </c>
      <c r="B2842" s="16">
        <f t="shared" si="324"/>
        <v>41642</v>
      </c>
      <c r="C2842">
        <f t="shared" si="325"/>
        <v>295</v>
      </c>
      <c r="D2842">
        <f t="shared" si="322"/>
        <v>158</v>
      </c>
      <c r="E2842">
        <f t="shared" si="323"/>
        <v>137</v>
      </c>
      <c r="F2842">
        <f t="shared" si="320"/>
        <v>20</v>
      </c>
      <c r="G2842">
        <f t="shared" si="326"/>
        <v>77</v>
      </c>
      <c r="H2842">
        <f t="shared" si="327"/>
        <v>21</v>
      </c>
      <c r="I2842">
        <f t="shared" si="328"/>
        <v>28</v>
      </c>
      <c r="K2842">
        <v>1</v>
      </c>
      <c r="N2842">
        <v>10</v>
      </c>
      <c r="O2842">
        <v>1</v>
      </c>
    </row>
    <row r="2843" spans="1:15" x14ac:dyDescent="0.25">
      <c r="A2843" t="str">
        <f t="shared" si="321"/>
        <v/>
      </c>
      <c r="B2843" s="16">
        <f t="shared" si="324"/>
        <v>41643</v>
      </c>
      <c r="C2843">
        <f t="shared" si="325"/>
        <v>295</v>
      </c>
      <c r="D2843">
        <f t="shared" si="322"/>
        <v>158</v>
      </c>
      <c r="E2843">
        <f t="shared" si="323"/>
        <v>137</v>
      </c>
      <c r="F2843">
        <f t="shared" si="320"/>
        <v>20</v>
      </c>
      <c r="G2843">
        <f t="shared" si="326"/>
        <v>77</v>
      </c>
      <c r="H2843">
        <f t="shared" si="327"/>
        <v>21</v>
      </c>
      <c r="I2843">
        <f t="shared" si="328"/>
        <v>28</v>
      </c>
      <c r="K2843">
        <v>1</v>
      </c>
      <c r="N2843">
        <v>10</v>
      </c>
      <c r="O2843">
        <v>1</v>
      </c>
    </row>
    <row r="2844" spans="1:15" x14ac:dyDescent="0.25">
      <c r="A2844" t="str">
        <f t="shared" si="321"/>
        <v/>
      </c>
      <c r="B2844" s="16">
        <f t="shared" si="324"/>
        <v>41644</v>
      </c>
      <c r="C2844">
        <f t="shared" si="325"/>
        <v>295</v>
      </c>
      <c r="D2844">
        <f t="shared" si="322"/>
        <v>158</v>
      </c>
      <c r="E2844">
        <f t="shared" si="323"/>
        <v>137</v>
      </c>
      <c r="F2844">
        <f t="shared" si="320"/>
        <v>20</v>
      </c>
      <c r="G2844">
        <f t="shared" si="326"/>
        <v>77</v>
      </c>
      <c r="H2844">
        <f t="shared" si="327"/>
        <v>21</v>
      </c>
      <c r="I2844">
        <f t="shared" si="328"/>
        <v>28</v>
      </c>
      <c r="K2844">
        <v>1</v>
      </c>
      <c r="N2844">
        <v>10</v>
      </c>
      <c r="O2844">
        <v>1</v>
      </c>
    </row>
    <row r="2845" spans="1:15" x14ac:dyDescent="0.25">
      <c r="A2845" t="str">
        <f t="shared" si="321"/>
        <v/>
      </c>
      <c r="B2845" s="16">
        <f t="shared" si="324"/>
        <v>41645</v>
      </c>
      <c r="C2845">
        <f t="shared" si="325"/>
        <v>295</v>
      </c>
      <c r="D2845">
        <f t="shared" si="322"/>
        <v>158</v>
      </c>
      <c r="E2845">
        <f t="shared" si="323"/>
        <v>137</v>
      </c>
      <c r="F2845">
        <f t="shared" si="320"/>
        <v>20</v>
      </c>
      <c r="G2845">
        <f t="shared" si="326"/>
        <v>77</v>
      </c>
      <c r="H2845">
        <f t="shared" si="327"/>
        <v>21</v>
      </c>
      <c r="I2845">
        <f t="shared" si="328"/>
        <v>28</v>
      </c>
      <c r="K2845">
        <v>1</v>
      </c>
      <c r="N2845">
        <v>10</v>
      </c>
      <c r="O2845">
        <v>1</v>
      </c>
    </row>
    <row r="2846" spans="1:15" x14ac:dyDescent="0.25">
      <c r="A2846" t="str">
        <f t="shared" si="321"/>
        <v/>
      </c>
      <c r="B2846" s="16">
        <f t="shared" si="324"/>
        <v>41646</v>
      </c>
      <c r="C2846">
        <f t="shared" si="325"/>
        <v>295</v>
      </c>
      <c r="D2846">
        <f t="shared" si="322"/>
        <v>158</v>
      </c>
      <c r="E2846">
        <f t="shared" si="323"/>
        <v>137</v>
      </c>
      <c r="F2846">
        <f t="shared" si="320"/>
        <v>20</v>
      </c>
      <c r="G2846">
        <f t="shared" si="326"/>
        <v>77</v>
      </c>
      <c r="H2846">
        <f t="shared" si="327"/>
        <v>21</v>
      </c>
      <c r="I2846">
        <f t="shared" si="328"/>
        <v>28</v>
      </c>
      <c r="K2846">
        <v>1</v>
      </c>
      <c r="N2846">
        <v>10</v>
      </c>
      <c r="O2846">
        <v>1</v>
      </c>
    </row>
    <row r="2847" spans="1:15" x14ac:dyDescent="0.25">
      <c r="A2847" t="str">
        <f t="shared" si="321"/>
        <v/>
      </c>
      <c r="B2847" s="16">
        <f t="shared" si="324"/>
        <v>41647</v>
      </c>
      <c r="C2847">
        <f t="shared" si="325"/>
        <v>295</v>
      </c>
      <c r="D2847">
        <f t="shared" si="322"/>
        <v>158</v>
      </c>
      <c r="E2847">
        <f t="shared" si="323"/>
        <v>137</v>
      </c>
      <c r="F2847">
        <f t="shared" si="320"/>
        <v>20</v>
      </c>
      <c r="G2847">
        <f t="shared" si="326"/>
        <v>77</v>
      </c>
      <c r="H2847">
        <f t="shared" si="327"/>
        <v>21</v>
      </c>
      <c r="I2847">
        <f t="shared" si="328"/>
        <v>28</v>
      </c>
      <c r="K2847">
        <v>1</v>
      </c>
      <c r="N2847">
        <v>10</v>
      </c>
      <c r="O2847">
        <v>1</v>
      </c>
    </row>
    <row r="2848" spans="1:15" x14ac:dyDescent="0.25">
      <c r="A2848" t="str">
        <f t="shared" si="321"/>
        <v/>
      </c>
      <c r="B2848" s="16">
        <f t="shared" si="324"/>
        <v>41648</v>
      </c>
      <c r="C2848">
        <f t="shared" si="325"/>
        <v>295</v>
      </c>
      <c r="D2848">
        <f t="shared" si="322"/>
        <v>158</v>
      </c>
      <c r="E2848">
        <f t="shared" si="323"/>
        <v>137</v>
      </c>
      <c r="F2848">
        <f t="shared" si="320"/>
        <v>20</v>
      </c>
      <c r="G2848">
        <f t="shared" si="326"/>
        <v>77</v>
      </c>
      <c r="H2848">
        <f t="shared" si="327"/>
        <v>21</v>
      </c>
      <c r="I2848">
        <f t="shared" si="328"/>
        <v>28</v>
      </c>
      <c r="K2848">
        <v>1</v>
      </c>
      <c r="N2848">
        <v>10</v>
      </c>
      <c r="O2848">
        <v>1</v>
      </c>
    </row>
    <row r="2849" spans="1:15" x14ac:dyDescent="0.25">
      <c r="A2849" t="str">
        <f t="shared" si="321"/>
        <v/>
      </c>
      <c r="B2849" s="16">
        <f t="shared" si="324"/>
        <v>41649</v>
      </c>
      <c r="C2849">
        <f t="shared" si="325"/>
        <v>295</v>
      </c>
      <c r="D2849">
        <f t="shared" si="322"/>
        <v>158</v>
      </c>
      <c r="E2849">
        <f t="shared" si="323"/>
        <v>137</v>
      </c>
      <c r="F2849">
        <f t="shared" si="320"/>
        <v>20</v>
      </c>
      <c r="G2849">
        <f t="shared" si="326"/>
        <v>77</v>
      </c>
      <c r="H2849">
        <f t="shared" si="327"/>
        <v>21</v>
      </c>
      <c r="I2849">
        <f t="shared" si="328"/>
        <v>28</v>
      </c>
      <c r="K2849">
        <v>1</v>
      </c>
      <c r="N2849">
        <v>10</v>
      </c>
      <c r="O2849">
        <v>1</v>
      </c>
    </row>
    <row r="2850" spans="1:15" x14ac:dyDescent="0.25">
      <c r="A2850" t="str">
        <f t="shared" si="321"/>
        <v/>
      </c>
      <c r="B2850" s="16">
        <f t="shared" si="324"/>
        <v>41650</v>
      </c>
      <c r="C2850">
        <f t="shared" si="325"/>
        <v>295</v>
      </c>
      <c r="D2850">
        <f t="shared" si="322"/>
        <v>158</v>
      </c>
      <c r="E2850">
        <f t="shared" si="323"/>
        <v>137</v>
      </c>
      <c r="F2850">
        <f t="shared" si="320"/>
        <v>20</v>
      </c>
      <c r="G2850">
        <f t="shared" si="326"/>
        <v>77</v>
      </c>
      <c r="H2850">
        <f t="shared" si="327"/>
        <v>21</v>
      </c>
      <c r="I2850">
        <f t="shared" si="328"/>
        <v>28</v>
      </c>
      <c r="K2850">
        <v>1</v>
      </c>
      <c r="N2850">
        <v>10</v>
      </c>
      <c r="O2850">
        <v>1</v>
      </c>
    </row>
    <row r="2851" spans="1:15" x14ac:dyDescent="0.25">
      <c r="A2851" t="str">
        <f t="shared" si="321"/>
        <v/>
      </c>
      <c r="B2851" s="16">
        <f t="shared" si="324"/>
        <v>41651</v>
      </c>
      <c r="C2851">
        <f t="shared" si="325"/>
        <v>295</v>
      </c>
      <c r="D2851">
        <f t="shared" si="322"/>
        <v>158</v>
      </c>
      <c r="E2851">
        <f t="shared" si="323"/>
        <v>137</v>
      </c>
      <c r="F2851">
        <f t="shared" si="320"/>
        <v>20</v>
      </c>
      <c r="G2851">
        <f t="shared" si="326"/>
        <v>77</v>
      </c>
      <c r="H2851">
        <f t="shared" si="327"/>
        <v>21</v>
      </c>
      <c r="I2851">
        <f t="shared" si="328"/>
        <v>28</v>
      </c>
      <c r="K2851">
        <v>1</v>
      </c>
      <c r="N2851">
        <v>10</v>
      </c>
      <c r="O2851">
        <v>1</v>
      </c>
    </row>
    <row r="2852" spans="1:15" x14ac:dyDescent="0.25">
      <c r="A2852" t="str">
        <f t="shared" si="321"/>
        <v/>
      </c>
      <c r="B2852" s="16">
        <f t="shared" si="324"/>
        <v>41652</v>
      </c>
      <c r="C2852">
        <f t="shared" si="325"/>
        <v>295</v>
      </c>
      <c r="D2852">
        <f t="shared" si="322"/>
        <v>158</v>
      </c>
      <c r="E2852">
        <f t="shared" si="323"/>
        <v>137</v>
      </c>
      <c r="F2852">
        <f t="shared" si="320"/>
        <v>20</v>
      </c>
      <c r="G2852">
        <f t="shared" si="326"/>
        <v>77</v>
      </c>
      <c r="H2852">
        <f t="shared" si="327"/>
        <v>21</v>
      </c>
      <c r="I2852">
        <f t="shared" si="328"/>
        <v>28</v>
      </c>
      <c r="K2852">
        <v>1</v>
      </c>
      <c r="N2852">
        <v>10</v>
      </c>
      <c r="O2852">
        <v>1</v>
      </c>
    </row>
    <row r="2853" spans="1:15" x14ac:dyDescent="0.25">
      <c r="A2853" t="str">
        <f t="shared" si="321"/>
        <v/>
      </c>
      <c r="B2853" s="16">
        <f t="shared" si="324"/>
        <v>41653</v>
      </c>
      <c r="C2853">
        <f t="shared" si="325"/>
        <v>295</v>
      </c>
      <c r="D2853">
        <f t="shared" si="322"/>
        <v>158</v>
      </c>
      <c r="E2853">
        <f t="shared" si="323"/>
        <v>137</v>
      </c>
      <c r="F2853">
        <f t="shared" si="320"/>
        <v>20</v>
      </c>
      <c r="G2853">
        <f t="shared" si="326"/>
        <v>77</v>
      </c>
      <c r="H2853">
        <f t="shared" si="327"/>
        <v>21</v>
      </c>
      <c r="I2853">
        <f t="shared" si="328"/>
        <v>28</v>
      </c>
      <c r="K2853">
        <v>1</v>
      </c>
      <c r="N2853">
        <v>10</v>
      </c>
      <c r="O2853">
        <v>1</v>
      </c>
    </row>
    <row r="2854" spans="1:15" x14ac:dyDescent="0.25">
      <c r="A2854" t="str">
        <f t="shared" si="321"/>
        <v/>
      </c>
      <c r="B2854" s="16">
        <f t="shared" si="324"/>
        <v>41654</v>
      </c>
      <c r="C2854">
        <f t="shared" si="325"/>
        <v>295</v>
      </c>
      <c r="D2854">
        <f t="shared" si="322"/>
        <v>158</v>
      </c>
      <c r="E2854">
        <f t="shared" si="323"/>
        <v>137</v>
      </c>
      <c r="F2854">
        <f t="shared" si="320"/>
        <v>20</v>
      </c>
      <c r="G2854">
        <f t="shared" si="326"/>
        <v>77</v>
      </c>
      <c r="H2854">
        <f t="shared" si="327"/>
        <v>21</v>
      </c>
      <c r="I2854">
        <f t="shared" si="328"/>
        <v>28</v>
      </c>
      <c r="K2854">
        <v>1</v>
      </c>
      <c r="N2854">
        <v>10</v>
      </c>
      <c r="O2854">
        <v>1</v>
      </c>
    </row>
    <row r="2855" spans="1:15" x14ac:dyDescent="0.25">
      <c r="A2855" t="str">
        <f t="shared" si="321"/>
        <v/>
      </c>
      <c r="B2855" s="16">
        <f t="shared" si="324"/>
        <v>41655</v>
      </c>
      <c r="C2855">
        <f t="shared" si="325"/>
        <v>295</v>
      </c>
      <c r="D2855">
        <f t="shared" si="322"/>
        <v>158</v>
      </c>
      <c r="E2855">
        <f t="shared" si="323"/>
        <v>137</v>
      </c>
      <c r="F2855">
        <f t="shared" si="320"/>
        <v>20</v>
      </c>
      <c r="G2855">
        <f t="shared" si="326"/>
        <v>77</v>
      </c>
      <c r="H2855">
        <f t="shared" si="327"/>
        <v>21</v>
      </c>
      <c r="I2855">
        <f t="shared" si="328"/>
        <v>28</v>
      </c>
      <c r="K2855">
        <v>1</v>
      </c>
      <c r="N2855">
        <v>10</v>
      </c>
      <c r="O2855">
        <v>1</v>
      </c>
    </row>
    <row r="2856" spans="1:15" x14ac:dyDescent="0.25">
      <c r="A2856" t="str">
        <f t="shared" si="321"/>
        <v/>
      </c>
      <c r="B2856" s="16">
        <f t="shared" si="324"/>
        <v>41656</v>
      </c>
      <c r="C2856">
        <f t="shared" si="325"/>
        <v>295</v>
      </c>
      <c r="D2856">
        <f t="shared" si="322"/>
        <v>158</v>
      </c>
      <c r="E2856">
        <f t="shared" si="323"/>
        <v>137</v>
      </c>
      <c r="F2856">
        <f t="shared" si="320"/>
        <v>20</v>
      </c>
      <c r="G2856">
        <f t="shared" si="326"/>
        <v>77</v>
      </c>
      <c r="H2856">
        <f t="shared" si="327"/>
        <v>21</v>
      </c>
      <c r="I2856">
        <f t="shared" si="328"/>
        <v>28</v>
      </c>
      <c r="K2856">
        <v>1</v>
      </c>
      <c r="N2856">
        <v>10</v>
      </c>
      <c r="O2856">
        <v>1</v>
      </c>
    </row>
    <row r="2857" spans="1:15" x14ac:dyDescent="0.25">
      <c r="A2857" t="str">
        <f t="shared" si="321"/>
        <v/>
      </c>
      <c r="B2857" s="16">
        <f t="shared" si="324"/>
        <v>41657</v>
      </c>
      <c r="C2857">
        <f t="shared" si="325"/>
        <v>295</v>
      </c>
      <c r="D2857">
        <f t="shared" si="322"/>
        <v>158</v>
      </c>
      <c r="E2857">
        <f t="shared" si="323"/>
        <v>137</v>
      </c>
      <c r="F2857">
        <f t="shared" si="320"/>
        <v>20</v>
      </c>
      <c r="G2857">
        <f t="shared" si="326"/>
        <v>77</v>
      </c>
      <c r="H2857">
        <f t="shared" si="327"/>
        <v>21</v>
      </c>
      <c r="I2857">
        <f t="shared" si="328"/>
        <v>28</v>
      </c>
      <c r="K2857">
        <v>1</v>
      </c>
      <c r="N2857">
        <v>10</v>
      </c>
      <c r="O2857">
        <v>1</v>
      </c>
    </row>
    <row r="2858" spans="1:15" x14ac:dyDescent="0.25">
      <c r="A2858" t="str">
        <f t="shared" si="321"/>
        <v/>
      </c>
      <c r="B2858" s="16">
        <f t="shared" si="324"/>
        <v>41658</v>
      </c>
      <c r="C2858">
        <f t="shared" si="325"/>
        <v>295</v>
      </c>
      <c r="D2858">
        <f t="shared" si="322"/>
        <v>158</v>
      </c>
      <c r="E2858">
        <f t="shared" si="323"/>
        <v>137</v>
      </c>
      <c r="F2858">
        <f t="shared" si="320"/>
        <v>20</v>
      </c>
      <c r="G2858">
        <f t="shared" si="326"/>
        <v>77</v>
      </c>
      <c r="H2858">
        <f t="shared" si="327"/>
        <v>21</v>
      </c>
      <c r="I2858">
        <f t="shared" si="328"/>
        <v>28</v>
      </c>
      <c r="K2858">
        <v>1</v>
      </c>
      <c r="N2858">
        <v>10</v>
      </c>
      <c r="O2858">
        <v>1</v>
      </c>
    </row>
    <row r="2859" spans="1:15" x14ac:dyDescent="0.25">
      <c r="A2859" t="str">
        <f t="shared" si="321"/>
        <v/>
      </c>
      <c r="B2859" s="16">
        <f t="shared" si="324"/>
        <v>41659</v>
      </c>
      <c r="C2859">
        <f t="shared" si="325"/>
        <v>295</v>
      </c>
      <c r="D2859">
        <f t="shared" si="322"/>
        <v>158</v>
      </c>
      <c r="E2859">
        <f t="shared" si="323"/>
        <v>137</v>
      </c>
      <c r="F2859">
        <f t="shared" si="320"/>
        <v>20</v>
      </c>
      <c r="G2859">
        <f t="shared" si="326"/>
        <v>77</v>
      </c>
      <c r="H2859">
        <f t="shared" si="327"/>
        <v>21</v>
      </c>
      <c r="I2859">
        <f t="shared" si="328"/>
        <v>28</v>
      </c>
      <c r="K2859">
        <v>1</v>
      </c>
      <c r="N2859">
        <v>10</v>
      </c>
      <c r="O2859">
        <v>1</v>
      </c>
    </row>
    <row r="2860" spans="1:15" x14ac:dyDescent="0.25">
      <c r="A2860" t="str">
        <f t="shared" si="321"/>
        <v/>
      </c>
      <c r="B2860" s="16">
        <f t="shared" si="324"/>
        <v>41660</v>
      </c>
      <c r="C2860">
        <f t="shared" si="325"/>
        <v>295</v>
      </c>
      <c r="D2860">
        <f t="shared" si="322"/>
        <v>158</v>
      </c>
      <c r="E2860">
        <f t="shared" si="323"/>
        <v>137</v>
      </c>
      <c r="F2860">
        <f t="shared" si="320"/>
        <v>20</v>
      </c>
      <c r="G2860">
        <f t="shared" si="326"/>
        <v>77</v>
      </c>
      <c r="H2860">
        <f t="shared" si="327"/>
        <v>21</v>
      </c>
      <c r="I2860">
        <f t="shared" si="328"/>
        <v>28</v>
      </c>
      <c r="K2860">
        <v>1</v>
      </c>
      <c r="N2860">
        <v>10</v>
      </c>
      <c r="O2860">
        <v>1</v>
      </c>
    </row>
    <row r="2861" spans="1:15" x14ac:dyDescent="0.25">
      <c r="A2861" t="str">
        <f t="shared" si="321"/>
        <v/>
      </c>
      <c r="B2861" s="16">
        <f t="shared" si="324"/>
        <v>41661</v>
      </c>
      <c r="C2861">
        <f t="shared" si="325"/>
        <v>295</v>
      </c>
      <c r="D2861">
        <f t="shared" si="322"/>
        <v>158</v>
      </c>
      <c r="E2861">
        <f t="shared" si="323"/>
        <v>137</v>
      </c>
      <c r="F2861">
        <f t="shared" si="320"/>
        <v>20</v>
      </c>
      <c r="G2861">
        <f t="shared" si="326"/>
        <v>77</v>
      </c>
      <c r="H2861">
        <f t="shared" si="327"/>
        <v>21</v>
      </c>
      <c r="I2861">
        <f t="shared" si="328"/>
        <v>28</v>
      </c>
      <c r="K2861">
        <v>1</v>
      </c>
      <c r="N2861">
        <v>10</v>
      </c>
      <c r="O2861">
        <v>1</v>
      </c>
    </row>
    <row r="2862" spans="1:15" x14ac:dyDescent="0.25">
      <c r="A2862" t="str">
        <f t="shared" si="321"/>
        <v/>
      </c>
      <c r="B2862" s="16">
        <f t="shared" si="324"/>
        <v>41662</v>
      </c>
      <c r="C2862">
        <f t="shared" si="325"/>
        <v>295</v>
      </c>
      <c r="D2862">
        <f t="shared" si="322"/>
        <v>158</v>
      </c>
      <c r="E2862">
        <f t="shared" si="323"/>
        <v>137</v>
      </c>
      <c r="F2862">
        <f t="shared" si="320"/>
        <v>20</v>
      </c>
      <c r="G2862">
        <f t="shared" si="326"/>
        <v>77</v>
      </c>
      <c r="H2862">
        <f t="shared" si="327"/>
        <v>21</v>
      </c>
      <c r="I2862">
        <f t="shared" si="328"/>
        <v>28</v>
      </c>
      <c r="K2862">
        <v>1</v>
      </c>
      <c r="N2862">
        <v>10</v>
      </c>
      <c r="O2862">
        <v>1</v>
      </c>
    </row>
    <row r="2863" spans="1:15" x14ac:dyDescent="0.25">
      <c r="A2863" t="str">
        <f t="shared" si="321"/>
        <v/>
      </c>
      <c r="B2863" s="16">
        <f t="shared" si="324"/>
        <v>41663</v>
      </c>
      <c r="C2863">
        <f t="shared" si="325"/>
        <v>295</v>
      </c>
      <c r="D2863">
        <f t="shared" si="322"/>
        <v>158</v>
      </c>
      <c r="E2863">
        <f t="shared" si="323"/>
        <v>137</v>
      </c>
      <c r="F2863">
        <f t="shared" si="320"/>
        <v>20</v>
      </c>
      <c r="G2863">
        <f t="shared" si="326"/>
        <v>77</v>
      </c>
      <c r="H2863">
        <f t="shared" si="327"/>
        <v>21</v>
      </c>
      <c r="I2863">
        <f t="shared" si="328"/>
        <v>28</v>
      </c>
      <c r="K2863">
        <v>1</v>
      </c>
      <c r="N2863">
        <v>10</v>
      </c>
      <c r="O2863">
        <v>1</v>
      </c>
    </row>
    <row r="2864" spans="1:15" x14ac:dyDescent="0.25">
      <c r="A2864" t="str">
        <f t="shared" si="321"/>
        <v/>
      </c>
      <c r="B2864" s="16">
        <f t="shared" si="324"/>
        <v>41664</v>
      </c>
      <c r="C2864">
        <f t="shared" si="325"/>
        <v>295</v>
      </c>
      <c r="D2864">
        <f t="shared" si="322"/>
        <v>158</v>
      </c>
      <c r="E2864">
        <f t="shared" si="323"/>
        <v>137</v>
      </c>
      <c r="F2864">
        <f t="shared" si="320"/>
        <v>20</v>
      </c>
      <c r="G2864">
        <f t="shared" si="326"/>
        <v>77</v>
      </c>
      <c r="H2864">
        <f t="shared" si="327"/>
        <v>21</v>
      </c>
      <c r="I2864">
        <f t="shared" si="328"/>
        <v>28</v>
      </c>
      <c r="K2864">
        <v>1</v>
      </c>
      <c r="N2864">
        <v>10</v>
      </c>
      <c r="O2864">
        <v>1</v>
      </c>
    </row>
    <row r="2865" spans="1:15" x14ac:dyDescent="0.25">
      <c r="A2865" t="str">
        <f t="shared" si="321"/>
        <v/>
      </c>
      <c r="B2865" s="16">
        <f t="shared" si="324"/>
        <v>41665</v>
      </c>
      <c r="C2865">
        <f t="shared" si="325"/>
        <v>295</v>
      </c>
      <c r="D2865">
        <f t="shared" si="322"/>
        <v>158</v>
      </c>
      <c r="E2865">
        <f t="shared" si="323"/>
        <v>137</v>
      </c>
      <c r="F2865">
        <f t="shared" si="320"/>
        <v>20</v>
      </c>
      <c r="G2865">
        <f t="shared" si="326"/>
        <v>77</v>
      </c>
      <c r="H2865">
        <f t="shared" si="327"/>
        <v>21</v>
      </c>
      <c r="I2865">
        <f t="shared" si="328"/>
        <v>28</v>
      </c>
      <c r="K2865">
        <v>1</v>
      </c>
      <c r="N2865">
        <v>10</v>
      </c>
      <c r="O2865">
        <v>1</v>
      </c>
    </row>
    <row r="2866" spans="1:15" x14ac:dyDescent="0.25">
      <c r="A2866" t="str">
        <f t="shared" si="321"/>
        <v/>
      </c>
      <c r="B2866" s="16">
        <f t="shared" si="324"/>
        <v>41666</v>
      </c>
      <c r="C2866">
        <f t="shared" si="325"/>
        <v>295</v>
      </c>
      <c r="D2866">
        <f t="shared" si="322"/>
        <v>158</v>
      </c>
      <c r="E2866">
        <f t="shared" si="323"/>
        <v>137</v>
      </c>
      <c r="F2866">
        <f t="shared" si="320"/>
        <v>20</v>
      </c>
      <c r="G2866">
        <f t="shared" si="326"/>
        <v>77</v>
      </c>
      <c r="H2866">
        <f t="shared" si="327"/>
        <v>21</v>
      </c>
      <c r="I2866">
        <f t="shared" si="328"/>
        <v>28</v>
      </c>
      <c r="K2866">
        <v>1</v>
      </c>
      <c r="N2866">
        <v>10</v>
      </c>
      <c r="O2866">
        <v>1</v>
      </c>
    </row>
    <row r="2867" spans="1:15" x14ac:dyDescent="0.25">
      <c r="A2867" t="str">
        <f t="shared" si="321"/>
        <v/>
      </c>
      <c r="B2867" s="16">
        <f t="shared" si="324"/>
        <v>41667</v>
      </c>
      <c r="C2867">
        <f t="shared" si="325"/>
        <v>295</v>
      </c>
      <c r="D2867">
        <f t="shared" si="322"/>
        <v>158</v>
      </c>
      <c r="E2867">
        <f t="shared" si="323"/>
        <v>137</v>
      </c>
      <c r="F2867">
        <f t="shared" si="320"/>
        <v>20</v>
      </c>
      <c r="G2867">
        <f t="shared" si="326"/>
        <v>77</v>
      </c>
      <c r="H2867">
        <f t="shared" si="327"/>
        <v>21</v>
      </c>
      <c r="I2867">
        <f t="shared" si="328"/>
        <v>28</v>
      </c>
      <c r="K2867">
        <v>1</v>
      </c>
      <c r="N2867">
        <v>10</v>
      </c>
      <c r="O2867">
        <v>1</v>
      </c>
    </row>
    <row r="2868" spans="1:15" x14ac:dyDescent="0.25">
      <c r="A2868" t="str">
        <f t="shared" si="321"/>
        <v/>
      </c>
      <c r="B2868" s="16">
        <f t="shared" si="324"/>
        <v>41668</v>
      </c>
      <c r="C2868">
        <f t="shared" si="325"/>
        <v>295</v>
      </c>
      <c r="D2868">
        <f t="shared" si="322"/>
        <v>158</v>
      </c>
      <c r="E2868">
        <f t="shared" si="323"/>
        <v>137</v>
      </c>
      <c r="F2868">
        <f t="shared" si="320"/>
        <v>20</v>
      </c>
      <c r="G2868">
        <f t="shared" si="326"/>
        <v>77</v>
      </c>
      <c r="H2868">
        <f t="shared" si="327"/>
        <v>21</v>
      </c>
      <c r="I2868">
        <f t="shared" si="328"/>
        <v>28</v>
      </c>
      <c r="K2868">
        <v>1</v>
      </c>
      <c r="N2868">
        <v>10</v>
      </c>
      <c r="O2868">
        <v>1</v>
      </c>
    </row>
    <row r="2869" spans="1:15" x14ac:dyDescent="0.25">
      <c r="A2869" t="str">
        <f t="shared" si="321"/>
        <v/>
      </c>
      <c r="B2869" s="16">
        <f t="shared" si="324"/>
        <v>41669</v>
      </c>
      <c r="C2869">
        <f t="shared" si="325"/>
        <v>295</v>
      </c>
      <c r="D2869">
        <f t="shared" si="322"/>
        <v>158</v>
      </c>
      <c r="E2869">
        <f t="shared" si="323"/>
        <v>137</v>
      </c>
      <c r="F2869">
        <f t="shared" si="320"/>
        <v>20</v>
      </c>
      <c r="G2869">
        <f t="shared" si="326"/>
        <v>77</v>
      </c>
      <c r="H2869">
        <f t="shared" si="327"/>
        <v>21</v>
      </c>
      <c r="I2869">
        <f t="shared" si="328"/>
        <v>28</v>
      </c>
      <c r="K2869">
        <v>1</v>
      </c>
      <c r="N2869">
        <v>10</v>
      </c>
      <c r="O2869">
        <v>1</v>
      </c>
    </row>
    <row r="2870" spans="1:15" x14ac:dyDescent="0.25">
      <c r="A2870" t="str">
        <f t="shared" si="321"/>
        <v/>
      </c>
      <c r="B2870" s="16">
        <f t="shared" si="324"/>
        <v>41670</v>
      </c>
      <c r="C2870">
        <f t="shared" si="325"/>
        <v>295</v>
      </c>
      <c r="D2870">
        <f t="shared" si="322"/>
        <v>158</v>
      </c>
      <c r="E2870">
        <f t="shared" si="323"/>
        <v>137</v>
      </c>
      <c r="F2870">
        <f t="shared" si="320"/>
        <v>20</v>
      </c>
      <c r="G2870">
        <f t="shared" si="326"/>
        <v>77</v>
      </c>
      <c r="H2870">
        <f t="shared" si="327"/>
        <v>21</v>
      </c>
      <c r="I2870">
        <f t="shared" si="328"/>
        <v>28</v>
      </c>
      <c r="K2870">
        <v>1</v>
      </c>
      <c r="N2870">
        <v>10</v>
      </c>
      <c r="O2870">
        <v>1</v>
      </c>
    </row>
    <row r="2871" spans="1:15" x14ac:dyDescent="0.25">
      <c r="A2871">
        <f t="shared" si="321"/>
        <v>1</v>
      </c>
      <c r="B2871" s="16">
        <f t="shared" si="324"/>
        <v>41671</v>
      </c>
      <c r="C2871">
        <f t="shared" si="325"/>
        <v>295</v>
      </c>
      <c r="D2871">
        <f t="shared" si="322"/>
        <v>157</v>
      </c>
      <c r="E2871">
        <f t="shared" si="323"/>
        <v>138</v>
      </c>
      <c r="F2871">
        <f t="shared" si="320"/>
        <v>20</v>
      </c>
      <c r="G2871">
        <f>1+69</f>
        <v>70</v>
      </c>
      <c r="H2871">
        <f t="shared" si="327"/>
        <v>21</v>
      </c>
      <c r="I2871">
        <f>5+5+5+6</f>
        <v>21</v>
      </c>
      <c r="K2871">
        <v>1</v>
      </c>
      <c r="N2871">
        <v>10</v>
      </c>
      <c r="O2871">
        <f>1+13</f>
        <v>14</v>
      </c>
    </row>
    <row r="2872" spans="1:15" x14ac:dyDescent="0.25">
      <c r="A2872" t="str">
        <f t="shared" si="321"/>
        <v/>
      </c>
      <c r="B2872" s="16">
        <f t="shared" si="324"/>
        <v>41672</v>
      </c>
      <c r="C2872">
        <f t="shared" si="325"/>
        <v>295</v>
      </c>
      <c r="D2872">
        <f t="shared" si="322"/>
        <v>157</v>
      </c>
      <c r="E2872">
        <f t="shared" si="323"/>
        <v>138</v>
      </c>
      <c r="F2872">
        <f t="shared" si="320"/>
        <v>20</v>
      </c>
      <c r="G2872">
        <f t="shared" ref="G2872:G2898" si="329">1+69</f>
        <v>70</v>
      </c>
      <c r="H2872">
        <f t="shared" si="327"/>
        <v>21</v>
      </c>
      <c r="I2872">
        <f t="shared" ref="I2872:I2898" si="330">5+5+5+6</f>
        <v>21</v>
      </c>
      <c r="K2872">
        <v>1</v>
      </c>
      <c r="N2872">
        <v>10</v>
      </c>
      <c r="O2872">
        <f t="shared" ref="O2872:O2898" si="331">1+13</f>
        <v>14</v>
      </c>
    </row>
    <row r="2873" spans="1:15" x14ac:dyDescent="0.25">
      <c r="A2873" t="str">
        <f t="shared" si="321"/>
        <v/>
      </c>
      <c r="B2873" s="16">
        <f t="shared" si="324"/>
        <v>41673</v>
      </c>
      <c r="C2873">
        <f t="shared" si="325"/>
        <v>295</v>
      </c>
      <c r="D2873">
        <f t="shared" si="322"/>
        <v>157</v>
      </c>
      <c r="E2873">
        <f t="shared" si="323"/>
        <v>138</v>
      </c>
      <c r="F2873">
        <f t="shared" si="320"/>
        <v>20</v>
      </c>
      <c r="G2873">
        <f t="shared" si="329"/>
        <v>70</v>
      </c>
      <c r="H2873">
        <f t="shared" si="327"/>
        <v>21</v>
      </c>
      <c r="I2873">
        <f t="shared" si="330"/>
        <v>21</v>
      </c>
      <c r="K2873">
        <v>1</v>
      </c>
      <c r="N2873">
        <v>10</v>
      </c>
      <c r="O2873">
        <f t="shared" si="331"/>
        <v>14</v>
      </c>
    </row>
    <row r="2874" spans="1:15" x14ac:dyDescent="0.25">
      <c r="A2874" t="str">
        <f t="shared" si="321"/>
        <v/>
      </c>
      <c r="B2874" s="16">
        <f t="shared" si="324"/>
        <v>41674</v>
      </c>
      <c r="C2874">
        <f t="shared" si="325"/>
        <v>295</v>
      </c>
      <c r="D2874">
        <f t="shared" si="322"/>
        <v>157</v>
      </c>
      <c r="E2874">
        <f t="shared" si="323"/>
        <v>138</v>
      </c>
      <c r="F2874">
        <f t="shared" si="320"/>
        <v>20</v>
      </c>
      <c r="G2874">
        <f t="shared" si="329"/>
        <v>70</v>
      </c>
      <c r="H2874">
        <f t="shared" si="327"/>
        <v>21</v>
      </c>
      <c r="I2874">
        <f t="shared" si="330"/>
        <v>21</v>
      </c>
      <c r="K2874">
        <v>1</v>
      </c>
      <c r="N2874">
        <v>10</v>
      </c>
      <c r="O2874">
        <f t="shared" si="331"/>
        <v>14</v>
      </c>
    </row>
    <row r="2875" spans="1:15" x14ac:dyDescent="0.25">
      <c r="A2875" t="str">
        <f t="shared" si="321"/>
        <v/>
      </c>
      <c r="B2875" s="16">
        <f t="shared" si="324"/>
        <v>41675</v>
      </c>
      <c r="C2875">
        <f t="shared" si="325"/>
        <v>295</v>
      </c>
      <c r="D2875">
        <f t="shared" si="322"/>
        <v>157</v>
      </c>
      <c r="E2875">
        <f t="shared" si="323"/>
        <v>138</v>
      </c>
      <c r="F2875">
        <f t="shared" si="320"/>
        <v>20</v>
      </c>
      <c r="G2875">
        <f t="shared" si="329"/>
        <v>70</v>
      </c>
      <c r="H2875">
        <f t="shared" si="327"/>
        <v>21</v>
      </c>
      <c r="I2875">
        <f t="shared" si="330"/>
        <v>21</v>
      </c>
      <c r="K2875">
        <v>1</v>
      </c>
      <c r="N2875">
        <v>10</v>
      </c>
      <c r="O2875">
        <f t="shared" si="331"/>
        <v>14</v>
      </c>
    </row>
    <row r="2876" spans="1:15" x14ac:dyDescent="0.25">
      <c r="A2876" t="str">
        <f t="shared" si="321"/>
        <v/>
      </c>
      <c r="B2876" s="16">
        <f t="shared" si="324"/>
        <v>41676</v>
      </c>
      <c r="C2876">
        <f t="shared" si="325"/>
        <v>295</v>
      </c>
      <c r="D2876">
        <f t="shared" si="322"/>
        <v>157</v>
      </c>
      <c r="E2876">
        <f t="shared" si="323"/>
        <v>138</v>
      </c>
      <c r="F2876">
        <f t="shared" si="320"/>
        <v>20</v>
      </c>
      <c r="G2876">
        <f t="shared" si="329"/>
        <v>70</v>
      </c>
      <c r="H2876">
        <f t="shared" si="327"/>
        <v>21</v>
      </c>
      <c r="I2876">
        <f t="shared" si="330"/>
        <v>21</v>
      </c>
      <c r="K2876">
        <v>1</v>
      </c>
      <c r="N2876">
        <v>10</v>
      </c>
      <c r="O2876">
        <f t="shared" si="331"/>
        <v>14</v>
      </c>
    </row>
    <row r="2877" spans="1:15" x14ac:dyDescent="0.25">
      <c r="A2877" t="str">
        <f t="shared" si="321"/>
        <v/>
      </c>
      <c r="B2877" s="16">
        <f t="shared" si="324"/>
        <v>41677</v>
      </c>
      <c r="C2877">
        <f t="shared" si="325"/>
        <v>295</v>
      </c>
      <c r="D2877">
        <f t="shared" si="322"/>
        <v>157</v>
      </c>
      <c r="E2877">
        <f t="shared" si="323"/>
        <v>138</v>
      </c>
      <c r="F2877">
        <f t="shared" ref="F2877:F2940" si="332">10+10</f>
        <v>20</v>
      </c>
      <c r="G2877">
        <f t="shared" si="329"/>
        <v>70</v>
      </c>
      <c r="H2877">
        <f t="shared" si="327"/>
        <v>21</v>
      </c>
      <c r="I2877">
        <f t="shared" si="330"/>
        <v>21</v>
      </c>
      <c r="K2877">
        <v>1</v>
      </c>
      <c r="N2877">
        <v>10</v>
      </c>
      <c r="O2877">
        <f t="shared" si="331"/>
        <v>14</v>
      </c>
    </row>
    <row r="2878" spans="1:15" x14ac:dyDescent="0.25">
      <c r="A2878" t="str">
        <f t="shared" si="321"/>
        <v/>
      </c>
      <c r="B2878" s="16">
        <f t="shared" si="324"/>
        <v>41678</v>
      </c>
      <c r="C2878">
        <f t="shared" si="325"/>
        <v>295</v>
      </c>
      <c r="D2878">
        <f t="shared" si="322"/>
        <v>157</v>
      </c>
      <c r="E2878">
        <f t="shared" si="323"/>
        <v>138</v>
      </c>
      <c r="F2878">
        <f t="shared" si="332"/>
        <v>20</v>
      </c>
      <c r="G2878">
        <f t="shared" si="329"/>
        <v>70</v>
      </c>
      <c r="H2878">
        <f t="shared" si="327"/>
        <v>21</v>
      </c>
      <c r="I2878">
        <f t="shared" si="330"/>
        <v>21</v>
      </c>
      <c r="K2878">
        <v>1</v>
      </c>
      <c r="N2878">
        <v>10</v>
      </c>
      <c r="O2878">
        <f t="shared" si="331"/>
        <v>14</v>
      </c>
    </row>
    <row r="2879" spans="1:15" x14ac:dyDescent="0.25">
      <c r="A2879" t="str">
        <f t="shared" si="321"/>
        <v/>
      </c>
      <c r="B2879" s="16">
        <f t="shared" si="324"/>
        <v>41679</v>
      </c>
      <c r="C2879">
        <f t="shared" si="325"/>
        <v>295</v>
      </c>
      <c r="D2879">
        <f t="shared" si="322"/>
        <v>157</v>
      </c>
      <c r="E2879">
        <f t="shared" si="323"/>
        <v>138</v>
      </c>
      <c r="F2879">
        <f t="shared" si="332"/>
        <v>20</v>
      </c>
      <c r="G2879">
        <f t="shared" si="329"/>
        <v>70</v>
      </c>
      <c r="H2879">
        <f t="shared" si="327"/>
        <v>21</v>
      </c>
      <c r="I2879">
        <f t="shared" si="330"/>
        <v>21</v>
      </c>
      <c r="K2879">
        <v>1</v>
      </c>
      <c r="N2879">
        <v>10</v>
      </c>
      <c r="O2879">
        <f t="shared" si="331"/>
        <v>14</v>
      </c>
    </row>
    <row r="2880" spans="1:15" x14ac:dyDescent="0.25">
      <c r="A2880" t="str">
        <f t="shared" si="321"/>
        <v/>
      </c>
      <c r="B2880" s="16">
        <f t="shared" si="324"/>
        <v>41680</v>
      </c>
      <c r="C2880">
        <f t="shared" si="325"/>
        <v>295</v>
      </c>
      <c r="D2880">
        <f t="shared" si="322"/>
        <v>157</v>
      </c>
      <c r="E2880">
        <f t="shared" si="323"/>
        <v>138</v>
      </c>
      <c r="F2880">
        <f t="shared" si="332"/>
        <v>20</v>
      </c>
      <c r="G2880">
        <f t="shared" si="329"/>
        <v>70</v>
      </c>
      <c r="H2880">
        <f t="shared" si="327"/>
        <v>21</v>
      </c>
      <c r="I2880">
        <f t="shared" si="330"/>
        <v>21</v>
      </c>
      <c r="K2880">
        <v>1</v>
      </c>
      <c r="N2880">
        <v>10</v>
      </c>
      <c r="O2880">
        <f t="shared" si="331"/>
        <v>14</v>
      </c>
    </row>
    <row r="2881" spans="1:15" x14ac:dyDescent="0.25">
      <c r="A2881" t="str">
        <f t="shared" si="321"/>
        <v/>
      </c>
      <c r="B2881" s="16">
        <f t="shared" si="324"/>
        <v>41681</v>
      </c>
      <c r="C2881">
        <f t="shared" si="325"/>
        <v>295</v>
      </c>
      <c r="D2881">
        <f t="shared" si="322"/>
        <v>157</v>
      </c>
      <c r="E2881">
        <f t="shared" si="323"/>
        <v>138</v>
      </c>
      <c r="F2881">
        <f t="shared" si="332"/>
        <v>20</v>
      </c>
      <c r="G2881">
        <f t="shared" si="329"/>
        <v>70</v>
      </c>
      <c r="H2881">
        <f t="shared" si="327"/>
        <v>21</v>
      </c>
      <c r="I2881">
        <f t="shared" si="330"/>
        <v>21</v>
      </c>
      <c r="K2881">
        <v>1</v>
      </c>
      <c r="N2881">
        <v>10</v>
      </c>
      <c r="O2881">
        <f t="shared" si="331"/>
        <v>14</v>
      </c>
    </row>
    <row r="2882" spans="1:15" x14ac:dyDescent="0.25">
      <c r="A2882" t="str">
        <f t="shared" si="321"/>
        <v/>
      </c>
      <c r="B2882" s="16">
        <f t="shared" si="324"/>
        <v>41682</v>
      </c>
      <c r="C2882">
        <f t="shared" si="325"/>
        <v>295</v>
      </c>
      <c r="D2882">
        <f t="shared" si="322"/>
        <v>157</v>
      </c>
      <c r="E2882">
        <f t="shared" si="323"/>
        <v>138</v>
      </c>
      <c r="F2882">
        <f t="shared" si="332"/>
        <v>20</v>
      </c>
      <c r="G2882">
        <f t="shared" si="329"/>
        <v>70</v>
      </c>
      <c r="H2882">
        <f t="shared" si="327"/>
        <v>21</v>
      </c>
      <c r="I2882">
        <f t="shared" si="330"/>
        <v>21</v>
      </c>
      <c r="K2882">
        <v>1</v>
      </c>
      <c r="N2882">
        <v>10</v>
      </c>
      <c r="O2882">
        <f t="shared" si="331"/>
        <v>14</v>
      </c>
    </row>
    <row r="2883" spans="1:15" x14ac:dyDescent="0.25">
      <c r="A2883" t="str">
        <f t="shared" si="321"/>
        <v/>
      </c>
      <c r="B2883" s="16">
        <f t="shared" si="324"/>
        <v>41683</v>
      </c>
      <c r="C2883">
        <f t="shared" si="325"/>
        <v>295</v>
      </c>
      <c r="D2883">
        <f t="shared" si="322"/>
        <v>157</v>
      </c>
      <c r="E2883">
        <f t="shared" si="323"/>
        <v>138</v>
      </c>
      <c r="F2883">
        <f t="shared" si="332"/>
        <v>20</v>
      </c>
      <c r="G2883">
        <f t="shared" si="329"/>
        <v>70</v>
      </c>
      <c r="H2883">
        <f t="shared" si="327"/>
        <v>21</v>
      </c>
      <c r="I2883">
        <f t="shared" si="330"/>
        <v>21</v>
      </c>
      <c r="K2883">
        <v>1</v>
      </c>
      <c r="N2883">
        <v>10</v>
      </c>
      <c r="O2883">
        <f t="shared" si="331"/>
        <v>14</v>
      </c>
    </row>
    <row r="2884" spans="1:15" x14ac:dyDescent="0.25">
      <c r="A2884" t="str">
        <f t="shared" si="321"/>
        <v/>
      </c>
      <c r="B2884" s="16">
        <f t="shared" si="324"/>
        <v>41684</v>
      </c>
      <c r="C2884">
        <f t="shared" si="325"/>
        <v>295</v>
      </c>
      <c r="D2884">
        <f t="shared" si="322"/>
        <v>157</v>
      </c>
      <c r="E2884">
        <f t="shared" si="323"/>
        <v>138</v>
      </c>
      <c r="F2884">
        <f t="shared" si="332"/>
        <v>20</v>
      </c>
      <c r="G2884">
        <f t="shared" si="329"/>
        <v>70</v>
      </c>
      <c r="H2884">
        <f t="shared" si="327"/>
        <v>21</v>
      </c>
      <c r="I2884">
        <f t="shared" si="330"/>
        <v>21</v>
      </c>
      <c r="K2884">
        <v>1</v>
      </c>
      <c r="N2884">
        <v>10</v>
      </c>
      <c r="O2884">
        <f t="shared" si="331"/>
        <v>14</v>
      </c>
    </row>
    <row r="2885" spans="1:15" x14ac:dyDescent="0.25">
      <c r="A2885" t="str">
        <f t="shared" si="321"/>
        <v/>
      </c>
      <c r="B2885" s="16">
        <f t="shared" si="324"/>
        <v>41685</v>
      </c>
      <c r="C2885">
        <f t="shared" si="325"/>
        <v>295</v>
      </c>
      <c r="D2885">
        <f t="shared" si="322"/>
        <v>157</v>
      </c>
      <c r="E2885">
        <f t="shared" si="323"/>
        <v>138</v>
      </c>
      <c r="F2885">
        <f t="shared" si="332"/>
        <v>20</v>
      </c>
      <c r="G2885">
        <f t="shared" si="329"/>
        <v>70</v>
      </c>
      <c r="H2885">
        <f t="shared" si="327"/>
        <v>21</v>
      </c>
      <c r="I2885">
        <f t="shared" si="330"/>
        <v>21</v>
      </c>
      <c r="K2885">
        <v>1</v>
      </c>
      <c r="N2885">
        <v>10</v>
      </c>
      <c r="O2885">
        <f t="shared" si="331"/>
        <v>14</v>
      </c>
    </row>
    <row r="2886" spans="1:15" x14ac:dyDescent="0.25">
      <c r="A2886" t="str">
        <f t="shared" si="321"/>
        <v/>
      </c>
      <c r="B2886" s="16">
        <f t="shared" si="324"/>
        <v>41686</v>
      </c>
      <c r="C2886">
        <f t="shared" si="325"/>
        <v>295</v>
      </c>
      <c r="D2886">
        <f t="shared" si="322"/>
        <v>157</v>
      </c>
      <c r="E2886">
        <f t="shared" si="323"/>
        <v>138</v>
      </c>
      <c r="F2886">
        <f t="shared" si="332"/>
        <v>20</v>
      </c>
      <c r="G2886">
        <f t="shared" si="329"/>
        <v>70</v>
      </c>
      <c r="H2886">
        <f t="shared" si="327"/>
        <v>21</v>
      </c>
      <c r="I2886">
        <f t="shared" si="330"/>
        <v>21</v>
      </c>
      <c r="K2886">
        <v>1</v>
      </c>
      <c r="N2886">
        <v>10</v>
      </c>
      <c r="O2886">
        <f t="shared" si="331"/>
        <v>14</v>
      </c>
    </row>
    <row r="2887" spans="1:15" x14ac:dyDescent="0.25">
      <c r="A2887" t="str">
        <f t="shared" si="321"/>
        <v/>
      </c>
      <c r="B2887" s="16">
        <f t="shared" si="324"/>
        <v>41687</v>
      </c>
      <c r="C2887">
        <f t="shared" si="325"/>
        <v>295</v>
      </c>
      <c r="D2887">
        <f t="shared" si="322"/>
        <v>157</v>
      </c>
      <c r="E2887">
        <f t="shared" si="323"/>
        <v>138</v>
      </c>
      <c r="F2887">
        <f t="shared" si="332"/>
        <v>20</v>
      </c>
      <c r="G2887">
        <f t="shared" si="329"/>
        <v>70</v>
      </c>
      <c r="H2887">
        <f t="shared" si="327"/>
        <v>21</v>
      </c>
      <c r="I2887">
        <f t="shared" si="330"/>
        <v>21</v>
      </c>
      <c r="K2887">
        <v>1</v>
      </c>
      <c r="N2887">
        <v>10</v>
      </c>
      <c r="O2887">
        <f t="shared" si="331"/>
        <v>14</v>
      </c>
    </row>
    <row r="2888" spans="1:15" x14ac:dyDescent="0.25">
      <c r="A2888" t="str">
        <f t="shared" ref="A2888:A2929" si="333">IF(DAY(B2888)=1,1,"")</f>
        <v/>
      </c>
      <c r="B2888" s="16">
        <f t="shared" si="324"/>
        <v>41688</v>
      </c>
      <c r="C2888">
        <f t="shared" si="325"/>
        <v>295</v>
      </c>
      <c r="D2888">
        <f t="shared" ref="D2888:D2929" si="334">SUM(F2888:W2888)</f>
        <v>157</v>
      </c>
      <c r="E2888">
        <f t="shared" ref="E2888:E2929" si="335">C2888-D2888</f>
        <v>138</v>
      </c>
      <c r="F2888">
        <f t="shared" si="332"/>
        <v>20</v>
      </c>
      <c r="G2888">
        <f t="shared" si="329"/>
        <v>70</v>
      </c>
      <c r="H2888">
        <f t="shared" si="327"/>
        <v>21</v>
      </c>
      <c r="I2888">
        <f t="shared" si="330"/>
        <v>21</v>
      </c>
      <c r="K2888">
        <v>1</v>
      </c>
      <c r="N2888">
        <v>10</v>
      </c>
      <c r="O2888">
        <f t="shared" si="331"/>
        <v>14</v>
      </c>
    </row>
    <row r="2889" spans="1:15" x14ac:dyDescent="0.25">
      <c r="A2889" t="str">
        <f t="shared" si="333"/>
        <v/>
      </c>
      <c r="B2889" s="16">
        <f t="shared" ref="B2889:B2952" si="336">B2888+1</f>
        <v>41689</v>
      </c>
      <c r="C2889">
        <f t="shared" si="325"/>
        <v>295</v>
      </c>
      <c r="D2889">
        <f t="shared" si="334"/>
        <v>157</v>
      </c>
      <c r="E2889">
        <f t="shared" si="335"/>
        <v>138</v>
      </c>
      <c r="F2889">
        <f t="shared" si="332"/>
        <v>20</v>
      </c>
      <c r="G2889">
        <f t="shared" si="329"/>
        <v>70</v>
      </c>
      <c r="H2889">
        <f t="shared" si="327"/>
        <v>21</v>
      </c>
      <c r="I2889">
        <f t="shared" si="330"/>
        <v>21</v>
      </c>
      <c r="K2889">
        <v>1</v>
      </c>
      <c r="N2889">
        <v>10</v>
      </c>
      <c r="O2889">
        <f t="shared" si="331"/>
        <v>14</v>
      </c>
    </row>
    <row r="2890" spans="1:15" x14ac:dyDescent="0.25">
      <c r="A2890" t="str">
        <f t="shared" si="333"/>
        <v/>
      </c>
      <c r="B2890" s="16">
        <f t="shared" si="336"/>
        <v>41690</v>
      </c>
      <c r="C2890">
        <f t="shared" ref="C2890:C2953" si="337">C2889</f>
        <v>295</v>
      </c>
      <c r="D2890">
        <f t="shared" si="334"/>
        <v>157</v>
      </c>
      <c r="E2890">
        <f t="shared" si="335"/>
        <v>138</v>
      </c>
      <c r="F2890">
        <f t="shared" si="332"/>
        <v>20</v>
      </c>
      <c r="G2890">
        <f t="shared" si="329"/>
        <v>70</v>
      </c>
      <c r="H2890">
        <f t="shared" si="327"/>
        <v>21</v>
      </c>
      <c r="I2890">
        <f t="shared" si="330"/>
        <v>21</v>
      </c>
      <c r="K2890">
        <v>1</v>
      </c>
      <c r="N2890">
        <v>10</v>
      </c>
      <c r="O2890">
        <f t="shared" si="331"/>
        <v>14</v>
      </c>
    </row>
    <row r="2891" spans="1:15" x14ac:dyDescent="0.25">
      <c r="A2891" t="str">
        <f t="shared" si="333"/>
        <v/>
      </c>
      <c r="B2891" s="16">
        <f t="shared" si="336"/>
        <v>41691</v>
      </c>
      <c r="C2891">
        <f t="shared" si="337"/>
        <v>295</v>
      </c>
      <c r="D2891">
        <f t="shared" si="334"/>
        <v>157</v>
      </c>
      <c r="E2891">
        <f t="shared" si="335"/>
        <v>138</v>
      </c>
      <c r="F2891">
        <f t="shared" si="332"/>
        <v>20</v>
      </c>
      <c r="G2891">
        <f t="shared" si="329"/>
        <v>70</v>
      </c>
      <c r="H2891">
        <f t="shared" si="327"/>
        <v>21</v>
      </c>
      <c r="I2891">
        <f t="shared" si="330"/>
        <v>21</v>
      </c>
      <c r="K2891">
        <v>1</v>
      </c>
      <c r="N2891">
        <v>10</v>
      </c>
      <c r="O2891">
        <f t="shared" si="331"/>
        <v>14</v>
      </c>
    </row>
    <row r="2892" spans="1:15" x14ac:dyDescent="0.25">
      <c r="A2892" t="str">
        <f t="shared" si="333"/>
        <v/>
      </c>
      <c r="B2892" s="16">
        <f t="shared" si="336"/>
        <v>41692</v>
      </c>
      <c r="C2892">
        <f t="shared" si="337"/>
        <v>295</v>
      </c>
      <c r="D2892">
        <f t="shared" si="334"/>
        <v>157</v>
      </c>
      <c r="E2892">
        <f t="shared" si="335"/>
        <v>138</v>
      </c>
      <c r="F2892">
        <f t="shared" si="332"/>
        <v>20</v>
      </c>
      <c r="G2892">
        <f t="shared" si="329"/>
        <v>70</v>
      </c>
      <c r="H2892">
        <f t="shared" si="327"/>
        <v>21</v>
      </c>
      <c r="I2892">
        <f t="shared" si="330"/>
        <v>21</v>
      </c>
      <c r="K2892">
        <v>1</v>
      </c>
      <c r="N2892">
        <v>10</v>
      </c>
      <c r="O2892">
        <f t="shared" si="331"/>
        <v>14</v>
      </c>
    </row>
    <row r="2893" spans="1:15" x14ac:dyDescent="0.25">
      <c r="A2893" t="str">
        <f t="shared" si="333"/>
        <v/>
      </c>
      <c r="B2893" s="16">
        <f t="shared" si="336"/>
        <v>41693</v>
      </c>
      <c r="C2893">
        <f t="shared" si="337"/>
        <v>295</v>
      </c>
      <c r="D2893">
        <f t="shared" si="334"/>
        <v>157</v>
      </c>
      <c r="E2893">
        <f t="shared" si="335"/>
        <v>138</v>
      </c>
      <c r="F2893">
        <f t="shared" si="332"/>
        <v>20</v>
      </c>
      <c r="G2893">
        <f t="shared" si="329"/>
        <v>70</v>
      </c>
      <c r="H2893">
        <f t="shared" si="327"/>
        <v>21</v>
      </c>
      <c r="I2893">
        <f t="shared" si="330"/>
        <v>21</v>
      </c>
      <c r="K2893">
        <v>1</v>
      </c>
      <c r="N2893">
        <v>10</v>
      </c>
      <c r="O2893">
        <f t="shared" si="331"/>
        <v>14</v>
      </c>
    </row>
    <row r="2894" spans="1:15" x14ac:dyDescent="0.25">
      <c r="A2894" t="str">
        <f t="shared" si="333"/>
        <v/>
      </c>
      <c r="B2894" s="16">
        <f t="shared" si="336"/>
        <v>41694</v>
      </c>
      <c r="C2894">
        <f t="shared" si="337"/>
        <v>295</v>
      </c>
      <c r="D2894">
        <f t="shared" si="334"/>
        <v>157</v>
      </c>
      <c r="E2894">
        <f t="shared" si="335"/>
        <v>138</v>
      </c>
      <c r="F2894">
        <f t="shared" si="332"/>
        <v>20</v>
      </c>
      <c r="G2894">
        <f t="shared" si="329"/>
        <v>70</v>
      </c>
      <c r="H2894">
        <f t="shared" si="327"/>
        <v>21</v>
      </c>
      <c r="I2894">
        <f t="shared" si="330"/>
        <v>21</v>
      </c>
      <c r="K2894">
        <v>1</v>
      </c>
      <c r="N2894">
        <v>10</v>
      </c>
      <c r="O2894">
        <f t="shared" si="331"/>
        <v>14</v>
      </c>
    </row>
    <row r="2895" spans="1:15" x14ac:dyDescent="0.25">
      <c r="A2895" t="str">
        <f t="shared" si="333"/>
        <v/>
      </c>
      <c r="B2895" s="16">
        <f t="shared" si="336"/>
        <v>41695</v>
      </c>
      <c r="C2895">
        <f t="shared" si="337"/>
        <v>295</v>
      </c>
      <c r="D2895">
        <f t="shared" si="334"/>
        <v>157</v>
      </c>
      <c r="E2895">
        <f t="shared" si="335"/>
        <v>138</v>
      </c>
      <c r="F2895">
        <f t="shared" si="332"/>
        <v>20</v>
      </c>
      <c r="G2895">
        <f t="shared" si="329"/>
        <v>70</v>
      </c>
      <c r="H2895">
        <f t="shared" si="327"/>
        <v>21</v>
      </c>
      <c r="I2895">
        <f t="shared" si="330"/>
        <v>21</v>
      </c>
      <c r="K2895">
        <v>1</v>
      </c>
      <c r="N2895">
        <v>10</v>
      </c>
      <c r="O2895">
        <f t="shared" si="331"/>
        <v>14</v>
      </c>
    </row>
    <row r="2896" spans="1:15" x14ac:dyDescent="0.25">
      <c r="A2896" t="str">
        <f t="shared" si="333"/>
        <v/>
      </c>
      <c r="B2896" s="16">
        <f t="shared" si="336"/>
        <v>41696</v>
      </c>
      <c r="C2896">
        <f t="shared" si="337"/>
        <v>295</v>
      </c>
      <c r="D2896">
        <f t="shared" si="334"/>
        <v>157</v>
      </c>
      <c r="E2896">
        <f t="shared" si="335"/>
        <v>138</v>
      </c>
      <c r="F2896">
        <f t="shared" si="332"/>
        <v>20</v>
      </c>
      <c r="G2896">
        <f t="shared" si="329"/>
        <v>70</v>
      </c>
      <c r="H2896">
        <f t="shared" si="327"/>
        <v>21</v>
      </c>
      <c r="I2896">
        <f t="shared" si="330"/>
        <v>21</v>
      </c>
      <c r="K2896">
        <v>1</v>
      </c>
      <c r="N2896">
        <v>10</v>
      </c>
      <c r="O2896">
        <f t="shared" si="331"/>
        <v>14</v>
      </c>
    </row>
    <row r="2897" spans="1:15" x14ac:dyDescent="0.25">
      <c r="A2897" t="str">
        <f t="shared" si="333"/>
        <v/>
      </c>
      <c r="B2897" s="16">
        <f t="shared" si="336"/>
        <v>41697</v>
      </c>
      <c r="C2897">
        <f t="shared" si="337"/>
        <v>295</v>
      </c>
      <c r="D2897">
        <f t="shared" si="334"/>
        <v>157</v>
      </c>
      <c r="E2897">
        <f t="shared" si="335"/>
        <v>138</v>
      </c>
      <c r="F2897">
        <f t="shared" si="332"/>
        <v>20</v>
      </c>
      <c r="G2897">
        <f t="shared" si="329"/>
        <v>70</v>
      </c>
      <c r="H2897">
        <f t="shared" si="327"/>
        <v>21</v>
      </c>
      <c r="I2897">
        <f t="shared" si="330"/>
        <v>21</v>
      </c>
      <c r="K2897">
        <v>1</v>
      </c>
      <c r="N2897">
        <v>10</v>
      </c>
      <c r="O2897">
        <f t="shared" si="331"/>
        <v>14</v>
      </c>
    </row>
    <row r="2898" spans="1:15" x14ac:dyDescent="0.25">
      <c r="A2898" t="str">
        <f t="shared" si="333"/>
        <v/>
      </c>
      <c r="B2898" s="16">
        <f t="shared" si="336"/>
        <v>41698</v>
      </c>
      <c r="C2898">
        <f t="shared" si="337"/>
        <v>295</v>
      </c>
      <c r="D2898">
        <f t="shared" si="334"/>
        <v>157</v>
      </c>
      <c r="E2898">
        <f t="shared" si="335"/>
        <v>138</v>
      </c>
      <c r="F2898">
        <f t="shared" si="332"/>
        <v>20</v>
      </c>
      <c r="G2898">
        <f t="shared" si="329"/>
        <v>70</v>
      </c>
      <c r="H2898">
        <f t="shared" si="327"/>
        <v>21</v>
      </c>
      <c r="I2898">
        <f t="shared" si="330"/>
        <v>21</v>
      </c>
      <c r="K2898">
        <v>1</v>
      </c>
      <c r="N2898">
        <v>10</v>
      </c>
      <c r="O2898">
        <f t="shared" si="331"/>
        <v>14</v>
      </c>
    </row>
    <row r="2899" spans="1:15" x14ac:dyDescent="0.25">
      <c r="A2899">
        <f t="shared" si="333"/>
        <v>1</v>
      </c>
      <c r="B2899" s="16">
        <f t="shared" si="336"/>
        <v>41699</v>
      </c>
      <c r="C2899">
        <f t="shared" si="337"/>
        <v>295</v>
      </c>
      <c r="D2899">
        <f t="shared" si="334"/>
        <v>157</v>
      </c>
      <c r="E2899">
        <f t="shared" si="335"/>
        <v>138</v>
      </c>
      <c r="F2899">
        <f t="shared" si="332"/>
        <v>20</v>
      </c>
      <c r="G2899">
        <f>1+73</f>
        <v>74</v>
      </c>
      <c r="H2899">
        <f>5+5+5+5+1+11</f>
        <v>32</v>
      </c>
      <c r="I2899">
        <f>5+5+5+4</f>
        <v>19</v>
      </c>
      <c r="K2899">
        <v>1</v>
      </c>
      <c r="N2899">
        <v>10</v>
      </c>
      <c r="O2899">
        <v>1</v>
      </c>
    </row>
    <row r="2900" spans="1:15" x14ac:dyDescent="0.25">
      <c r="A2900" t="str">
        <f t="shared" si="333"/>
        <v/>
      </c>
      <c r="B2900" s="16">
        <f t="shared" si="336"/>
        <v>41700</v>
      </c>
      <c r="C2900">
        <f t="shared" si="337"/>
        <v>295</v>
      </c>
      <c r="D2900">
        <f t="shared" si="334"/>
        <v>157</v>
      </c>
      <c r="E2900">
        <f t="shared" si="335"/>
        <v>138</v>
      </c>
      <c r="F2900">
        <f t="shared" si="332"/>
        <v>20</v>
      </c>
      <c r="G2900">
        <f t="shared" ref="G2900:G2929" si="338">1+73</f>
        <v>74</v>
      </c>
      <c r="H2900">
        <f t="shared" ref="H2900:H2929" si="339">5+5+5+5+1+11</f>
        <v>32</v>
      </c>
      <c r="I2900">
        <f t="shared" ref="I2900:I2929" si="340">5+5+5+4</f>
        <v>19</v>
      </c>
      <c r="K2900">
        <v>1</v>
      </c>
      <c r="N2900">
        <v>10</v>
      </c>
      <c r="O2900">
        <v>1</v>
      </c>
    </row>
    <row r="2901" spans="1:15" x14ac:dyDescent="0.25">
      <c r="A2901" t="str">
        <f t="shared" si="333"/>
        <v/>
      </c>
      <c r="B2901" s="16">
        <f t="shared" si="336"/>
        <v>41701</v>
      </c>
      <c r="C2901">
        <f t="shared" si="337"/>
        <v>295</v>
      </c>
      <c r="D2901">
        <f t="shared" si="334"/>
        <v>157</v>
      </c>
      <c r="E2901">
        <f t="shared" si="335"/>
        <v>138</v>
      </c>
      <c r="F2901">
        <f t="shared" si="332"/>
        <v>20</v>
      </c>
      <c r="G2901">
        <f t="shared" si="338"/>
        <v>74</v>
      </c>
      <c r="H2901">
        <f t="shared" si="339"/>
        <v>32</v>
      </c>
      <c r="I2901">
        <f t="shared" si="340"/>
        <v>19</v>
      </c>
      <c r="K2901">
        <v>1</v>
      </c>
      <c r="N2901">
        <v>10</v>
      </c>
      <c r="O2901">
        <v>1</v>
      </c>
    </row>
    <row r="2902" spans="1:15" x14ac:dyDescent="0.25">
      <c r="A2902" t="str">
        <f t="shared" si="333"/>
        <v/>
      </c>
      <c r="B2902" s="16">
        <f t="shared" si="336"/>
        <v>41702</v>
      </c>
      <c r="C2902">
        <f t="shared" si="337"/>
        <v>295</v>
      </c>
      <c r="D2902">
        <f t="shared" si="334"/>
        <v>157</v>
      </c>
      <c r="E2902">
        <f t="shared" si="335"/>
        <v>138</v>
      </c>
      <c r="F2902">
        <f t="shared" si="332"/>
        <v>20</v>
      </c>
      <c r="G2902">
        <f t="shared" si="338"/>
        <v>74</v>
      </c>
      <c r="H2902">
        <f t="shared" si="339"/>
        <v>32</v>
      </c>
      <c r="I2902">
        <f t="shared" si="340"/>
        <v>19</v>
      </c>
      <c r="K2902">
        <v>1</v>
      </c>
      <c r="N2902">
        <v>10</v>
      </c>
      <c r="O2902">
        <v>1</v>
      </c>
    </row>
    <row r="2903" spans="1:15" x14ac:dyDescent="0.25">
      <c r="A2903" t="str">
        <f t="shared" si="333"/>
        <v/>
      </c>
      <c r="B2903" s="16">
        <f t="shared" si="336"/>
        <v>41703</v>
      </c>
      <c r="C2903">
        <f t="shared" si="337"/>
        <v>295</v>
      </c>
      <c r="D2903">
        <f t="shared" si="334"/>
        <v>157</v>
      </c>
      <c r="E2903">
        <f t="shared" si="335"/>
        <v>138</v>
      </c>
      <c r="F2903">
        <f t="shared" si="332"/>
        <v>20</v>
      </c>
      <c r="G2903">
        <f t="shared" si="338"/>
        <v>74</v>
      </c>
      <c r="H2903">
        <f t="shared" si="339"/>
        <v>32</v>
      </c>
      <c r="I2903">
        <f t="shared" si="340"/>
        <v>19</v>
      </c>
      <c r="K2903">
        <v>1</v>
      </c>
      <c r="N2903">
        <v>10</v>
      </c>
      <c r="O2903">
        <v>1</v>
      </c>
    </row>
    <row r="2904" spans="1:15" x14ac:dyDescent="0.25">
      <c r="A2904" t="str">
        <f t="shared" si="333"/>
        <v/>
      </c>
      <c r="B2904" s="16">
        <f t="shared" si="336"/>
        <v>41704</v>
      </c>
      <c r="C2904">
        <f t="shared" si="337"/>
        <v>295</v>
      </c>
      <c r="D2904">
        <f t="shared" si="334"/>
        <v>157</v>
      </c>
      <c r="E2904">
        <f t="shared" si="335"/>
        <v>138</v>
      </c>
      <c r="F2904">
        <f t="shared" si="332"/>
        <v>20</v>
      </c>
      <c r="G2904">
        <f t="shared" si="338"/>
        <v>74</v>
      </c>
      <c r="H2904">
        <f t="shared" si="339"/>
        <v>32</v>
      </c>
      <c r="I2904">
        <f t="shared" si="340"/>
        <v>19</v>
      </c>
      <c r="K2904">
        <v>1</v>
      </c>
      <c r="N2904">
        <v>10</v>
      </c>
      <c r="O2904">
        <v>1</v>
      </c>
    </row>
    <row r="2905" spans="1:15" x14ac:dyDescent="0.25">
      <c r="A2905" t="str">
        <f t="shared" si="333"/>
        <v/>
      </c>
      <c r="B2905" s="16">
        <f t="shared" si="336"/>
        <v>41705</v>
      </c>
      <c r="C2905">
        <f t="shared" si="337"/>
        <v>295</v>
      </c>
      <c r="D2905">
        <f t="shared" si="334"/>
        <v>157</v>
      </c>
      <c r="E2905">
        <f t="shared" si="335"/>
        <v>138</v>
      </c>
      <c r="F2905">
        <f t="shared" si="332"/>
        <v>20</v>
      </c>
      <c r="G2905">
        <f t="shared" si="338"/>
        <v>74</v>
      </c>
      <c r="H2905">
        <f t="shared" si="339"/>
        <v>32</v>
      </c>
      <c r="I2905">
        <f t="shared" si="340"/>
        <v>19</v>
      </c>
      <c r="K2905">
        <v>1</v>
      </c>
      <c r="N2905">
        <v>10</v>
      </c>
      <c r="O2905">
        <v>1</v>
      </c>
    </row>
    <row r="2906" spans="1:15" x14ac:dyDescent="0.25">
      <c r="A2906" t="str">
        <f t="shared" si="333"/>
        <v/>
      </c>
      <c r="B2906" s="16">
        <f t="shared" si="336"/>
        <v>41706</v>
      </c>
      <c r="C2906">
        <f t="shared" si="337"/>
        <v>295</v>
      </c>
      <c r="D2906">
        <f t="shared" si="334"/>
        <v>157</v>
      </c>
      <c r="E2906">
        <f t="shared" si="335"/>
        <v>138</v>
      </c>
      <c r="F2906">
        <f t="shared" si="332"/>
        <v>20</v>
      </c>
      <c r="G2906">
        <f t="shared" si="338"/>
        <v>74</v>
      </c>
      <c r="H2906">
        <f t="shared" si="339"/>
        <v>32</v>
      </c>
      <c r="I2906">
        <f t="shared" si="340"/>
        <v>19</v>
      </c>
      <c r="K2906">
        <v>1</v>
      </c>
      <c r="N2906">
        <v>10</v>
      </c>
      <c r="O2906">
        <v>1</v>
      </c>
    </row>
    <row r="2907" spans="1:15" x14ac:dyDescent="0.25">
      <c r="A2907" t="str">
        <f t="shared" si="333"/>
        <v/>
      </c>
      <c r="B2907" s="16">
        <f t="shared" si="336"/>
        <v>41707</v>
      </c>
      <c r="C2907">
        <f t="shared" si="337"/>
        <v>295</v>
      </c>
      <c r="D2907">
        <f t="shared" si="334"/>
        <v>157</v>
      </c>
      <c r="E2907">
        <f t="shared" si="335"/>
        <v>138</v>
      </c>
      <c r="F2907">
        <f t="shared" si="332"/>
        <v>20</v>
      </c>
      <c r="G2907">
        <f t="shared" si="338"/>
        <v>74</v>
      </c>
      <c r="H2907">
        <f t="shared" si="339"/>
        <v>32</v>
      </c>
      <c r="I2907">
        <f t="shared" si="340"/>
        <v>19</v>
      </c>
      <c r="K2907">
        <v>1</v>
      </c>
      <c r="N2907">
        <v>10</v>
      </c>
      <c r="O2907">
        <v>1</v>
      </c>
    </row>
    <row r="2908" spans="1:15" x14ac:dyDescent="0.25">
      <c r="A2908" t="str">
        <f t="shared" si="333"/>
        <v/>
      </c>
      <c r="B2908" s="16">
        <f t="shared" si="336"/>
        <v>41708</v>
      </c>
      <c r="C2908">
        <f t="shared" si="337"/>
        <v>295</v>
      </c>
      <c r="D2908">
        <f t="shared" si="334"/>
        <v>157</v>
      </c>
      <c r="E2908">
        <f t="shared" si="335"/>
        <v>138</v>
      </c>
      <c r="F2908">
        <f t="shared" si="332"/>
        <v>20</v>
      </c>
      <c r="G2908">
        <f t="shared" si="338"/>
        <v>74</v>
      </c>
      <c r="H2908">
        <f t="shared" si="339"/>
        <v>32</v>
      </c>
      <c r="I2908">
        <f t="shared" si="340"/>
        <v>19</v>
      </c>
      <c r="K2908">
        <v>1</v>
      </c>
      <c r="N2908">
        <v>10</v>
      </c>
      <c r="O2908">
        <v>1</v>
      </c>
    </row>
    <row r="2909" spans="1:15" x14ac:dyDescent="0.25">
      <c r="A2909" t="str">
        <f t="shared" si="333"/>
        <v/>
      </c>
      <c r="B2909" s="16">
        <f t="shared" si="336"/>
        <v>41709</v>
      </c>
      <c r="C2909">
        <f t="shared" si="337"/>
        <v>295</v>
      </c>
      <c r="D2909">
        <f t="shared" si="334"/>
        <v>157</v>
      </c>
      <c r="E2909">
        <f t="shared" si="335"/>
        <v>138</v>
      </c>
      <c r="F2909">
        <f t="shared" si="332"/>
        <v>20</v>
      </c>
      <c r="G2909">
        <f t="shared" si="338"/>
        <v>74</v>
      </c>
      <c r="H2909">
        <f t="shared" si="339"/>
        <v>32</v>
      </c>
      <c r="I2909">
        <f t="shared" si="340"/>
        <v>19</v>
      </c>
      <c r="K2909">
        <v>1</v>
      </c>
      <c r="N2909">
        <v>10</v>
      </c>
      <c r="O2909">
        <v>1</v>
      </c>
    </row>
    <row r="2910" spans="1:15" x14ac:dyDescent="0.25">
      <c r="A2910" t="str">
        <f t="shared" si="333"/>
        <v/>
      </c>
      <c r="B2910" s="16">
        <f t="shared" si="336"/>
        <v>41710</v>
      </c>
      <c r="C2910">
        <f t="shared" si="337"/>
        <v>295</v>
      </c>
      <c r="D2910">
        <f t="shared" si="334"/>
        <v>157</v>
      </c>
      <c r="E2910">
        <f t="shared" si="335"/>
        <v>138</v>
      </c>
      <c r="F2910">
        <f t="shared" si="332"/>
        <v>20</v>
      </c>
      <c r="G2910">
        <f t="shared" si="338"/>
        <v>74</v>
      </c>
      <c r="H2910">
        <f t="shared" si="339"/>
        <v>32</v>
      </c>
      <c r="I2910">
        <f t="shared" si="340"/>
        <v>19</v>
      </c>
      <c r="K2910">
        <v>1</v>
      </c>
      <c r="N2910">
        <v>10</v>
      </c>
      <c r="O2910">
        <v>1</v>
      </c>
    </row>
    <row r="2911" spans="1:15" x14ac:dyDescent="0.25">
      <c r="A2911" t="str">
        <f t="shared" si="333"/>
        <v/>
      </c>
      <c r="B2911" s="16">
        <f t="shared" si="336"/>
        <v>41711</v>
      </c>
      <c r="C2911">
        <f t="shared" si="337"/>
        <v>295</v>
      </c>
      <c r="D2911">
        <f t="shared" si="334"/>
        <v>157</v>
      </c>
      <c r="E2911">
        <f t="shared" si="335"/>
        <v>138</v>
      </c>
      <c r="F2911">
        <f t="shared" si="332"/>
        <v>20</v>
      </c>
      <c r="G2911">
        <f t="shared" si="338"/>
        <v>74</v>
      </c>
      <c r="H2911">
        <f t="shared" si="339"/>
        <v>32</v>
      </c>
      <c r="I2911">
        <f t="shared" si="340"/>
        <v>19</v>
      </c>
      <c r="K2911">
        <v>1</v>
      </c>
      <c r="N2911">
        <v>10</v>
      </c>
      <c r="O2911">
        <v>1</v>
      </c>
    </row>
    <row r="2912" spans="1:15" x14ac:dyDescent="0.25">
      <c r="A2912" t="str">
        <f t="shared" si="333"/>
        <v/>
      </c>
      <c r="B2912" s="16">
        <f t="shared" si="336"/>
        <v>41712</v>
      </c>
      <c r="C2912">
        <f t="shared" si="337"/>
        <v>295</v>
      </c>
      <c r="D2912">
        <f t="shared" si="334"/>
        <v>157</v>
      </c>
      <c r="E2912">
        <f t="shared" si="335"/>
        <v>138</v>
      </c>
      <c r="F2912">
        <f t="shared" si="332"/>
        <v>20</v>
      </c>
      <c r="G2912">
        <f t="shared" si="338"/>
        <v>74</v>
      </c>
      <c r="H2912">
        <f t="shared" si="339"/>
        <v>32</v>
      </c>
      <c r="I2912">
        <f t="shared" si="340"/>
        <v>19</v>
      </c>
      <c r="K2912">
        <v>1</v>
      </c>
      <c r="N2912">
        <v>10</v>
      </c>
      <c r="O2912">
        <v>1</v>
      </c>
    </row>
    <row r="2913" spans="1:15" x14ac:dyDescent="0.25">
      <c r="A2913" t="str">
        <f t="shared" si="333"/>
        <v/>
      </c>
      <c r="B2913" s="16">
        <f t="shared" si="336"/>
        <v>41713</v>
      </c>
      <c r="C2913">
        <f t="shared" si="337"/>
        <v>295</v>
      </c>
      <c r="D2913">
        <f t="shared" si="334"/>
        <v>157</v>
      </c>
      <c r="E2913">
        <f t="shared" si="335"/>
        <v>138</v>
      </c>
      <c r="F2913">
        <f t="shared" si="332"/>
        <v>20</v>
      </c>
      <c r="G2913">
        <f t="shared" si="338"/>
        <v>74</v>
      </c>
      <c r="H2913">
        <f t="shared" si="339"/>
        <v>32</v>
      </c>
      <c r="I2913">
        <f t="shared" si="340"/>
        <v>19</v>
      </c>
      <c r="K2913">
        <v>1</v>
      </c>
      <c r="N2913">
        <v>10</v>
      </c>
      <c r="O2913">
        <v>1</v>
      </c>
    </row>
    <row r="2914" spans="1:15" x14ac:dyDescent="0.25">
      <c r="A2914" t="str">
        <f t="shared" si="333"/>
        <v/>
      </c>
      <c r="B2914" s="16">
        <f t="shared" si="336"/>
        <v>41714</v>
      </c>
      <c r="C2914">
        <f t="shared" si="337"/>
        <v>295</v>
      </c>
      <c r="D2914">
        <f t="shared" si="334"/>
        <v>157</v>
      </c>
      <c r="E2914">
        <f t="shared" si="335"/>
        <v>138</v>
      </c>
      <c r="F2914">
        <f t="shared" si="332"/>
        <v>20</v>
      </c>
      <c r="G2914">
        <f t="shared" si="338"/>
        <v>74</v>
      </c>
      <c r="H2914">
        <f t="shared" si="339"/>
        <v>32</v>
      </c>
      <c r="I2914">
        <f t="shared" si="340"/>
        <v>19</v>
      </c>
      <c r="K2914">
        <v>1</v>
      </c>
      <c r="N2914">
        <v>10</v>
      </c>
      <c r="O2914">
        <v>1</v>
      </c>
    </row>
    <row r="2915" spans="1:15" x14ac:dyDescent="0.25">
      <c r="A2915" t="str">
        <f t="shared" si="333"/>
        <v/>
      </c>
      <c r="B2915" s="16">
        <f t="shared" si="336"/>
        <v>41715</v>
      </c>
      <c r="C2915">
        <f t="shared" si="337"/>
        <v>295</v>
      </c>
      <c r="D2915">
        <f t="shared" si="334"/>
        <v>157</v>
      </c>
      <c r="E2915">
        <f t="shared" si="335"/>
        <v>138</v>
      </c>
      <c r="F2915">
        <f t="shared" si="332"/>
        <v>20</v>
      </c>
      <c r="G2915">
        <f t="shared" si="338"/>
        <v>74</v>
      </c>
      <c r="H2915">
        <f t="shared" si="339"/>
        <v>32</v>
      </c>
      <c r="I2915">
        <f t="shared" si="340"/>
        <v>19</v>
      </c>
      <c r="K2915">
        <v>1</v>
      </c>
      <c r="N2915">
        <v>10</v>
      </c>
      <c r="O2915">
        <v>1</v>
      </c>
    </row>
    <row r="2916" spans="1:15" x14ac:dyDescent="0.25">
      <c r="A2916" t="str">
        <f t="shared" si="333"/>
        <v/>
      </c>
      <c r="B2916" s="16">
        <f t="shared" si="336"/>
        <v>41716</v>
      </c>
      <c r="C2916">
        <f t="shared" si="337"/>
        <v>295</v>
      </c>
      <c r="D2916">
        <f t="shared" si="334"/>
        <v>157</v>
      </c>
      <c r="E2916">
        <f t="shared" si="335"/>
        <v>138</v>
      </c>
      <c r="F2916">
        <f t="shared" si="332"/>
        <v>20</v>
      </c>
      <c r="G2916">
        <f t="shared" si="338"/>
        <v>74</v>
      </c>
      <c r="H2916">
        <f t="shared" si="339"/>
        <v>32</v>
      </c>
      <c r="I2916">
        <f t="shared" si="340"/>
        <v>19</v>
      </c>
      <c r="K2916">
        <v>1</v>
      </c>
      <c r="N2916">
        <v>10</v>
      </c>
      <c r="O2916">
        <v>1</v>
      </c>
    </row>
    <row r="2917" spans="1:15" x14ac:dyDescent="0.25">
      <c r="A2917" t="str">
        <f t="shared" si="333"/>
        <v/>
      </c>
      <c r="B2917" s="16">
        <f t="shared" si="336"/>
        <v>41717</v>
      </c>
      <c r="C2917">
        <f t="shared" si="337"/>
        <v>295</v>
      </c>
      <c r="D2917">
        <f t="shared" si="334"/>
        <v>157</v>
      </c>
      <c r="E2917">
        <f t="shared" si="335"/>
        <v>138</v>
      </c>
      <c r="F2917">
        <f t="shared" si="332"/>
        <v>20</v>
      </c>
      <c r="G2917">
        <f t="shared" si="338"/>
        <v>74</v>
      </c>
      <c r="H2917">
        <f t="shared" si="339"/>
        <v>32</v>
      </c>
      <c r="I2917">
        <f t="shared" si="340"/>
        <v>19</v>
      </c>
      <c r="K2917">
        <v>1</v>
      </c>
      <c r="N2917">
        <v>10</v>
      </c>
      <c r="O2917">
        <v>1</v>
      </c>
    </row>
    <row r="2918" spans="1:15" x14ac:dyDescent="0.25">
      <c r="A2918" t="str">
        <f t="shared" si="333"/>
        <v/>
      </c>
      <c r="B2918" s="16">
        <f t="shared" si="336"/>
        <v>41718</v>
      </c>
      <c r="C2918">
        <f t="shared" si="337"/>
        <v>295</v>
      </c>
      <c r="D2918">
        <f t="shared" si="334"/>
        <v>157</v>
      </c>
      <c r="E2918">
        <f t="shared" si="335"/>
        <v>138</v>
      </c>
      <c r="F2918">
        <f t="shared" si="332"/>
        <v>20</v>
      </c>
      <c r="G2918">
        <f t="shared" si="338"/>
        <v>74</v>
      </c>
      <c r="H2918">
        <f t="shared" si="339"/>
        <v>32</v>
      </c>
      <c r="I2918">
        <f t="shared" si="340"/>
        <v>19</v>
      </c>
      <c r="K2918">
        <v>1</v>
      </c>
      <c r="N2918">
        <v>10</v>
      </c>
      <c r="O2918">
        <v>1</v>
      </c>
    </row>
    <row r="2919" spans="1:15" x14ac:dyDescent="0.25">
      <c r="A2919" t="str">
        <f t="shared" si="333"/>
        <v/>
      </c>
      <c r="B2919" s="16">
        <f t="shared" si="336"/>
        <v>41719</v>
      </c>
      <c r="C2919">
        <f t="shared" si="337"/>
        <v>295</v>
      </c>
      <c r="D2919">
        <f t="shared" si="334"/>
        <v>157</v>
      </c>
      <c r="E2919">
        <f t="shared" si="335"/>
        <v>138</v>
      </c>
      <c r="F2919">
        <f t="shared" si="332"/>
        <v>20</v>
      </c>
      <c r="G2919">
        <f t="shared" si="338"/>
        <v>74</v>
      </c>
      <c r="H2919">
        <f t="shared" si="339"/>
        <v>32</v>
      </c>
      <c r="I2919">
        <f t="shared" si="340"/>
        <v>19</v>
      </c>
      <c r="K2919">
        <v>1</v>
      </c>
      <c r="N2919">
        <v>10</v>
      </c>
      <c r="O2919">
        <v>1</v>
      </c>
    </row>
    <row r="2920" spans="1:15" x14ac:dyDescent="0.25">
      <c r="A2920" t="str">
        <f t="shared" si="333"/>
        <v/>
      </c>
      <c r="B2920" s="16">
        <f t="shared" si="336"/>
        <v>41720</v>
      </c>
      <c r="C2920">
        <f t="shared" si="337"/>
        <v>295</v>
      </c>
      <c r="D2920">
        <f t="shared" si="334"/>
        <v>157</v>
      </c>
      <c r="E2920">
        <f t="shared" si="335"/>
        <v>138</v>
      </c>
      <c r="F2920">
        <f t="shared" si="332"/>
        <v>20</v>
      </c>
      <c r="G2920">
        <f t="shared" si="338"/>
        <v>74</v>
      </c>
      <c r="H2920">
        <f t="shared" si="339"/>
        <v>32</v>
      </c>
      <c r="I2920">
        <f t="shared" si="340"/>
        <v>19</v>
      </c>
      <c r="K2920">
        <v>1</v>
      </c>
      <c r="N2920">
        <v>10</v>
      </c>
      <c r="O2920">
        <v>1</v>
      </c>
    </row>
    <row r="2921" spans="1:15" x14ac:dyDescent="0.25">
      <c r="A2921" t="str">
        <f t="shared" si="333"/>
        <v/>
      </c>
      <c r="B2921" s="16">
        <f t="shared" si="336"/>
        <v>41721</v>
      </c>
      <c r="C2921">
        <f t="shared" si="337"/>
        <v>295</v>
      </c>
      <c r="D2921">
        <f t="shared" si="334"/>
        <v>157</v>
      </c>
      <c r="E2921">
        <f t="shared" si="335"/>
        <v>138</v>
      </c>
      <c r="F2921">
        <f t="shared" si="332"/>
        <v>20</v>
      </c>
      <c r="G2921">
        <f t="shared" si="338"/>
        <v>74</v>
      </c>
      <c r="H2921">
        <f t="shared" si="339"/>
        <v>32</v>
      </c>
      <c r="I2921">
        <f t="shared" si="340"/>
        <v>19</v>
      </c>
      <c r="K2921">
        <v>1</v>
      </c>
      <c r="N2921">
        <v>10</v>
      </c>
      <c r="O2921">
        <v>1</v>
      </c>
    </row>
    <row r="2922" spans="1:15" x14ac:dyDescent="0.25">
      <c r="A2922" t="str">
        <f t="shared" si="333"/>
        <v/>
      </c>
      <c r="B2922" s="16">
        <f t="shared" si="336"/>
        <v>41722</v>
      </c>
      <c r="C2922">
        <f t="shared" si="337"/>
        <v>295</v>
      </c>
      <c r="D2922">
        <f t="shared" si="334"/>
        <v>157</v>
      </c>
      <c r="E2922">
        <f t="shared" si="335"/>
        <v>138</v>
      </c>
      <c r="F2922">
        <f t="shared" si="332"/>
        <v>20</v>
      </c>
      <c r="G2922">
        <f t="shared" si="338"/>
        <v>74</v>
      </c>
      <c r="H2922">
        <f t="shared" si="339"/>
        <v>32</v>
      </c>
      <c r="I2922">
        <f t="shared" si="340"/>
        <v>19</v>
      </c>
      <c r="K2922">
        <v>1</v>
      </c>
      <c r="N2922">
        <v>10</v>
      </c>
      <c r="O2922">
        <v>1</v>
      </c>
    </row>
    <row r="2923" spans="1:15" x14ac:dyDescent="0.25">
      <c r="A2923" t="str">
        <f t="shared" si="333"/>
        <v/>
      </c>
      <c r="B2923" s="16">
        <f t="shared" si="336"/>
        <v>41723</v>
      </c>
      <c r="C2923">
        <f t="shared" si="337"/>
        <v>295</v>
      </c>
      <c r="D2923">
        <f t="shared" si="334"/>
        <v>157</v>
      </c>
      <c r="E2923">
        <f t="shared" si="335"/>
        <v>138</v>
      </c>
      <c r="F2923">
        <f t="shared" si="332"/>
        <v>20</v>
      </c>
      <c r="G2923">
        <f t="shared" si="338"/>
        <v>74</v>
      </c>
      <c r="H2923">
        <f t="shared" si="339"/>
        <v>32</v>
      </c>
      <c r="I2923">
        <f t="shared" si="340"/>
        <v>19</v>
      </c>
      <c r="K2923">
        <v>1</v>
      </c>
      <c r="N2923">
        <v>10</v>
      </c>
      <c r="O2923">
        <v>1</v>
      </c>
    </row>
    <row r="2924" spans="1:15" x14ac:dyDescent="0.25">
      <c r="A2924" t="str">
        <f t="shared" si="333"/>
        <v/>
      </c>
      <c r="B2924" s="16">
        <f t="shared" si="336"/>
        <v>41724</v>
      </c>
      <c r="C2924">
        <f t="shared" si="337"/>
        <v>295</v>
      </c>
      <c r="D2924">
        <f t="shared" si="334"/>
        <v>157</v>
      </c>
      <c r="E2924">
        <f t="shared" si="335"/>
        <v>138</v>
      </c>
      <c r="F2924">
        <f t="shared" si="332"/>
        <v>20</v>
      </c>
      <c r="G2924">
        <f t="shared" si="338"/>
        <v>74</v>
      </c>
      <c r="H2924">
        <f t="shared" si="339"/>
        <v>32</v>
      </c>
      <c r="I2924">
        <f t="shared" si="340"/>
        <v>19</v>
      </c>
      <c r="K2924">
        <v>1</v>
      </c>
      <c r="N2924">
        <v>10</v>
      </c>
      <c r="O2924">
        <v>1</v>
      </c>
    </row>
    <row r="2925" spans="1:15" x14ac:dyDescent="0.25">
      <c r="A2925" t="str">
        <f t="shared" si="333"/>
        <v/>
      </c>
      <c r="B2925" s="16">
        <f t="shared" si="336"/>
        <v>41725</v>
      </c>
      <c r="C2925">
        <f t="shared" si="337"/>
        <v>295</v>
      </c>
      <c r="D2925">
        <f t="shared" si="334"/>
        <v>157</v>
      </c>
      <c r="E2925">
        <f t="shared" si="335"/>
        <v>138</v>
      </c>
      <c r="F2925">
        <f t="shared" si="332"/>
        <v>20</v>
      </c>
      <c r="G2925">
        <f t="shared" si="338"/>
        <v>74</v>
      </c>
      <c r="H2925">
        <f t="shared" si="339"/>
        <v>32</v>
      </c>
      <c r="I2925">
        <f t="shared" si="340"/>
        <v>19</v>
      </c>
      <c r="K2925">
        <v>1</v>
      </c>
      <c r="N2925">
        <v>10</v>
      </c>
      <c r="O2925">
        <v>1</v>
      </c>
    </row>
    <row r="2926" spans="1:15" x14ac:dyDescent="0.25">
      <c r="A2926" t="str">
        <f t="shared" si="333"/>
        <v/>
      </c>
      <c r="B2926" s="16">
        <f t="shared" si="336"/>
        <v>41726</v>
      </c>
      <c r="C2926">
        <f t="shared" si="337"/>
        <v>295</v>
      </c>
      <c r="D2926">
        <f t="shared" si="334"/>
        <v>157</v>
      </c>
      <c r="E2926">
        <f t="shared" si="335"/>
        <v>138</v>
      </c>
      <c r="F2926">
        <f t="shared" si="332"/>
        <v>20</v>
      </c>
      <c r="G2926">
        <f t="shared" si="338"/>
        <v>74</v>
      </c>
      <c r="H2926">
        <f t="shared" si="339"/>
        <v>32</v>
      </c>
      <c r="I2926">
        <f t="shared" si="340"/>
        <v>19</v>
      </c>
      <c r="K2926">
        <v>1</v>
      </c>
      <c r="N2926">
        <v>10</v>
      </c>
      <c r="O2926">
        <v>1</v>
      </c>
    </row>
    <row r="2927" spans="1:15" x14ac:dyDescent="0.25">
      <c r="A2927" t="str">
        <f t="shared" si="333"/>
        <v/>
      </c>
      <c r="B2927" s="16">
        <f t="shared" si="336"/>
        <v>41727</v>
      </c>
      <c r="C2927">
        <f t="shared" si="337"/>
        <v>295</v>
      </c>
      <c r="D2927">
        <f t="shared" si="334"/>
        <v>157</v>
      </c>
      <c r="E2927">
        <f t="shared" si="335"/>
        <v>138</v>
      </c>
      <c r="F2927">
        <f t="shared" si="332"/>
        <v>20</v>
      </c>
      <c r="G2927">
        <f t="shared" si="338"/>
        <v>74</v>
      </c>
      <c r="H2927">
        <f t="shared" si="339"/>
        <v>32</v>
      </c>
      <c r="I2927">
        <f t="shared" si="340"/>
        <v>19</v>
      </c>
      <c r="K2927">
        <v>1</v>
      </c>
      <c r="N2927">
        <v>10</v>
      </c>
      <c r="O2927">
        <v>1</v>
      </c>
    </row>
    <row r="2928" spans="1:15" x14ac:dyDescent="0.25">
      <c r="A2928" t="str">
        <f t="shared" si="333"/>
        <v/>
      </c>
      <c r="B2928" s="16">
        <f t="shared" si="336"/>
        <v>41728</v>
      </c>
      <c r="C2928">
        <f t="shared" si="337"/>
        <v>295</v>
      </c>
      <c r="D2928">
        <f t="shared" si="334"/>
        <v>157</v>
      </c>
      <c r="E2928">
        <f t="shared" si="335"/>
        <v>138</v>
      </c>
      <c r="F2928">
        <f t="shared" si="332"/>
        <v>20</v>
      </c>
      <c r="G2928">
        <f t="shared" si="338"/>
        <v>74</v>
      </c>
      <c r="H2928">
        <f t="shared" si="339"/>
        <v>32</v>
      </c>
      <c r="I2928">
        <f t="shared" si="340"/>
        <v>19</v>
      </c>
      <c r="K2928">
        <v>1</v>
      </c>
      <c r="N2928">
        <v>10</v>
      </c>
      <c r="O2928">
        <v>1</v>
      </c>
    </row>
    <row r="2929" spans="1:15" x14ac:dyDescent="0.25">
      <c r="A2929" t="str">
        <f t="shared" si="333"/>
        <v/>
      </c>
      <c r="B2929" s="16">
        <f t="shared" si="336"/>
        <v>41729</v>
      </c>
      <c r="C2929">
        <f t="shared" si="337"/>
        <v>295</v>
      </c>
      <c r="D2929">
        <f t="shared" si="334"/>
        <v>157</v>
      </c>
      <c r="E2929">
        <f t="shared" si="335"/>
        <v>138</v>
      </c>
      <c r="F2929">
        <f t="shared" si="332"/>
        <v>20</v>
      </c>
      <c r="G2929">
        <f t="shared" si="338"/>
        <v>74</v>
      </c>
      <c r="H2929">
        <f t="shared" si="339"/>
        <v>32</v>
      </c>
      <c r="I2929">
        <f t="shared" si="340"/>
        <v>19</v>
      </c>
      <c r="K2929">
        <v>1</v>
      </c>
      <c r="N2929">
        <v>10</v>
      </c>
      <c r="O2929">
        <v>1</v>
      </c>
    </row>
    <row r="2930" spans="1:15" x14ac:dyDescent="0.25">
      <c r="B2930" s="16">
        <f t="shared" si="336"/>
        <v>41730</v>
      </c>
      <c r="C2930">
        <f t="shared" si="337"/>
        <v>295</v>
      </c>
      <c r="D2930">
        <f t="shared" ref="D2930:D2993" si="341">SUM(F2930:W2930)</f>
        <v>157</v>
      </c>
      <c r="E2930">
        <f t="shared" ref="E2930:E2993" si="342">C2930-D2930</f>
        <v>138</v>
      </c>
      <c r="F2930">
        <f t="shared" si="332"/>
        <v>20</v>
      </c>
      <c r="G2930">
        <f>1+57</f>
        <v>58</v>
      </c>
      <c r="H2930">
        <f>5+5+5+5+1+32</f>
        <v>53</v>
      </c>
      <c r="I2930">
        <f>5+5</f>
        <v>10</v>
      </c>
      <c r="K2930">
        <f>4+1</f>
        <v>5</v>
      </c>
      <c r="N2930">
        <v>10</v>
      </c>
      <c r="O2930">
        <v>1</v>
      </c>
    </row>
    <row r="2931" spans="1:15" x14ac:dyDescent="0.25">
      <c r="B2931" s="16">
        <f t="shared" si="336"/>
        <v>41731</v>
      </c>
      <c r="C2931">
        <f t="shared" si="337"/>
        <v>295</v>
      </c>
      <c r="D2931">
        <f t="shared" si="341"/>
        <v>157</v>
      </c>
      <c r="E2931">
        <f t="shared" si="342"/>
        <v>138</v>
      </c>
      <c r="F2931">
        <f t="shared" si="332"/>
        <v>20</v>
      </c>
      <c r="G2931">
        <f t="shared" ref="G2931:G2959" si="343">1+57</f>
        <v>58</v>
      </c>
      <c r="H2931">
        <f t="shared" ref="H2931:H2959" si="344">5+5+5+5+1+32</f>
        <v>53</v>
      </c>
      <c r="I2931">
        <f t="shared" ref="I2931:I2959" si="345">5+5</f>
        <v>10</v>
      </c>
      <c r="K2931">
        <f t="shared" ref="K2931:K2994" si="346">4+1</f>
        <v>5</v>
      </c>
      <c r="N2931">
        <v>10</v>
      </c>
      <c r="O2931">
        <v>1</v>
      </c>
    </row>
    <row r="2932" spans="1:15" x14ac:dyDescent="0.25">
      <c r="B2932" s="16">
        <f t="shared" si="336"/>
        <v>41732</v>
      </c>
      <c r="C2932">
        <f t="shared" si="337"/>
        <v>295</v>
      </c>
      <c r="D2932">
        <f t="shared" si="341"/>
        <v>157</v>
      </c>
      <c r="E2932">
        <f t="shared" si="342"/>
        <v>138</v>
      </c>
      <c r="F2932">
        <f t="shared" si="332"/>
        <v>20</v>
      </c>
      <c r="G2932">
        <f t="shared" si="343"/>
        <v>58</v>
      </c>
      <c r="H2932">
        <f t="shared" si="344"/>
        <v>53</v>
      </c>
      <c r="I2932">
        <f t="shared" si="345"/>
        <v>10</v>
      </c>
      <c r="K2932">
        <f t="shared" si="346"/>
        <v>5</v>
      </c>
      <c r="N2932">
        <v>10</v>
      </c>
      <c r="O2932">
        <v>1</v>
      </c>
    </row>
    <row r="2933" spans="1:15" x14ac:dyDescent="0.25">
      <c r="B2933" s="16">
        <f t="shared" si="336"/>
        <v>41733</v>
      </c>
      <c r="C2933">
        <f t="shared" si="337"/>
        <v>295</v>
      </c>
      <c r="D2933">
        <f t="shared" si="341"/>
        <v>157</v>
      </c>
      <c r="E2933">
        <f t="shared" si="342"/>
        <v>138</v>
      </c>
      <c r="F2933">
        <f t="shared" si="332"/>
        <v>20</v>
      </c>
      <c r="G2933">
        <f t="shared" si="343"/>
        <v>58</v>
      </c>
      <c r="H2933">
        <f t="shared" si="344"/>
        <v>53</v>
      </c>
      <c r="I2933">
        <f t="shared" si="345"/>
        <v>10</v>
      </c>
      <c r="K2933">
        <f t="shared" si="346"/>
        <v>5</v>
      </c>
      <c r="N2933">
        <v>10</v>
      </c>
      <c r="O2933">
        <v>1</v>
      </c>
    </row>
    <row r="2934" spans="1:15" x14ac:dyDescent="0.25">
      <c r="B2934" s="16">
        <f t="shared" si="336"/>
        <v>41734</v>
      </c>
      <c r="C2934">
        <f t="shared" si="337"/>
        <v>295</v>
      </c>
      <c r="D2934">
        <f t="shared" si="341"/>
        <v>157</v>
      </c>
      <c r="E2934">
        <f t="shared" si="342"/>
        <v>138</v>
      </c>
      <c r="F2934">
        <f t="shared" si="332"/>
        <v>20</v>
      </c>
      <c r="G2934">
        <f t="shared" si="343"/>
        <v>58</v>
      </c>
      <c r="H2934">
        <f t="shared" si="344"/>
        <v>53</v>
      </c>
      <c r="I2934">
        <f t="shared" si="345"/>
        <v>10</v>
      </c>
      <c r="K2934">
        <f t="shared" si="346"/>
        <v>5</v>
      </c>
      <c r="N2934">
        <v>10</v>
      </c>
      <c r="O2934">
        <v>1</v>
      </c>
    </row>
    <row r="2935" spans="1:15" x14ac:dyDescent="0.25">
      <c r="B2935" s="16">
        <f t="shared" si="336"/>
        <v>41735</v>
      </c>
      <c r="C2935">
        <f t="shared" si="337"/>
        <v>295</v>
      </c>
      <c r="D2935">
        <f t="shared" si="341"/>
        <v>157</v>
      </c>
      <c r="E2935">
        <f t="shared" si="342"/>
        <v>138</v>
      </c>
      <c r="F2935">
        <f t="shared" si="332"/>
        <v>20</v>
      </c>
      <c r="G2935">
        <f t="shared" si="343"/>
        <v>58</v>
      </c>
      <c r="H2935">
        <f t="shared" si="344"/>
        <v>53</v>
      </c>
      <c r="I2935">
        <f t="shared" si="345"/>
        <v>10</v>
      </c>
      <c r="K2935">
        <f t="shared" si="346"/>
        <v>5</v>
      </c>
      <c r="N2935">
        <v>10</v>
      </c>
      <c r="O2935">
        <v>1</v>
      </c>
    </row>
    <row r="2936" spans="1:15" x14ac:dyDescent="0.25">
      <c r="B2936" s="16">
        <f t="shared" si="336"/>
        <v>41736</v>
      </c>
      <c r="C2936">
        <f t="shared" si="337"/>
        <v>295</v>
      </c>
      <c r="D2936">
        <f t="shared" si="341"/>
        <v>157</v>
      </c>
      <c r="E2936">
        <f t="shared" si="342"/>
        <v>138</v>
      </c>
      <c r="F2936">
        <f t="shared" si="332"/>
        <v>20</v>
      </c>
      <c r="G2936">
        <f t="shared" si="343"/>
        <v>58</v>
      </c>
      <c r="H2936">
        <f t="shared" si="344"/>
        <v>53</v>
      </c>
      <c r="I2936">
        <f t="shared" si="345"/>
        <v>10</v>
      </c>
      <c r="K2936">
        <f t="shared" si="346"/>
        <v>5</v>
      </c>
      <c r="N2936">
        <v>10</v>
      </c>
      <c r="O2936">
        <v>1</v>
      </c>
    </row>
    <row r="2937" spans="1:15" x14ac:dyDescent="0.25">
      <c r="B2937" s="16">
        <f t="shared" si="336"/>
        <v>41737</v>
      </c>
      <c r="C2937">
        <f t="shared" si="337"/>
        <v>295</v>
      </c>
      <c r="D2937">
        <f t="shared" si="341"/>
        <v>157</v>
      </c>
      <c r="E2937">
        <f t="shared" si="342"/>
        <v>138</v>
      </c>
      <c r="F2937">
        <f t="shared" si="332"/>
        <v>20</v>
      </c>
      <c r="G2937">
        <f t="shared" si="343"/>
        <v>58</v>
      </c>
      <c r="H2937">
        <f t="shared" si="344"/>
        <v>53</v>
      </c>
      <c r="I2937">
        <f t="shared" si="345"/>
        <v>10</v>
      </c>
      <c r="K2937">
        <f t="shared" si="346"/>
        <v>5</v>
      </c>
      <c r="N2937">
        <v>10</v>
      </c>
      <c r="O2937">
        <v>1</v>
      </c>
    </row>
    <row r="2938" spans="1:15" x14ac:dyDescent="0.25">
      <c r="B2938" s="16">
        <f t="shared" si="336"/>
        <v>41738</v>
      </c>
      <c r="C2938">
        <f t="shared" si="337"/>
        <v>295</v>
      </c>
      <c r="D2938">
        <f t="shared" si="341"/>
        <v>157</v>
      </c>
      <c r="E2938">
        <f t="shared" si="342"/>
        <v>138</v>
      </c>
      <c r="F2938">
        <f t="shared" si="332"/>
        <v>20</v>
      </c>
      <c r="G2938">
        <f t="shared" si="343"/>
        <v>58</v>
      </c>
      <c r="H2938">
        <f t="shared" si="344"/>
        <v>53</v>
      </c>
      <c r="I2938">
        <f t="shared" si="345"/>
        <v>10</v>
      </c>
      <c r="K2938">
        <f t="shared" si="346"/>
        <v>5</v>
      </c>
      <c r="N2938">
        <v>10</v>
      </c>
      <c r="O2938">
        <v>1</v>
      </c>
    </row>
    <row r="2939" spans="1:15" x14ac:dyDescent="0.25">
      <c r="B2939" s="16">
        <f t="shared" si="336"/>
        <v>41739</v>
      </c>
      <c r="C2939">
        <f t="shared" si="337"/>
        <v>295</v>
      </c>
      <c r="D2939">
        <f t="shared" si="341"/>
        <v>157</v>
      </c>
      <c r="E2939">
        <f t="shared" si="342"/>
        <v>138</v>
      </c>
      <c r="F2939">
        <f t="shared" si="332"/>
        <v>20</v>
      </c>
      <c r="G2939">
        <f t="shared" si="343"/>
        <v>58</v>
      </c>
      <c r="H2939">
        <f t="shared" si="344"/>
        <v>53</v>
      </c>
      <c r="I2939">
        <f t="shared" si="345"/>
        <v>10</v>
      </c>
      <c r="K2939">
        <f t="shared" si="346"/>
        <v>5</v>
      </c>
      <c r="N2939">
        <v>10</v>
      </c>
      <c r="O2939">
        <v>1</v>
      </c>
    </row>
    <row r="2940" spans="1:15" x14ac:dyDescent="0.25">
      <c r="B2940" s="16">
        <f t="shared" si="336"/>
        <v>41740</v>
      </c>
      <c r="C2940">
        <f t="shared" si="337"/>
        <v>295</v>
      </c>
      <c r="D2940">
        <f t="shared" si="341"/>
        <v>157</v>
      </c>
      <c r="E2940">
        <f t="shared" si="342"/>
        <v>138</v>
      </c>
      <c r="F2940">
        <f t="shared" si="332"/>
        <v>20</v>
      </c>
      <c r="G2940">
        <f t="shared" si="343"/>
        <v>58</v>
      </c>
      <c r="H2940">
        <f t="shared" si="344"/>
        <v>53</v>
      </c>
      <c r="I2940">
        <f t="shared" si="345"/>
        <v>10</v>
      </c>
      <c r="K2940">
        <f t="shared" si="346"/>
        <v>5</v>
      </c>
      <c r="N2940">
        <v>10</v>
      </c>
      <c r="O2940">
        <v>1</v>
      </c>
    </row>
    <row r="2941" spans="1:15" x14ac:dyDescent="0.25">
      <c r="B2941" s="16">
        <f t="shared" si="336"/>
        <v>41741</v>
      </c>
      <c r="C2941">
        <f t="shared" si="337"/>
        <v>295</v>
      </c>
      <c r="D2941">
        <f t="shared" si="341"/>
        <v>157</v>
      </c>
      <c r="E2941">
        <f t="shared" si="342"/>
        <v>138</v>
      </c>
      <c r="F2941">
        <f t="shared" ref="F2941:F3004" si="347">10+10</f>
        <v>20</v>
      </c>
      <c r="G2941">
        <f t="shared" si="343"/>
        <v>58</v>
      </c>
      <c r="H2941">
        <f t="shared" si="344"/>
        <v>53</v>
      </c>
      <c r="I2941">
        <f t="shared" si="345"/>
        <v>10</v>
      </c>
      <c r="K2941">
        <f t="shared" si="346"/>
        <v>5</v>
      </c>
      <c r="N2941">
        <v>10</v>
      </c>
      <c r="O2941">
        <v>1</v>
      </c>
    </row>
    <row r="2942" spans="1:15" x14ac:dyDescent="0.25">
      <c r="B2942" s="16">
        <f t="shared" si="336"/>
        <v>41742</v>
      </c>
      <c r="C2942">
        <f t="shared" si="337"/>
        <v>295</v>
      </c>
      <c r="D2942">
        <f t="shared" si="341"/>
        <v>157</v>
      </c>
      <c r="E2942">
        <f t="shared" si="342"/>
        <v>138</v>
      </c>
      <c r="F2942">
        <f t="shared" si="347"/>
        <v>20</v>
      </c>
      <c r="G2942">
        <f t="shared" si="343"/>
        <v>58</v>
      </c>
      <c r="H2942">
        <f t="shared" si="344"/>
        <v>53</v>
      </c>
      <c r="I2942">
        <f t="shared" si="345"/>
        <v>10</v>
      </c>
      <c r="K2942">
        <f t="shared" si="346"/>
        <v>5</v>
      </c>
      <c r="N2942">
        <v>10</v>
      </c>
      <c r="O2942">
        <v>1</v>
      </c>
    </row>
    <row r="2943" spans="1:15" x14ac:dyDescent="0.25">
      <c r="B2943" s="16">
        <f t="shared" si="336"/>
        <v>41743</v>
      </c>
      <c r="C2943">
        <f t="shared" si="337"/>
        <v>295</v>
      </c>
      <c r="D2943">
        <f t="shared" si="341"/>
        <v>157</v>
      </c>
      <c r="E2943">
        <f t="shared" si="342"/>
        <v>138</v>
      </c>
      <c r="F2943">
        <f t="shared" si="347"/>
        <v>20</v>
      </c>
      <c r="G2943">
        <f t="shared" si="343"/>
        <v>58</v>
      </c>
      <c r="H2943">
        <f t="shared" si="344"/>
        <v>53</v>
      </c>
      <c r="I2943">
        <f t="shared" si="345"/>
        <v>10</v>
      </c>
      <c r="K2943">
        <f t="shared" si="346"/>
        <v>5</v>
      </c>
      <c r="N2943">
        <v>10</v>
      </c>
      <c r="O2943">
        <v>1</v>
      </c>
    </row>
    <row r="2944" spans="1:15" x14ac:dyDescent="0.25">
      <c r="B2944" s="16">
        <f t="shared" si="336"/>
        <v>41744</v>
      </c>
      <c r="C2944">
        <f t="shared" si="337"/>
        <v>295</v>
      </c>
      <c r="D2944">
        <f t="shared" si="341"/>
        <v>157</v>
      </c>
      <c r="E2944">
        <f t="shared" si="342"/>
        <v>138</v>
      </c>
      <c r="F2944">
        <f t="shared" si="347"/>
        <v>20</v>
      </c>
      <c r="G2944">
        <f t="shared" si="343"/>
        <v>58</v>
      </c>
      <c r="H2944">
        <f t="shared" si="344"/>
        <v>53</v>
      </c>
      <c r="I2944">
        <f t="shared" si="345"/>
        <v>10</v>
      </c>
      <c r="K2944">
        <f t="shared" si="346"/>
        <v>5</v>
      </c>
      <c r="N2944">
        <v>10</v>
      </c>
      <c r="O2944">
        <v>1</v>
      </c>
    </row>
    <row r="2945" spans="2:15" x14ac:dyDescent="0.25">
      <c r="B2945" s="16">
        <f t="shared" si="336"/>
        <v>41745</v>
      </c>
      <c r="C2945">
        <f t="shared" si="337"/>
        <v>295</v>
      </c>
      <c r="D2945">
        <f t="shared" si="341"/>
        <v>157</v>
      </c>
      <c r="E2945">
        <f t="shared" si="342"/>
        <v>138</v>
      </c>
      <c r="F2945">
        <f t="shared" si="347"/>
        <v>20</v>
      </c>
      <c r="G2945">
        <f t="shared" si="343"/>
        <v>58</v>
      </c>
      <c r="H2945">
        <f t="shared" si="344"/>
        <v>53</v>
      </c>
      <c r="I2945">
        <f t="shared" si="345"/>
        <v>10</v>
      </c>
      <c r="K2945">
        <f t="shared" si="346"/>
        <v>5</v>
      </c>
      <c r="N2945">
        <v>10</v>
      </c>
      <c r="O2945">
        <v>1</v>
      </c>
    </row>
    <row r="2946" spans="2:15" x14ac:dyDescent="0.25">
      <c r="B2946" s="16">
        <f t="shared" si="336"/>
        <v>41746</v>
      </c>
      <c r="C2946">
        <f t="shared" si="337"/>
        <v>295</v>
      </c>
      <c r="D2946">
        <f t="shared" si="341"/>
        <v>157</v>
      </c>
      <c r="E2946">
        <f t="shared" si="342"/>
        <v>138</v>
      </c>
      <c r="F2946">
        <f t="shared" si="347"/>
        <v>20</v>
      </c>
      <c r="G2946">
        <f t="shared" si="343"/>
        <v>58</v>
      </c>
      <c r="H2946">
        <f t="shared" si="344"/>
        <v>53</v>
      </c>
      <c r="I2946">
        <f t="shared" si="345"/>
        <v>10</v>
      </c>
      <c r="K2946">
        <f t="shared" si="346"/>
        <v>5</v>
      </c>
      <c r="N2946">
        <v>10</v>
      </c>
      <c r="O2946">
        <v>1</v>
      </c>
    </row>
    <row r="2947" spans="2:15" x14ac:dyDescent="0.25">
      <c r="B2947" s="16">
        <f t="shared" si="336"/>
        <v>41747</v>
      </c>
      <c r="C2947">
        <f t="shared" si="337"/>
        <v>295</v>
      </c>
      <c r="D2947">
        <f t="shared" si="341"/>
        <v>157</v>
      </c>
      <c r="E2947">
        <f t="shared" si="342"/>
        <v>138</v>
      </c>
      <c r="F2947">
        <f t="shared" si="347"/>
        <v>20</v>
      </c>
      <c r="G2947">
        <f t="shared" si="343"/>
        <v>58</v>
      </c>
      <c r="H2947">
        <f t="shared" si="344"/>
        <v>53</v>
      </c>
      <c r="I2947">
        <f t="shared" si="345"/>
        <v>10</v>
      </c>
      <c r="K2947">
        <f t="shared" si="346"/>
        <v>5</v>
      </c>
      <c r="N2947">
        <v>10</v>
      </c>
      <c r="O2947">
        <v>1</v>
      </c>
    </row>
    <row r="2948" spans="2:15" x14ac:dyDescent="0.25">
      <c r="B2948" s="16">
        <f t="shared" si="336"/>
        <v>41748</v>
      </c>
      <c r="C2948">
        <f t="shared" si="337"/>
        <v>295</v>
      </c>
      <c r="D2948">
        <f t="shared" si="341"/>
        <v>157</v>
      </c>
      <c r="E2948">
        <f t="shared" si="342"/>
        <v>138</v>
      </c>
      <c r="F2948">
        <f t="shared" si="347"/>
        <v>20</v>
      </c>
      <c r="G2948">
        <f t="shared" si="343"/>
        <v>58</v>
      </c>
      <c r="H2948">
        <f t="shared" si="344"/>
        <v>53</v>
      </c>
      <c r="I2948">
        <f t="shared" si="345"/>
        <v>10</v>
      </c>
      <c r="K2948">
        <f t="shared" si="346"/>
        <v>5</v>
      </c>
      <c r="N2948">
        <v>10</v>
      </c>
      <c r="O2948">
        <v>1</v>
      </c>
    </row>
    <row r="2949" spans="2:15" x14ac:dyDescent="0.25">
      <c r="B2949" s="16">
        <f t="shared" si="336"/>
        <v>41749</v>
      </c>
      <c r="C2949">
        <f t="shared" si="337"/>
        <v>295</v>
      </c>
      <c r="D2949">
        <f t="shared" si="341"/>
        <v>157</v>
      </c>
      <c r="E2949">
        <f t="shared" si="342"/>
        <v>138</v>
      </c>
      <c r="F2949">
        <f t="shared" si="347"/>
        <v>20</v>
      </c>
      <c r="G2949">
        <f t="shared" si="343"/>
        <v>58</v>
      </c>
      <c r="H2949">
        <f t="shared" si="344"/>
        <v>53</v>
      </c>
      <c r="I2949">
        <f t="shared" si="345"/>
        <v>10</v>
      </c>
      <c r="K2949">
        <f t="shared" si="346"/>
        <v>5</v>
      </c>
      <c r="N2949">
        <v>10</v>
      </c>
      <c r="O2949">
        <v>1</v>
      </c>
    </row>
    <row r="2950" spans="2:15" x14ac:dyDescent="0.25">
      <c r="B2950" s="16">
        <f t="shared" si="336"/>
        <v>41750</v>
      </c>
      <c r="C2950">
        <f t="shared" si="337"/>
        <v>295</v>
      </c>
      <c r="D2950">
        <f t="shared" si="341"/>
        <v>157</v>
      </c>
      <c r="E2950">
        <f t="shared" si="342"/>
        <v>138</v>
      </c>
      <c r="F2950">
        <f t="shared" si="347"/>
        <v>20</v>
      </c>
      <c r="G2950">
        <f t="shared" si="343"/>
        <v>58</v>
      </c>
      <c r="H2950">
        <f t="shared" si="344"/>
        <v>53</v>
      </c>
      <c r="I2950">
        <f t="shared" si="345"/>
        <v>10</v>
      </c>
      <c r="K2950">
        <f t="shared" si="346"/>
        <v>5</v>
      </c>
      <c r="N2950">
        <v>10</v>
      </c>
      <c r="O2950">
        <v>1</v>
      </c>
    </row>
    <row r="2951" spans="2:15" x14ac:dyDescent="0.25">
      <c r="B2951" s="16">
        <f t="shared" si="336"/>
        <v>41751</v>
      </c>
      <c r="C2951">
        <f t="shared" si="337"/>
        <v>295</v>
      </c>
      <c r="D2951">
        <f t="shared" si="341"/>
        <v>157</v>
      </c>
      <c r="E2951">
        <f t="shared" si="342"/>
        <v>138</v>
      </c>
      <c r="F2951">
        <f t="shared" si="347"/>
        <v>20</v>
      </c>
      <c r="G2951">
        <f t="shared" si="343"/>
        <v>58</v>
      </c>
      <c r="H2951">
        <f t="shared" si="344"/>
        <v>53</v>
      </c>
      <c r="I2951">
        <f t="shared" si="345"/>
        <v>10</v>
      </c>
      <c r="K2951">
        <f t="shared" si="346"/>
        <v>5</v>
      </c>
      <c r="N2951">
        <v>10</v>
      </c>
      <c r="O2951">
        <v>1</v>
      </c>
    </row>
    <row r="2952" spans="2:15" x14ac:dyDescent="0.25">
      <c r="B2952" s="16">
        <f t="shared" si="336"/>
        <v>41752</v>
      </c>
      <c r="C2952">
        <f t="shared" si="337"/>
        <v>295</v>
      </c>
      <c r="D2952">
        <f t="shared" si="341"/>
        <v>157</v>
      </c>
      <c r="E2952">
        <f t="shared" si="342"/>
        <v>138</v>
      </c>
      <c r="F2952">
        <f t="shared" si="347"/>
        <v>20</v>
      </c>
      <c r="G2952">
        <f t="shared" si="343"/>
        <v>58</v>
      </c>
      <c r="H2952">
        <f t="shared" si="344"/>
        <v>53</v>
      </c>
      <c r="I2952">
        <f t="shared" si="345"/>
        <v>10</v>
      </c>
      <c r="K2952">
        <f t="shared" si="346"/>
        <v>5</v>
      </c>
      <c r="N2952">
        <v>10</v>
      </c>
      <c r="O2952">
        <v>1</v>
      </c>
    </row>
    <row r="2953" spans="2:15" x14ac:dyDescent="0.25">
      <c r="B2953" s="16">
        <f t="shared" ref="B2953:B3016" si="348">B2952+1</f>
        <v>41753</v>
      </c>
      <c r="C2953">
        <f t="shared" si="337"/>
        <v>295</v>
      </c>
      <c r="D2953">
        <f t="shared" si="341"/>
        <v>157</v>
      </c>
      <c r="E2953">
        <f t="shared" si="342"/>
        <v>138</v>
      </c>
      <c r="F2953">
        <f t="shared" si="347"/>
        <v>20</v>
      </c>
      <c r="G2953">
        <f t="shared" si="343"/>
        <v>58</v>
      </c>
      <c r="H2953">
        <f t="shared" si="344"/>
        <v>53</v>
      </c>
      <c r="I2953">
        <f t="shared" si="345"/>
        <v>10</v>
      </c>
      <c r="K2953">
        <f t="shared" si="346"/>
        <v>5</v>
      </c>
      <c r="N2953">
        <v>10</v>
      </c>
      <c r="O2953">
        <v>1</v>
      </c>
    </row>
    <row r="2954" spans="2:15" x14ac:dyDescent="0.25">
      <c r="B2954" s="16">
        <f t="shared" si="348"/>
        <v>41754</v>
      </c>
      <c r="C2954">
        <f t="shared" ref="C2954:C2959" si="349">C2953</f>
        <v>295</v>
      </c>
      <c r="D2954">
        <f t="shared" si="341"/>
        <v>157</v>
      </c>
      <c r="E2954">
        <f t="shared" si="342"/>
        <v>138</v>
      </c>
      <c r="F2954">
        <f t="shared" si="347"/>
        <v>20</v>
      </c>
      <c r="G2954">
        <f t="shared" si="343"/>
        <v>58</v>
      </c>
      <c r="H2954">
        <f t="shared" si="344"/>
        <v>53</v>
      </c>
      <c r="I2954">
        <f t="shared" si="345"/>
        <v>10</v>
      </c>
      <c r="K2954">
        <f t="shared" si="346"/>
        <v>5</v>
      </c>
      <c r="N2954">
        <v>10</v>
      </c>
      <c r="O2954">
        <v>1</v>
      </c>
    </row>
    <row r="2955" spans="2:15" x14ac:dyDescent="0.25">
      <c r="B2955" s="16">
        <f t="shared" si="348"/>
        <v>41755</v>
      </c>
      <c r="C2955">
        <f t="shared" si="349"/>
        <v>295</v>
      </c>
      <c r="D2955">
        <f t="shared" si="341"/>
        <v>157</v>
      </c>
      <c r="E2955">
        <f t="shared" si="342"/>
        <v>138</v>
      </c>
      <c r="F2955">
        <f t="shared" si="347"/>
        <v>20</v>
      </c>
      <c r="G2955">
        <f t="shared" si="343"/>
        <v>58</v>
      </c>
      <c r="H2955">
        <f t="shared" si="344"/>
        <v>53</v>
      </c>
      <c r="I2955">
        <f t="shared" si="345"/>
        <v>10</v>
      </c>
      <c r="K2955">
        <f t="shared" si="346"/>
        <v>5</v>
      </c>
      <c r="N2955">
        <v>10</v>
      </c>
      <c r="O2955">
        <v>1</v>
      </c>
    </row>
    <row r="2956" spans="2:15" x14ac:dyDescent="0.25">
      <c r="B2956" s="16">
        <f t="shared" si="348"/>
        <v>41756</v>
      </c>
      <c r="C2956">
        <f t="shared" si="349"/>
        <v>295</v>
      </c>
      <c r="D2956">
        <f t="shared" si="341"/>
        <v>157</v>
      </c>
      <c r="E2956">
        <f t="shared" si="342"/>
        <v>138</v>
      </c>
      <c r="F2956">
        <f t="shared" si="347"/>
        <v>20</v>
      </c>
      <c r="G2956">
        <f t="shared" si="343"/>
        <v>58</v>
      </c>
      <c r="H2956">
        <f t="shared" si="344"/>
        <v>53</v>
      </c>
      <c r="I2956">
        <f t="shared" si="345"/>
        <v>10</v>
      </c>
      <c r="K2956">
        <f t="shared" si="346"/>
        <v>5</v>
      </c>
      <c r="N2956">
        <v>10</v>
      </c>
      <c r="O2956">
        <v>1</v>
      </c>
    </row>
    <row r="2957" spans="2:15" x14ac:dyDescent="0.25">
      <c r="B2957" s="16">
        <f t="shared" si="348"/>
        <v>41757</v>
      </c>
      <c r="C2957">
        <f t="shared" si="349"/>
        <v>295</v>
      </c>
      <c r="D2957">
        <f t="shared" si="341"/>
        <v>157</v>
      </c>
      <c r="E2957">
        <f t="shared" si="342"/>
        <v>138</v>
      </c>
      <c r="F2957">
        <f t="shared" si="347"/>
        <v>20</v>
      </c>
      <c r="G2957">
        <f t="shared" si="343"/>
        <v>58</v>
      </c>
      <c r="H2957">
        <f t="shared" si="344"/>
        <v>53</v>
      </c>
      <c r="I2957">
        <f t="shared" si="345"/>
        <v>10</v>
      </c>
      <c r="K2957">
        <f t="shared" si="346"/>
        <v>5</v>
      </c>
      <c r="N2957">
        <v>10</v>
      </c>
      <c r="O2957">
        <v>1</v>
      </c>
    </row>
    <row r="2958" spans="2:15" x14ac:dyDescent="0.25">
      <c r="B2958" s="16">
        <f t="shared" si="348"/>
        <v>41758</v>
      </c>
      <c r="C2958">
        <f t="shared" si="349"/>
        <v>295</v>
      </c>
      <c r="D2958">
        <f t="shared" si="341"/>
        <v>157</v>
      </c>
      <c r="E2958">
        <f t="shared" si="342"/>
        <v>138</v>
      </c>
      <c r="F2958">
        <f t="shared" si="347"/>
        <v>20</v>
      </c>
      <c r="G2958">
        <f t="shared" si="343"/>
        <v>58</v>
      </c>
      <c r="H2958">
        <f t="shared" si="344"/>
        <v>53</v>
      </c>
      <c r="I2958">
        <f t="shared" si="345"/>
        <v>10</v>
      </c>
      <c r="K2958">
        <f t="shared" si="346"/>
        <v>5</v>
      </c>
      <c r="N2958">
        <v>10</v>
      </c>
      <c r="O2958">
        <v>1</v>
      </c>
    </row>
    <row r="2959" spans="2:15" x14ac:dyDescent="0.25">
      <c r="B2959" s="16">
        <f t="shared" si="348"/>
        <v>41759</v>
      </c>
      <c r="C2959">
        <f t="shared" si="349"/>
        <v>295</v>
      </c>
      <c r="D2959">
        <f t="shared" si="341"/>
        <v>157</v>
      </c>
      <c r="E2959">
        <f t="shared" si="342"/>
        <v>138</v>
      </c>
      <c r="F2959">
        <f t="shared" si="347"/>
        <v>20</v>
      </c>
      <c r="G2959">
        <f t="shared" si="343"/>
        <v>58</v>
      </c>
      <c r="H2959">
        <f t="shared" si="344"/>
        <v>53</v>
      </c>
      <c r="I2959">
        <f t="shared" si="345"/>
        <v>10</v>
      </c>
      <c r="K2959">
        <f t="shared" si="346"/>
        <v>5</v>
      </c>
      <c r="N2959">
        <v>10</v>
      </c>
      <c r="O2959">
        <v>1</v>
      </c>
    </row>
    <row r="2960" spans="2:15" x14ac:dyDescent="0.25">
      <c r="B2960" s="16">
        <f t="shared" si="348"/>
        <v>41760</v>
      </c>
      <c r="C2960">
        <v>287</v>
      </c>
      <c r="D2960">
        <f t="shared" si="341"/>
        <v>157</v>
      </c>
      <c r="E2960">
        <f t="shared" si="342"/>
        <v>130</v>
      </c>
      <c r="F2960">
        <f t="shared" si="347"/>
        <v>20</v>
      </c>
      <c r="G2960">
        <f>1+75</f>
        <v>76</v>
      </c>
      <c r="H2960">
        <f t="shared" ref="H2960:H2994" si="350">5+5+5+5+1</f>
        <v>21</v>
      </c>
      <c r="I2960">
        <f>5+5+14</f>
        <v>24</v>
      </c>
      <c r="K2960">
        <f t="shared" si="346"/>
        <v>5</v>
      </c>
      <c r="N2960">
        <v>10</v>
      </c>
      <c r="O2960">
        <v>1</v>
      </c>
    </row>
    <row r="2961" spans="2:15" x14ac:dyDescent="0.25">
      <c r="B2961" s="16">
        <f t="shared" si="348"/>
        <v>41761</v>
      </c>
      <c r="C2961">
        <v>287</v>
      </c>
      <c r="D2961">
        <f t="shared" si="341"/>
        <v>157</v>
      </c>
      <c r="E2961">
        <f t="shared" si="342"/>
        <v>130</v>
      </c>
      <c r="F2961">
        <f t="shared" si="347"/>
        <v>20</v>
      </c>
      <c r="G2961">
        <f t="shared" ref="G2961:G2990" si="351">1+75</f>
        <v>76</v>
      </c>
      <c r="H2961">
        <f t="shared" si="350"/>
        <v>21</v>
      </c>
      <c r="I2961">
        <f t="shared" ref="I2961:I2990" si="352">5+5+14</f>
        <v>24</v>
      </c>
      <c r="K2961">
        <f t="shared" si="346"/>
        <v>5</v>
      </c>
      <c r="N2961">
        <v>10</v>
      </c>
      <c r="O2961">
        <v>1</v>
      </c>
    </row>
    <row r="2962" spans="2:15" x14ac:dyDescent="0.25">
      <c r="B2962" s="16">
        <f t="shared" si="348"/>
        <v>41762</v>
      </c>
      <c r="C2962">
        <v>287</v>
      </c>
      <c r="D2962">
        <f t="shared" si="341"/>
        <v>157</v>
      </c>
      <c r="E2962">
        <f t="shared" si="342"/>
        <v>130</v>
      </c>
      <c r="F2962">
        <f t="shared" si="347"/>
        <v>20</v>
      </c>
      <c r="G2962">
        <f t="shared" si="351"/>
        <v>76</v>
      </c>
      <c r="H2962">
        <f t="shared" si="350"/>
        <v>21</v>
      </c>
      <c r="I2962">
        <f t="shared" si="352"/>
        <v>24</v>
      </c>
      <c r="K2962">
        <f t="shared" si="346"/>
        <v>5</v>
      </c>
      <c r="N2962">
        <v>10</v>
      </c>
      <c r="O2962">
        <v>1</v>
      </c>
    </row>
    <row r="2963" spans="2:15" x14ac:dyDescent="0.25">
      <c r="B2963" s="16">
        <f t="shared" si="348"/>
        <v>41763</v>
      </c>
      <c r="C2963">
        <v>287</v>
      </c>
      <c r="D2963">
        <f t="shared" si="341"/>
        <v>157</v>
      </c>
      <c r="E2963">
        <f t="shared" si="342"/>
        <v>130</v>
      </c>
      <c r="F2963">
        <f t="shared" si="347"/>
        <v>20</v>
      </c>
      <c r="G2963">
        <f t="shared" si="351"/>
        <v>76</v>
      </c>
      <c r="H2963">
        <f t="shared" si="350"/>
        <v>21</v>
      </c>
      <c r="I2963">
        <f t="shared" si="352"/>
        <v>24</v>
      </c>
      <c r="K2963">
        <f t="shared" si="346"/>
        <v>5</v>
      </c>
      <c r="N2963">
        <v>10</v>
      </c>
      <c r="O2963">
        <v>1</v>
      </c>
    </row>
    <row r="2964" spans="2:15" x14ac:dyDescent="0.25">
      <c r="B2964" s="16">
        <f t="shared" si="348"/>
        <v>41764</v>
      </c>
      <c r="C2964">
        <v>287</v>
      </c>
      <c r="D2964">
        <f t="shared" si="341"/>
        <v>157</v>
      </c>
      <c r="E2964">
        <f t="shared" si="342"/>
        <v>130</v>
      </c>
      <c r="F2964">
        <f t="shared" si="347"/>
        <v>20</v>
      </c>
      <c r="G2964">
        <f t="shared" si="351"/>
        <v>76</v>
      </c>
      <c r="H2964">
        <f t="shared" si="350"/>
        <v>21</v>
      </c>
      <c r="I2964">
        <f t="shared" si="352"/>
        <v>24</v>
      </c>
      <c r="K2964">
        <f t="shared" si="346"/>
        <v>5</v>
      </c>
      <c r="N2964">
        <v>10</v>
      </c>
      <c r="O2964">
        <v>1</v>
      </c>
    </row>
    <row r="2965" spans="2:15" x14ac:dyDescent="0.25">
      <c r="B2965" s="16">
        <f t="shared" si="348"/>
        <v>41765</v>
      </c>
      <c r="C2965">
        <v>287</v>
      </c>
      <c r="D2965">
        <f t="shared" si="341"/>
        <v>157</v>
      </c>
      <c r="E2965">
        <f t="shared" si="342"/>
        <v>130</v>
      </c>
      <c r="F2965">
        <f t="shared" si="347"/>
        <v>20</v>
      </c>
      <c r="G2965">
        <f t="shared" si="351"/>
        <v>76</v>
      </c>
      <c r="H2965">
        <f t="shared" si="350"/>
        <v>21</v>
      </c>
      <c r="I2965">
        <f t="shared" si="352"/>
        <v>24</v>
      </c>
      <c r="K2965">
        <f t="shared" si="346"/>
        <v>5</v>
      </c>
      <c r="N2965">
        <v>10</v>
      </c>
      <c r="O2965">
        <v>1</v>
      </c>
    </row>
    <row r="2966" spans="2:15" x14ac:dyDescent="0.25">
      <c r="B2966" s="16">
        <f t="shared" si="348"/>
        <v>41766</v>
      </c>
      <c r="C2966">
        <v>287</v>
      </c>
      <c r="D2966">
        <f t="shared" si="341"/>
        <v>157</v>
      </c>
      <c r="E2966">
        <f t="shared" si="342"/>
        <v>130</v>
      </c>
      <c r="F2966">
        <f t="shared" si="347"/>
        <v>20</v>
      </c>
      <c r="G2966">
        <f t="shared" si="351"/>
        <v>76</v>
      </c>
      <c r="H2966">
        <f t="shared" si="350"/>
        <v>21</v>
      </c>
      <c r="I2966">
        <f t="shared" si="352"/>
        <v>24</v>
      </c>
      <c r="K2966">
        <f t="shared" si="346"/>
        <v>5</v>
      </c>
      <c r="N2966">
        <v>10</v>
      </c>
      <c r="O2966">
        <v>1</v>
      </c>
    </row>
    <row r="2967" spans="2:15" x14ac:dyDescent="0.25">
      <c r="B2967" s="16">
        <f t="shared" si="348"/>
        <v>41767</v>
      </c>
      <c r="C2967">
        <v>287</v>
      </c>
      <c r="D2967">
        <f t="shared" si="341"/>
        <v>157</v>
      </c>
      <c r="E2967">
        <f t="shared" si="342"/>
        <v>130</v>
      </c>
      <c r="F2967">
        <f t="shared" si="347"/>
        <v>20</v>
      </c>
      <c r="G2967">
        <f t="shared" si="351"/>
        <v>76</v>
      </c>
      <c r="H2967">
        <f t="shared" si="350"/>
        <v>21</v>
      </c>
      <c r="I2967">
        <f t="shared" si="352"/>
        <v>24</v>
      </c>
      <c r="K2967">
        <f t="shared" si="346"/>
        <v>5</v>
      </c>
      <c r="N2967">
        <v>10</v>
      </c>
      <c r="O2967">
        <v>1</v>
      </c>
    </row>
    <row r="2968" spans="2:15" x14ac:dyDescent="0.25">
      <c r="B2968" s="16">
        <f t="shared" si="348"/>
        <v>41768</v>
      </c>
      <c r="C2968">
        <v>287</v>
      </c>
      <c r="D2968">
        <f t="shared" si="341"/>
        <v>157</v>
      </c>
      <c r="E2968">
        <f t="shared" si="342"/>
        <v>130</v>
      </c>
      <c r="F2968">
        <f t="shared" si="347"/>
        <v>20</v>
      </c>
      <c r="G2968">
        <f t="shared" si="351"/>
        <v>76</v>
      </c>
      <c r="H2968">
        <f t="shared" si="350"/>
        <v>21</v>
      </c>
      <c r="I2968">
        <f t="shared" si="352"/>
        <v>24</v>
      </c>
      <c r="K2968">
        <f t="shared" si="346"/>
        <v>5</v>
      </c>
      <c r="N2968">
        <v>10</v>
      </c>
      <c r="O2968">
        <v>1</v>
      </c>
    </row>
    <row r="2969" spans="2:15" x14ac:dyDescent="0.25">
      <c r="B2969" s="16">
        <f t="shared" si="348"/>
        <v>41769</v>
      </c>
      <c r="C2969">
        <v>287</v>
      </c>
      <c r="D2969">
        <f t="shared" si="341"/>
        <v>157</v>
      </c>
      <c r="E2969">
        <f t="shared" si="342"/>
        <v>130</v>
      </c>
      <c r="F2969">
        <f t="shared" si="347"/>
        <v>20</v>
      </c>
      <c r="G2969">
        <f t="shared" si="351"/>
        <v>76</v>
      </c>
      <c r="H2969">
        <f t="shared" si="350"/>
        <v>21</v>
      </c>
      <c r="I2969">
        <f t="shared" si="352"/>
        <v>24</v>
      </c>
      <c r="K2969">
        <f t="shared" si="346"/>
        <v>5</v>
      </c>
      <c r="N2969">
        <v>10</v>
      </c>
      <c r="O2969">
        <v>1</v>
      </c>
    </row>
    <row r="2970" spans="2:15" x14ac:dyDescent="0.25">
      <c r="B2970" s="16">
        <f t="shared" si="348"/>
        <v>41770</v>
      </c>
      <c r="C2970">
        <v>287</v>
      </c>
      <c r="D2970">
        <f t="shared" si="341"/>
        <v>157</v>
      </c>
      <c r="E2970">
        <f t="shared" si="342"/>
        <v>130</v>
      </c>
      <c r="F2970">
        <f t="shared" si="347"/>
        <v>20</v>
      </c>
      <c r="G2970">
        <f t="shared" si="351"/>
        <v>76</v>
      </c>
      <c r="H2970">
        <f t="shared" si="350"/>
        <v>21</v>
      </c>
      <c r="I2970">
        <f t="shared" si="352"/>
        <v>24</v>
      </c>
      <c r="K2970">
        <f t="shared" si="346"/>
        <v>5</v>
      </c>
      <c r="N2970">
        <v>10</v>
      </c>
      <c r="O2970">
        <v>1</v>
      </c>
    </row>
    <row r="2971" spans="2:15" x14ac:dyDescent="0.25">
      <c r="B2971" s="16">
        <f t="shared" si="348"/>
        <v>41771</v>
      </c>
      <c r="C2971">
        <v>287</v>
      </c>
      <c r="D2971">
        <f t="shared" si="341"/>
        <v>157</v>
      </c>
      <c r="E2971">
        <f t="shared" si="342"/>
        <v>130</v>
      </c>
      <c r="F2971">
        <f t="shared" si="347"/>
        <v>20</v>
      </c>
      <c r="G2971">
        <f t="shared" si="351"/>
        <v>76</v>
      </c>
      <c r="H2971">
        <f t="shared" si="350"/>
        <v>21</v>
      </c>
      <c r="I2971">
        <f t="shared" si="352"/>
        <v>24</v>
      </c>
      <c r="K2971">
        <f t="shared" si="346"/>
        <v>5</v>
      </c>
      <c r="N2971">
        <v>10</v>
      </c>
      <c r="O2971">
        <v>1</v>
      </c>
    </row>
    <row r="2972" spans="2:15" x14ac:dyDescent="0.25">
      <c r="B2972" s="16">
        <f t="shared" si="348"/>
        <v>41772</v>
      </c>
      <c r="C2972">
        <v>287</v>
      </c>
      <c r="D2972">
        <f t="shared" si="341"/>
        <v>157</v>
      </c>
      <c r="E2972">
        <f t="shared" si="342"/>
        <v>130</v>
      </c>
      <c r="F2972">
        <f t="shared" si="347"/>
        <v>20</v>
      </c>
      <c r="G2972">
        <f t="shared" si="351"/>
        <v>76</v>
      </c>
      <c r="H2972">
        <f t="shared" si="350"/>
        <v>21</v>
      </c>
      <c r="I2972">
        <f t="shared" si="352"/>
        <v>24</v>
      </c>
      <c r="K2972">
        <f t="shared" si="346"/>
        <v>5</v>
      </c>
      <c r="N2972">
        <v>10</v>
      </c>
      <c r="O2972">
        <v>1</v>
      </c>
    </row>
    <row r="2973" spans="2:15" x14ac:dyDescent="0.25">
      <c r="B2973" s="16">
        <f t="shared" si="348"/>
        <v>41773</v>
      </c>
      <c r="C2973">
        <v>287</v>
      </c>
      <c r="D2973">
        <f t="shared" si="341"/>
        <v>157</v>
      </c>
      <c r="E2973">
        <f t="shared" si="342"/>
        <v>130</v>
      </c>
      <c r="F2973">
        <f t="shared" si="347"/>
        <v>20</v>
      </c>
      <c r="G2973">
        <f t="shared" si="351"/>
        <v>76</v>
      </c>
      <c r="H2973">
        <f t="shared" si="350"/>
        <v>21</v>
      </c>
      <c r="I2973">
        <f t="shared" si="352"/>
        <v>24</v>
      </c>
      <c r="K2973">
        <f t="shared" si="346"/>
        <v>5</v>
      </c>
      <c r="N2973">
        <v>10</v>
      </c>
      <c r="O2973">
        <v>1</v>
      </c>
    </row>
    <row r="2974" spans="2:15" x14ac:dyDescent="0.25">
      <c r="B2974" s="16">
        <f t="shared" si="348"/>
        <v>41774</v>
      </c>
      <c r="C2974">
        <v>287</v>
      </c>
      <c r="D2974">
        <f t="shared" si="341"/>
        <v>157</v>
      </c>
      <c r="E2974">
        <f t="shared" si="342"/>
        <v>130</v>
      </c>
      <c r="F2974">
        <f t="shared" si="347"/>
        <v>20</v>
      </c>
      <c r="G2974">
        <f t="shared" si="351"/>
        <v>76</v>
      </c>
      <c r="H2974">
        <f t="shared" si="350"/>
        <v>21</v>
      </c>
      <c r="I2974">
        <f t="shared" si="352"/>
        <v>24</v>
      </c>
      <c r="K2974">
        <f t="shared" si="346"/>
        <v>5</v>
      </c>
      <c r="N2974">
        <v>10</v>
      </c>
      <c r="O2974">
        <v>1</v>
      </c>
    </row>
    <row r="2975" spans="2:15" x14ac:dyDescent="0.25">
      <c r="B2975" s="16">
        <f t="shared" si="348"/>
        <v>41775</v>
      </c>
      <c r="C2975">
        <v>287</v>
      </c>
      <c r="D2975">
        <f t="shared" si="341"/>
        <v>157</v>
      </c>
      <c r="E2975">
        <f t="shared" si="342"/>
        <v>130</v>
      </c>
      <c r="F2975">
        <f t="shared" si="347"/>
        <v>20</v>
      </c>
      <c r="G2975">
        <f t="shared" si="351"/>
        <v>76</v>
      </c>
      <c r="H2975">
        <f t="shared" si="350"/>
        <v>21</v>
      </c>
      <c r="I2975">
        <f t="shared" si="352"/>
        <v>24</v>
      </c>
      <c r="K2975">
        <f t="shared" si="346"/>
        <v>5</v>
      </c>
      <c r="N2975">
        <v>10</v>
      </c>
      <c r="O2975">
        <v>1</v>
      </c>
    </row>
    <row r="2976" spans="2:15" x14ac:dyDescent="0.25">
      <c r="B2976" s="16">
        <f t="shared" si="348"/>
        <v>41776</v>
      </c>
      <c r="C2976">
        <v>287</v>
      </c>
      <c r="D2976">
        <f t="shared" si="341"/>
        <v>157</v>
      </c>
      <c r="E2976">
        <f t="shared" si="342"/>
        <v>130</v>
      </c>
      <c r="F2976">
        <f t="shared" si="347"/>
        <v>20</v>
      </c>
      <c r="G2976">
        <f t="shared" si="351"/>
        <v>76</v>
      </c>
      <c r="H2976">
        <f t="shared" si="350"/>
        <v>21</v>
      </c>
      <c r="I2976">
        <f t="shared" si="352"/>
        <v>24</v>
      </c>
      <c r="K2976">
        <f t="shared" si="346"/>
        <v>5</v>
      </c>
      <c r="N2976">
        <v>10</v>
      </c>
      <c r="O2976">
        <v>1</v>
      </c>
    </row>
    <row r="2977" spans="2:15" x14ac:dyDescent="0.25">
      <c r="B2977" s="16">
        <f t="shared" si="348"/>
        <v>41777</v>
      </c>
      <c r="C2977">
        <v>287</v>
      </c>
      <c r="D2977">
        <f t="shared" si="341"/>
        <v>157</v>
      </c>
      <c r="E2977">
        <f t="shared" si="342"/>
        <v>130</v>
      </c>
      <c r="F2977">
        <f t="shared" si="347"/>
        <v>20</v>
      </c>
      <c r="G2977">
        <f t="shared" si="351"/>
        <v>76</v>
      </c>
      <c r="H2977">
        <f t="shared" si="350"/>
        <v>21</v>
      </c>
      <c r="I2977">
        <f t="shared" si="352"/>
        <v>24</v>
      </c>
      <c r="K2977">
        <f t="shared" si="346"/>
        <v>5</v>
      </c>
      <c r="N2977">
        <v>10</v>
      </c>
      <c r="O2977">
        <v>1</v>
      </c>
    </row>
    <row r="2978" spans="2:15" x14ac:dyDescent="0.25">
      <c r="B2978" s="16">
        <f t="shared" si="348"/>
        <v>41778</v>
      </c>
      <c r="C2978">
        <v>287</v>
      </c>
      <c r="D2978">
        <f t="shared" si="341"/>
        <v>157</v>
      </c>
      <c r="E2978">
        <f t="shared" si="342"/>
        <v>130</v>
      </c>
      <c r="F2978">
        <f t="shared" si="347"/>
        <v>20</v>
      </c>
      <c r="G2978">
        <f t="shared" si="351"/>
        <v>76</v>
      </c>
      <c r="H2978">
        <f t="shared" si="350"/>
        <v>21</v>
      </c>
      <c r="I2978">
        <f t="shared" si="352"/>
        <v>24</v>
      </c>
      <c r="K2978">
        <f t="shared" si="346"/>
        <v>5</v>
      </c>
      <c r="N2978">
        <v>10</v>
      </c>
      <c r="O2978">
        <v>1</v>
      </c>
    </row>
    <row r="2979" spans="2:15" x14ac:dyDescent="0.25">
      <c r="B2979" s="16">
        <f t="shared" si="348"/>
        <v>41779</v>
      </c>
      <c r="C2979">
        <v>287</v>
      </c>
      <c r="D2979">
        <f t="shared" si="341"/>
        <v>157</v>
      </c>
      <c r="E2979">
        <f t="shared" si="342"/>
        <v>130</v>
      </c>
      <c r="F2979">
        <f t="shared" si="347"/>
        <v>20</v>
      </c>
      <c r="G2979">
        <f t="shared" si="351"/>
        <v>76</v>
      </c>
      <c r="H2979">
        <f t="shared" si="350"/>
        <v>21</v>
      </c>
      <c r="I2979">
        <f t="shared" si="352"/>
        <v>24</v>
      </c>
      <c r="K2979">
        <f t="shared" si="346"/>
        <v>5</v>
      </c>
      <c r="N2979">
        <v>10</v>
      </c>
      <c r="O2979">
        <v>1</v>
      </c>
    </row>
    <row r="2980" spans="2:15" x14ac:dyDescent="0.25">
      <c r="B2980" s="16">
        <f t="shared" si="348"/>
        <v>41780</v>
      </c>
      <c r="C2980">
        <v>287</v>
      </c>
      <c r="D2980">
        <f t="shared" si="341"/>
        <v>157</v>
      </c>
      <c r="E2980">
        <f t="shared" si="342"/>
        <v>130</v>
      </c>
      <c r="F2980">
        <f t="shared" si="347"/>
        <v>20</v>
      </c>
      <c r="G2980">
        <f t="shared" si="351"/>
        <v>76</v>
      </c>
      <c r="H2980">
        <f t="shared" si="350"/>
        <v>21</v>
      </c>
      <c r="I2980">
        <f t="shared" si="352"/>
        <v>24</v>
      </c>
      <c r="K2980">
        <f t="shared" si="346"/>
        <v>5</v>
      </c>
      <c r="N2980">
        <v>10</v>
      </c>
      <c r="O2980">
        <v>1</v>
      </c>
    </row>
    <row r="2981" spans="2:15" x14ac:dyDescent="0.25">
      <c r="B2981" s="16">
        <f t="shared" si="348"/>
        <v>41781</v>
      </c>
      <c r="C2981">
        <v>287</v>
      </c>
      <c r="D2981">
        <f t="shared" si="341"/>
        <v>157</v>
      </c>
      <c r="E2981">
        <f t="shared" si="342"/>
        <v>130</v>
      </c>
      <c r="F2981">
        <f t="shared" si="347"/>
        <v>20</v>
      </c>
      <c r="G2981">
        <f t="shared" si="351"/>
        <v>76</v>
      </c>
      <c r="H2981">
        <f t="shared" si="350"/>
        <v>21</v>
      </c>
      <c r="I2981">
        <f t="shared" si="352"/>
        <v>24</v>
      </c>
      <c r="K2981">
        <f t="shared" si="346"/>
        <v>5</v>
      </c>
      <c r="N2981">
        <v>10</v>
      </c>
      <c r="O2981">
        <v>1</v>
      </c>
    </row>
    <row r="2982" spans="2:15" x14ac:dyDescent="0.25">
      <c r="B2982" s="16">
        <f t="shared" si="348"/>
        <v>41782</v>
      </c>
      <c r="C2982">
        <v>287</v>
      </c>
      <c r="D2982">
        <f t="shared" si="341"/>
        <v>157</v>
      </c>
      <c r="E2982">
        <f t="shared" si="342"/>
        <v>130</v>
      </c>
      <c r="F2982">
        <f t="shared" si="347"/>
        <v>20</v>
      </c>
      <c r="G2982">
        <f t="shared" si="351"/>
        <v>76</v>
      </c>
      <c r="H2982">
        <f t="shared" si="350"/>
        <v>21</v>
      </c>
      <c r="I2982">
        <f t="shared" si="352"/>
        <v>24</v>
      </c>
      <c r="K2982">
        <f t="shared" si="346"/>
        <v>5</v>
      </c>
      <c r="N2982">
        <v>10</v>
      </c>
      <c r="O2982">
        <v>1</v>
      </c>
    </row>
    <row r="2983" spans="2:15" x14ac:dyDescent="0.25">
      <c r="B2983" s="16">
        <f t="shared" si="348"/>
        <v>41783</v>
      </c>
      <c r="C2983">
        <v>287</v>
      </c>
      <c r="D2983">
        <f t="shared" si="341"/>
        <v>157</v>
      </c>
      <c r="E2983">
        <f t="shared" si="342"/>
        <v>130</v>
      </c>
      <c r="F2983">
        <f t="shared" si="347"/>
        <v>20</v>
      </c>
      <c r="G2983">
        <f t="shared" si="351"/>
        <v>76</v>
      </c>
      <c r="H2983">
        <f t="shared" si="350"/>
        <v>21</v>
      </c>
      <c r="I2983">
        <f t="shared" si="352"/>
        <v>24</v>
      </c>
      <c r="K2983">
        <f t="shared" si="346"/>
        <v>5</v>
      </c>
      <c r="N2983">
        <v>10</v>
      </c>
      <c r="O2983">
        <v>1</v>
      </c>
    </row>
    <row r="2984" spans="2:15" x14ac:dyDescent="0.25">
      <c r="B2984" s="16">
        <f t="shared" si="348"/>
        <v>41784</v>
      </c>
      <c r="C2984">
        <v>287</v>
      </c>
      <c r="D2984">
        <f t="shared" si="341"/>
        <v>157</v>
      </c>
      <c r="E2984">
        <f t="shared" si="342"/>
        <v>130</v>
      </c>
      <c r="F2984">
        <f t="shared" si="347"/>
        <v>20</v>
      </c>
      <c r="G2984">
        <f t="shared" si="351"/>
        <v>76</v>
      </c>
      <c r="H2984">
        <f t="shared" si="350"/>
        <v>21</v>
      </c>
      <c r="I2984">
        <f t="shared" si="352"/>
        <v>24</v>
      </c>
      <c r="K2984">
        <f t="shared" si="346"/>
        <v>5</v>
      </c>
      <c r="N2984">
        <v>10</v>
      </c>
      <c r="O2984">
        <v>1</v>
      </c>
    </row>
    <row r="2985" spans="2:15" x14ac:dyDescent="0.25">
      <c r="B2985" s="16">
        <f t="shared" si="348"/>
        <v>41785</v>
      </c>
      <c r="C2985">
        <v>287</v>
      </c>
      <c r="D2985">
        <f t="shared" si="341"/>
        <v>157</v>
      </c>
      <c r="E2985">
        <f t="shared" si="342"/>
        <v>130</v>
      </c>
      <c r="F2985">
        <f t="shared" si="347"/>
        <v>20</v>
      </c>
      <c r="G2985">
        <f t="shared" si="351"/>
        <v>76</v>
      </c>
      <c r="H2985">
        <f t="shared" si="350"/>
        <v>21</v>
      </c>
      <c r="I2985">
        <f t="shared" si="352"/>
        <v>24</v>
      </c>
      <c r="K2985">
        <f t="shared" si="346"/>
        <v>5</v>
      </c>
      <c r="N2985">
        <v>10</v>
      </c>
      <c r="O2985">
        <v>1</v>
      </c>
    </row>
    <row r="2986" spans="2:15" x14ac:dyDescent="0.25">
      <c r="B2986" s="16">
        <f t="shared" si="348"/>
        <v>41786</v>
      </c>
      <c r="C2986">
        <v>287</v>
      </c>
      <c r="D2986">
        <f t="shared" si="341"/>
        <v>157</v>
      </c>
      <c r="E2986">
        <f t="shared" si="342"/>
        <v>130</v>
      </c>
      <c r="F2986">
        <f t="shared" si="347"/>
        <v>20</v>
      </c>
      <c r="G2986">
        <f t="shared" si="351"/>
        <v>76</v>
      </c>
      <c r="H2986">
        <f t="shared" si="350"/>
        <v>21</v>
      </c>
      <c r="I2986">
        <f t="shared" si="352"/>
        <v>24</v>
      </c>
      <c r="K2986">
        <f t="shared" si="346"/>
        <v>5</v>
      </c>
      <c r="N2986">
        <v>10</v>
      </c>
      <c r="O2986">
        <v>1</v>
      </c>
    </row>
    <row r="2987" spans="2:15" x14ac:dyDescent="0.25">
      <c r="B2987" s="16">
        <f t="shared" si="348"/>
        <v>41787</v>
      </c>
      <c r="C2987">
        <v>287</v>
      </c>
      <c r="D2987">
        <f t="shared" si="341"/>
        <v>157</v>
      </c>
      <c r="E2987">
        <f t="shared" si="342"/>
        <v>130</v>
      </c>
      <c r="F2987">
        <f t="shared" si="347"/>
        <v>20</v>
      </c>
      <c r="G2987">
        <f t="shared" si="351"/>
        <v>76</v>
      </c>
      <c r="H2987">
        <f t="shared" si="350"/>
        <v>21</v>
      </c>
      <c r="I2987">
        <f t="shared" si="352"/>
        <v>24</v>
      </c>
      <c r="K2987">
        <f t="shared" si="346"/>
        <v>5</v>
      </c>
      <c r="N2987">
        <v>10</v>
      </c>
      <c r="O2987">
        <v>1</v>
      </c>
    </row>
    <row r="2988" spans="2:15" x14ac:dyDescent="0.25">
      <c r="B2988" s="16">
        <f t="shared" si="348"/>
        <v>41788</v>
      </c>
      <c r="C2988">
        <v>287</v>
      </c>
      <c r="D2988">
        <f t="shared" si="341"/>
        <v>157</v>
      </c>
      <c r="E2988">
        <f t="shared" si="342"/>
        <v>130</v>
      </c>
      <c r="F2988">
        <f t="shared" si="347"/>
        <v>20</v>
      </c>
      <c r="G2988">
        <f t="shared" si="351"/>
        <v>76</v>
      </c>
      <c r="H2988">
        <f t="shared" si="350"/>
        <v>21</v>
      </c>
      <c r="I2988">
        <f t="shared" si="352"/>
        <v>24</v>
      </c>
      <c r="K2988">
        <f t="shared" si="346"/>
        <v>5</v>
      </c>
      <c r="N2988">
        <v>10</v>
      </c>
      <c r="O2988">
        <v>1</v>
      </c>
    </row>
    <row r="2989" spans="2:15" x14ac:dyDescent="0.25">
      <c r="B2989" s="16">
        <f t="shared" si="348"/>
        <v>41789</v>
      </c>
      <c r="C2989">
        <v>287</v>
      </c>
      <c r="D2989">
        <f t="shared" si="341"/>
        <v>157</v>
      </c>
      <c r="E2989">
        <f t="shared" si="342"/>
        <v>130</v>
      </c>
      <c r="F2989">
        <f t="shared" si="347"/>
        <v>20</v>
      </c>
      <c r="G2989">
        <f t="shared" si="351"/>
        <v>76</v>
      </c>
      <c r="H2989">
        <f t="shared" si="350"/>
        <v>21</v>
      </c>
      <c r="I2989">
        <f t="shared" si="352"/>
        <v>24</v>
      </c>
      <c r="K2989">
        <f t="shared" si="346"/>
        <v>5</v>
      </c>
      <c r="N2989">
        <v>10</v>
      </c>
      <c r="O2989">
        <v>1</v>
      </c>
    </row>
    <row r="2990" spans="2:15" x14ac:dyDescent="0.25">
      <c r="B2990" s="16">
        <f t="shared" si="348"/>
        <v>41790</v>
      </c>
      <c r="C2990">
        <v>287</v>
      </c>
      <c r="D2990">
        <f t="shared" si="341"/>
        <v>157</v>
      </c>
      <c r="E2990">
        <f t="shared" si="342"/>
        <v>130</v>
      </c>
      <c r="F2990">
        <f t="shared" si="347"/>
        <v>20</v>
      </c>
      <c r="G2990">
        <f t="shared" si="351"/>
        <v>76</v>
      </c>
      <c r="H2990">
        <f t="shared" si="350"/>
        <v>21</v>
      </c>
      <c r="I2990">
        <f t="shared" si="352"/>
        <v>24</v>
      </c>
      <c r="K2990">
        <f t="shared" si="346"/>
        <v>5</v>
      </c>
      <c r="N2990">
        <v>10</v>
      </c>
      <c r="O2990">
        <v>1</v>
      </c>
    </row>
    <row r="2991" spans="2:15" x14ac:dyDescent="0.25">
      <c r="B2991" s="16">
        <f t="shared" si="348"/>
        <v>41791</v>
      </c>
      <c r="C2991">
        <v>287</v>
      </c>
      <c r="D2991">
        <f t="shared" si="341"/>
        <v>157</v>
      </c>
      <c r="E2991">
        <f t="shared" si="342"/>
        <v>130</v>
      </c>
      <c r="F2991">
        <f t="shared" si="347"/>
        <v>20</v>
      </c>
      <c r="G2991">
        <f>1+76</f>
        <v>77</v>
      </c>
      <c r="H2991">
        <f t="shared" si="350"/>
        <v>21</v>
      </c>
      <c r="I2991">
        <f>5+5+13</f>
        <v>23</v>
      </c>
      <c r="K2991">
        <f t="shared" si="346"/>
        <v>5</v>
      </c>
      <c r="N2991">
        <v>10</v>
      </c>
      <c r="O2991">
        <v>1</v>
      </c>
    </row>
    <row r="2992" spans="2:15" x14ac:dyDescent="0.25">
      <c r="B2992" s="16">
        <f t="shared" si="348"/>
        <v>41792</v>
      </c>
      <c r="C2992">
        <v>287</v>
      </c>
      <c r="D2992">
        <f t="shared" si="341"/>
        <v>157</v>
      </c>
      <c r="E2992">
        <f t="shared" si="342"/>
        <v>130</v>
      </c>
      <c r="F2992">
        <f t="shared" si="347"/>
        <v>20</v>
      </c>
      <c r="G2992">
        <f t="shared" ref="G2992:G3020" si="353">1+76</f>
        <v>77</v>
      </c>
      <c r="H2992">
        <f t="shared" si="350"/>
        <v>21</v>
      </c>
      <c r="I2992">
        <f t="shared" ref="I2992:I3020" si="354">5+5+13</f>
        <v>23</v>
      </c>
      <c r="K2992">
        <f t="shared" si="346"/>
        <v>5</v>
      </c>
      <c r="N2992">
        <v>10</v>
      </c>
      <c r="O2992">
        <v>1</v>
      </c>
    </row>
    <row r="2993" spans="2:15" x14ac:dyDescent="0.25">
      <c r="B2993" s="16">
        <f t="shared" si="348"/>
        <v>41793</v>
      </c>
      <c r="C2993">
        <v>287</v>
      </c>
      <c r="D2993">
        <f t="shared" si="341"/>
        <v>157</v>
      </c>
      <c r="E2993">
        <f t="shared" si="342"/>
        <v>130</v>
      </c>
      <c r="F2993">
        <f t="shared" si="347"/>
        <v>20</v>
      </c>
      <c r="G2993">
        <f t="shared" si="353"/>
        <v>77</v>
      </c>
      <c r="H2993">
        <f t="shared" si="350"/>
        <v>21</v>
      </c>
      <c r="I2993">
        <f t="shared" si="354"/>
        <v>23</v>
      </c>
      <c r="K2993">
        <f t="shared" si="346"/>
        <v>5</v>
      </c>
      <c r="N2993">
        <v>10</v>
      </c>
      <c r="O2993">
        <v>1</v>
      </c>
    </row>
    <row r="2994" spans="2:15" x14ac:dyDescent="0.25">
      <c r="B2994" s="16">
        <f t="shared" si="348"/>
        <v>41794</v>
      </c>
      <c r="C2994">
        <v>287</v>
      </c>
      <c r="D2994">
        <f t="shared" ref="D2994:D3057" si="355">SUM(F2994:W2994)</f>
        <v>157</v>
      </c>
      <c r="E2994">
        <f t="shared" ref="E2994:E3057" si="356">C2994-D2994</f>
        <v>130</v>
      </c>
      <c r="F2994">
        <f t="shared" si="347"/>
        <v>20</v>
      </c>
      <c r="G2994">
        <f t="shared" si="353"/>
        <v>77</v>
      </c>
      <c r="H2994">
        <f t="shared" si="350"/>
        <v>21</v>
      </c>
      <c r="I2994">
        <f t="shared" si="354"/>
        <v>23</v>
      </c>
      <c r="K2994">
        <f t="shared" si="346"/>
        <v>5</v>
      </c>
      <c r="N2994">
        <v>10</v>
      </c>
      <c r="O2994">
        <v>1</v>
      </c>
    </row>
    <row r="2995" spans="2:15" x14ac:dyDescent="0.25">
      <c r="B2995" s="16">
        <f t="shared" si="348"/>
        <v>41795</v>
      </c>
      <c r="C2995">
        <v>287</v>
      </c>
      <c r="D2995">
        <f t="shared" si="355"/>
        <v>157</v>
      </c>
      <c r="E2995">
        <f t="shared" si="356"/>
        <v>130</v>
      </c>
      <c r="F2995">
        <f t="shared" si="347"/>
        <v>20</v>
      </c>
      <c r="G2995">
        <f t="shared" si="353"/>
        <v>77</v>
      </c>
      <c r="H2995">
        <f t="shared" ref="H2995:H3020" si="357">5+5+5+5+1</f>
        <v>21</v>
      </c>
      <c r="I2995">
        <f t="shared" si="354"/>
        <v>23</v>
      </c>
      <c r="K2995">
        <f t="shared" ref="K2995:K3020" si="358">4+1</f>
        <v>5</v>
      </c>
      <c r="N2995">
        <v>10</v>
      </c>
      <c r="O2995">
        <v>1</v>
      </c>
    </row>
    <row r="2996" spans="2:15" x14ac:dyDescent="0.25">
      <c r="B2996" s="16">
        <f t="shared" si="348"/>
        <v>41796</v>
      </c>
      <c r="C2996">
        <v>287</v>
      </c>
      <c r="D2996">
        <f t="shared" si="355"/>
        <v>157</v>
      </c>
      <c r="E2996">
        <f t="shared" si="356"/>
        <v>130</v>
      </c>
      <c r="F2996">
        <f t="shared" si="347"/>
        <v>20</v>
      </c>
      <c r="G2996">
        <f t="shared" si="353"/>
        <v>77</v>
      </c>
      <c r="H2996">
        <f t="shared" si="357"/>
        <v>21</v>
      </c>
      <c r="I2996">
        <f t="shared" si="354"/>
        <v>23</v>
      </c>
      <c r="K2996">
        <f t="shared" si="358"/>
        <v>5</v>
      </c>
      <c r="N2996">
        <v>10</v>
      </c>
      <c r="O2996">
        <v>1</v>
      </c>
    </row>
    <row r="2997" spans="2:15" x14ac:dyDescent="0.25">
      <c r="B2997" s="16">
        <f t="shared" si="348"/>
        <v>41797</v>
      </c>
      <c r="C2997">
        <v>287</v>
      </c>
      <c r="D2997">
        <f t="shared" si="355"/>
        <v>157</v>
      </c>
      <c r="E2997">
        <f t="shared" si="356"/>
        <v>130</v>
      </c>
      <c r="F2997">
        <f t="shared" si="347"/>
        <v>20</v>
      </c>
      <c r="G2997">
        <f t="shared" si="353"/>
        <v>77</v>
      </c>
      <c r="H2997">
        <f t="shared" si="357"/>
        <v>21</v>
      </c>
      <c r="I2997">
        <f t="shared" si="354"/>
        <v>23</v>
      </c>
      <c r="K2997">
        <f t="shared" si="358"/>
        <v>5</v>
      </c>
      <c r="N2997">
        <v>10</v>
      </c>
      <c r="O2997">
        <v>1</v>
      </c>
    </row>
    <row r="2998" spans="2:15" x14ac:dyDescent="0.25">
      <c r="B2998" s="16">
        <f t="shared" si="348"/>
        <v>41798</v>
      </c>
      <c r="C2998">
        <v>287</v>
      </c>
      <c r="D2998">
        <f t="shared" si="355"/>
        <v>157</v>
      </c>
      <c r="E2998">
        <f t="shared" si="356"/>
        <v>130</v>
      </c>
      <c r="F2998">
        <f t="shared" si="347"/>
        <v>20</v>
      </c>
      <c r="G2998">
        <f t="shared" si="353"/>
        <v>77</v>
      </c>
      <c r="H2998">
        <f t="shared" si="357"/>
        <v>21</v>
      </c>
      <c r="I2998">
        <f t="shared" si="354"/>
        <v>23</v>
      </c>
      <c r="K2998">
        <f t="shared" si="358"/>
        <v>5</v>
      </c>
      <c r="N2998">
        <v>10</v>
      </c>
      <c r="O2998">
        <v>1</v>
      </c>
    </row>
    <row r="2999" spans="2:15" x14ac:dyDescent="0.25">
      <c r="B2999" s="16">
        <f t="shared" si="348"/>
        <v>41799</v>
      </c>
      <c r="C2999">
        <v>287</v>
      </c>
      <c r="D2999">
        <f t="shared" si="355"/>
        <v>157</v>
      </c>
      <c r="E2999">
        <f t="shared" si="356"/>
        <v>130</v>
      </c>
      <c r="F2999">
        <f t="shared" si="347"/>
        <v>20</v>
      </c>
      <c r="G2999">
        <f t="shared" si="353"/>
        <v>77</v>
      </c>
      <c r="H2999">
        <f t="shared" si="357"/>
        <v>21</v>
      </c>
      <c r="I2999">
        <f t="shared" si="354"/>
        <v>23</v>
      </c>
      <c r="K2999">
        <f t="shared" si="358"/>
        <v>5</v>
      </c>
      <c r="N2999">
        <v>10</v>
      </c>
      <c r="O2999">
        <v>1</v>
      </c>
    </row>
    <row r="3000" spans="2:15" x14ac:dyDescent="0.25">
      <c r="B3000" s="16">
        <f t="shared" si="348"/>
        <v>41800</v>
      </c>
      <c r="C3000">
        <v>287</v>
      </c>
      <c r="D3000">
        <f t="shared" si="355"/>
        <v>157</v>
      </c>
      <c r="E3000">
        <f t="shared" si="356"/>
        <v>130</v>
      </c>
      <c r="F3000">
        <f t="shared" si="347"/>
        <v>20</v>
      </c>
      <c r="G3000">
        <f t="shared" si="353"/>
        <v>77</v>
      </c>
      <c r="H3000">
        <f t="shared" si="357"/>
        <v>21</v>
      </c>
      <c r="I3000">
        <f t="shared" si="354"/>
        <v>23</v>
      </c>
      <c r="K3000">
        <f t="shared" si="358"/>
        <v>5</v>
      </c>
      <c r="N3000">
        <v>10</v>
      </c>
      <c r="O3000">
        <v>1</v>
      </c>
    </row>
    <row r="3001" spans="2:15" x14ac:dyDescent="0.25">
      <c r="B3001" s="16">
        <f t="shared" si="348"/>
        <v>41801</v>
      </c>
      <c r="C3001">
        <v>287</v>
      </c>
      <c r="D3001">
        <f t="shared" si="355"/>
        <v>157</v>
      </c>
      <c r="E3001">
        <f t="shared" si="356"/>
        <v>130</v>
      </c>
      <c r="F3001">
        <f t="shared" si="347"/>
        <v>20</v>
      </c>
      <c r="G3001">
        <f t="shared" si="353"/>
        <v>77</v>
      </c>
      <c r="H3001">
        <f t="shared" si="357"/>
        <v>21</v>
      </c>
      <c r="I3001">
        <f t="shared" si="354"/>
        <v>23</v>
      </c>
      <c r="K3001">
        <f t="shared" si="358"/>
        <v>5</v>
      </c>
      <c r="N3001">
        <v>10</v>
      </c>
      <c r="O3001">
        <v>1</v>
      </c>
    </row>
    <row r="3002" spans="2:15" x14ac:dyDescent="0.25">
      <c r="B3002" s="16">
        <f t="shared" si="348"/>
        <v>41802</v>
      </c>
      <c r="C3002">
        <v>287</v>
      </c>
      <c r="D3002">
        <f t="shared" si="355"/>
        <v>157</v>
      </c>
      <c r="E3002">
        <f t="shared" si="356"/>
        <v>130</v>
      </c>
      <c r="F3002">
        <f t="shared" si="347"/>
        <v>20</v>
      </c>
      <c r="G3002">
        <f t="shared" si="353"/>
        <v>77</v>
      </c>
      <c r="H3002">
        <f t="shared" si="357"/>
        <v>21</v>
      </c>
      <c r="I3002">
        <f t="shared" si="354"/>
        <v>23</v>
      </c>
      <c r="K3002">
        <f t="shared" si="358"/>
        <v>5</v>
      </c>
      <c r="N3002">
        <v>10</v>
      </c>
      <c r="O3002">
        <v>1</v>
      </c>
    </row>
    <row r="3003" spans="2:15" x14ac:dyDescent="0.25">
      <c r="B3003" s="16">
        <f t="shared" si="348"/>
        <v>41803</v>
      </c>
      <c r="C3003">
        <v>287</v>
      </c>
      <c r="D3003">
        <f t="shared" si="355"/>
        <v>157</v>
      </c>
      <c r="E3003">
        <f t="shared" si="356"/>
        <v>130</v>
      </c>
      <c r="F3003">
        <f t="shared" si="347"/>
        <v>20</v>
      </c>
      <c r="G3003">
        <f t="shared" si="353"/>
        <v>77</v>
      </c>
      <c r="H3003">
        <f t="shared" si="357"/>
        <v>21</v>
      </c>
      <c r="I3003">
        <f t="shared" si="354"/>
        <v>23</v>
      </c>
      <c r="K3003">
        <f t="shared" si="358"/>
        <v>5</v>
      </c>
      <c r="N3003">
        <v>10</v>
      </c>
      <c r="O3003">
        <v>1</v>
      </c>
    </row>
    <row r="3004" spans="2:15" x14ac:dyDescent="0.25">
      <c r="B3004" s="16">
        <f t="shared" si="348"/>
        <v>41804</v>
      </c>
      <c r="C3004">
        <v>287</v>
      </c>
      <c r="D3004">
        <f t="shared" si="355"/>
        <v>157</v>
      </c>
      <c r="E3004">
        <f t="shared" si="356"/>
        <v>130</v>
      </c>
      <c r="F3004">
        <f t="shared" si="347"/>
        <v>20</v>
      </c>
      <c r="G3004">
        <f t="shared" si="353"/>
        <v>77</v>
      </c>
      <c r="H3004">
        <f t="shared" si="357"/>
        <v>21</v>
      </c>
      <c r="I3004">
        <f t="shared" si="354"/>
        <v>23</v>
      </c>
      <c r="K3004">
        <f t="shared" si="358"/>
        <v>5</v>
      </c>
      <c r="N3004">
        <v>10</v>
      </c>
      <c r="O3004">
        <v>1</v>
      </c>
    </row>
    <row r="3005" spans="2:15" x14ac:dyDescent="0.25">
      <c r="B3005" s="16">
        <f t="shared" si="348"/>
        <v>41805</v>
      </c>
      <c r="C3005">
        <v>287</v>
      </c>
      <c r="D3005">
        <f t="shared" si="355"/>
        <v>157</v>
      </c>
      <c r="E3005">
        <f t="shared" si="356"/>
        <v>130</v>
      </c>
      <c r="F3005">
        <f t="shared" ref="F3005:F3068" si="359">10+10</f>
        <v>20</v>
      </c>
      <c r="G3005">
        <f t="shared" si="353"/>
        <v>77</v>
      </c>
      <c r="H3005">
        <f t="shared" si="357"/>
        <v>21</v>
      </c>
      <c r="I3005">
        <f t="shared" si="354"/>
        <v>23</v>
      </c>
      <c r="K3005">
        <f t="shared" si="358"/>
        <v>5</v>
      </c>
      <c r="N3005">
        <v>10</v>
      </c>
      <c r="O3005">
        <v>1</v>
      </c>
    </row>
    <row r="3006" spans="2:15" x14ac:dyDescent="0.25">
      <c r="B3006" s="16">
        <f t="shared" si="348"/>
        <v>41806</v>
      </c>
      <c r="C3006">
        <v>287</v>
      </c>
      <c r="D3006">
        <f t="shared" si="355"/>
        <v>157</v>
      </c>
      <c r="E3006">
        <f t="shared" si="356"/>
        <v>130</v>
      </c>
      <c r="F3006">
        <f t="shared" si="359"/>
        <v>20</v>
      </c>
      <c r="G3006">
        <f t="shared" si="353"/>
        <v>77</v>
      </c>
      <c r="H3006">
        <f t="shared" si="357"/>
        <v>21</v>
      </c>
      <c r="I3006">
        <f t="shared" si="354"/>
        <v>23</v>
      </c>
      <c r="K3006">
        <f t="shared" si="358"/>
        <v>5</v>
      </c>
      <c r="N3006">
        <v>10</v>
      </c>
      <c r="O3006">
        <v>1</v>
      </c>
    </row>
    <row r="3007" spans="2:15" x14ac:dyDescent="0.25">
      <c r="B3007" s="16">
        <f t="shared" si="348"/>
        <v>41807</v>
      </c>
      <c r="C3007">
        <v>287</v>
      </c>
      <c r="D3007">
        <f t="shared" si="355"/>
        <v>157</v>
      </c>
      <c r="E3007">
        <f t="shared" si="356"/>
        <v>130</v>
      </c>
      <c r="F3007">
        <f t="shared" si="359"/>
        <v>20</v>
      </c>
      <c r="G3007">
        <f t="shared" si="353"/>
        <v>77</v>
      </c>
      <c r="H3007">
        <f t="shared" si="357"/>
        <v>21</v>
      </c>
      <c r="I3007">
        <f t="shared" si="354"/>
        <v>23</v>
      </c>
      <c r="K3007">
        <f t="shared" si="358"/>
        <v>5</v>
      </c>
      <c r="N3007">
        <v>10</v>
      </c>
      <c r="O3007">
        <v>1</v>
      </c>
    </row>
    <row r="3008" spans="2:15" x14ac:dyDescent="0.25">
      <c r="B3008" s="16">
        <f t="shared" si="348"/>
        <v>41808</v>
      </c>
      <c r="C3008">
        <v>287</v>
      </c>
      <c r="D3008">
        <f t="shared" si="355"/>
        <v>157</v>
      </c>
      <c r="E3008">
        <f t="shared" si="356"/>
        <v>130</v>
      </c>
      <c r="F3008">
        <f t="shared" si="359"/>
        <v>20</v>
      </c>
      <c r="G3008">
        <f t="shared" si="353"/>
        <v>77</v>
      </c>
      <c r="H3008">
        <f t="shared" si="357"/>
        <v>21</v>
      </c>
      <c r="I3008">
        <f t="shared" si="354"/>
        <v>23</v>
      </c>
      <c r="K3008">
        <f t="shared" si="358"/>
        <v>5</v>
      </c>
      <c r="N3008">
        <v>10</v>
      </c>
      <c r="O3008">
        <v>1</v>
      </c>
    </row>
    <row r="3009" spans="2:15" x14ac:dyDescent="0.25">
      <c r="B3009" s="16">
        <f t="shared" si="348"/>
        <v>41809</v>
      </c>
      <c r="C3009">
        <v>287</v>
      </c>
      <c r="D3009">
        <f t="shared" si="355"/>
        <v>157</v>
      </c>
      <c r="E3009">
        <f t="shared" si="356"/>
        <v>130</v>
      </c>
      <c r="F3009">
        <f t="shared" si="359"/>
        <v>20</v>
      </c>
      <c r="G3009">
        <f t="shared" si="353"/>
        <v>77</v>
      </c>
      <c r="H3009">
        <f t="shared" si="357"/>
        <v>21</v>
      </c>
      <c r="I3009">
        <f t="shared" si="354"/>
        <v>23</v>
      </c>
      <c r="K3009">
        <f t="shared" si="358"/>
        <v>5</v>
      </c>
      <c r="N3009">
        <v>10</v>
      </c>
      <c r="O3009">
        <v>1</v>
      </c>
    </row>
    <row r="3010" spans="2:15" x14ac:dyDescent="0.25">
      <c r="B3010" s="16">
        <f t="shared" si="348"/>
        <v>41810</v>
      </c>
      <c r="C3010">
        <v>287</v>
      </c>
      <c r="D3010">
        <f t="shared" si="355"/>
        <v>157</v>
      </c>
      <c r="E3010">
        <f t="shared" si="356"/>
        <v>130</v>
      </c>
      <c r="F3010">
        <f t="shared" si="359"/>
        <v>20</v>
      </c>
      <c r="G3010">
        <f t="shared" si="353"/>
        <v>77</v>
      </c>
      <c r="H3010">
        <f t="shared" si="357"/>
        <v>21</v>
      </c>
      <c r="I3010">
        <f t="shared" si="354"/>
        <v>23</v>
      </c>
      <c r="K3010">
        <f t="shared" si="358"/>
        <v>5</v>
      </c>
      <c r="N3010">
        <v>10</v>
      </c>
      <c r="O3010">
        <v>1</v>
      </c>
    </row>
    <row r="3011" spans="2:15" x14ac:dyDescent="0.25">
      <c r="B3011" s="16">
        <f t="shared" si="348"/>
        <v>41811</v>
      </c>
      <c r="C3011">
        <v>287</v>
      </c>
      <c r="D3011">
        <f t="shared" si="355"/>
        <v>157</v>
      </c>
      <c r="E3011">
        <f t="shared" si="356"/>
        <v>130</v>
      </c>
      <c r="F3011">
        <f t="shared" si="359"/>
        <v>20</v>
      </c>
      <c r="G3011">
        <f t="shared" si="353"/>
        <v>77</v>
      </c>
      <c r="H3011">
        <f t="shared" si="357"/>
        <v>21</v>
      </c>
      <c r="I3011">
        <f t="shared" si="354"/>
        <v>23</v>
      </c>
      <c r="K3011">
        <f t="shared" si="358"/>
        <v>5</v>
      </c>
      <c r="N3011">
        <v>10</v>
      </c>
      <c r="O3011">
        <v>1</v>
      </c>
    </row>
    <row r="3012" spans="2:15" x14ac:dyDescent="0.25">
      <c r="B3012" s="16">
        <f t="shared" si="348"/>
        <v>41812</v>
      </c>
      <c r="C3012">
        <v>287</v>
      </c>
      <c r="D3012">
        <f t="shared" si="355"/>
        <v>157</v>
      </c>
      <c r="E3012">
        <f t="shared" si="356"/>
        <v>130</v>
      </c>
      <c r="F3012">
        <f t="shared" si="359"/>
        <v>20</v>
      </c>
      <c r="G3012">
        <f t="shared" si="353"/>
        <v>77</v>
      </c>
      <c r="H3012">
        <f t="shared" si="357"/>
        <v>21</v>
      </c>
      <c r="I3012">
        <f t="shared" si="354"/>
        <v>23</v>
      </c>
      <c r="K3012">
        <f t="shared" si="358"/>
        <v>5</v>
      </c>
      <c r="N3012">
        <v>10</v>
      </c>
      <c r="O3012">
        <v>1</v>
      </c>
    </row>
    <row r="3013" spans="2:15" x14ac:dyDescent="0.25">
      <c r="B3013" s="16">
        <f t="shared" si="348"/>
        <v>41813</v>
      </c>
      <c r="C3013">
        <v>287</v>
      </c>
      <c r="D3013">
        <f t="shared" si="355"/>
        <v>157</v>
      </c>
      <c r="E3013">
        <f t="shared" si="356"/>
        <v>130</v>
      </c>
      <c r="F3013">
        <f t="shared" si="359"/>
        <v>20</v>
      </c>
      <c r="G3013">
        <f t="shared" si="353"/>
        <v>77</v>
      </c>
      <c r="H3013">
        <f t="shared" si="357"/>
        <v>21</v>
      </c>
      <c r="I3013">
        <f t="shared" si="354"/>
        <v>23</v>
      </c>
      <c r="K3013">
        <f t="shared" si="358"/>
        <v>5</v>
      </c>
      <c r="N3013">
        <v>10</v>
      </c>
      <c r="O3013">
        <v>1</v>
      </c>
    </row>
    <row r="3014" spans="2:15" x14ac:dyDescent="0.25">
      <c r="B3014" s="16">
        <f t="shared" si="348"/>
        <v>41814</v>
      </c>
      <c r="C3014">
        <v>287</v>
      </c>
      <c r="D3014">
        <f t="shared" si="355"/>
        <v>157</v>
      </c>
      <c r="E3014">
        <f t="shared" si="356"/>
        <v>130</v>
      </c>
      <c r="F3014">
        <f t="shared" si="359"/>
        <v>20</v>
      </c>
      <c r="G3014">
        <f t="shared" si="353"/>
        <v>77</v>
      </c>
      <c r="H3014">
        <f t="shared" si="357"/>
        <v>21</v>
      </c>
      <c r="I3014">
        <f t="shared" si="354"/>
        <v>23</v>
      </c>
      <c r="K3014">
        <f t="shared" si="358"/>
        <v>5</v>
      </c>
      <c r="N3014">
        <v>10</v>
      </c>
      <c r="O3014">
        <v>1</v>
      </c>
    </row>
    <row r="3015" spans="2:15" x14ac:dyDescent="0.25">
      <c r="B3015" s="16">
        <f t="shared" si="348"/>
        <v>41815</v>
      </c>
      <c r="C3015">
        <v>287</v>
      </c>
      <c r="D3015">
        <f t="shared" si="355"/>
        <v>157</v>
      </c>
      <c r="E3015">
        <f t="shared" si="356"/>
        <v>130</v>
      </c>
      <c r="F3015">
        <f t="shared" si="359"/>
        <v>20</v>
      </c>
      <c r="G3015">
        <f t="shared" si="353"/>
        <v>77</v>
      </c>
      <c r="H3015">
        <f t="shared" si="357"/>
        <v>21</v>
      </c>
      <c r="I3015">
        <f t="shared" si="354"/>
        <v>23</v>
      </c>
      <c r="K3015">
        <f t="shared" si="358"/>
        <v>5</v>
      </c>
      <c r="N3015">
        <v>10</v>
      </c>
      <c r="O3015">
        <v>1</v>
      </c>
    </row>
    <row r="3016" spans="2:15" x14ac:dyDescent="0.25">
      <c r="B3016" s="16">
        <f t="shared" si="348"/>
        <v>41816</v>
      </c>
      <c r="C3016">
        <v>287</v>
      </c>
      <c r="D3016">
        <f t="shared" si="355"/>
        <v>157</v>
      </c>
      <c r="E3016">
        <f t="shared" si="356"/>
        <v>130</v>
      </c>
      <c r="F3016">
        <f t="shared" si="359"/>
        <v>20</v>
      </c>
      <c r="G3016">
        <f t="shared" si="353"/>
        <v>77</v>
      </c>
      <c r="H3016">
        <f t="shared" si="357"/>
        <v>21</v>
      </c>
      <c r="I3016">
        <f t="shared" si="354"/>
        <v>23</v>
      </c>
      <c r="K3016">
        <f t="shared" si="358"/>
        <v>5</v>
      </c>
      <c r="N3016">
        <v>10</v>
      </c>
      <c r="O3016">
        <v>1</v>
      </c>
    </row>
    <row r="3017" spans="2:15" x14ac:dyDescent="0.25">
      <c r="B3017" s="16">
        <f t="shared" ref="B3017:B3080" si="360">B3016+1</f>
        <v>41817</v>
      </c>
      <c r="C3017">
        <v>287</v>
      </c>
      <c r="D3017">
        <f t="shared" si="355"/>
        <v>157</v>
      </c>
      <c r="E3017">
        <f t="shared" si="356"/>
        <v>130</v>
      </c>
      <c r="F3017">
        <f t="shared" si="359"/>
        <v>20</v>
      </c>
      <c r="G3017">
        <f t="shared" si="353"/>
        <v>77</v>
      </c>
      <c r="H3017">
        <f t="shared" si="357"/>
        <v>21</v>
      </c>
      <c r="I3017">
        <f t="shared" si="354"/>
        <v>23</v>
      </c>
      <c r="K3017">
        <f t="shared" si="358"/>
        <v>5</v>
      </c>
      <c r="N3017">
        <v>10</v>
      </c>
      <c r="O3017">
        <v>1</v>
      </c>
    </row>
    <row r="3018" spans="2:15" x14ac:dyDescent="0.25">
      <c r="B3018" s="16">
        <f t="shared" si="360"/>
        <v>41818</v>
      </c>
      <c r="C3018">
        <v>287</v>
      </c>
      <c r="D3018">
        <f t="shared" si="355"/>
        <v>157</v>
      </c>
      <c r="E3018">
        <f t="shared" si="356"/>
        <v>130</v>
      </c>
      <c r="F3018">
        <f t="shared" si="359"/>
        <v>20</v>
      </c>
      <c r="G3018">
        <f t="shared" si="353"/>
        <v>77</v>
      </c>
      <c r="H3018">
        <f t="shared" si="357"/>
        <v>21</v>
      </c>
      <c r="I3018">
        <f t="shared" si="354"/>
        <v>23</v>
      </c>
      <c r="K3018">
        <f t="shared" si="358"/>
        <v>5</v>
      </c>
      <c r="N3018">
        <v>10</v>
      </c>
      <c r="O3018">
        <v>1</v>
      </c>
    </row>
    <row r="3019" spans="2:15" x14ac:dyDescent="0.25">
      <c r="B3019" s="16">
        <f t="shared" si="360"/>
        <v>41819</v>
      </c>
      <c r="C3019">
        <v>287</v>
      </c>
      <c r="D3019">
        <f t="shared" si="355"/>
        <v>157</v>
      </c>
      <c r="E3019">
        <f t="shared" si="356"/>
        <v>130</v>
      </c>
      <c r="F3019">
        <f t="shared" si="359"/>
        <v>20</v>
      </c>
      <c r="G3019">
        <f t="shared" si="353"/>
        <v>77</v>
      </c>
      <c r="H3019">
        <f t="shared" si="357"/>
        <v>21</v>
      </c>
      <c r="I3019">
        <f t="shared" si="354"/>
        <v>23</v>
      </c>
      <c r="K3019">
        <f t="shared" si="358"/>
        <v>5</v>
      </c>
      <c r="N3019">
        <v>10</v>
      </c>
      <c r="O3019">
        <v>1</v>
      </c>
    </row>
    <row r="3020" spans="2:15" x14ac:dyDescent="0.25">
      <c r="B3020" s="16">
        <f t="shared" si="360"/>
        <v>41820</v>
      </c>
      <c r="C3020">
        <v>287</v>
      </c>
      <c r="D3020">
        <f t="shared" si="355"/>
        <v>157</v>
      </c>
      <c r="E3020">
        <f t="shared" si="356"/>
        <v>130</v>
      </c>
      <c r="F3020">
        <f t="shared" si="359"/>
        <v>20</v>
      </c>
      <c r="G3020">
        <f t="shared" si="353"/>
        <v>77</v>
      </c>
      <c r="H3020">
        <f t="shared" si="357"/>
        <v>21</v>
      </c>
      <c r="I3020">
        <f t="shared" si="354"/>
        <v>23</v>
      </c>
      <c r="K3020">
        <f t="shared" si="358"/>
        <v>5</v>
      </c>
      <c r="N3020">
        <v>10</v>
      </c>
      <c r="O3020">
        <v>1</v>
      </c>
    </row>
    <row r="3021" spans="2:15" x14ac:dyDescent="0.25">
      <c r="B3021" s="16">
        <f t="shared" si="360"/>
        <v>41821</v>
      </c>
      <c r="C3021">
        <v>287</v>
      </c>
      <c r="D3021">
        <f t="shared" si="355"/>
        <v>68</v>
      </c>
      <c r="E3021">
        <f t="shared" si="356"/>
        <v>219</v>
      </c>
      <c r="F3021">
        <f t="shared" si="359"/>
        <v>20</v>
      </c>
      <c r="H3021">
        <f>5+5+5+5+6</f>
        <v>26</v>
      </c>
      <c r="I3021">
        <f>5+3</f>
        <v>8</v>
      </c>
      <c r="K3021">
        <v>4</v>
      </c>
      <c r="N3021">
        <v>10</v>
      </c>
    </row>
    <row r="3022" spans="2:15" x14ac:dyDescent="0.25">
      <c r="B3022" s="16">
        <f t="shared" si="360"/>
        <v>41822</v>
      </c>
      <c r="C3022">
        <v>287</v>
      </c>
      <c r="D3022">
        <f t="shared" si="355"/>
        <v>68</v>
      </c>
      <c r="E3022">
        <f t="shared" si="356"/>
        <v>219</v>
      </c>
      <c r="F3022">
        <f t="shared" si="359"/>
        <v>20</v>
      </c>
      <c r="H3022">
        <f t="shared" ref="H3022:H3082" si="361">5+5+5+5+6</f>
        <v>26</v>
      </c>
      <c r="I3022">
        <f t="shared" ref="I3022:I3082" si="362">5+3</f>
        <v>8</v>
      </c>
      <c r="K3022">
        <v>4</v>
      </c>
      <c r="N3022">
        <v>10</v>
      </c>
    </row>
    <row r="3023" spans="2:15" x14ac:dyDescent="0.25">
      <c r="B3023" s="16">
        <f t="shared" si="360"/>
        <v>41823</v>
      </c>
      <c r="C3023">
        <v>287</v>
      </c>
      <c r="D3023">
        <f t="shared" si="355"/>
        <v>68</v>
      </c>
      <c r="E3023">
        <f t="shared" si="356"/>
        <v>219</v>
      </c>
      <c r="F3023">
        <f t="shared" si="359"/>
        <v>20</v>
      </c>
      <c r="H3023">
        <f t="shared" si="361"/>
        <v>26</v>
      </c>
      <c r="I3023">
        <f t="shared" si="362"/>
        <v>8</v>
      </c>
      <c r="K3023">
        <v>4</v>
      </c>
      <c r="N3023">
        <v>10</v>
      </c>
    </row>
    <row r="3024" spans="2:15" x14ac:dyDescent="0.25">
      <c r="B3024" s="16">
        <f t="shared" si="360"/>
        <v>41824</v>
      </c>
      <c r="C3024">
        <v>287</v>
      </c>
      <c r="D3024">
        <f t="shared" si="355"/>
        <v>68</v>
      </c>
      <c r="E3024">
        <f t="shared" si="356"/>
        <v>219</v>
      </c>
      <c r="F3024">
        <f t="shared" si="359"/>
        <v>20</v>
      </c>
      <c r="H3024">
        <f t="shared" si="361"/>
        <v>26</v>
      </c>
      <c r="I3024">
        <f t="shared" si="362"/>
        <v>8</v>
      </c>
      <c r="K3024">
        <v>4</v>
      </c>
      <c r="N3024">
        <v>10</v>
      </c>
    </row>
    <row r="3025" spans="2:14" x14ac:dyDescent="0.25">
      <c r="B3025" s="16">
        <f t="shared" si="360"/>
        <v>41825</v>
      </c>
      <c r="C3025">
        <v>287</v>
      </c>
      <c r="D3025">
        <f t="shared" si="355"/>
        <v>68</v>
      </c>
      <c r="E3025">
        <f t="shared" si="356"/>
        <v>219</v>
      </c>
      <c r="F3025">
        <f t="shared" si="359"/>
        <v>20</v>
      </c>
      <c r="H3025">
        <f t="shared" si="361"/>
        <v>26</v>
      </c>
      <c r="I3025">
        <f t="shared" si="362"/>
        <v>8</v>
      </c>
      <c r="K3025">
        <v>4</v>
      </c>
      <c r="N3025">
        <v>10</v>
      </c>
    </row>
    <row r="3026" spans="2:14" x14ac:dyDescent="0.25">
      <c r="B3026" s="16">
        <f t="shared" si="360"/>
        <v>41826</v>
      </c>
      <c r="C3026">
        <v>287</v>
      </c>
      <c r="D3026">
        <f t="shared" si="355"/>
        <v>68</v>
      </c>
      <c r="E3026">
        <f t="shared" si="356"/>
        <v>219</v>
      </c>
      <c r="F3026">
        <f t="shared" si="359"/>
        <v>20</v>
      </c>
      <c r="H3026">
        <f t="shared" si="361"/>
        <v>26</v>
      </c>
      <c r="I3026">
        <f t="shared" si="362"/>
        <v>8</v>
      </c>
      <c r="K3026">
        <v>4</v>
      </c>
      <c r="N3026">
        <v>10</v>
      </c>
    </row>
    <row r="3027" spans="2:14" x14ac:dyDescent="0.25">
      <c r="B3027" s="16">
        <f t="shared" si="360"/>
        <v>41827</v>
      </c>
      <c r="C3027">
        <v>287</v>
      </c>
      <c r="D3027">
        <f t="shared" si="355"/>
        <v>68</v>
      </c>
      <c r="E3027">
        <f t="shared" si="356"/>
        <v>219</v>
      </c>
      <c r="F3027">
        <f t="shared" si="359"/>
        <v>20</v>
      </c>
      <c r="H3027">
        <f t="shared" si="361"/>
        <v>26</v>
      </c>
      <c r="I3027">
        <f t="shared" si="362"/>
        <v>8</v>
      </c>
      <c r="K3027">
        <v>4</v>
      </c>
      <c r="N3027">
        <v>10</v>
      </c>
    </row>
    <row r="3028" spans="2:14" x14ac:dyDescent="0.25">
      <c r="B3028" s="16">
        <f t="shared" si="360"/>
        <v>41828</v>
      </c>
      <c r="C3028">
        <v>287</v>
      </c>
      <c r="D3028">
        <f t="shared" si="355"/>
        <v>68</v>
      </c>
      <c r="E3028">
        <f t="shared" si="356"/>
        <v>219</v>
      </c>
      <c r="F3028">
        <f t="shared" si="359"/>
        <v>20</v>
      </c>
      <c r="H3028">
        <f t="shared" si="361"/>
        <v>26</v>
      </c>
      <c r="I3028">
        <f t="shared" si="362"/>
        <v>8</v>
      </c>
      <c r="K3028">
        <v>4</v>
      </c>
      <c r="N3028">
        <v>10</v>
      </c>
    </row>
    <row r="3029" spans="2:14" x14ac:dyDescent="0.25">
      <c r="B3029" s="16">
        <f t="shared" si="360"/>
        <v>41829</v>
      </c>
      <c r="C3029">
        <v>287</v>
      </c>
      <c r="D3029">
        <f t="shared" si="355"/>
        <v>68</v>
      </c>
      <c r="E3029">
        <f t="shared" si="356"/>
        <v>219</v>
      </c>
      <c r="F3029">
        <f t="shared" si="359"/>
        <v>20</v>
      </c>
      <c r="H3029">
        <f t="shared" si="361"/>
        <v>26</v>
      </c>
      <c r="I3029">
        <f t="shared" si="362"/>
        <v>8</v>
      </c>
      <c r="K3029">
        <v>4</v>
      </c>
      <c r="N3029">
        <v>10</v>
      </c>
    </row>
    <row r="3030" spans="2:14" x14ac:dyDescent="0.25">
      <c r="B3030" s="16">
        <f t="shared" si="360"/>
        <v>41830</v>
      </c>
      <c r="C3030">
        <v>287</v>
      </c>
      <c r="D3030">
        <f t="shared" si="355"/>
        <v>68</v>
      </c>
      <c r="E3030">
        <f t="shared" si="356"/>
        <v>219</v>
      </c>
      <c r="F3030">
        <f t="shared" si="359"/>
        <v>20</v>
      </c>
      <c r="H3030">
        <f t="shared" si="361"/>
        <v>26</v>
      </c>
      <c r="I3030">
        <f t="shared" si="362"/>
        <v>8</v>
      </c>
      <c r="K3030">
        <v>4</v>
      </c>
      <c r="N3030">
        <v>10</v>
      </c>
    </row>
    <row r="3031" spans="2:14" x14ac:dyDescent="0.25">
      <c r="B3031" s="16">
        <f t="shared" si="360"/>
        <v>41831</v>
      </c>
      <c r="C3031">
        <v>287</v>
      </c>
      <c r="D3031">
        <f t="shared" si="355"/>
        <v>68</v>
      </c>
      <c r="E3031">
        <f t="shared" si="356"/>
        <v>219</v>
      </c>
      <c r="F3031">
        <f t="shared" si="359"/>
        <v>20</v>
      </c>
      <c r="H3031">
        <f t="shared" si="361"/>
        <v>26</v>
      </c>
      <c r="I3031">
        <f t="shared" si="362"/>
        <v>8</v>
      </c>
      <c r="K3031">
        <v>4</v>
      </c>
      <c r="N3031">
        <v>10</v>
      </c>
    </row>
    <row r="3032" spans="2:14" x14ac:dyDescent="0.25">
      <c r="B3032" s="16">
        <f t="shared" si="360"/>
        <v>41832</v>
      </c>
      <c r="C3032">
        <v>287</v>
      </c>
      <c r="D3032">
        <f t="shared" si="355"/>
        <v>68</v>
      </c>
      <c r="E3032">
        <f t="shared" si="356"/>
        <v>219</v>
      </c>
      <c r="F3032">
        <f t="shared" si="359"/>
        <v>20</v>
      </c>
      <c r="H3032">
        <f t="shared" si="361"/>
        <v>26</v>
      </c>
      <c r="I3032">
        <f t="shared" si="362"/>
        <v>8</v>
      </c>
      <c r="K3032">
        <v>4</v>
      </c>
      <c r="N3032">
        <v>10</v>
      </c>
    </row>
    <row r="3033" spans="2:14" x14ac:dyDescent="0.25">
      <c r="B3033" s="16">
        <f t="shared" si="360"/>
        <v>41833</v>
      </c>
      <c r="C3033">
        <v>287</v>
      </c>
      <c r="D3033">
        <f t="shared" si="355"/>
        <v>68</v>
      </c>
      <c r="E3033">
        <f t="shared" si="356"/>
        <v>219</v>
      </c>
      <c r="F3033">
        <f t="shared" si="359"/>
        <v>20</v>
      </c>
      <c r="H3033">
        <f t="shared" si="361"/>
        <v>26</v>
      </c>
      <c r="I3033">
        <f t="shared" si="362"/>
        <v>8</v>
      </c>
      <c r="K3033">
        <v>4</v>
      </c>
      <c r="N3033">
        <v>10</v>
      </c>
    </row>
    <row r="3034" spans="2:14" x14ac:dyDescent="0.25">
      <c r="B3034" s="16">
        <f t="shared" si="360"/>
        <v>41834</v>
      </c>
      <c r="C3034">
        <v>287</v>
      </c>
      <c r="D3034">
        <f t="shared" si="355"/>
        <v>68</v>
      </c>
      <c r="E3034">
        <f t="shared" si="356"/>
        <v>219</v>
      </c>
      <c r="F3034">
        <f t="shared" si="359"/>
        <v>20</v>
      </c>
      <c r="H3034">
        <f t="shared" si="361"/>
        <v>26</v>
      </c>
      <c r="I3034">
        <f t="shared" si="362"/>
        <v>8</v>
      </c>
      <c r="K3034">
        <v>4</v>
      </c>
      <c r="N3034">
        <v>10</v>
      </c>
    </row>
    <row r="3035" spans="2:14" x14ac:dyDescent="0.25">
      <c r="B3035" s="16">
        <f t="shared" si="360"/>
        <v>41835</v>
      </c>
      <c r="C3035">
        <v>287</v>
      </c>
      <c r="D3035">
        <f t="shared" si="355"/>
        <v>68</v>
      </c>
      <c r="E3035">
        <f t="shared" si="356"/>
        <v>219</v>
      </c>
      <c r="F3035">
        <f t="shared" si="359"/>
        <v>20</v>
      </c>
      <c r="H3035">
        <f t="shared" si="361"/>
        <v>26</v>
      </c>
      <c r="I3035">
        <f t="shared" si="362"/>
        <v>8</v>
      </c>
      <c r="K3035">
        <v>4</v>
      </c>
      <c r="N3035">
        <v>10</v>
      </c>
    </row>
    <row r="3036" spans="2:14" x14ac:dyDescent="0.25">
      <c r="B3036" s="16">
        <f t="shared" si="360"/>
        <v>41836</v>
      </c>
      <c r="C3036">
        <v>287</v>
      </c>
      <c r="D3036">
        <f t="shared" si="355"/>
        <v>68</v>
      </c>
      <c r="E3036">
        <f t="shared" si="356"/>
        <v>219</v>
      </c>
      <c r="F3036">
        <f t="shared" si="359"/>
        <v>20</v>
      </c>
      <c r="H3036">
        <f t="shared" si="361"/>
        <v>26</v>
      </c>
      <c r="I3036">
        <f t="shared" si="362"/>
        <v>8</v>
      </c>
      <c r="K3036">
        <v>4</v>
      </c>
      <c r="N3036">
        <v>10</v>
      </c>
    </row>
    <row r="3037" spans="2:14" x14ac:dyDescent="0.25">
      <c r="B3037" s="16">
        <f t="shared" si="360"/>
        <v>41837</v>
      </c>
      <c r="C3037">
        <v>287</v>
      </c>
      <c r="D3037">
        <f t="shared" si="355"/>
        <v>68</v>
      </c>
      <c r="E3037">
        <f t="shared" si="356"/>
        <v>219</v>
      </c>
      <c r="F3037">
        <f t="shared" si="359"/>
        <v>20</v>
      </c>
      <c r="H3037">
        <f t="shared" si="361"/>
        <v>26</v>
      </c>
      <c r="I3037">
        <f t="shared" si="362"/>
        <v>8</v>
      </c>
      <c r="K3037">
        <v>4</v>
      </c>
      <c r="N3037">
        <v>10</v>
      </c>
    </row>
    <row r="3038" spans="2:14" x14ac:dyDescent="0.25">
      <c r="B3038" s="16">
        <f t="shared" si="360"/>
        <v>41838</v>
      </c>
      <c r="C3038">
        <v>287</v>
      </c>
      <c r="D3038">
        <f t="shared" si="355"/>
        <v>68</v>
      </c>
      <c r="E3038">
        <f t="shared" si="356"/>
        <v>219</v>
      </c>
      <c r="F3038">
        <f t="shared" si="359"/>
        <v>20</v>
      </c>
      <c r="H3038">
        <f t="shared" si="361"/>
        <v>26</v>
      </c>
      <c r="I3038">
        <f t="shared" si="362"/>
        <v>8</v>
      </c>
      <c r="K3038">
        <v>4</v>
      </c>
      <c r="N3038">
        <v>10</v>
      </c>
    </row>
    <row r="3039" spans="2:14" x14ac:dyDescent="0.25">
      <c r="B3039" s="16">
        <f t="shared" si="360"/>
        <v>41839</v>
      </c>
      <c r="C3039">
        <v>287</v>
      </c>
      <c r="D3039">
        <f t="shared" si="355"/>
        <v>68</v>
      </c>
      <c r="E3039">
        <f t="shared" si="356"/>
        <v>219</v>
      </c>
      <c r="F3039">
        <f t="shared" si="359"/>
        <v>20</v>
      </c>
      <c r="H3039">
        <f t="shared" si="361"/>
        <v>26</v>
      </c>
      <c r="I3039">
        <f t="shared" si="362"/>
        <v>8</v>
      </c>
      <c r="K3039">
        <v>4</v>
      </c>
      <c r="N3039">
        <v>10</v>
      </c>
    </row>
    <row r="3040" spans="2:14" x14ac:dyDescent="0.25">
      <c r="B3040" s="16">
        <f t="shared" si="360"/>
        <v>41840</v>
      </c>
      <c r="C3040">
        <v>287</v>
      </c>
      <c r="D3040">
        <f t="shared" si="355"/>
        <v>68</v>
      </c>
      <c r="E3040">
        <f t="shared" si="356"/>
        <v>219</v>
      </c>
      <c r="F3040">
        <f t="shared" si="359"/>
        <v>20</v>
      </c>
      <c r="H3040">
        <f t="shared" si="361"/>
        <v>26</v>
      </c>
      <c r="I3040">
        <f t="shared" si="362"/>
        <v>8</v>
      </c>
      <c r="K3040">
        <v>4</v>
      </c>
      <c r="N3040">
        <v>10</v>
      </c>
    </row>
    <row r="3041" spans="2:14" x14ac:dyDescent="0.25">
      <c r="B3041" s="16">
        <f t="shared" si="360"/>
        <v>41841</v>
      </c>
      <c r="C3041">
        <v>287</v>
      </c>
      <c r="D3041">
        <f t="shared" si="355"/>
        <v>68</v>
      </c>
      <c r="E3041">
        <f t="shared" si="356"/>
        <v>219</v>
      </c>
      <c r="F3041">
        <f t="shared" si="359"/>
        <v>20</v>
      </c>
      <c r="H3041">
        <f t="shared" si="361"/>
        <v>26</v>
      </c>
      <c r="I3041">
        <f t="shared" si="362"/>
        <v>8</v>
      </c>
      <c r="K3041">
        <v>4</v>
      </c>
      <c r="N3041">
        <v>10</v>
      </c>
    </row>
    <row r="3042" spans="2:14" x14ac:dyDescent="0.25">
      <c r="B3042" s="16">
        <f t="shared" si="360"/>
        <v>41842</v>
      </c>
      <c r="C3042">
        <v>287</v>
      </c>
      <c r="D3042">
        <f t="shared" si="355"/>
        <v>68</v>
      </c>
      <c r="E3042">
        <f t="shared" si="356"/>
        <v>219</v>
      </c>
      <c r="F3042">
        <f t="shared" si="359"/>
        <v>20</v>
      </c>
      <c r="H3042">
        <f t="shared" si="361"/>
        <v>26</v>
      </c>
      <c r="I3042">
        <f t="shared" si="362"/>
        <v>8</v>
      </c>
      <c r="K3042">
        <v>4</v>
      </c>
      <c r="N3042">
        <v>10</v>
      </c>
    </row>
    <row r="3043" spans="2:14" x14ac:dyDescent="0.25">
      <c r="B3043" s="16">
        <f t="shared" si="360"/>
        <v>41843</v>
      </c>
      <c r="C3043">
        <v>287</v>
      </c>
      <c r="D3043">
        <f t="shared" si="355"/>
        <v>68</v>
      </c>
      <c r="E3043">
        <f t="shared" si="356"/>
        <v>219</v>
      </c>
      <c r="F3043">
        <f t="shared" si="359"/>
        <v>20</v>
      </c>
      <c r="H3043">
        <f t="shared" si="361"/>
        <v>26</v>
      </c>
      <c r="I3043">
        <f t="shared" si="362"/>
        <v>8</v>
      </c>
      <c r="K3043">
        <v>4</v>
      </c>
      <c r="N3043">
        <v>10</v>
      </c>
    </row>
    <row r="3044" spans="2:14" x14ac:dyDescent="0.25">
      <c r="B3044" s="16">
        <f t="shared" si="360"/>
        <v>41844</v>
      </c>
      <c r="C3044">
        <v>287</v>
      </c>
      <c r="D3044">
        <f t="shared" si="355"/>
        <v>68</v>
      </c>
      <c r="E3044">
        <f t="shared" si="356"/>
        <v>219</v>
      </c>
      <c r="F3044">
        <f t="shared" si="359"/>
        <v>20</v>
      </c>
      <c r="H3044">
        <f t="shared" si="361"/>
        <v>26</v>
      </c>
      <c r="I3044">
        <f t="shared" si="362"/>
        <v>8</v>
      </c>
      <c r="K3044">
        <v>4</v>
      </c>
      <c r="N3044">
        <v>10</v>
      </c>
    </row>
    <row r="3045" spans="2:14" x14ac:dyDescent="0.25">
      <c r="B3045" s="16">
        <f t="shared" si="360"/>
        <v>41845</v>
      </c>
      <c r="C3045">
        <v>287</v>
      </c>
      <c r="D3045">
        <f t="shared" si="355"/>
        <v>68</v>
      </c>
      <c r="E3045">
        <f t="shared" si="356"/>
        <v>219</v>
      </c>
      <c r="F3045">
        <f t="shared" si="359"/>
        <v>20</v>
      </c>
      <c r="H3045">
        <f t="shared" si="361"/>
        <v>26</v>
      </c>
      <c r="I3045">
        <f t="shared" si="362"/>
        <v>8</v>
      </c>
      <c r="K3045">
        <v>4</v>
      </c>
      <c r="N3045">
        <v>10</v>
      </c>
    </row>
    <row r="3046" spans="2:14" x14ac:dyDescent="0.25">
      <c r="B3046" s="16">
        <f t="shared" si="360"/>
        <v>41846</v>
      </c>
      <c r="C3046">
        <v>287</v>
      </c>
      <c r="D3046">
        <f t="shared" si="355"/>
        <v>68</v>
      </c>
      <c r="E3046">
        <f t="shared" si="356"/>
        <v>219</v>
      </c>
      <c r="F3046">
        <f t="shared" si="359"/>
        <v>20</v>
      </c>
      <c r="H3046">
        <f t="shared" si="361"/>
        <v>26</v>
      </c>
      <c r="I3046">
        <f t="shared" si="362"/>
        <v>8</v>
      </c>
      <c r="K3046">
        <v>4</v>
      </c>
      <c r="N3046">
        <v>10</v>
      </c>
    </row>
    <row r="3047" spans="2:14" x14ac:dyDescent="0.25">
      <c r="B3047" s="16">
        <f t="shared" si="360"/>
        <v>41847</v>
      </c>
      <c r="C3047">
        <v>287</v>
      </c>
      <c r="D3047">
        <f t="shared" si="355"/>
        <v>68</v>
      </c>
      <c r="E3047">
        <f t="shared" si="356"/>
        <v>219</v>
      </c>
      <c r="F3047">
        <f t="shared" si="359"/>
        <v>20</v>
      </c>
      <c r="H3047">
        <f t="shared" si="361"/>
        <v>26</v>
      </c>
      <c r="I3047">
        <f t="shared" si="362"/>
        <v>8</v>
      </c>
      <c r="K3047">
        <v>4</v>
      </c>
      <c r="N3047">
        <v>10</v>
      </c>
    </row>
    <row r="3048" spans="2:14" x14ac:dyDescent="0.25">
      <c r="B3048" s="16">
        <f t="shared" si="360"/>
        <v>41848</v>
      </c>
      <c r="C3048">
        <v>287</v>
      </c>
      <c r="D3048">
        <f t="shared" si="355"/>
        <v>68</v>
      </c>
      <c r="E3048">
        <f t="shared" si="356"/>
        <v>219</v>
      </c>
      <c r="F3048">
        <f t="shared" si="359"/>
        <v>20</v>
      </c>
      <c r="H3048">
        <f t="shared" si="361"/>
        <v>26</v>
      </c>
      <c r="I3048">
        <f t="shared" si="362"/>
        <v>8</v>
      </c>
      <c r="K3048">
        <v>4</v>
      </c>
      <c r="N3048">
        <v>10</v>
      </c>
    </row>
    <row r="3049" spans="2:14" x14ac:dyDescent="0.25">
      <c r="B3049" s="16">
        <f t="shared" si="360"/>
        <v>41849</v>
      </c>
      <c r="C3049">
        <v>287</v>
      </c>
      <c r="D3049">
        <f t="shared" si="355"/>
        <v>68</v>
      </c>
      <c r="E3049">
        <f t="shared" si="356"/>
        <v>219</v>
      </c>
      <c r="F3049">
        <f t="shared" si="359"/>
        <v>20</v>
      </c>
      <c r="H3049">
        <f t="shared" si="361"/>
        <v>26</v>
      </c>
      <c r="I3049">
        <f t="shared" si="362"/>
        <v>8</v>
      </c>
      <c r="K3049">
        <v>4</v>
      </c>
      <c r="N3049">
        <v>10</v>
      </c>
    </row>
    <row r="3050" spans="2:14" x14ac:dyDescent="0.25">
      <c r="B3050" s="16">
        <f t="shared" si="360"/>
        <v>41850</v>
      </c>
      <c r="C3050">
        <v>287</v>
      </c>
      <c r="D3050">
        <f t="shared" si="355"/>
        <v>68</v>
      </c>
      <c r="E3050">
        <f t="shared" si="356"/>
        <v>219</v>
      </c>
      <c r="F3050">
        <f t="shared" si="359"/>
        <v>20</v>
      </c>
      <c r="H3050">
        <f t="shared" si="361"/>
        <v>26</v>
      </c>
      <c r="I3050">
        <f t="shared" si="362"/>
        <v>8</v>
      </c>
      <c r="K3050">
        <v>4</v>
      </c>
      <c r="N3050">
        <v>10</v>
      </c>
    </row>
    <row r="3051" spans="2:14" x14ac:dyDescent="0.25">
      <c r="B3051" s="16">
        <f t="shared" si="360"/>
        <v>41851</v>
      </c>
      <c r="C3051">
        <v>287</v>
      </c>
      <c r="D3051">
        <f t="shared" si="355"/>
        <v>68</v>
      </c>
      <c r="E3051">
        <f t="shared" si="356"/>
        <v>219</v>
      </c>
      <c r="F3051">
        <f t="shared" si="359"/>
        <v>20</v>
      </c>
      <c r="H3051">
        <f t="shared" si="361"/>
        <v>26</v>
      </c>
      <c r="I3051">
        <f t="shared" si="362"/>
        <v>8</v>
      </c>
      <c r="K3051">
        <v>4</v>
      </c>
      <c r="N3051">
        <v>10</v>
      </c>
    </row>
    <row r="3052" spans="2:14" x14ac:dyDescent="0.25">
      <c r="B3052" s="16">
        <f t="shared" si="360"/>
        <v>41852</v>
      </c>
      <c r="C3052">
        <v>287</v>
      </c>
      <c r="D3052">
        <f t="shared" si="355"/>
        <v>68</v>
      </c>
      <c r="E3052">
        <f t="shared" si="356"/>
        <v>219</v>
      </c>
      <c r="F3052">
        <f t="shared" si="359"/>
        <v>20</v>
      </c>
      <c r="H3052">
        <f t="shared" si="361"/>
        <v>26</v>
      </c>
      <c r="I3052">
        <f t="shared" si="362"/>
        <v>8</v>
      </c>
      <c r="K3052">
        <v>4</v>
      </c>
      <c r="N3052">
        <v>10</v>
      </c>
    </row>
    <row r="3053" spans="2:14" x14ac:dyDescent="0.25">
      <c r="B3053" s="16">
        <f t="shared" si="360"/>
        <v>41853</v>
      </c>
      <c r="C3053">
        <v>287</v>
      </c>
      <c r="D3053">
        <f t="shared" si="355"/>
        <v>68</v>
      </c>
      <c r="E3053">
        <f t="shared" si="356"/>
        <v>219</v>
      </c>
      <c r="F3053">
        <f t="shared" si="359"/>
        <v>20</v>
      </c>
      <c r="H3053">
        <f t="shared" si="361"/>
        <v>26</v>
      </c>
      <c r="I3053">
        <f t="shared" si="362"/>
        <v>8</v>
      </c>
      <c r="K3053">
        <v>4</v>
      </c>
      <c r="N3053">
        <v>10</v>
      </c>
    </row>
    <row r="3054" spans="2:14" x14ac:dyDescent="0.25">
      <c r="B3054" s="16">
        <f t="shared" si="360"/>
        <v>41854</v>
      </c>
      <c r="C3054">
        <v>287</v>
      </c>
      <c r="D3054">
        <f t="shared" si="355"/>
        <v>68</v>
      </c>
      <c r="E3054">
        <f t="shared" si="356"/>
        <v>219</v>
      </c>
      <c r="F3054">
        <f t="shared" si="359"/>
        <v>20</v>
      </c>
      <c r="H3054">
        <f t="shared" si="361"/>
        <v>26</v>
      </c>
      <c r="I3054">
        <f t="shared" si="362"/>
        <v>8</v>
      </c>
      <c r="K3054">
        <v>4</v>
      </c>
      <c r="N3054">
        <v>10</v>
      </c>
    </row>
    <row r="3055" spans="2:14" x14ac:dyDescent="0.25">
      <c r="B3055" s="16">
        <f t="shared" si="360"/>
        <v>41855</v>
      </c>
      <c r="C3055">
        <v>287</v>
      </c>
      <c r="D3055">
        <f t="shared" si="355"/>
        <v>68</v>
      </c>
      <c r="E3055">
        <f t="shared" si="356"/>
        <v>219</v>
      </c>
      <c r="F3055">
        <f t="shared" si="359"/>
        <v>20</v>
      </c>
      <c r="H3055">
        <f t="shared" si="361"/>
        <v>26</v>
      </c>
      <c r="I3055">
        <f t="shared" si="362"/>
        <v>8</v>
      </c>
      <c r="K3055">
        <v>4</v>
      </c>
      <c r="N3055">
        <v>10</v>
      </c>
    </row>
    <row r="3056" spans="2:14" x14ac:dyDescent="0.25">
      <c r="B3056" s="16">
        <f t="shared" si="360"/>
        <v>41856</v>
      </c>
      <c r="C3056">
        <v>287</v>
      </c>
      <c r="D3056">
        <f t="shared" si="355"/>
        <v>68</v>
      </c>
      <c r="E3056">
        <f t="shared" si="356"/>
        <v>219</v>
      </c>
      <c r="F3056">
        <f t="shared" si="359"/>
        <v>20</v>
      </c>
      <c r="H3056">
        <f t="shared" si="361"/>
        <v>26</v>
      </c>
      <c r="I3056">
        <f t="shared" si="362"/>
        <v>8</v>
      </c>
      <c r="K3056">
        <v>4</v>
      </c>
      <c r="N3056">
        <v>10</v>
      </c>
    </row>
    <row r="3057" spans="2:14" x14ac:dyDescent="0.25">
      <c r="B3057" s="16">
        <f t="shared" si="360"/>
        <v>41857</v>
      </c>
      <c r="C3057">
        <v>287</v>
      </c>
      <c r="D3057">
        <f t="shared" si="355"/>
        <v>68</v>
      </c>
      <c r="E3057">
        <f t="shared" si="356"/>
        <v>219</v>
      </c>
      <c r="F3057">
        <f t="shared" si="359"/>
        <v>20</v>
      </c>
      <c r="H3057">
        <f t="shared" si="361"/>
        <v>26</v>
      </c>
      <c r="I3057">
        <f t="shared" si="362"/>
        <v>8</v>
      </c>
      <c r="K3057">
        <v>4</v>
      </c>
      <c r="N3057">
        <v>10</v>
      </c>
    </row>
    <row r="3058" spans="2:14" x14ac:dyDescent="0.25">
      <c r="B3058" s="16">
        <f t="shared" si="360"/>
        <v>41858</v>
      </c>
      <c r="C3058">
        <v>287</v>
      </c>
      <c r="D3058">
        <f t="shared" ref="D3058:D3076" si="363">SUM(F3058:W3058)</f>
        <v>68</v>
      </c>
      <c r="E3058">
        <f t="shared" ref="E3058:E3076" si="364">C3058-D3058</f>
        <v>219</v>
      </c>
      <c r="F3058">
        <f t="shared" si="359"/>
        <v>20</v>
      </c>
      <c r="H3058">
        <f t="shared" si="361"/>
        <v>26</v>
      </c>
      <c r="I3058">
        <f t="shared" si="362"/>
        <v>8</v>
      </c>
      <c r="K3058">
        <v>4</v>
      </c>
      <c r="N3058">
        <v>10</v>
      </c>
    </row>
    <row r="3059" spans="2:14" x14ac:dyDescent="0.25">
      <c r="B3059" s="16">
        <f t="shared" si="360"/>
        <v>41859</v>
      </c>
      <c r="C3059">
        <v>287</v>
      </c>
      <c r="D3059">
        <f t="shared" si="363"/>
        <v>68</v>
      </c>
      <c r="E3059">
        <f t="shared" si="364"/>
        <v>219</v>
      </c>
      <c r="F3059">
        <f t="shared" si="359"/>
        <v>20</v>
      </c>
      <c r="H3059">
        <f t="shared" si="361"/>
        <v>26</v>
      </c>
      <c r="I3059">
        <f t="shared" si="362"/>
        <v>8</v>
      </c>
      <c r="K3059">
        <v>4</v>
      </c>
      <c r="N3059">
        <v>10</v>
      </c>
    </row>
    <row r="3060" spans="2:14" x14ac:dyDescent="0.25">
      <c r="B3060" s="16">
        <f t="shared" si="360"/>
        <v>41860</v>
      </c>
      <c r="C3060">
        <v>287</v>
      </c>
      <c r="D3060">
        <f t="shared" si="363"/>
        <v>68</v>
      </c>
      <c r="E3060">
        <f t="shared" si="364"/>
        <v>219</v>
      </c>
      <c r="F3060">
        <f t="shared" si="359"/>
        <v>20</v>
      </c>
      <c r="H3060">
        <f t="shared" si="361"/>
        <v>26</v>
      </c>
      <c r="I3060">
        <f t="shared" si="362"/>
        <v>8</v>
      </c>
      <c r="K3060">
        <v>4</v>
      </c>
      <c r="N3060">
        <v>10</v>
      </c>
    </row>
    <row r="3061" spans="2:14" x14ac:dyDescent="0.25">
      <c r="B3061" s="16">
        <f t="shared" si="360"/>
        <v>41861</v>
      </c>
      <c r="C3061">
        <v>287</v>
      </c>
      <c r="D3061">
        <f t="shared" si="363"/>
        <v>68</v>
      </c>
      <c r="E3061">
        <f t="shared" si="364"/>
        <v>219</v>
      </c>
      <c r="F3061">
        <f t="shared" si="359"/>
        <v>20</v>
      </c>
      <c r="H3061">
        <f t="shared" si="361"/>
        <v>26</v>
      </c>
      <c r="I3061">
        <f t="shared" si="362"/>
        <v>8</v>
      </c>
      <c r="K3061">
        <v>4</v>
      </c>
      <c r="N3061">
        <v>10</v>
      </c>
    </row>
    <row r="3062" spans="2:14" x14ac:dyDescent="0.25">
      <c r="B3062" s="16">
        <f t="shared" si="360"/>
        <v>41862</v>
      </c>
      <c r="C3062">
        <v>287</v>
      </c>
      <c r="D3062">
        <f t="shared" si="363"/>
        <v>68</v>
      </c>
      <c r="E3062">
        <f t="shared" si="364"/>
        <v>219</v>
      </c>
      <c r="F3062">
        <f t="shared" si="359"/>
        <v>20</v>
      </c>
      <c r="H3062">
        <f t="shared" si="361"/>
        <v>26</v>
      </c>
      <c r="I3062">
        <f t="shared" si="362"/>
        <v>8</v>
      </c>
      <c r="K3062">
        <v>4</v>
      </c>
      <c r="N3062">
        <v>10</v>
      </c>
    </row>
    <row r="3063" spans="2:14" x14ac:dyDescent="0.25">
      <c r="B3063" s="16">
        <f t="shared" si="360"/>
        <v>41863</v>
      </c>
      <c r="C3063">
        <v>287</v>
      </c>
      <c r="D3063">
        <f t="shared" si="363"/>
        <v>68</v>
      </c>
      <c r="E3063">
        <f t="shared" si="364"/>
        <v>219</v>
      </c>
      <c r="F3063">
        <f t="shared" si="359"/>
        <v>20</v>
      </c>
      <c r="H3063">
        <f t="shared" si="361"/>
        <v>26</v>
      </c>
      <c r="I3063">
        <f t="shared" si="362"/>
        <v>8</v>
      </c>
      <c r="K3063">
        <v>4</v>
      </c>
      <c r="N3063">
        <v>10</v>
      </c>
    </row>
    <row r="3064" spans="2:14" x14ac:dyDescent="0.25">
      <c r="B3064" s="16">
        <f t="shared" si="360"/>
        <v>41864</v>
      </c>
      <c r="C3064">
        <v>287</v>
      </c>
      <c r="D3064">
        <f t="shared" si="363"/>
        <v>68</v>
      </c>
      <c r="E3064">
        <f t="shared" si="364"/>
        <v>219</v>
      </c>
      <c r="F3064">
        <f t="shared" si="359"/>
        <v>20</v>
      </c>
      <c r="H3064">
        <f t="shared" si="361"/>
        <v>26</v>
      </c>
      <c r="I3064">
        <f t="shared" si="362"/>
        <v>8</v>
      </c>
      <c r="K3064">
        <v>4</v>
      </c>
      <c r="N3064">
        <v>10</v>
      </c>
    </row>
    <row r="3065" spans="2:14" x14ac:dyDescent="0.25">
      <c r="B3065" s="16">
        <f t="shared" si="360"/>
        <v>41865</v>
      </c>
      <c r="C3065">
        <v>287</v>
      </c>
      <c r="D3065">
        <f t="shared" si="363"/>
        <v>68</v>
      </c>
      <c r="E3065">
        <f t="shared" si="364"/>
        <v>219</v>
      </c>
      <c r="F3065">
        <f t="shared" si="359"/>
        <v>20</v>
      </c>
      <c r="H3065">
        <f t="shared" si="361"/>
        <v>26</v>
      </c>
      <c r="I3065">
        <f t="shared" si="362"/>
        <v>8</v>
      </c>
      <c r="K3065">
        <v>4</v>
      </c>
      <c r="N3065">
        <v>10</v>
      </c>
    </row>
    <row r="3066" spans="2:14" x14ac:dyDescent="0.25">
      <c r="B3066" s="16">
        <f t="shared" si="360"/>
        <v>41866</v>
      </c>
      <c r="C3066">
        <v>287</v>
      </c>
      <c r="D3066">
        <f t="shared" si="363"/>
        <v>68</v>
      </c>
      <c r="E3066">
        <f t="shared" si="364"/>
        <v>219</v>
      </c>
      <c r="F3066">
        <f t="shared" si="359"/>
        <v>20</v>
      </c>
      <c r="H3066">
        <f t="shared" si="361"/>
        <v>26</v>
      </c>
      <c r="I3066">
        <f t="shared" si="362"/>
        <v>8</v>
      </c>
      <c r="K3066">
        <v>4</v>
      </c>
      <c r="N3066">
        <v>10</v>
      </c>
    </row>
    <row r="3067" spans="2:14" x14ac:dyDescent="0.25">
      <c r="B3067" s="16">
        <f t="shared" si="360"/>
        <v>41867</v>
      </c>
      <c r="C3067">
        <v>287</v>
      </c>
      <c r="D3067">
        <f t="shared" si="363"/>
        <v>68</v>
      </c>
      <c r="E3067">
        <f t="shared" si="364"/>
        <v>219</v>
      </c>
      <c r="F3067">
        <f t="shared" si="359"/>
        <v>20</v>
      </c>
      <c r="H3067">
        <f t="shared" si="361"/>
        <v>26</v>
      </c>
      <c r="I3067">
        <f t="shared" si="362"/>
        <v>8</v>
      </c>
      <c r="K3067">
        <v>4</v>
      </c>
      <c r="N3067">
        <v>10</v>
      </c>
    </row>
    <row r="3068" spans="2:14" x14ac:dyDescent="0.25">
      <c r="B3068" s="16">
        <f t="shared" si="360"/>
        <v>41868</v>
      </c>
      <c r="C3068">
        <v>287</v>
      </c>
      <c r="D3068">
        <f t="shared" si="363"/>
        <v>68</v>
      </c>
      <c r="E3068">
        <f t="shared" si="364"/>
        <v>219</v>
      </c>
      <c r="F3068">
        <f t="shared" si="359"/>
        <v>20</v>
      </c>
      <c r="H3068">
        <f t="shared" si="361"/>
        <v>26</v>
      </c>
      <c r="I3068">
        <f t="shared" si="362"/>
        <v>8</v>
      </c>
      <c r="K3068">
        <v>4</v>
      </c>
      <c r="N3068">
        <v>10</v>
      </c>
    </row>
    <row r="3069" spans="2:14" x14ac:dyDescent="0.25">
      <c r="B3069" s="16">
        <f t="shared" si="360"/>
        <v>41869</v>
      </c>
      <c r="C3069">
        <v>287</v>
      </c>
      <c r="D3069">
        <f t="shared" si="363"/>
        <v>68</v>
      </c>
      <c r="E3069">
        <f t="shared" si="364"/>
        <v>219</v>
      </c>
      <c r="F3069">
        <f t="shared" ref="F3069:F3112" si="365">10+10</f>
        <v>20</v>
      </c>
      <c r="H3069">
        <f t="shared" si="361"/>
        <v>26</v>
      </c>
      <c r="I3069">
        <f t="shared" si="362"/>
        <v>8</v>
      </c>
      <c r="K3069">
        <v>4</v>
      </c>
      <c r="N3069">
        <v>10</v>
      </c>
    </row>
    <row r="3070" spans="2:14" x14ac:dyDescent="0.25">
      <c r="B3070" s="16">
        <f t="shared" si="360"/>
        <v>41870</v>
      </c>
      <c r="C3070">
        <v>287</v>
      </c>
      <c r="D3070">
        <f t="shared" si="363"/>
        <v>68</v>
      </c>
      <c r="E3070">
        <f t="shared" si="364"/>
        <v>219</v>
      </c>
      <c r="F3070">
        <f t="shared" si="365"/>
        <v>20</v>
      </c>
      <c r="H3070">
        <f t="shared" si="361"/>
        <v>26</v>
      </c>
      <c r="I3070">
        <f t="shared" si="362"/>
        <v>8</v>
      </c>
      <c r="K3070">
        <v>4</v>
      </c>
      <c r="N3070">
        <v>10</v>
      </c>
    </row>
    <row r="3071" spans="2:14" x14ac:dyDescent="0.25">
      <c r="B3071" s="16">
        <f t="shared" si="360"/>
        <v>41871</v>
      </c>
      <c r="C3071">
        <v>287</v>
      </c>
      <c r="D3071">
        <f t="shared" si="363"/>
        <v>68</v>
      </c>
      <c r="E3071">
        <f t="shared" si="364"/>
        <v>219</v>
      </c>
      <c r="F3071">
        <f t="shared" si="365"/>
        <v>20</v>
      </c>
      <c r="H3071">
        <f t="shared" si="361"/>
        <v>26</v>
      </c>
      <c r="I3071">
        <f t="shared" si="362"/>
        <v>8</v>
      </c>
      <c r="K3071">
        <v>4</v>
      </c>
      <c r="N3071">
        <v>10</v>
      </c>
    </row>
    <row r="3072" spans="2:14" x14ac:dyDescent="0.25">
      <c r="B3072" s="16">
        <f t="shared" si="360"/>
        <v>41872</v>
      </c>
      <c r="C3072">
        <v>287</v>
      </c>
      <c r="D3072">
        <f t="shared" si="363"/>
        <v>68</v>
      </c>
      <c r="E3072">
        <f t="shared" si="364"/>
        <v>219</v>
      </c>
      <c r="F3072">
        <f t="shared" si="365"/>
        <v>20</v>
      </c>
      <c r="H3072">
        <f t="shared" si="361"/>
        <v>26</v>
      </c>
      <c r="I3072">
        <f t="shared" si="362"/>
        <v>8</v>
      </c>
      <c r="K3072">
        <v>4</v>
      </c>
      <c r="N3072">
        <v>10</v>
      </c>
    </row>
    <row r="3073" spans="2:14" x14ac:dyDescent="0.25">
      <c r="B3073" s="16">
        <f t="shared" si="360"/>
        <v>41873</v>
      </c>
      <c r="C3073">
        <v>287</v>
      </c>
      <c r="D3073">
        <f t="shared" si="363"/>
        <v>68</v>
      </c>
      <c r="E3073">
        <f t="shared" si="364"/>
        <v>219</v>
      </c>
      <c r="F3073">
        <f t="shared" si="365"/>
        <v>20</v>
      </c>
      <c r="H3073">
        <f t="shared" si="361"/>
        <v>26</v>
      </c>
      <c r="I3073">
        <f t="shared" si="362"/>
        <v>8</v>
      </c>
      <c r="K3073">
        <v>4</v>
      </c>
      <c r="N3073">
        <v>10</v>
      </c>
    </row>
    <row r="3074" spans="2:14" x14ac:dyDescent="0.25">
      <c r="B3074" s="16">
        <f t="shared" si="360"/>
        <v>41874</v>
      </c>
      <c r="C3074">
        <v>287</v>
      </c>
      <c r="D3074">
        <f t="shared" si="363"/>
        <v>68</v>
      </c>
      <c r="E3074">
        <f t="shared" si="364"/>
        <v>219</v>
      </c>
      <c r="F3074">
        <f t="shared" si="365"/>
        <v>20</v>
      </c>
      <c r="H3074">
        <f t="shared" si="361"/>
        <v>26</v>
      </c>
      <c r="I3074">
        <f t="shared" si="362"/>
        <v>8</v>
      </c>
      <c r="K3074">
        <v>4</v>
      </c>
      <c r="N3074">
        <v>10</v>
      </c>
    </row>
    <row r="3075" spans="2:14" x14ac:dyDescent="0.25">
      <c r="B3075" s="16">
        <f t="shared" si="360"/>
        <v>41875</v>
      </c>
      <c r="C3075">
        <v>287</v>
      </c>
      <c r="D3075">
        <f t="shared" si="363"/>
        <v>68</v>
      </c>
      <c r="E3075">
        <f t="shared" si="364"/>
        <v>219</v>
      </c>
      <c r="F3075">
        <f t="shared" si="365"/>
        <v>20</v>
      </c>
      <c r="H3075">
        <f t="shared" si="361"/>
        <v>26</v>
      </c>
      <c r="I3075">
        <f t="shared" si="362"/>
        <v>8</v>
      </c>
      <c r="K3075">
        <v>4</v>
      </c>
      <c r="N3075">
        <v>10</v>
      </c>
    </row>
    <row r="3076" spans="2:14" x14ac:dyDescent="0.25">
      <c r="B3076" s="16">
        <f t="shared" si="360"/>
        <v>41876</v>
      </c>
      <c r="C3076">
        <v>287</v>
      </c>
      <c r="D3076">
        <f t="shared" si="363"/>
        <v>68</v>
      </c>
      <c r="E3076">
        <f t="shared" si="364"/>
        <v>219</v>
      </c>
      <c r="F3076">
        <f t="shared" si="365"/>
        <v>20</v>
      </c>
      <c r="H3076">
        <f t="shared" si="361"/>
        <v>26</v>
      </c>
      <c r="I3076">
        <f t="shared" si="362"/>
        <v>8</v>
      </c>
      <c r="K3076">
        <v>4</v>
      </c>
      <c r="N3076">
        <v>10</v>
      </c>
    </row>
    <row r="3077" spans="2:14" x14ac:dyDescent="0.25">
      <c r="B3077" s="16">
        <f t="shared" si="360"/>
        <v>41877</v>
      </c>
      <c r="C3077">
        <v>287</v>
      </c>
      <c r="D3077">
        <f t="shared" ref="D3077:D3105" si="366">SUM(F3077:W3077)</f>
        <v>68</v>
      </c>
      <c r="E3077">
        <f t="shared" ref="E3077:E3105" si="367">C3077-D3077</f>
        <v>219</v>
      </c>
      <c r="F3077">
        <f t="shared" si="365"/>
        <v>20</v>
      </c>
      <c r="H3077">
        <f t="shared" si="361"/>
        <v>26</v>
      </c>
      <c r="I3077">
        <f t="shared" si="362"/>
        <v>8</v>
      </c>
      <c r="K3077">
        <v>4</v>
      </c>
      <c r="N3077">
        <v>10</v>
      </c>
    </row>
    <row r="3078" spans="2:14" x14ac:dyDescent="0.25">
      <c r="B3078" s="16">
        <f t="shared" si="360"/>
        <v>41878</v>
      </c>
      <c r="C3078">
        <v>287</v>
      </c>
      <c r="D3078">
        <f t="shared" si="366"/>
        <v>68</v>
      </c>
      <c r="E3078">
        <f t="shared" si="367"/>
        <v>219</v>
      </c>
      <c r="F3078">
        <f t="shared" si="365"/>
        <v>20</v>
      </c>
      <c r="H3078">
        <f t="shared" si="361"/>
        <v>26</v>
      </c>
      <c r="I3078">
        <f t="shared" si="362"/>
        <v>8</v>
      </c>
      <c r="K3078">
        <v>4</v>
      </c>
      <c r="N3078">
        <v>10</v>
      </c>
    </row>
    <row r="3079" spans="2:14" x14ac:dyDescent="0.25">
      <c r="B3079" s="16">
        <f t="shared" si="360"/>
        <v>41879</v>
      </c>
      <c r="C3079">
        <v>287</v>
      </c>
      <c r="D3079">
        <f t="shared" si="366"/>
        <v>68</v>
      </c>
      <c r="E3079">
        <f t="shared" si="367"/>
        <v>219</v>
      </c>
      <c r="F3079">
        <f t="shared" si="365"/>
        <v>20</v>
      </c>
      <c r="H3079">
        <f t="shared" si="361"/>
        <v>26</v>
      </c>
      <c r="I3079">
        <f t="shared" si="362"/>
        <v>8</v>
      </c>
      <c r="K3079">
        <v>4</v>
      </c>
      <c r="N3079">
        <v>10</v>
      </c>
    </row>
    <row r="3080" spans="2:14" x14ac:dyDescent="0.25">
      <c r="B3080" s="16">
        <f t="shared" si="360"/>
        <v>41880</v>
      </c>
      <c r="C3080">
        <v>287</v>
      </c>
      <c r="D3080">
        <f t="shared" si="366"/>
        <v>68</v>
      </c>
      <c r="E3080">
        <f t="shared" si="367"/>
        <v>219</v>
      </c>
      <c r="F3080">
        <f t="shared" si="365"/>
        <v>20</v>
      </c>
      <c r="H3080">
        <f t="shared" si="361"/>
        <v>26</v>
      </c>
      <c r="I3080">
        <f t="shared" si="362"/>
        <v>8</v>
      </c>
      <c r="K3080">
        <v>4</v>
      </c>
      <c r="N3080">
        <v>10</v>
      </c>
    </row>
    <row r="3081" spans="2:14" x14ac:dyDescent="0.25">
      <c r="B3081" s="16">
        <f t="shared" ref="B3081:B3144" si="368">B3080+1</f>
        <v>41881</v>
      </c>
      <c r="C3081">
        <v>287</v>
      </c>
      <c r="D3081">
        <f t="shared" si="366"/>
        <v>68</v>
      </c>
      <c r="E3081">
        <f t="shared" si="367"/>
        <v>219</v>
      </c>
      <c r="F3081">
        <f t="shared" si="365"/>
        <v>20</v>
      </c>
      <c r="H3081">
        <f t="shared" si="361"/>
        <v>26</v>
      </c>
      <c r="I3081">
        <f t="shared" si="362"/>
        <v>8</v>
      </c>
      <c r="K3081">
        <v>4</v>
      </c>
      <c r="N3081">
        <v>10</v>
      </c>
    </row>
    <row r="3082" spans="2:14" x14ac:dyDescent="0.25">
      <c r="B3082" s="16">
        <f t="shared" si="368"/>
        <v>41882</v>
      </c>
      <c r="C3082">
        <v>287</v>
      </c>
      <c r="D3082">
        <f t="shared" si="366"/>
        <v>68</v>
      </c>
      <c r="E3082">
        <f t="shared" si="367"/>
        <v>219</v>
      </c>
      <c r="F3082">
        <f t="shared" si="365"/>
        <v>20</v>
      </c>
      <c r="H3082">
        <f t="shared" si="361"/>
        <v>26</v>
      </c>
      <c r="I3082">
        <f t="shared" si="362"/>
        <v>8</v>
      </c>
      <c r="K3082">
        <v>4</v>
      </c>
      <c r="N3082">
        <v>10</v>
      </c>
    </row>
    <row r="3083" spans="2:14" x14ac:dyDescent="0.25">
      <c r="B3083" s="16">
        <f t="shared" si="368"/>
        <v>41883</v>
      </c>
      <c r="C3083">
        <f t="shared" ref="C3083:C3145" si="369">C3082</f>
        <v>287</v>
      </c>
      <c r="D3083">
        <f t="shared" si="366"/>
        <v>157</v>
      </c>
      <c r="E3083">
        <f t="shared" si="367"/>
        <v>130</v>
      </c>
      <c r="F3083">
        <f t="shared" si="365"/>
        <v>20</v>
      </c>
      <c r="G3083">
        <v>62</v>
      </c>
      <c r="H3083">
        <f>5+5+5+5+6+6</f>
        <v>32</v>
      </c>
      <c r="I3083">
        <f>5+3+15</f>
        <v>23</v>
      </c>
      <c r="K3083">
        <f>4+6</f>
        <v>10</v>
      </c>
      <c r="N3083">
        <v>10</v>
      </c>
    </row>
    <row r="3084" spans="2:14" x14ac:dyDescent="0.25">
      <c r="B3084" s="16">
        <f t="shared" si="368"/>
        <v>41884</v>
      </c>
      <c r="C3084">
        <f t="shared" si="369"/>
        <v>287</v>
      </c>
      <c r="D3084">
        <f t="shared" si="366"/>
        <v>157</v>
      </c>
      <c r="E3084">
        <f t="shared" si="367"/>
        <v>130</v>
      </c>
      <c r="F3084">
        <f t="shared" si="365"/>
        <v>20</v>
      </c>
      <c r="G3084">
        <v>62</v>
      </c>
      <c r="H3084">
        <f t="shared" ref="H3084:H3112" si="370">5+5+5+5+6+6</f>
        <v>32</v>
      </c>
      <c r="I3084">
        <f t="shared" ref="I3084:I3112" si="371">5+3+15</f>
        <v>23</v>
      </c>
      <c r="K3084">
        <f t="shared" ref="K3084:K3112" si="372">4+6</f>
        <v>10</v>
      </c>
      <c r="N3084">
        <v>10</v>
      </c>
    </row>
    <row r="3085" spans="2:14" x14ac:dyDescent="0.25">
      <c r="B3085" s="16">
        <f t="shared" si="368"/>
        <v>41885</v>
      </c>
      <c r="C3085">
        <f t="shared" si="369"/>
        <v>287</v>
      </c>
      <c r="D3085">
        <f t="shared" si="366"/>
        <v>157</v>
      </c>
      <c r="E3085">
        <f t="shared" si="367"/>
        <v>130</v>
      </c>
      <c r="F3085">
        <f t="shared" si="365"/>
        <v>20</v>
      </c>
      <c r="G3085">
        <v>62</v>
      </c>
      <c r="H3085">
        <f t="shared" si="370"/>
        <v>32</v>
      </c>
      <c r="I3085">
        <f t="shared" si="371"/>
        <v>23</v>
      </c>
      <c r="K3085">
        <f t="shared" si="372"/>
        <v>10</v>
      </c>
      <c r="N3085">
        <v>10</v>
      </c>
    </row>
    <row r="3086" spans="2:14" x14ac:dyDescent="0.25">
      <c r="B3086" s="16">
        <f t="shared" si="368"/>
        <v>41886</v>
      </c>
      <c r="C3086">
        <f t="shared" si="369"/>
        <v>287</v>
      </c>
      <c r="D3086">
        <f t="shared" si="366"/>
        <v>157</v>
      </c>
      <c r="E3086">
        <f t="shared" si="367"/>
        <v>130</v>
      </c>
      <c r="F3086">
        <f t="shared" si="365"/>
        <v>20</v>
      </c>
      <c r="G3086">
        <v>62</v>
      </c>
      <c r="H3086">
        <f t="shared" si="370"/>
        <v>32</v>
      </c>
      <c r="I3086">
        <f t="shared" si="371"/>
        <v>23</v>
      </c>
      <c r="K3086">
        <f t="shared" si="372"/>
        <v>10</v>
      </c>
      <c r="N3086">
        <v>10</v>
      </c>
    </row>
    <row r="3087" spans="2:14" x14ac:dyDescent="0.25">
      <c r="B3087" s="16">
        <f t="shared" si="368"/>
        <v>41887</v>
      </c>
      <c r="C3087">
        <f t="shared" si="369"/>
        <v>287</v>
      </c>
      <c r="D3087">
        <f t="shared" si="366"/>
        <v>157</v>
      </c>
      <c r="E3087">
        <f t="shared" si="367"/>
        <v>130</v>
      </c>
      <c r="F3087">
        <f t="shared" si="365"/>
        <v>20</v>
      </c>
      <c r="G3087">
        <v>62</v>
      </c>
      <c r="H3087">
        <f t="shared" si="370"/>
        <v>32</v>
      </c>
      <c r="I3087">
        <f t="shared" si="371"/>
        <v>23</v>
      </c>
      <c r="K3087">
        <f t="shared" si="372"/>
        <v>10</v>
      </c>
      <c r="N3087">
        <v>10</v>
      </c>
    </row>
    <row r="3088" spans="2:14" x14ac:dyDescent="0.25">
      <c r="B3088" s="16">
        <f t="shared" si="368"/>
        <v>41888</v>
      </c>
      <c r="C3088">
        <f t="shared" si="369"/>
        <v>287</v>
      </c>
      <c r="D3088">
        <f t="shared" si="366"/>
        <v>157</v>
      </c>
      <c r="E3088">
        <f t="shared" si="367"/>
        <v>130</v>
      </c>
      <c r="F3088">
        <f t="shared" si="365"/>
        <v>20</v>
      </c>
      <c r="G3088">
        <v>62</v>
      </c>
      <c r="H3088">
        <f t="shared" si="370"/>
        <v>32</v>
      </c>
      <c r="I3088">
        <f t="shared" si="371"/>
        <v>23</v>
      </c>
      <c r="K3088">
        <f t="shared" si="372"/>
        <v>10</v>
      </c>
      <c r="N3088">
        <v>10</v>
      </c>
    </row>
    <row r="3089" spans="2:14" x14ac:dyDescent="0.25">
      <c r="B3089" s="16">
        <f t="shared" si="368"/>
        <v>41889</v>
      </c>
      <c r="C3089">
        <f t="shared" si="369"/>
        <v>287</v>
      </c>
      <c r="D3089">
        <f t="shared" si="366"/>
        <v>157</v>
      </c>
      <c r="E3089">
        <f t="shared" si="367"/>
        <v>130</v>
      </c>
      <c r="F3089">
        <f t="shared" si="365"/>
        <v>20</v>
      </c>
      <c r="G3089">
        <v>62</v>
      </c>
      <c r="H3089">
        <f t="shared" si="370"/>
        <v>32</v>
      </c>
      <c r="I3089">
        <f t="shared" si="371"/>
        <v>23</v>
      </c>
      <c r="K3089">
        <f t="shared" si="372"/>
        <v>10</v>
      </c>
      <c r="N3089">
        <v>10</v>
      </c>
    </row>
    <row r="3090" spans="2:14" x14ac:dyDescent="0.25">
      <c r="B3090" s="16">
        <f t="shared" si="368"/>
        <v>41890</v>
      </c>
      <c r="C3090">
        <f t="shared" si="369"/>
        <v>287</v>
      </c>
      <c r="D3090">
        <f t="shared" si="366"/>
        <v>157</v>
      </c>
      <c r="E3090">
        <f t="shared" si="367"/>
        <v>130</v>
      </c>
      <c r="F3090">
        <f t="shared" si="365"/>
        <v>20</v>
      </c>
      <c r="G3090">
        <v>62</v>
      </c>
      <c r="H3090">
        <f t="shared" si="370"/>
        <v>32</v>
      </c>
      <c r="I3090">
        <f t="shared" si="371"/>
        <v>23</v>
      </c>
      <c r="K3090">
        <f t="shared" si="372"/>
        <v>10</v>
      </c>
      <c r="N3090">
        <v>10</v>
      </c>
    </row>
    <row r="3091" spans="2:14" x14ac:dyDescent="0.25">
      <c r="B3091" s="16">
        <f t="shared" si="368"/>
        <v>41891</v>
      </c>
      <c r="C3091">
        <f t="shared" si="369"/>
        <v>287</v>
      </c>
      <c r="D3091">
        <f t="shared" si="366"/>
        <v>157</v>
      </c>
      <c r="E3091">
        <f t="shared" si="367"/>
        <v>130</v>
      </c>
      <c r="F3091">
        <f t="shared" si="365"/>
        <v>20</v>
      </c>
      <c r="G3091">
        <v>62</v>
      </c>
      <c r="H3091">
        <f t="shared" si="370"/>
        <v>32</v>
      </c>
      <c r="I3091">
        <f t="shared" si="371"/>
        <v>23</v>
      </c>
      <c r="K3091">
        <f t="shared" si="372"/>
        <v>10</v>
      </c>
      <c r="N3091">
        <v>10</v>
      </c>
    </row>
    <row r="3092" spans="2:14" x14ac:dyDescent="0.25">
      <c r="B3092" s="16">
        <f t="shared" si="368"/>
        <v>41892</v>
      </c>
      <c r="C3092">
        <f t="shared" si="369"/>
        <v>287</v>
      </c>
      <c r="D3092">
        <f t="shared" si="366"/>
        <v>157</v>
      </c>
      <c r="E3092">
        <f t="shared" si="367"/>
        <v>130</v>
      </c>
      <c r="F3092">
        <f t="shared" si="365"/>
        <v>20</v>
      </c>
      <c r="G3092">
        <v>62</v>
      </c>
      <c r="H3092">
        <f t="shared" si="370"/>
        <v>32</v>
      </c>
      <c r="I3092">
        <f t="shared" si="371"/>
        <v>23</v>
      </c>
      <c r="K3092">
        <f t="shared" si="372"/>
        <v>10</v>
      </c>
      <c r="N3092">
        <v>10</v>
      </c>
    </row>
    <row r="3093" spans="2:14" x14ac:dyDescent="0.25">
      <c r="B3093" s="16">
        <f t="shared" si="368"/>
        <v>41893</v>
      </c>
      <c r="C3093">
        <f t="shared" si="369"/>
        <v>287</v>
      </c>
      <c r="D3093">
        <f t="shared" si="366"/>
        <v>157</v>
      </c>
      <c r="E3093">
        <f t="shared" si="367"/>
        <v>130</v>
      </c>
      <c r="F3093">
        <f t="shared" si="365"/>
        <v>20</v>
      </c>
      <c r="G3093">
        <v>62</v>
      </c>
      <c r="H3093">
        <f t="shared" si="370"/>
        <v>32</v>
      </c>
      <c r="I3093">
        <f t="shared" si="371"/>
        <v>23</v>
      </c>
      <c r="K3093">
        <f t="shared" si="372"/>
        <v>10</v>
      </c>
      <c r="N3093">
        <v>10</v>
      </c>
    </row>
    <row r="3094" spans="2:14" x14ac:dyDescent="0.25">
      <c r="B3094" s="16">
        <f t="shared" si="368"/>
        <v>41894</v>
      </c>
      <c r="C3094">
        <f t="shared" si="369"/>
        <v>287</v>
      </c>
      <c r="D3094">
        <f t="shared" si="366"/>
        <v>157</v>
      </c>
      <c r="E3094">
        <f t="shared" si="367"/>
        <v>130</v>
      </c>
      <c r="F3094">
        <f t="shared" si="365"/>
        <v>20</v>
      </c>
      <c r="G3094">
        <v>62</v>
      </c>
      <c r="H3094">
        <f t="shared" si="370"/>
        <v>32</v>
      </c>
      <c r="I3094">
        <f t="shared" si="371"/>
        <v>23</v>
      </c>
      <c r="K3094">
        <f t="shared" si="372"/>
        <v>10</v>
      </c>
      <c r="N3094">
        <v>10</v>
      </c>
    </row>
    <row r="3095" spans="2:14" x14ac:dyDescent="0.25">
      <c r="B3095" s="16">
        <f t="shared" si="368"/>
        <v>41895</v>
      </c>
      <c r="C3095">
        <f t="shared" si="369"/>
        <v>287</v>
      </c>
      <c r="D3095">
        <f t="shared" si="366"/>
        <v>157</v>
      </c>
      <c r="E3095">
        <f t="shared" si="367"/>
        <v>130</v>
      </c>
      <c r="F3095">
        <f t="shared" si="365"/>
        <v>20</v>
      </c>
      <c r="G3095">
        <v>62</v>
      </c>
      <c r="H3095">
        <f t="shared" si="370"/>
        <v>32</v>
      </c>
      <c r="I3095">
        <f t="shared" si="371"/>
        <v>23</v>
      </c>
      <c r="K3095">
        <f t="shared" si="372"/>
        <v>10</v>
      </c>
      <c r="N3095">
        <v>10</v>
      </c>
    </row>
    <row r="3096" spans="2:14" x14ac:dyDescent="0.25">
      <c r="B3096" s="16">
        <f t="shared" si="368"/>
        <v>41896</v>
      </c>
      <c r="C3096">
        <f t="shared" si="369"/>
        <v>287</v>
      </c>
      <c r="D3096">
        <f t="shared" si="366"/>
        <v>157</v>
      </c>
      <c r="E3096">
        <f t="shared" si="367"/>
        <v>130</v>
      </c>
      <c r="F3096">
        <f t="shared" si="365"/>
        <v>20</v>
      </c>
      <c r="G3096">
        <v>62</v>
      </c>
      <c r="H3096">
        <f t="shared" si="370"/>
        <v>32</v>
      </c>
      <c r="I3096">
        <f t="shared" si="371"/>
        <v>23</v>
      </c>
      <c r="K3096">
        <f t="shared" si="372"/>
        <v>10</v>
      </c>
      <c r="N3096">
        <v>10</v>
      </c>
    </row>
    <row r="3097" spans="2:14" x14ac:dyDescent="0.25">
      <c r="B3097" s="16">
        <f t="shared" si="368"/>
        <v>41897</v>
      </c>
      <c r="C3097">
        <f t="shared" si="369"/>
        <v>287</v>
      </c>
      <c r="D3097">
        <f t="shared" si="366"/>
        <v>157</v>
      </c>
      <c r="E3097">
        <f t="shared" si="367"/>
        <v>130</v>
      </c>
      <c r="F3097">
        <f t="shared" si="365"/>
        <v>20</v>
      </c>
      <c r="G3097">
        <v>62</v>
      </c>
      <c r="H3097">
        <f t="shared" si="370"/>
        <v>32</v>
      </c>
      <c r="I3097">
        <f t="shared" si="371"/>
        <v>23</v>
      </c>
      <c r="K3097">
        <f t="shared" si="372"/>
        <v>10</v>
      </c>
      <c r="N3097">
        <v>10</v>
      </c>
    </row>
    <row r="3098" spans="2:14" x14ac:dyDescent="0.25">
      <c r="B3098" s="16">
        <f t="shared" si="368"/>
        <v>41898</v>
      </c>
      <c r="C3098">
        <f t="shared" si="369"/>
        <v>287</v>
      </c>
      <c r="D3098">
        <f t="shared" si="366"/>
        <v>157</v>
      </c>
      <c r="E3098">
        <f t="shared" si="367"/>
        <v>130</v>
      </c>
      <c r="F3098">
        <f t="shared" si="365"/>
        <v>20</v>
      </c>
      <c r="G3098">
        <v>62</v>
      </c>
      <c r="H3098">
        <f t="shared" si="370"/>
        <v>32</v>
      </c>
      <c r="I3098">
        <f t="shared" si="371"/>
        <v>23</v>
      </c>
      <c r="K3098">
        <f t="shared" si="372"/>
        <v>10</v>
      </c>
      <c r="N3098">
        <v>10</v>
      </c>
    </row>
    <row r="3099" spans="2:14" x14ac:dyDescent="0.25">
      <c r="B3099" s="16">
        <f t="shared" si="368"/>
        <v>41899</v>
      </c>
      <c r="C3099">
        <f t="shared" si="369"/>
        <v>287</v>
      </c>
      <c r="D3099">
        <f t="shared" si="366"/>
        <v>157</v>
      </c>
      <c r="E3099">
        <f t="shared" si="367"/>
        <v>130</v>
      </c>
      <c r="F3099">
        <f t="shared" si="365"/>
        <v>20</v>
      </c>
      <c r="G3099">
        <v>62</v>
      </c>
      <c r="H3099">
        <f t="shared" si="370"/>
        <v>32</v>
      </c>
      <c r="I3099">
        <f t="shared" si="371"/>
        <v>23</v>
      </c>
      <c r="K3099">
        <f t="shared" si="372"/>
        <v>10</v>
      </c>
      <c r="N3099">
        <v>10</v>
      </c>
    </row>
    <row r="3100" spans="2:14" x14ac:dyDescent="0.25">
      <c r="B3100" s="16">
        <f t="shared" si="368"/>
        <v>41900</v>
      </c>
      <c r="C3100">
        <f t="shared" si="369"/>
        <v>287</v>
      </c>
      <c r="D3100">
        <f t="shared" si="366"/>
        <v>157</v>
      </c>
      <c r="E3100">
        <f t="shared" si="367"/>
        <v>130</v>
      </c>
      <c r="F3100">
        <f t="shared" si="365"/>
        <v>20</v>
      </c>
      <c r="G3100">
        <v>62</v>
      </c>
      <c r="H3100">
        <f t="shared" si="370"/>
        <v>32</v>
      </c>
      <c r="I3100">
        <f t="shared" si="371"/>
        <v>23</v>
      </c>
      <c r="K3100">
        <f t="shared" si="372"/>
        <v>10</v>
      </c>
      <c r="N3100">
        <v>10</v>
      </c>
    </row>
    <row r="3101" spans="2:14" x14ac:dyDescent="0.25">
      <c r="B3101" s="16">
        <f t="shared" si="368"/>
        <v>41901</v>
      </c>
      <c r="C3101">
        <f t="shared" si="369"/>
        <v>287</v>
      </c>
      <c r="D3101">
        <f t="shared" si="366"/>
        <v>157</v>
      </c>
      <c r="E3101">
        <f t="shared" si="367"/>
        <v>130</v>
      </c>
      <c r="F3101">
        <f t="shared" si="365"/>
        <v>20</v>
      </c>
      <c r="G3101">
        <v>62</v>
      </c>
      <c r="H3101">
        <f t="shared" si="370"/>
        <v>32</v>
      </c>
      <c r="I3101">
        <f t="shared" si="371"/>
        <v>23</v>
      </c>
      <c r="K3101">
        <f t="shared" si="372"/>
        <v>10</v>
      </c>
      <c r="N3101">
        <v>10</v>
      </c>
    </row>
    <row r="3102" spans="2:14" x14ac:dyDescent="0.25">
      <c r="B3102" s="16">
        <f t="shared" si="368"/>
        <v>41902</v>
      </c>
      <c r="C3102">
        <f t="shared" si="369"/>
        <v>287</v>
      </c>
      <c r="D3102">
        <f t="shared" si="366"/>
        <v>157</v>
      </c>
      <c r="E3102">
        <f t="shared" si="367"/>
        <v>130</v>
      </c>
      <c r="F3102">
        <f t="shared" si="365"/>
        <v>20</v>
      </c>
      <c r="G3102">
        <v>62</v>
      </c>
      <c r="H3102">
        <f t="shared" si="370"/>
        <v>32</v>
      </c>
      <c r="I3102">
        <f t="shared" si="371"/>
        <v>23</v>
      </c>
      <c r="K3102">
        <f t="shared" si="372"/>
        <v>10</v>
      </c>
      <c r="N3102">
        <v>10</v>
      </c>
    </row>
    <row r="3103" spans="2:14" x14ac:dyDescent="0.25">
      <c r="B3103" s="16">
        <f t="shared" si="368"/>
        <v>41903</v>
      </c>
      <c r="C3103">
        <f t="shared" si="369"/>
        <v>287</v>
      </c>
      <c r="D3103">
        <f t="shared" si="366"/>
        <v>157</v>
      </c>
      <c r="E3103">
        <f t="shared" si="367"/>
        <v>130</v>
      </c>
      <c r="F3103">
        <f t="shared" si="365"/>
        <v>20</v>
      </c>
      <c r="G3103">
        <v>62</v>
      </c>
      <c r="H3103">
        <f t="shared" si="370"/>
        <v>32</v>
      </c>
      <c r="I3103">
        <f t="shared" si="371"/>
        <v>23</v>
      </c>
      <c r="K3103">
        <f t="shared" si="372"/>
        <v>10</v>
      </c>
      <c r="N3103">
        <v>10</v>
      </c>
    </row>
    <row r="3104" spans="2:14" x14ac:dyDescent="0.25">
      <c r="B3104" s="16">
        <f t="shared" si="368"/>
        <v>41904</v>
      </c>
      <c r="C3104">
        <f t="shared" si="369"/>
        <v>287</v>
      </c>
      <c r="D3104">
        <f t="shared" si="366"/>
        <v>157</v>
      </c>
      <c r="E3104">
        <f t="shared" si="367"/>
        <v>130</v>
      </c>
      <c r="F3104">
        <f t="shared" si="365"/>
        <v>20</v>
      </c>
      <c r="G3104">
        <v>62</v>
      </c>
      <c r="H3104">
        <f t="shared" si="370"/>
        <v>32</v>
      </c>
      <c r="I3104">
        <f t="shared" si="371"/>
        <v>23</v>
      </c>
      <c r="K3104">
        <f t="shared" si="372"/>
        <v>10</v>
      </c>
      <c r="N3104">
        <v>10</v>
      </c>
    </row>
    <row r="3105" spans="2:16" x14ac:dyDescent="0.25">
      <c r="B3105" s="16">
        <f t="shared" si="368"/>
        <v>41905</v>
      </c>
      <c r="C3105">
        <f t="shared" si="369"/>
        <v>287</v>
      </c>
      <c r="D3105">
        <f t="shared" si="366"/>
        <v>157</v>
      </c>
      <c r="E3105">
        <f t="shared" si="367"/>
        <v>130</v>
      </c>
      <c r="F3105">
        <f t="shared" si="365"/>
        <v>20</v>
      </c>
      <c r="G3105">
        <v>62</v>
      </c>
      <c r="H3105">
        <f t="shared" si="370"/>
        <v>32</v>
      </c>
      <c r="I3105">
        <f t="shared" si="371"/>
        <v>23</v>
      </c>
      <c r="K3105">
        <f t="shared" si="372"/>
        <v>10</v>
      </c>
      <c r="N3105">
        <v>10</v>
      </c>
    </row>
    <row r="3106" spans="2:16" x14ac:dyDescent="0.25">
      <c r="B3106" s="16">
        <f t="shared" si="368"/>
        <v>41906</v>
      </c>
      <c r="C3106">
        <f t="shared" si="369"/>
        <v>287</v>
      </c>
      <c r="D3106">
        <f t="shared" ref="D3106:D3113" si="373">SUM(F3106:W3106)</f>
        <v>157</v>
      </c>
      <c r="E3106">
        <f t="shared" ref="E3106:E3113" si="374">C3106-D3106</f>
        <v>130</v>
      </c>
      <c r="F3106">
        <f t="shared" si="365"/>
        <v>20</v>
      </c>
      <c r="G3106">
        <v>62</v>
      </c>
      <c r="H3106">
        <f t="shared" si="370"/>
        <v>32</v>
      </c>
      <c r="I3106">
        <f t="shared" si="371"/>
        <v>23</v>
      </c>
      <c r="K3106">
        <f t="shared" si="372"/>
        <v>10</v>
      </c>
      <c r="N3106">
        <v>10</v>
      </c>
    </row>
    <row r="3107" spans="2:16" x14ac:dyDescent="0.25">
      <c r="B3107" s="16">
        <f t="shared" si="368"/>
        <v>41907</v>
      </c>
      <c r="C3107">
        <f t="shared" si="369"/>
        <v>287</v>
      </c>
      <c r="D3107">
        <f t="shared" si="373"/>
        <v>157</v>
      </c>
      <c r="E3107">
        <f t="shared" si="374"/>
        <v>130</v>
      </c>
      <c r="F3107">
        <f t="shared" si="365"/>
        <v>20</v>
      </c>
      <c r="G3107">
        <v>62</v>
      </c>
      <c r="H3107">
        <f t="shared" si="370"/>
        <v>32</v>
      </c>
      <c r="I3107">
        <f t="shared" si="371"/>
        <v>23</v>
      </c>
      <c r="K3107">
        <f t="shared" si="372"/>
        <v>10</v>
      </c>
      <c r="N3107">
        <v>10</v>
      </c>
    </row>
    <row r="3108" spans="2:16" x14ac:dyDescent="0.25">
      <c r="B3108" s="16">
        <f t="shared" si="368"/>
        <v>41908</v>
      </c>
      <c r="C3108">
        <f t="shared" si="369"/>
        <v>287</v>
      </c>
      <c r="D3108">
        <f t="shared" si="373"/>
        <v>157</v>
      </c>
      <c r="E3108">
        <f t="shared" si="374"/>
        <v>130</v>
      </c>
      <c r="F3108">
        <f t="shared" si="365"/>
        <v>20</v>
      </c>
      <c r="G3108">
        <v>62</v>
      </c>
      <c r="H3108">
        <f t="shared" si="370"/>
        <v>32</v>
      </c>
      <c r="I3108">
        <f t="shared" si="371"/>
        <v>23</v>
      </c>
      <c r="K3108">
        <f t="shared" si="372"/>
        <v>10</v>
      </c>
      <c r="N3108">
        <v>10</v>
      </c>
    </row>
    <row r="3109" spans="2:16" x14ac:dyDescent="0.25">
      <c r="B3109" s="16">
        <f t="shared" si="368"/>
        <v>41909</v>
      </c>
      <c r="C3109">
        <f t="shared" si="369"/>
        <v>287</v>
      </c>
      <c r="D3109">
        <f t="shared" si="373"/>
        <v>157</v>
      </c>
      <c r="E3109">
        <f t="shared" si="374"/>
        <v>130</v>
      </c>
      <c r="F3109">
        <f t="shared" si="365"/>
        <v>20</v>
      </c>
      <c r="G3109">
        <v>62</v>
      </c>
      <c r="H3109">
        <f t="shared" si="370"/>
        <v>32</v>
      </c>
      <c r="I3109">
        <f t="shared" si="371"/>
        <v>23</v>
      </c>
      <c r="K3109">
        <f t="shared" si="372"/>
        <v>10</v>
      </c>
      <c r="N3109">
        <v>10</v>
      </c>
    </row>
    <row r="3110" spans="2:16" x14ac:dyDescent="0.25">
      <c r="B3110" s="16">
        <f t="shared" si="368"/>
        <v>41910</v>
      </c>
      <c r="C3110">
        <f t="shared" si="369"/>
        <v>287</v>
      </c>
      <c r="D3110">
        <f t="shared" si="373"/>
        <v>157</v>
      </c>
      <c r="E3110">
        <f t="shared" si="374"/>
        <v>130</v>
      </c>
      <c r="F3110">
        <f t="shared" si="365"/>
        <v>20</v>
      </c>
      <c r="G3110">
        <v>62</v>
      </c>
      <c r="H3110">
        <f t="shared" si="370"/>
        <v>32</v>
      </c>
      <c r="I3110">
        <f t="shared" si="371"/>
        <v>23</v>
      </c>
      <c r="K3110">
        <f t="shared" si="372"/>
        <v>10</v>
      </c>
      <c r="N3110">
        <v>10</v>
      </c>
    </row>
    <row r="3111" spans="2:16" x14ac:dyDescent="0.25">
      <c r="B3111" s="16">
        <f t="shared" si="368"/>
        <v>41911</v>
      </c>
      <c r="C3111">
        <f t="shared" si="369"/>
        <v>287</v>
      </c>
      <c r="D3111">
        <f t="shared" si="373"/>
        <v>157</v>
      </c>
      <c r="E3111">
        <f t="shared" si="374"/>
        <v>130</v>
      </c>
      <c r="F3111">
        <f t="shared" si="365"/>
        <v>20</v>
      </c>
      <c r="G3111">
        <v>62</v>
      </c>
      <c r="H3111">
        <f t="shared" si="370"/>
        <v>32</v>
      </c>
      <c r="I3111">
        <f t="shared" si="371"/>
        <v>23</v>
      </c>
      <c r="K3111">
        <f t="shared" si="372"/>
        <v>10</v>
      </c>
      <c r="N3111">
        <v>10</v>
      </c>
    </row>
    <row r="3112" spans="2:16" x14ac:dyDescent="0.25">
      <c r="B3112" s="16">
        <f t="shared" si="368"/>
        <v>41912</v>
      </c>
      <c r="C3112">
        <f t="shared" si="369"/>
        <v>287</v>
      </c>
      <c r="D3112">
        <f t="shared" si="373"/>
        <v>157</v>
      </c>
      <c r="E3112">
        <f t="shared" si="374"/>
        <v>130</v>
      </c>
      <c r="F3112">
        <f t="shared" si="365"/>
        <v>20</v>
      </c>
      <c r="G3112">
        <v>62</v>
      </c>
      <c r="H3112">
        <f t="shared" si="370"/>
        <v>32</v>
      </c>
      <c r="I3112">
        <f t="shared" si="371"/>
        <v>23</v>
      </c>
      <c r="K3112">
        <f t="shared" si="372"/>
        <v>10</v>
      </c>
      <c r="N3112">
        <v>10</v>
      </c>
    </row>
    <row r="3113" spans="2:16" x14ac:dyDescent="0.25">
      <c r="B3113" s="16">
        <f t="shared" si="368"/>
        <v>41913</v>
      </c>
      <c r="C3113">
        <f t="shared" si="369"/>
        <v>287</v>
      </c>
      <c r="D3113">
        <f t="shared" si="373"/>
        <v>162</v>
      </c>
      <c r="E3113">
        <f t="shared" si="374"/>
        <v>125</v>
      </c>
      <c r="F3113">
        <v>0</v>
      </c>
      <c r="G3113">
        <v>6</v>
      </c>
      <c r="H3113">
        <f>1+7+74</f>
        <v>82</v>
      </c>
      <c r="I3113">
        <f>7+6+2+16</f>
        <v>31</v>
      </c>
      <c r="J3113">
        <v>0</v>
      </c>
      <c r="K3113">
        <f>10+7+3</f>
        <v>20</v>
      </c>
      <c r="L3113">
        <v>0</v>
      </c>
      <c r="M3113">
        <v>0</v>
      </c>
      <c r="N3113">
        <v>0</v>
      </c>
      <c r="O3113">
        <f>5+7</f>
        <v>12</v>
      </c>
      <c r="P3113">
        <f>6+5</f>
        <v>11</v>
      </c>
    </row>
    <row r="3114" spans="2:16" x14ac:dyDescent="0.25">
      <c r="B3114" s="16">
        <f t="shared" si="368"/>
        <v>41914</v>
      </c>
      <c r="C3114">
        <f t="shared" si="369"/>
        <v>287</v>
      </c>
      <c r="D3114">
        <f t="shared" ref="D3114:D3177" si="375">SUM(F3114:W3114)</f>
        <v>162</v>
      </c>
      <c r="E3114">
        <f t="shared" ref="E3114:E3177" si="376">C3114-D3114</f>
        <v>125</v>
      </c>
      <c r="F3114">
        <v>0</v>
      </c>
      <c r="G3114">
        <v>6</v>
      </c>
      <c r="H3114">
        <f t="shared" ref="H3114:H3143" si="377">1+7+74</f>
        <v>82</v>
      </c>
      <c r="I3114">
        <f t="shared" ref="I3114:I3143" si="378">7+6+2+16</f>
        <v>31</v>
      </c>
      <c r="J3114">
        <v>0</v>
      </c>
      <c r="K3114">
        <f t="shared" ref="K3114:K3143" si="379">10+7+3</f>
        <v>20</v>
      </c>
      <c r="L3114">
        <v>0</v>
      </c>
      <c r="M3114">
        <v>0</v>
      </c>
      <c r="N3114">
        <v>0</v>
      </c>
      <c r="O3114">
        <f t="shared" ref="O3114:O3173" si="380">5+7</f>
        <v>12</v>
      </c>
      <c r="P3114">
        <f t="shared" ref="P3114:P3177" si="381">6+5</f>
        <v>11</v>
      </c>
    </row>
    <row r="3115" spans="2:16" x14ac:dyDescent="0.25">
      <c r="B3115" s="16">
        <f t="shared" si="368"/>
        <v>41915</v>
      </c>
      <c r="C3115">
        <f t="shared" si="369"/>
        <v>287</v>
      </c>
      <c r="D3115">
        <f t="shared" si="375"/>
        <v>162</v>
      </c>
      <c r="E3115">
        <f t="shared" si="376"/>
        <v>125</v>
      </c>
      <c r="F3115">
        <v>0</v>
      </c>
      <c r="G3115">
        <v>6</v>
      </c>
      <c r="H3115">
        <f t="shared" si="377"/>
        <v>82</v>
      </c>
      <c r="I3115">
        <f t="shared" si="378"/>
        <v>31</v>
      </c>
      <c r="J3115">
        <v>0</v>
      </c>
      <c r="K3115">
        <f t="shared" si="379"/>
        <v>20</v>
      </c>
      <c r="L3115">
        <v>0</v>
      </c>
      <c r="M3115">
        <v>0</v>
      </c>
      <c r="N3115">
        <v>0</v>
      </c>
      <c r="O3115">
        <f t="shared" si="380"/>
        <v>12</v>
      </c>
      <c r="P3115">
        <f t="shared" si="381"/>
        <v>11</v>
      </c>
    </row>
    <row r="3116" spans="2:16" x14ac:dyDescent="0.25">
      <c r="B3116" s="16">
        <f t="shared" si="368"/>
        <v>41916</v>
      </c>
      <c r="C3116">
        <f t="shared" si="369"/>
        <v>287</v>
      </c>
      <c r="D3116">
        <f t="shared" si="375"/>
        <v>162</v>
      </c>
      <c r="E3116">
        <f t="shared" si="376"/>
        <v>125</v>
      </c>
      <c r="F3116">
        <v>0</v>
      </c>
      <c r="G3116">
        <v>6</v>
      </c>
      <c r="H3116">
        <f t="shared" si="377"/>
        <v>82</v>
      </c>
      <c r="I3116">
        <f t="shared" si="378"/>
        <v>31</v>
      </c>
      <c r="J3116">
        <v>0</v>
      </c>
      <c r="K3116">
        <f t="shared" si="379"/>
        <v>20</v>
      </c>
      <c r="L3116">
        <v>0</v>
      </c>
      <c r="M3116">
        <v>0</v>
      </c>
      <c r="N3116">
        <v>0</v>
      </c>
      <c r="O3116">
        <f t="shared" si="380"/>
        <v>12</v>
      </c>
      <c r="P3116">
        <f t="shared" si="381"/>
        <v>11</v>
      </c>
    </row>
    <row r="3117" spans="2:16" x14ac:dyDescent="0.25">
      <c r="B3117" s="16">
        <f t="shared" si="368"/>
        <v>41917</v>
      </c>
      <c r="C3117">
        <f t="shared" si="369"/>
        <v>287</v>
      </c>
      <c r="D3117">
        <f t="shared" si="375"/>
        <v>162</v>
      </c>
      <c r="E3117">
        <f t="shared" si="376"/>
        <v>125</v>
      </c>
      <c r="F3117">
        <v>0</v>
      </c>
      <c r="G3117">
        <v>6</v>
      </c>
      <c r="H3117">
        <f t="shared" si="377"/>
        <v>82</v>
      </c>
      <c r="I3117">
        <f t="shared" si="378"/>
        <v>31</v>
      </c>
      <c r="J3117">
        <v>0</v>
      </c>
      <c r="K3117">
        <f t="shared" si="379"/>
        <v>20</v>
      </c>
      <c r="L3117">
        <v>0</v>
      </c>
      <c r="M3117">
        <v>0</v>
      </c>
      <c r="N3117">
        <v>0</v>
      </c>
      <c r="O3117">
        <f t="shared" si="380"/>
        <v>12</v>
      </c>
      <c r="P3117">
        <f t="shared" si="381"/>
        <v>11</v>
      </c>
    </row>
    <row r="3118" spans="2:16" x14ac:dyDescent="0.25">
      <c r="B3118" s="16">
        <f t="shared" si="368"/>
        <v>41918</v>
      </c>
      <c r="C3118">
        <f t="shared" si="369"/>
        <v>287</v>
      </c>
      <c r="D3118">
        <f t="shared" si="375"/>
        <v>162</v>
      </c>
      <c r="E3118">
        <f t="shared" si="376"/>
        <v>125</v>
      </c>
      <c r="F3118">
        <v>0</v>
      </c>
      <c r="G3118">
        <v>6</v>
      </c>
      <c r="H3118">
        <f t="shared" si="377"/>
        <v>82</v>
      </c>
      <c r="I3118">
        <f t="shared" si="378"/>
        <v>31</v>
      </c>
      <c r="J3118">
        <v>0</v>
      </c>
      <c r="K3118">
        <f t="shared" si="379"/>
        <v>20</v>
      </c>
      <c r="L3118">
        <v>0</v>
      </c>
      <c r="M3118">
        <v>0</v>
      </c>
      <c r="N3118">
        <v>0</v>
      </c>
      <c r="O3118">
        <f t="shared" si="380"/>
        <v>12</v>
      </c>
      <c r="P3118">
        <f t="shared" si="381"/>
        <v>11</v>
      </c>
    </row>
    <row r="3119" spans="2:16" x14ac:dyDescent="0.25">
      <c r="B3119" s="16">
        <f t="shared" si="368"/>
        <v>41919</v>
      </c>
      <c r="C3119">
        <f t="shared" si="369"/>
        <v>287</v>
      </c>
      <c r="D3119">
        <f t="shared" si="375"/>
        <v>162</v>
      </c>
      <c r="E3119">
        <f t="shared" si="376"/>
        <v>125</v>
      </c>
      <c r="F3119">
        <v>0</v>
      </c>
      <c r="G3119">
        <v>6</v>
      </c>
      <c r="H3119">
        <f t="shared" si="377"/>
        <v>82</v>
      </c>
      <c r="I3119">
        <f t="shared" si="378"/>
        <v>31</v>
      </c>
      <c r="J3119">
        <v>0</v>
      </c>
      <c r="K3119">
        <f t="shared" si="379"/>
        <v>20</v>
      </c>
      <c r="L3119">
        <v>0</v>
      </c>
      <c r="M3119">
        <v>0</v>
      </c>
      <c r="N3119">
        <v>0</v>
      </c>
      <c r="O3119">
        <f t="shared" si="380"/>
        <v>12</v>
      </c>
      <c r="P3119">
        <f t="shared" si="381"/>
        <v>11</v>
      </c>
    </row>
    <row r="3120" spans="2:16" x14ac:dyDescent="0.25">
      <c r="B3120" s="16">
        <f t="shared" si="368"/>
        <v>41920</v>
      </c>
      <c r="C3120">
        <f t="shared" si="369"/>
        <v>287</v>
      </c>
      <c r="D3120">
        <f t="shared" si="375"/>
        <v>162</v>
      </c>
      <c r="E3120">
        <f t="shared" si="376"/>
        <v>125</v>
      </c>
      <c r="F3120">
        <v>0</v>
      </c>
      <c r="G3120">
        <v>6</v>
      </c>
      <c r="H3120">
        <f t="shared" si="377"/>
        <v>82</v>
      </c>
      <c r="I3120">
        <f t="shared" si="378"/>
        <v>31</v>
      </c>
      <c r="J3120">
        <v>0</v>
      </c>
      <c r="K3120">
        <f t="shared" si="379"/>
        <v>20</v>
      </c>
      <c r="L3120">
        <v>0</v>
      </c>
      <c r="M3120">
        <v>0</v>
      </c>
      <c r="N3120">
        <v>0</v>
      </c>
      <c r="O3120">
        <f t="shared" si="380"/>
        <v>12</v>
      </c>
      <c r="P3120">
        <f t="shared" si="381"/>
        <v>11</v>
      </c>
    </row>
    <row r="3121" spans="2:16" x14ac:dyDescent="0.25">
      <c r="B3121" s="16">
        <f t="shared" si="368"/>
        <v>41921</v>
      </c>
      <c r="C3121">
        <f t="shared" si="369"/>
        <v>287</v>
      </c>
      <c r="D3121">
        <f t="shared" si="375"/>
        <v>162</v>
      </c>
      <c r="E3121">
        <f t="shared" si="376"/>
        <v>125</v>
      </c>
      <c r="F3121">
        <v>0</v>
      </c>
      <c r="G3121">
        <v>6</v>
      </c>
      <c r="H3121">
        <f t="shared" si="377"/>
        <v>82</v>
      </c>
      <c r="I3121">
        <f t="shared" si="378"/>
        <v>31</v>
      </c>
      <c r="J3121">
        <v>0</v>
      </c>
      <c r="K3121">
        <f t="shared" si="379"/>
        <v>20</v>
      </c>
      <c r="L3121">
        <v>0</v>
      </c>
      <c r="M3121">
        <v>0</v>
      </c>
      <c r="N3121">
        <v>0</v>
      </c>
      <c r="O3121">
        <f t="shared" si="380"/>
        <v>12</v>
      </c>
      <c r="P3121">
        <f t="shared" si="381"/>
        <v>11</v>
      </c>
    </row>
    <row r="3122" spans="2:16" x14ac:dyDescent="0.25">
      <c r="B3122" s="16">
        <f t="shared" si="368"/>
        <v>41922</v>
      </c>
      <c r="C3122">
        <f t="shared" si="369"/>
        <v>287</v>
      </c>
      <c r="D3122">
        <f t="shared" si="375"/>
        <v>162</v>
      </c>
      <c r="E3122">
        <f t="shared" si="376"/>
        <v>125</v>
      </c>
      <c r="F3122">
        <v>0</v>
      </c>
      <c r="G3122">
        <v>6</v>
      </c>
      <c r="H3122">
        <f t="shared" si="377"/>
        <v>82</v>
      </c>
      <c r="I3122">
        <f t="shared" si="378"/>
        <v>31</v>
      </c>
      <c r="J3122">
        <v>0</v>
      </c>
      <c r="K3122">
        <f t="shared" si="379"/>
        <v>20</v>
      </c>
      <c r="L3122">
        <v>0</v>
      </c>
      <c r="M3122">
        <v>0</v>
      </c>
      <c r="N3122">
        <v>0</v>
      </c>
      <c r="O3122">
        <f t="shared" si="380"/>
        <v>12</v>
      </c>
      <c r="P3122">
        <f t="shared" si="381"/>
        <v>11</v>
      </c>
    </row>
    <row r="3123" spans="2:16" x14ac:dyDescent="0.25">
      <c r="B3123" s="16">
        <f t="shared" si="368"/>
        <v>41923</v>
      </c>
      <c r="C3123">
        <f t="shared" si="369"/>
        <v>287</v>
      </c>
      <c r="D3123">
        <f t="shared" si="375"/>
        <v>162</v>
      </c>
      <c r="E3123">
        <f t="shared" si="376"/>
        <v>125</v>
      </c>
      <c r="F3123">
        <v>0</v>
      </c>
      <c r="G3123">
        <v>6</v>
      </c>
      <c r="H3123">
        <f t="shared" si="377"/>
        <v>82</v>
      </c>
      <c r="I3123">
        <f t="shared" si="378"/>
        <v>31</v>
      </c>
      <c r="J3123">
        <v>0</v>
      </c>
      <c r="K3123">
        <f t="shared" si="379"/>
        <v>20</v>
      </c>
      <c r="L3123">
        <v>0</v>
      </c>
      <c r="M3123">
        <v>0</v>
      </c>
      <c r="N3123">
        <v>0</v>
      </c>
      <c r="O3123">
        <f t="shared" si="380"/>
        <v>12</v>
      </c>
      <c r="P3123">
        <f t="shared" si="381"/>
        <v>11</v>
      </c>
    </row>
    <row r="3124" spans="2:16" x14ac:dyDescent="0.25">
      <c r="B3124" s="16">
        <f t="shared" si="368"/>
        <v>41924</v>
      </c>
      <c r="C3124">
        <f t="shared" si="369"/>
        <v>287</v>
      </c>
      <c r="D3124">
        <f t="shared" si="375"/>
        <v>162</v>
      </c>
      <c r="E3124">
        <f t="shared" si="376"/>
        <v>125</v>
      </c>
      <c r="F3124">
        <v>0</v>
      </c>
      <c r="G3124">
        <v>6</v>
      </c>
      <c r="H3124">
        <f t="shared" si="377"/>
        <v>82</v>
      </c>
      <c r="I3124">
        <f t="shared" si="378"/>
        <v>31</v>
      </c>
      <c r="J3124">
        <v>0</v>
      </c>
      <c r="K3124">
        <f t="shared" si="379"/>
        <v>20</v>
      </c>
      <c r="L3124">
        <v>0</v>
      </c>
      <c r="M3124">
        <v>0</v>
      </c>
      <c r="N3124">
        <v>0</v>
      </c>
      <c r="O3124">
        <f t="shared" si="380"/>
        <v>12</v>
      </c>
      <c r="P3124">
        <f t="shared" si="381"/>
        <v>11</v>
      </c>
    </row>
    <row r="3125" spans="2:16" x14ac:dyDescent="0.25">
      <c r="B3125" s="16">
        <f t="shared" si="368"/>
        <v>41925</v>
      </c>
      <c r="C3125">
        <f t="shared" si="369"/>
        <v>287</v>
      </c>
      <c r="D3125">
        <f t="shared" si="375"/>
        <v>162</v>
      </c>
      <c r="E3125">
        <f t="shared" si="376"/>
        <v>125</v>
      </c>
      <c r="F3125">
        <v>0</v>
      </c>
      <c r="G3125">
        <v>6</v>
      </c>
      <c r="H3125">
        <f t="shared" si="377"/>
        <v>82</v>
      </c>
      <c r="I3125">
        <f t="shared" si="378"/>
        <v>31</v>
      </c>
      <c r="J3125">
        <v>0</v>
      </c>
      <c r="K3125">
        <f t="shared" si="379"/>
        <v>20</v>
      </c>
      <c r="L3125">
        <v>0</v>
      </c>
      <c r="M3125">
        <v>0</v>
      </c>
      <c r="N3125">
        <v>0</v>
      </c>
      <c r="O3125">
        <f t="shared" si="380"/>
        <v>12</v>
      </c>
      <c r="P3125">
        <f t="shared" si="381"/>
        <v>11</v>
      </c>
    </row>
    <row r="3126" spans="2:16" x14ac:dyDescent="0.25">
      <c r="B3126" s="16">
        <f t="shared" si="368"/>
        <v>41926</v>
      </c>
      <c r="C3126">
        <f t="shared" si="369"/>
        <v>287</v>
      </c>
      <c r="D3126">
        <f t="shared" si="375"/>
        <v>162</v>
      </c>
      <c r="E3126">
        <f t="shared" si="376"/>
        <v>125</v>
      </c>
      <c r="F3126">
        <v>0</v>
      </c>
      <c r="G3126">
        <v>6</v>
      </c>
      <c r="H3126">
        <f t="shared" si="377"/>
        <v>82</v>
      </c>
      <c r="I3126">
        <f t="shared" si="378"/>
        <v>31</v>
      </c>
      <c r="J3126">
        <v>0</v>
      </c>
      <c r="K3126">
        <f t="shared" si="379"/>
        <v>20</v>
      </c>
      <c r="L3126">
        <v>0</v>
      </c>
      <c r="M3126">
        <v>0</v>
      </c>
      <c r="N3126">
        <v>0</v>
      </c>
      <c r="O3126">
        <f t="shared" si="380"/>
        <v>12</v>
      </c>
      <c r="P3126">
        <f t="shared" si="381"/>
        <v>11</v>
      </c>
    </row>
    <row r="3127" spans="2:16" x14ac:dyDescent="0.25">
      <c r="B3127" s="16">
        <f t="shared" si="368"/>
        <v>41927</v>
      </c>
      <c r="C3127">
        <f t="shared" si="369"/>
        <v>287</v>
      </c>
      <c r="D3127">
        <f t="shared" si="375"/>
        <v>162</v>
      </c>
      <c r="E3127">
        <f t="shared" si="376"/>
        <v>125</v>
      </c>
      <c r="F3127">
        <v>0</v>
      </c>
      <c r="G3127">
        <v>6</v>
      </c>
      <c r="H3127">
        <f t="shared" si="377"/>
        <v>82</v>
      </c>
      <c r="I3127">
        <f t="shared" si="378"/>
        <v>31</v>
      </c>
      <c r="J3127">
        <v>0</v>
      </c>
      <c r="K3127">
        <f t="shared" si="379"/>
        <v>20</v>
      </c>
      <c r="L3127">
        <v>0</v>
      </c>
      <c r="M3127">
        <v>0</v>
      </c>
      <c r="N3127">
        <v>0</v>
      </c>
      <c r="O3127">
        <f t="shared" si="380"/>
        <v>12</v>
      </c>
      <c r="P3127">
        <f t="shared" si="381"/>
        <v>11</v>
      </c>
    </row>
    <row r="3128" spans="2:16" x14ac:dyDescent="0.25">
      <c r="B3128" s="16">
        <f t="shared" si="368"/>
        <v>41928</v>
      </c>
      <c r="C3128">
        <f t="shared" si="369"/>
        <v>287</v>
      </c>
      <c r="D3128">
        <f t="shared" si="375"/>
        <v>162</v>
      </c>
      <c r="E3128">
        <f t="shared" si="376"/>
        <v>125</v>
      </c>
      <c r="F3128">
        <v>0</v>
      </c>
      <c r="G3128">
        <v>6</v>
      </c>
      <c r="H3128">
        <f t="shared" si="377"/>
        <v>82</v>
      </c>
      <c r="I3128">
        <f t="shared" si="378"/>
        <v>31</v>
      </c>
      <c r="J3128">
        <v>0</v>
      </c>
      <c r="K3128">
        <f t="shared" si="379"/>
        <v>20</v>
      </c>
      <c r="L3128">
        <v>0</v>
      </c>
      <c r="M3128">
        <v>0</v>
      </c>
      <c r="N3128">
        <v>0</v>
      </c>
      <c r="O3128">
        <f t="shared" si="380"/>
        <v>12</v>
      </c>
      <c r="P3128">
        <f t="shared" si="381"/>
        <v>11</v>
      </c>
    </row>
    <row r="3129" spans="2:16" x14ac:dyDescent="0.25">
      <c r="B3129" s="16">
        <f t="shared" si="368"/>
        <v>41929</v>
      </c>
      <c r="C3129">
        <f t="shared" si="369"/>
        <v>287</v>
      </c>
      <c r="D3129">
        <f t="shared" si="375"/>
        <v>162</v>
      </c>
      <c r="E3129">
        <f t="shared" si="376"/>
        <v>125</v>
      </c>
      <c r="F3129">
        <v>0</v>
      </c>
      <c r="G3129">
        <v>6</v>
      </c>
      <c r="H3129">
        <f t="shared" si="377"/>
        <v>82</v>
      </c>
      <c r="I3129">
        <f t="shared" si="378"/>
        <v>31</v>
      </c>
      <c r="J3129">
        <v>0</v>
      </c>
      <c r="K3129">
        <f t="shared" si="379"/>
        <v>20</v>
      </c>
      <c r="L3129">
        <v>0</v>
      </c>
      <c r="M3129">
        <v>0</v>
      </c>
      <c r="N3129">
        <v>0</v>
      </c>
      <c r="O3129">
        <f t="shared" si="380"/>
        <v>12</v>
      </c>
      <c r="P3129">
        <f t="shared" si="381"/>
        <v>11</v>
      </c>
    </row>
    <row r="3130" spans="2:16" x14ac:dyDescent="0.25">
      <c r="B3130" s="16">
        <f t="shared" si="368"/>
        <v>41930</v>
      </c>
      <c r="C3130">
        <f t="shared" si="369"/>
        <v>287</v>
      </c>
      <c r="D3130">
        <f t="shared" si="375"/>
        <v>162</v>
      </c>
      <c r="E3130">
        <f t="shared" si="376"/>
        <v>125</v>
      </c>
      <c r="F3130">
        <v>0</v>
      </c>
      <c r="G3130">
        <v>6</v>
      </c>
      <c r="H3130">
        <f t="shared" si="377"/>
        <v>82</v>
      </c>
      <c r="I3130">
        <f t="shared" si="378"/>
        <v>31</v>
      </c>
      <c r="J3130">
        <v>0</v>
      </c>
      <c r="K3130">
        <f t="shared" si="379"/>
        <v>20</v>
      </c>
      <c r="L3130">
        <v>0</v>
      </c>
      <c r="M3130">
        <v>0</v>
      </c>
      <c r="N3130">
        <v>0</v>
      </c>
      <c r="O3130">
        <f t="shared" si="380"/>
        <v>12</v>
      </c>
      <c r="P3130">
        <f t="shared" si="381"/>
        <v>11</v>
      </c>
    </row>
    <row r="3131" spans="2:16" x14ac:dyDescent="0.25">
      <c r="B3131" s="16">
        <f t="shared" si="368"/>
        <v>41931</v>
      </c>
      <c r="C3131">
        <f t="shared" si="369"/>
        <v>287</v>
      </c>
      <c r="D3131">
        <f t="shared" si="375"/>
        <v>162</v>
      </c>
      <c r="E3131">
        <f t="shared" si="376"/>
        <v>125</v>
      </c>
      <c r="F3131">
        <v>0</v>
      </c>
      <c r="G3131">
        <v>6</v>
      </c>
      <c r="H3131">
        <f t="shared" si="377"/>
        <v>82</v>
      </c>
      <c r="I3131">
        <f t="shared" si="378"/>
        <v>31</v>
      </c>
      <c r="J3131">
        <v>0</v>
      </c>
      <c r="K3131">
        <f t="shared" si="379"/>
        <v>20</v>
      </c>
      <c r="L3131">
        <v>0</v>
      </c>
      <c r="M3131">
        <v>0</v>
      </c>
      <c r="N3131">
        <v>0</v>
      </c>
      <c r="O3131">
        <f t="shared" si="380"/>
        <v>12</v>
      </c>
      <c r="P3131">
        <f t="shared" si="381"/>
        <v>11</v>
      </c>
    </row>
    <row r="3132" spans="2:16" x14ac:dyDescent="0.25">
      <c r="B3132" s="16">
        <f t="shared" si="368"/>
        <v>41932</v>
      </c>
      <c r="C3132">
        <f t="shared" si="369"/>
        <v>287</v>
      </c>
      <c r="D3132">
        <f t="shared" si="375"/>
        <v>162</v>
      </c>
      <c r="E3132">
        <f t="shared" si="376"/>
        <v>125</v>
      </c>
      <c r="F3132">
        <v>0</v>
      </c>
      <c r="G3132">
        <v>6</v>
      </c>
      <c r="H3132">
        <f t="shared" si="377"/>
        <v>82</v>
      </c>
      <c r="I3132">
        <f t="shared" si="378"/>
        <v>31</v>
      </c>
      <c r="J3132">
        <v>0</v>
      </c>
      <c r="K3132">
        <f t="shared" si="379"/>
        <v>20</v>
      </c>
      <c r="L3132">
        <v>0</v>
      </c>
      <c r="M3132">
        <v>0</v>
      </c>
      <c r="N3132">
        <v>0</v>
      </c>
      <c r="O3132">
        <f t="shared" si="380"/>
        <v>12</v>
      </c>
      <c r="P3132">
        <f t="shared" si="381"/>
        <v>11</v>
      </c>
    </row>
    <row r="3133" spans="2:16" x14ac:dyDescent="0.25">
      <c r="B3133" s="16">
        <f t="shared" si="368"/>
        <v>41933</v>
      </c>
      <c r="C3133">
        <f t="shared" si="369"/>
        <v>287</v>
      </c>
      <c r="D3133">
        <f t="shared" si="375"/>
        <v>162</v>
      </c>
      <c r="E3133">
        <f t="shared" si="376"/>
        <v>125</v>
      </c>
      <c r="F3133">
        <v>0</v>
      </c>
      <c r="G3133">
        <v>6</v>
      </c>
      <c r="H3133">
        <f t="shared" si="377"/>
        <v>82</v>
      </c>
      <c r="I3133">
        <f t="shared" si="378"/>
        <v>31</v>
      </c>
      <c r="J3133">
        <v>0</v>
      </c>
      <c r="K3133">
        <f t="shared" si="379"/>
        <v>20</v>
      </c>
      <c r="L3133">
        <v>0</v>
      </c>
      <c r="M3133">
        <v>0</v>
      </c>
      <c r="N3133">
        <v>0</v>
      </c>
      <c r="O3133">
        <f t="shared" si="380"/>
        <v>12</v>
      </c>
      <c r="P3133">
        <f t="shared" si="381"/>
        <v>11</v>
      </c>
    </row>
    <row r="3134" spans="2:16" x14ac:dyDescent="0.25">
      <c r="B3134" s="16">
        <f t="shared" si="368"/>
        <v>41934</v>
      </c>
      <c r="C3134">
        <f t="shared" si="369"/>
        <v>287</v>
      </c>
      <c r="D3134">
        <f t="shared" si="375"/>
        <v>162</v>
      </c>
      <c r="E3134">
        <f t="shared" si="376"/>
        <v>125</v>
      </c>
      <c r="F3134">
        <v>0</v>
      </c>
      <c r="G3134">
        <v>6</v>
      </c>
      <c r="H3134">
        <f t="shared" si="377"/>
        <v>82</v>
      </c>
      <c r="I3134">
        <f t="shared" si="378"/>
        <v>31</v>
      </c>
      <c r="J3134">
        <v>0</v>
      </c>
      <c r="K3134">
        <f t="shared" si="379"/>
        <v>20</v>
      </c>
      <c r="L3134">
        <v>0</v>
      </c>
      <c r="M3134">
        <v>0</v>
      </c>
      <c r="N3134">
        <v>0</v>
      </c>
      <c r="O3134">
        <f t="shared" si="380"/>
        <v>12</v>
      </c>
      <c r="P3134">
        <f t="shared" si="381"/>
        <v>11</v>
      </c>
    </row>
    <row r="3135" spans="2:16" x14ac:dyDescent="0.25">
      <c r="B3135" s="16">
        <f t="shared" si="368"/>
        <v>41935</v>
      </c>
      <c r="C3135">
        <f t="shared" si="369"/>
        <v>287</v>
      </c>
      <c r="D3135">
        <f t="shared" si="375"/>
        <v>162</v>
      </c>
      <c r="E3135">
        <f t="shared" si="376"/>
        <v>125</v>
      </c>
      <c r="F3135">
        <v>0</v>
      </c>
      <c r="G3135">
        <v>6</v>
      </c>
      <c r="H3135">
        <f t="shared" si="377"/>
        <v>82</v>
      </c>
      <c r="I3135">
        <f t="shared" si="378"/>
        <v>31</v>
      </c>
      <c r="J3135">
        <v>0</v>
      </c>
      <c r="K3135">
        <f t="shared" si="379"/>
        <v>20</v>
      </c>
      <c r="L3135">
        <v>0</v>
      </c>
      <c r="M3135">
        <v>0</v>
      </c>
      <c r="N3135">
        <v>0</v>
      </c>
      <c r="O3135">
        <f t="shared" si="380"/>
        <v>12</v>
      </c>
      <c r="P3135">
        <f t="shared" si="381"/>
        <v>11</v>
      </c>
    </row>
    <row r="3136" spans="2:16" x14ac:dyDescent="0.25">
      <c r="B3136" s="16">
        <f t="shared" si="368"/>
        <v>41936</v>
      </c>
      <c r="C3136">
        <f t="shared" si="369"/>
        <v>287</v>
      </c>
      <c r="D3136">
        <f t="shared" si="375"/>
        <v>162</v>
      </c>
      <c r="E3136">
        <f t="shared" si="376"/>
        <v>125</v>
      </c>
      <c r="F3136">
        <v>0</v>
      </c>
      <c r="G3136">
        <v>6</v>
      </c>
      <c r="H3136">
        <f t="shared" si="377"/>
        <v>82</v>
      </c>
      <c r="I3136">
        <f t="shared" si="378"/>
        <v>31</v>
      </c>
      <c r="J3136">
        <v>0</v>
      </c>
      <c r="K3136">
        <f t="shared" si="379"/>
        <v>20</v>
      </c>
      <c r="L3136">
        <v>0</v>
      </c>
      <c r="M3136">
        <v>0</v>
      </c>
      <c r="N3136">
        <v>0</v>
      </c>
      <c r="O3136">
        <f t="shared" si="380"/>
        <v>12</v>
      </c>
      <c r="P3136">
        <f t="shared" si="381"/>
        <v>11</v>
      </c>
    </row>
    <row r="3137" spans="2:16" x14ac:dyDescent="0.25">
      <c r="B3137" s="16">
        <f t="shared" si="368"/>
        <v>41937</v>
      </c>
      <c r="C3137">
        <f t="shared" si="369"/>
        <v>287</v>
      </c>
      <c r="D3137">
        <f t="shared" si="375"/>
        <v>162</v>
      </c>
      <c r="E3137">
        <f t="shared" si="376"/>
        <v>125</v>
      </c>
      <c r="F3137">
        <v>0</v>
      </c>
      <c r="G3137">
        <v>6</v>
      </c>
      <c r="H3137">
        <f t="shared" si="377"/>
        <v>82</v>
      </c>
      <c r="I3137">
        <f t="shared" si="378"/>
        <v>31</v>
      </c>
      <c r="J3137">
        <v>0</v>
      </c>
      <c r="K3137">
        <f t="shared" si="379"/>
        <v>20</v>
      </c>
      <c r="L3137">
        <v>0</v>
      </c>
      <c r="M3137">
        <v>0</v>
      </c>
      <c r="N3137">
        <v>0</v>
      </c>
      <c r="O3137">
        <f t="shared" si="380"/>
        <v>12</v>
      </c>
      <c r="P3137">
        <f t="shared" si="381"/>
        <v>11</v>
      </c>
    </row>
    <row r="3138" spans="2:16" x14ac:dyDescent="0.25">
      <c r="B3138" s="16">
        <f t="shared" si="368"/>
        <v>41938</v>
      </c>
      <c r="C3138">
        <f t="shared" si="369"/>
        <v>287</v>
      </c>
      <c r="D3138">
        <f t="shared" si="375"/>
        <v>162</v>
      </c>
      <c r="E3138">
        <f t="shared" si="376"/>
        <v>125</v>
      </c>
      <c r="F3138">
        <v>0</v>
      </c>
      <c r="G3138">
        <v>6</v>
      </c>
      <c r="H3138">
        <f t="shared" si="377"/>
        <v>82</v>
      </c>
      <c r="I3138">
        <f t="shared" si="378"/>
        <v>31</v>
      </c>
      <c r="J3138">
        <v>0</v>
      </c>
      <c r="K3138">
        <f t="shared" si="379"/>
        <v>20</v>
      </c>
      <c r="L3138">
        <v>0</v>
      </c>
      <c r="M3138">
        <v>0</v>
      </c>
      <c r="N3138">
        <v>0</v>
      </c>
      <c r="O3138">
        <f t="shared" si="380"/>
        <v>12</v>
      </c>
      <c r="P3138">
        <f t="shared" si="381"/>
        <v>11</v>
      </c>
    </row>
    <row r="3139" spans="2:16" x14ac:dyDescent="0.25">
      <c r="B3139" s="16">
        <f t="shared" si="368"/>
        <v>41939</v>
      </c>
      <c r="C3139">
        <f t="shared" si="369"/>
        <v>287</v>
      </c>
      <c r="D3139">
        <f t="shared" si="375"/>
        <v>162</v>
      </c>
      <c r="E3139">
        <f t="shared" si="376"/>
        <v>125</v>
      </c>
      <c r="F3139">
        <v>0</v>
      </c>
      <c r="G3139">
        <v>6</v>
      </c>
      <c r="H3139">
        <f t="shared" si="377"/>
        <v>82</v>
      </c>
      <c r="I3139">
        <f t="shared" si="378"/>
        <v>31</v>
      </c>
      <c r="J3139">
        <v>0</v>
      </c>
      <c r="K3139">
        <f t="shared" si="379"/>
        <v>20</v>
      </c>
      <c r="L3139">
        <v>0</v>
      </c>
      <c r="M3139">
        <v>0</v>
      </c>
      <c r="N3139">
        <v>0</v>
      </c>
      <c r="O3139">
        <f t="shared" si="380"/>
        <v>12</v>
      </c>
      <c r="P3139">
        <f t="shared" si="381"/>
        <v>11</v>
      </c>
    </row>
    <row r="3140" spans="2:16" x14ac:dyDescent="0.25">
      <c r="B3140" s="16">
        <f t="shared" si="368"/>
        <v>41940</v>
      </c>
      <c r="C3140">
        <f t="shared" si="369"/>
        <v>287</v>
      </c>
      <c r="D3140">
        <f t="shared" si="375"/>
        <v>162</v>
      </c>
      <c r="E3140">
        <f t="shared" si="376"/>
        <v>125</v>
      </c>
      <c r="F3140">
        <v>0</v>
      </c>
      <c r="G3140">
        <v>6</v>
      </c>
      <c r="H3140">
        <f t="shared" si="377"/>
        <v>82</v>
      </c>
      <c r="I3140">
        <f t="shared" si="378"/>
        <v>31</v>
      </c>
      <c r="J3140">
        <v>0</v>
      </c>
      <c r="K3140">
        <f t="shared" si="379"/>
        <v>20</v>
      </c>
      <c r="L3140">
        <v>0</v>
      </c>
      <c r="M3140">
        <v>0</v>
      </c>
      <c r="N3140">
        <v>0</v>
      </c>
      <c r="O3140">
        <f t="shared" si="380"/>
        <v>12</v>
      </c>
      <c r="P3140">
        <f t="shared" si="381"/>
        <v>11</v>
      </c>
    </row>
    <row r="3141" spans="2:16" x14ac:dyDescent="0.25">
      <c r="B3141" s="16">
        <f t="shared" si="368"/>
        <v>41941</v>
      </c>
      <c r="C3141">
        <f t="shared" si="369"/>
        <v>287</v>
      </c>
      <c r="D3141">
        <f t="shared" si="375"/>
        <v>162</v>
      </c>
      <c r="E3141">
        <f t="shared" si="376"/>
        <v>125</v>
      </c>
      <c r="F3141">
        <v>0</v>
      </c>
      <c r="G3141">
        <v>6</v>
      </c>
      <c r="H3141">
        <f t="shared" si="377"/>
        <v>82</v>
      </c>
      <c r="I3141">
        <f t="shared" si="378"/>
        <v>31</v>
      </c>
      <c r="J3141">
        <v>0</v>
      </c>
      <c r="K3141">
        <f t="shared" si="379"/>
        <v>20</v>
      </c>
      <c r="L3141">
        <v>0</v>
      </c>
      <c r="M3141">
        <v>0</v>
      </c>
      <c r="N3141">
        <v>0</v>
      </c>
      <c r="O3141">
        <f t="shared" si="380"/>
        <v>12</v>
      </c>
      <c r="P3141">
        <f t="shared" si="381"/>
        <v>11</v>
      </c>
    </row>
    <row r="3142" spans="2:16" x14ac:dyDescent="0.25">
      <c r="B3142" s="16">
        <f t="shared" si="368"/>
        <v>41942</v>
      </c>
      <c r="C3142">
        <f t="shared" si="369"/>
        <v>287</v>
      </c>
      <c r="D3142">
        <f t="shared" si="375"/>
        <v>162</v>
      </c>
      <c r="E3142">
        <f t="shared" si="376"/>
        <v>125</v>
      </c>
      <c r="F3142">
        <v>0</v>
      </c>
      <c r="G3142">
        <v>6</v>
      </c>
      <c r="H3142">
        <f t="shared" si="377"/>
        <v>82</v>
      </c>
      <c r="I3142">
        <f t="shared" si="378"/>
        <v>31</v>
      </c>
      <c r="J3142">
        <v>0</v>
      </c>
      <c r="K3142">
        <f t="shared" si="379"/>
        <v>20</v>
      </c>
      <c r="L3142">
        <v>0</v>
      </c>
      <c r="M3142">
        <v>0</v>
      </c>
      <c r="N3142">
        <v>0</v>
      </c>
      <c r="O3142">
        <f t="shared" si="380"/>
        <v>12</v>
      </c>
      <c r="P3142">
        <f t="shared" si="381"/>
        <v>11</v>
      </c>
    </row>
    <row r="3143" spans="2:16" x14ac:dyDescent="0.25">
      <c r="B3143" s="16">
        <f t="shared" si="368"/>
        <v>41943</v>
      </c>
      <c r="C3143">
        <f t="shared" si="369"/>
        <v>287</v>
      </c>
      <c r="D3143">
        <f t="shared" si="375"/>
        <v>162</v>
      </c>
      <c r="E3143">
        <f t="shared" si="376"/>
        <v>125</v>
      </c>
      <c r="F3143">
        <v>0</v>
      </c>
      <c r="G3143">
        <v>6</v>
      </c>
      <c r="H3143">
        <f t="shared" si="377"/>
        <v>82</v>
      </c>
      <c r="I3143">
        <f t="shared" si="378"/>
        <v>31</v>
      </c>
      <c r="J3143">
        <v>0</v>
      </c>
      <c r="K3143">
        <f t="shared" si="379"/>
        <v>20</v>
      </c>
      <c r="L3143">
        <v>0</v>
      </c>
      <c r="M3143">
        <v>0</v>
      </c>
      <c r="N3143">
        <v>0</v>
      </c>
      <c r="O3143">
        <f t="shared" si="380"/>
        <v>12</v>
      </c>
      <c r="P3143">
        <f t="shared" si="381"/>
        <v>11</v>
      </c>
    </row>
    <row r="3144" spans="2:16" x14ac:dyDescent="0.25">
      <c r="B3144" s="16">
        <f t="shared" si="368"/>
        <v>41944</v>
      </c>
      <c r="C3144">
        <f t="shared" si="369"/>
        <v>287</v>
      </c>
      <c r="D3144">
        <f t="shared" si="375"/>
        <v>162</v>
      </c>
      <c r="E3144">
        <f t="shared" si="376"/>
        <v>125</v>
      </c>
      <c r="F3144">
        <v>0</v>
      </c>
      <c r="G3144" s="30">
        <f>6+48</f>
        <v>54</v>
      </c>
      <c r="H3144">
        <f t="shared" ref="H3144:H3177" si="382">1+7</f>
        <v>8</v>
      </c>
      <c r="I3144">
        <f t="shared" ref="I3144:I3177" si="383">7+6+2</f>
        <v>15</v>
      </c>
      <c r="J3144">
        <v>0</v>
      </c>
      <c r="K3144">
        <f>10+7+3+42</f>
        <v>62</v>
      </c>
      <c r="L3144">
        <v>0</v>
      </c>
      <c r="M3144">
        <v>0</v>
      </c>
      <c r="N3144">
        <v>0</v>
      </c>
      <c r="O3144">
        <f t="shared" si="380"/>
        <v>12</v>
      </c>
      <c r="P3144">
        <f t="shared" si="381"/>
        <v>11</v>
      </c>
    </row>
    <row r="3145" spans="2:16" x14ac:dyDescent="0.25">
      <c r="B3145" s="16">
        <f t="shared" ref="B3145:B3208" si="384">B3144+1</f>
        <v>41945</v>
      </c>
      <c r="C3145">
        <f t="shared" si="369"/>
        <v>287</v>
      </c>
      <c r="D3145">
        <f t="shared" si="375"/>
        <v>162</v>
      </c>
      <c r="E3145">
        <f t="shared" si="376"/>
        <v>125</v>
      </c>
      <c r="F3145">
        <v>0</v>
      </c>
      <c r="G3145" s="30">
        <f t="shared" ref="G3145:G3173" si="385">6+48</f>
        <v>54</v>
      </c>
      <c r="H3145">
        <f t="shared" si="382"/>
        <v>8</v>
      </c>
      <c r="I3145">
        <f t="shared" si="383"/>
        <v>15</v>
      </c>
      <c r="J3145">
        <v>0</v>
      </c>
      <c r="K3145">
        <f t="shared" ref="K3145:K3173" si="386">10+7+3+42</f>
        <v>62</v>
      </c>
      <c r="L3145">
        <v>0</v>
      </c>
      <c r="M3145">
        <v>0</v>
      </c>
      <c r="N3145">
        <v>0</v>
      </c>
      <c r="O3145">
        <f t="shared" si="380"/>
        <v>12</v>
      </c>
      <c r="P3145">
        <f t="shared" si="381"/>
        <v>11</v>
      </c>
    </row>
    <row r="3146" spans="2:16" x14ac:dyDescent="0.25">
      <c r="B3146" s="16">
        <f t="shared" si="384"/>
        <v>41946</v>
      </c>
      <c r="C3146">
        <f t="shared" ref="C3146:C3209" si="387">C3145</f>
        <v>287</v>
      </c>
      <c r="D3146">
        <f t="shared" si="375"/>
        <v>162</v>
      </c>
      <c r="E3146">
        <f t="shared" si="376"/>
        <v>125</v>
      </c>
      <c r="F3146">
        <v>0</v>
      </c>
      <c r="G3146" s="30">
        <f t="shared" si="385"/>
        <v>54</v>
      </c>
      <c r="H3146">
        <f t="shared" si="382"/>
        <v>8</v>
      </c>
      <c r="I3146">
        <f t="shared" si="383"/>
        <v>15</v>
      </c>
      <c r="J3146">
        <v>0</v>
      </c>
      <c r="K3146">
        <f t="shared" si="386"/>
        <v>62</v>
      </c>
      <c r="L3146">
        <v>0</v>
      </c>
      <c r="M3146">
        <v>0</v>
      </c>
      <c r="N3146">
        <v>0</v>
      </c>
      <c r="O3146">
        <f t="shared" si="380"/>
        <v>12</v>
      </c>
      <c r="P3146">
        <f t="shared" si="381"/>
        <v>11</v>
      </c>
    </row>
    <row r="3147" spans="2:16" x14ac:dyDescent="0.25">
      <c r="B3147" s="16">
        <f t="shared" si="384"/>
        <v>41947</v>
      </c>
      <c r="C3147">
        <f t="shared" si="387"/>
        <v>287</v>
      </c>
      <c r="D3147">
        <f t="shared" si="375"/>
        <v>162</v>
      </c>
      <c r="E3147">
        <f t="shared" si="376"/>
        <v>125</v>
      </c>
      <c r="F3147">
        <v>0</v>
      </c>
      <c r="G3147" s="30">
        <f t="shared" si="385"/>
        <v>54</v>
      </c>
      <c r="H3147">
        <f t="shared" si="382"/>
        <v>8</v>
      </c>
      <c r="I3147">
        <f t="shared" si="383"/>
        <v>15</v>
      </c>
      <c r="J3147">
        <v>0</v>
      </c>
      <c r="K3147">
        <f t="shared" si="386"/>
        <v>62</v>
      </c>
      <c r="L3147">
        <v>0</v>
      </c>
      <c r="M3147">
        <v>0</v>
      </c>
      <c r="N3147">
        <v>0</v>
      </c>
      <c r="O3147">
        <f t="shared" si="380"/>
        <v>12</v>
      </c>
      <c r="P3147">
        <f t="shared" si="381"/>
        <v>11</v>
      </c>
    </row>
    <row r="3148" spans="2:16" x14ac:dyDescent="0.25">
      <c r="B3148" s="16">
        <f t="shared" si="384"/>
        <v>41948</v>
      </c>
      <c r="C3148">
        <f t="shared" si="387"/>
        <v>287</v>
      </c>
      <c r="D3148">
        <f t="shared" si="375"/>
        <v>162</v>
      </c>
      <c r="E3148">
        <f t="shared" si="376"/>
        <v>125</v>
      </c>
      <c r="F3148">
        <v>0</v>
      </c>
      <c r="G3148" s="30">
        <f t="shared" si="385"/>
        <v>54</v>
      </c>
      <c r="H3148">
        <f t="shared" si="382"/>
        <v>8</v>
      </c>
      <c r="I3148">
        <f t="shared" si="383"/>
        <v>15</v>
      </c>
      <c r="J3148">
        <v>0</v>
      </c>
      <c r="K3148">
        <f t="shared" si="386"/>
        <v>62</v>
      </c>
      <c r="L3148">
        <v>0</v>
      </c>
      <c r="M3148">
        <v>0</v>
      </c>
      <c r="N3148">
        <v>0</v>
      </c>
      <c r="O3148">
        <f t="shared" si="380"/>
        <v>12</v>
      </c>
      <c r="P3148">
        <f t="shared" si="381"/>
        <v>11</v>
      </c>
    </row>
    <row r="3149" spans="2:16" x14ac:dyDescent="0.25">
      <c r="B3149" s="16">
        <f t="shared" si="384"/>
        <v>41949</v>
      </c>
      <c r="C3149">
        <f t="shared" si="387"/>
        <v>287</v>
      </c>
      <c r="D3149">
        <f t="shared" si="375"/>
        <v>162</v>
      </c>
      <c r="E3149">
        <f t="shared" si="376"/>
        <v>125</v>
      </c>
      <c r="F3149">
        <v>0</v>
      </c>
      <c r="G3149" s="30">
        <f t="shared" si="385"/>
        <v>54</v>
      </c>
      <c r="H3149">
        <f t="shared" si="382"/>
        <v>8</v>
      </c>
      <c r="I3149">
        <f t="shared" si="383"/>
        <v>15</v>
      </c>
      <c r="J3149">
        <v>0</v>
      </c>
      <c r="K3149">
        <f t="shared" si="386"/>
        <v>62</v>
      </c>
      <c r="L3149">
        <v>0</v>
      </c>
      <c r="M3149">
        <v>0</v>
      </c>
      <c r="N3149">
        <v>0</v>
      </c>
      <c r="O3149">
        <f t="shared" si="380"/>
        <v>12</v>
      </c>
      <c r="P3149">
        <f t="shared" si="381"/>
        <v>11</v>
      </c>
    </row>
    <row r="3150" spans="2:16" x14ac:dyDescent="0.25">
      <c r="B3150" s="16">
        <f t="shared" si="384"/>
        <v>41950</v>
      </c>
      <c r="C3150">
        <f t="shared" si="387"/>
        <v>287</v>
      </c>
      <c r="D3150">
        <f t="shared" si="375"/>
        <v>162</v>
      </c>
      <c r="E3150">
        <f t="shared" si="376"/>
        <v>125</v>
      </c>
      <c r="F3150">
        <v>0</v>
      </c>
      <c r="G3150" s="30">
        <f t="shared" si="385"/>
        <v>54</v>
      </c>
      <c r="H3150">
        <f t="shared" si="382"/>
        <v>8</v>
      </c>
      <c r="I3150">
        <f t="shared" si="383"/>
        <v>15</v>
      </c>
      <c r="J3150">
        <v>0</v>
      </c>
      <c r="K3150">
        <f t="shared" si="386"/>
        <v>62</v>
      </c>
      <c r="L3150">
        <v>0</v>
      </c>
      <c r="M3150">
        <v>0</v>
      </c>
      <c r="N3150">
        <v>0</v>
      </c>
      <c r="O3150">
        <f t="shared" si="380"/>
        <v>12</v>
      </c>
      <c r="P3150">
        <f t="shared" si="381"/>
        <v>11</v>
      </c>
    </row>
    <row r="3151" spans="2:16" x14ac:dyDescent="0.25">
      <c r="B3151" s="16">
        <f t="shared" si="384"/>
        <v>41951</v>
      </c>
      <c r="C3151">
        <f t="shared" si="387"/>
        <v>287</v>
      </c>
      <c r="D3151">
        <f t="shared" si="375"/>
        <v>162</v>
      </c>
      <c r="E3151">
        <f t="shared" si="376"/>
        <v>125</v>
      </c>
      <c r="F3151">
        <v>0</v>
      </c>
      <c r="G3151" s="30">
        <f t="shared" si="385"/>
        <v>54</v>
      </c>
      <c r="H3151">
        <f t="shared" si="382"/>
        <v>8</v>
      </c>
      <c r="I3151">
        <f t="shared" si="383"/>
        <v>15</v>
      </c>
      <c r="J3151">
        <v>0</v>
      </c>
      <c r="K3151">
        <f t="shared" si="386"/>
        <v>62</v>
      </c>
      <c r="L3151">
        <v>0</v>
      </c>
      <c r="M3151">
        <v>0</v>
      </c>
      <c r="N3151">
        <v>0</v>
      </c>
      <c r="O3151">
        <f t="shared" si="380"/>
        <v>12</v>
      </c>
      <c r="P3151">
        <f t="shared" si="381"/>
        <v>11</v>
      </c>
    </row>
    <row r="3152" spans="2:16" x14ac:dyDescent="0.25">
      <c r="B3152" s="16">
        <f t="shared" si="384"/>
        <v>41952</v>
      </c>
      <c r="C3152">
        <f t="shared" si="387"/>
        <v>287</v>
      </c>
      <c r="D3152">
        <f t="shared" si="375"/>
        <v>162</v>
      </c>
      <c r="E3152">
        <f t="shared" si="376"/>
        <v>125</v>
      </c>
      <c r="F3152">
        <v>0</v>
      </c>
      <c r="G3152" s="30">
        <f t="shared" si="385"/>
        <v>54</v>
      </c>
      <c r="H3152">
        <f t="shared" si="382"/>
        <v>8</v>
      </c>
      <c r="I3152">
        <f t="shared" si="383"/>
        <v>15</v>
      </c>
      <c r="J3152">
        <v>0</v>
      </c>
      <c r="K3152">
        <f t="shared" si="386"/>
        <v>62</v>
      </c>
      <c r="L3152">
        <v>0</v>
      </c>
      <c r="M3152">
        <v>0</v>
      </c>
      <c r="N3152">
        <v>0</v>
      </c>
      <c r="O3152">
        <f t="shared" si="380"/>
        <v>12</v>
      </c>
      <c r="P3152">
        <f t="shared" si="381"/>
        <v>11</v>
      </c>
    </row>
    <row r="3153" spans="2:16" x14ac:dyDescent="0.25">
      <c r="B3153" s="16">
        <f t="shared" si="384"/>
        <v>41953</v>
      </c>
      <c r="C3153">
        <f t="shared" si="387"/>
        <v>287</v>
      </c>
      <c r="D3153">
        <f t="shared" si="375"/>
        <v>162</v>
      </c>
      <c r="E3153">
        <f t="shared" si="376"/>
        <v>125</v>
      </c>
      <c r="F3153">
        <v>0</v>
      </c>
      <c r="G3153" s="30">
        <f t="shared" si="385"/>
        <v>54</v>
      </c>
      <c r="H3153">
        <f t="shared" si="382"/>
        <v>8</v>
      </c>
      <c r="I3153">
        <f t="shared" si="383"/>
        <v>15</v>
      </c>
      <c r="J3153">
        <v>0</v>
      </c>
      <c r="K3153">
        <f t="shared" si="386"/>
        <v>62</v>
      </c>
      <c r="L3153">
        <v>0</v>
      </c>
      <c r="M3153">
        <v>0</v>
      </c>
      <c r="N3153">
        <v>0</v>
      </c>
      <c r="O3153">
        <f t="shared" si="380"/>
        <v>12</v>
      </c>
      <c r="P3153">
        <f t="shared" si="381"/>
        <v>11</v>
      </c>
    </row>
    <row r="3154" spans="2:16" x14ac:dyDescent="0.25">
      <c r="B3154" s="16">
        <f t="shared" si="384"/>
        <v>41954</v>
      </c>
      <c r="C3154">
        <f t="shared" si="387"/>
        <v>287</v>
      </c>
      <c r="D3154">
        <f t="shared" si="375"/>
        <v>162</v>
      </c>
      <c r="E3154">
        <f t="shared" si="376"/>
        <v>125</v>
      </c>
      <c r="F3154">
        <v>0</v>
      </c>
      <c r="G3154" s="30">
        <f t="shared" si="385"/>
        <v>54</v>
      </c>
      <c r="H3154">
        <f t="shared" si="382"/>
        <v>8</v>
      </c>
      <c r="I3154">
        <f t="shared" si="383"/>
        <v>15</v>
      </c>
      <c r="J3154">
        <v>0</v>
      </c>
      <c r="K3154">
        <f t="shared" si="386"/>
        <v>62</v>
      </c>
      <c r="L3154">
        <v>0</v>
      </c>
      <c r="M3154">
        <v>0</v>
      </c>
      <c r="N3154">
        <v>0</v>
      </c>
      <c r="O3154">
        <f t="shared" si="380"/>
        <v>12</v>
      </c>
      <c r="P3154">
        <f t="shared" si="381"/>
        <v>11</v>
      </c>
    </row>
    <row r="3155" spans="2:16" x14ac:dyDescent="0.25">
      <c r="B3155" s="16">
        <f t="shared" si="384"/>
        <v>41955</v>
      </c>
      <c r="C3155">
        <f t="shared" si="387"/>
        <v>287</v>
      </c>
      <c r="D3155">
        <f t="shared" si="375"/>
        <v>162</v>
      </c>
      <c r="E3155">
        <f t="shared" si="376"/>
        <v>125</v>
      </c>
      <c r="F3155">
        <v>0</v>
      </c>
      <c r="G3155" s="30">
        <f t="shared" si="385"/>
        <v>54</v>
      </c>
      <c r="H3155">
        <f t="shared" si="382"/>
        <v>8</v>
      </c>
      <c r="I3155">
        <f t="shared" si="383"/>
        <v>15</v>
      </c>
      <c r="J3155">
        <v>0</v>
      </c>
      <c r="K3155">
        <f t="shared" si="386"/>
        <v>62</v>
      </c>
      <c r="L3155">
        <v>0</v>
      </c>
      <c r="M3155">
        <v>0</v>
      </c>
      <c r="N3155">
        <v>0</v>
      </c>
      <c r="O3155">
        <f t="shared" si="380"/>
        <v>12</v>
      </c>
      <c r="P3155">
        <f t="shared" si="381"/>
        <v>11</v>
      </c>
    </row>
    <row r="3156" spans="2:16" x14ac:dyDescent="0.25">
      <c r="B3156" s="16">
        <f t="shared" si="384"/>
        <v>41956</v>
      </c>
      <c r="C3156">
        <f t="shared" si="387"/>
        <v>287</v>
      </c>
      <c r="D3156">
        <f t="shared" si="375"/>
        <v>162</v>
      </c>
      <c r="E3156">
        <f t="shared" si="376"/>
        <v>125</v>
      </c>
      <c r="F3156">
        <v>0</v>
      </c>
      <c r="G3156" s="30">
        <f t="shared" si="385"/>
        <v>54</v>
      </c>
      <c r="H3156">
        <f t="shared" si="382"/>
        <v>8</v>
      </c>
      <c r="I3156">
        <f t="shared" si="383"/>
        <v>15</v>
      </c>
      <c r="J3156">
        <v>0</v>
      </c>
      <c r="K3156">
        <f t="shared" si="386"/>
        <v>62</v>
      </c>
      <c r="L3156">
        <v>0</v>
      </c>
      <c r="M3156">
        <v>0</v>
      </c>
      <c r="N3156">
        <v>0</v>
      </c>
      <c r="O3156">
        <f t="shared" si="380"/>
        <v>12</v>
      </c>
      <c r="P3156">
        <f t="shared" si="381"/>
        <v>11</v>
      </c>
    </row>
    <row r="3157" spans="2:16" x14ac:dyDescent="0.25">
      <c r="B3157" s="16">
        <f t="shared" si="384"/>
        <v>41957</v>
      </c>
      <c r="C3157">
        <f t="shared" si="387"/>
        <v>287</v>
      </c>
      <c r="D3157">
        <f t="shared" si="375"/>
        <v>162</v>
      </c>
      <c r="E3157">
        <f t="shared" si="376"/>
        <v>125</v>
      </c>
      <c r="F3157">
        <v>0</v>
      </c>
      <c r="G3157" s="30">
        <f t="shared" si="385"/>
        <v>54</v>
      </c>
      <c r="H3157">
        <f t="shared" si="382"/>
        <v>8</v>
      </c>
      <c r="I3157">
        <f t="shared" si="383"/>
        <v>15</v>
      </c>
      <c r="J3157">
        <v>0</v>
      </c>
      <c r="K3157">
        <f t="shared" si="386"/>
        <v>62</v>
      </c>
      <c r="L3157">
        <v>0</v>
      </c>
      <c r="M3157">
        <v>0</v>
      </c>
      <c r="N3157">
        <v>0</v>
      </c>
      <c r="O3157">
        <f t="shared" si="380"/>
        <v>12</v>
      </c>
      <c r="P3157">
        <f t="shared" si="381"/>
        <v>11</v>
      </c>
    </row>
    <row r="3158" spans="2:16" x14ac:dyDescent="0.25">
      <c r="B3158" s="16">
        <f t="shared" si="384"/>
        <v>41958</v>
      </c>
      <c r="C3158">
        <f t="shared" si="387"/>
        <v>287</v>
      </c>
      <c r="D3158">
        <f t="shared" si="375"/>
        <v>162</v>
      </c>
      <c r="E3158">
        <f t="shared" si="376"/>
        <v>125</v>
      </c>
      <c r="F3158">
        <v>0</v>
      </c>
      <c r="G3158" s="30">
        <f t="shared" si="385"/>
        <v>54</v>
      </c>
      <c r="H3158">
        <f t="shared" si="382"/>
        <v>8</v>
      </c>
      <c r="I3158">
        <f t="shared" si="383"/>
        <v>15</v>
      </c>
      <c r="J3158">
        <v>0</v>
      </c>
      <c r="K3158">
        <f t="shared" si="386"/>
        <v>62</v>
      </c>
      <c r="L3158">
        <v>0</v>
      </c>
      <c r="M3158">
        <v>0</v>
      </c>
      <c r="N3158">
        <v>0</v>
      </c>
      <c r="O3158">
        <f t="shared" si="380"/>
        <v>12</v>
      </c>
      <c r="P3158">
        <f t="shared" si="381"/>
        <v>11</v>
      </c>
    </row>
    <row r="3159" spans="2:16" x14ac:dyDescent="0.25">
      <c r="B3159" s="16">
        <f t="shared" si="384"/>
        <v>41959</v>
      </c>
      <c r="C3159">
        <f t="shared" si="387"/>
        <v>287</v>
      </c>
      <c r="D3159">
        <f t="shared" si="375"/>
        <v>162</v>
      </c>
      <c r="E3159">
        <f t="shared" si="376"/>
        <v>125</v>
      </c>
      <c r="F3159">
        <v>0</v>
      </c>
      <c r="G3159" s="30">
        <f t="shared" si="385"/>
        <v>54</v>
      </c>
      <c r="H3159">
        <f t="shared" si="382"/>
        <v>8</v>
      </c>
      <c r="I3159">
        <f t="shared" si="383"/>
        <v>15</v>
      </c>
      <c r="J3159">
        <v>0</v>
      </c>
      <c r="K3159">
        <f t="shared" si="386"/>
        <v>62</v>
      </c>
      <c r="L3159">
        <v>0</v>
      </c>
      <c r="M3159">
        <v>0</v>
      </c>
      <c r="N3159">
        <v>0</v>
      </c>
      <c r="O3159">
        <f t="shared" si="380"/>
        <v>12</v>
      </c>
      <c r="P3159">
        <f t="shared" si="381"/>
        <v>11</v>
      </c>
    </row>
    <row r="3160" spans="2:16" x14ac:dyDescent="0.25">
      <c r="B3160" s="16">
        <f t="shared" si="384"/>
        <v>41960</v>
      </c>
      <c r="C3160">
        <f t="shared" si="387"/>
        <v>287</v>
      </c>
      <c r="D3160">
        <f t="shared" si="375"/>
        <v>162</v>
      </c>
      <c r="E3160">
        <f t="shared" si="376"/>
        <v>125</v>
      </c>
      <c r="F3160">
        <v>0</v>
      </c>
      <c r="G3160" s="30">
        <f t="shared" si="385"/>
        <v>54</v>
      </c>
      <c r="H3160">
        <f t="shared" si="382"/>
        <v>8</v>
      </c>
      <c r="I3160">
        <f t="shared" si="383"/>
        <v>15</v>
      </c>
      <c r="J3160">
        <v>0</v>
      </c>
      <c r="K3160">
        <f t="shared" si="386"/>
        <v>62</v>
      </c>
      <c r="L3160">
        <v>0</v>
      </c>
      <c r="M3160">
        <v>0</v>
      </c>
      <c r="N3160">
        <v>0</v>
      </c>
      <c r="O3160">
        <f t="shared" si="380"/>
        <v>12</v>
      </c>
      <c r="P3160">
        <f t="shared" si="381"/>
        <v>11</v>
      </c>
    </row>
    <row r="3161" spans="2:16" x14ac:dyDescent="0.25">
      <c r="B3161" s="16">
        <f t="shared" si="384"/>
        <v>41961</v>
      </c>
      <c r="C3161">
        <f t="shared" si="387"/>
        <v>287</v>
      </c>
      <c r="D3161">
        <f t="shared" si="375"/>
        <v>162</v>
      </c>
      <c r="E3161">
        <f t="shared" si="376"/>
        <v>125</v>
      </c>
      <c r="F3161">
        <v>0</v>
      </c>
      <c r="G3161" s="30">
        <f t="shared" si="385"/>
        <v>54</v>
      </c>
      <c r="H3161">
        <f t="shared" si="382"/>
        <v>8</v>
      </c>
      <c r="I3161">
        <f t="shared" si="383"/>
        <v>15</v>
      </c>
      <c r="J3161">
        <v>0</v>
      </c>
      <c r="K3161">
        <f t="shared" si="386"/>
        <v>62</v>
      </c>
      <c r="L3161">
        <v>0</v>
      </c>
      <c r="M3161">
        <v>0</v>
      </c>
      <c r="N3161">
        <v>0</v>
      </c>
      <c r="O3161">
        <f t="shared" si="380"/>
        <v>12</v>
      </c>
      <c r="P3161">
        <f t="shared" si="381"/>
        <v>11</v>
      </c>
    </row>
    <row r="3162" spans="2:16" x14ac:dyDescent="0.25">
      <c r="B3162" s="16">
        <f t="shared" si="384"/>
        <v>41962</v>
      </c>
      <c r="C3162">
        <f t="shared" si="387"/>
        <v>287</v>
      </c>
      <c r="D3162">
        <f t="shared" si="375"/>
        <v>162</v>
      </c>
      <c r="E3162">
        <f t="shared" si="376"/>
        <v>125</v>
      </c>
      <c r="F3162">
        <v>0</v>
      </c>
      <c r="G3162" s="30">
        <f t="shared" si="385"/>
        <v>54</v>
      </c>
      <c r="H3162">
        <f t="shared" si="382"/>
        <v>8</v>
      </c>
      <c r="I3162">
        <f t="shared" si="383"/>
        <v>15</v>
      </c>
      <c r="J3162">
        <v>0</v>
      </c>
      <c r="K3162">
        <f t="shared" si="386"/>
        <v>62</v>
      </c>
      <c r="L3162">
        <v>0</v>
      </c>
      <c r="M3162">
        <v>0</v>
      </c>
      <c r="N3162">
        <v>0</v>
      </c>
      <c r="O3162">
        <f t="shared" si="380"/>
        <v>12</v>
      </c>
      <c r="P3162">
        <f t="shared" si="381"/>
        <v>11</v>
      </c>
    </row>
    <row r="3163" spans="2:16" x14ac:dyDescent="0.25">
      <c r="B3163" s="16">
        <f t="shared" si="384"/>
        <v>41963</v>
      </c>
      <c r="C3163">
        <f t="shared" si="387"/>
        <v>287</v>
      </c>
      <c r="D3163">
        <f t="shared" si="375"/>
        <v>162</v>
      </c>
      <c r="E3163">
        <f t="shared" si="376"/>
        <v>125</v>
      </c>
      <c r="F3163">
        <v>0</v>
      </c>
      <c r="G3163" s="30">
        <f t="shared" si="385"/>
        <v>54</v>
      </c>
      <c r="H3163">
        <f t="shared" si="382"/>
        <v>8</v>
      </c>
      <c r="I3163">
        <f t="shared" si="383"/>
        <v>15</v>
      </c>
      <c r="J3163">
        <v>0</v>
      </c>
      <c r="K3163">
        <f t="shared" si="386"/>
        <v>62</v>
      </c>
      <c r="L3163">
        <v>0</v>
      </c>
      <c r="M3163">
        <v>0</v>
      </c>
      <c r="N3163">
        <v>0</v>
      </c>
      <c r="O3163">
        <f t="shared" si="380"/>
        <v>12</v>
      </c>
      <c r="P3163">
        <f t="shared" si="381"/>
        <v>11</v>
      </c>
    </row>
    <row r="3164" spans="2:16" x14ac:dyDescent="0.25">
      <c r="B3164" s="16">
        <f t="shared" si="384"/>
        <v>41964</v>
      </c>
      <c r="C3164">
        <f t="shared" si="387"/>
        <v>287</v>
      </c>
      <c r="D3164">
        <f t="shared" si="375"/>
        <v>162</v>
      </c>
      <c r="E3164">
        <f t="shared" si="376"/>
        <v>125</v>
      </c>
      <c r="F3164">
        <v>0</v>
      </c>
      <c r="G3164" s="30">
        <f t="shared" si="385"/>
        <v>54</v>
      </c>
      <c r="H3164">
        <f t="shared" si="382"/>
        <v>8</v>
      </c>
      <c r="I3164">
        <f t="shared" si="383"/>
        <v>15</v>
      </c>
      <c r="J3164">
        <v>0</v>
      </c>
      <c r="K3164">
        <f t="shared" si="386"/>
        <v>62</v>
      </c>
      <c r="L3164">
        <v>0</v>
      </c>
      <c r="M3164">
        <v>0</v>
      </c>
      <c r="N3164">
        <v>0</v>
      </c>
      <c r="O3164">
        <f t="shared" si="380"/>
        <v>12</v>
      </c>
      <c r="P3164">
        <f t="shared" si="381"/>
        <v>11</v>
      </c>
    </row>
    <row r="3165" spans="2:16" x14ac:dyDescent="0.25">
      <c r="B3165" s="16">
        <f t="shared" si="384"/>
        <v>41965</v>
      </c>
      <c r="C3165">
        <f t="shared" si="387"/>
        <v>287</v>
      </c>
      <c r="D3165">
        <f t="shared" si="375"/>
        <v>162</v>
      </c>
      <c r="E3165">
        <f t="shared" si="376"/>
        <v>125</v>
      </c>
      <c r="F3165">
        <v>0</v>
      </c>
      <c r="G3165" s="30">
        <f t="shared" si="385"/>
        <v>54</v>
      </c>
      <c r="H3165">
        <f t="shared" si="382"/>
        <v>8</v>
      </c>
      <c r="I3165">
        <f t="shared" si="383"/>
        <v>15</v>
      </c>
      <c r="J3165">
        <v>0</v>
      </c>
      <c r="K3165">
        <f t="shared" si="386"/>
        <v>62</v>
      </c>
      <c r="L3165">
        <v>0</v>
      </c>
      <c r="M3165">
        <v>0</v>
      </c>
      <c r="N3165">
        <v>0</v>
      </c>
      <c r="O3165">
        <f t="shared" si="380"/>
        <v>12</v>
      </c>
      <c r="P3165">
        <f t="shared" si="381"/>
        <v>11</v>
      </c>
    </row>
    <row r="3166" spans="2:16" x14ac:dyDescent="0.25">
      <c r="B3166" s="16">
        <f t="shared" si="384"/>
        <v>41966</v>
      </c>
      <c r="C3166">
        <f t="shared" si="387"/>
        <v>287</v>
      </c>
      <c r="D3166">
        <f t="shared" si="375"/>
        <v>162</v>
      </c>
      <c r="E3166">
        <f t="shared" si="376"/>
        <v>125</v>
      </c>
      <c r="F3166">
        <v>0</v>
      </c>
      <c r="G3166" s="30">
        <f t="shared" si="385"/>
        <v>54</v>
      </c>
      <c r="H3166">
        <f t="shared" si="382"/>
        <v>8</v>
      </c>
      <c r="I3166">
        <f t="shared" si="383"/>
        <v>15</v>
      </c>
      <c r="J3166">
        <v>0</v>
      </c>
      <c r="K3166">
        <f t="shared" si="386"/>
        <v>62</v>
      </c>
      <c r="L3166">
        <v>0</v>
      </c>
      <c r="M3166">
        <v>0</v>
      </c>
      <c r="N3166">
        <v>0</v>
      </c>
      <c r="O3166">
        <f t="shared" si="380"/>
        <v>12</v>
      </c>
      <c r="P3166">
        <f t="shared" si="381"/>
        <v>11</v>
      </c>
    </row>
    <row r="3167" spans="2:16" x14ac:dyDescent="0.25">
      <c r="B3167" s="16">
        <f t="shared" si="384"/>
        <v>41967</v>
      </c>
      <c r="C3167">
        <f t="shared" si="387"/>
        <v>287</v>
      </c>
      <c r="D3167">
        <f t="shared" si="375"/>
        <v>162</v>
      </c>
      <c r="E3167">
        <f t="shared" si="376"/>
        <v>125</v>
      </c>
      <c r="F3167">
        <v>0</v>
      </c>
      <c r="G3167" s="30">
        <f t="shared" si="385"/>
        <v>54</v>
      </c>
      <c r="H3167">
        <f t="shared" si="382"/>
        <v>8</v>
      </c>
      <c r="I3167">
        <f t="shared" si="383"/>
        <v>15</v>
      </c>
      <c r="J3167">
        <v>0</v>
      </c>
      <c r="K3167">
        <f t="shared" si="386"/>
        <v>62</v>
      </c>
      <c r="L3167">
        <v>0</v>
      </c>
      <c r="M3167">
        <v>0</v>
      </c>
      <c r="N3167">
        <v>0</v>
      </c>
      <c r="O3167">
        <f t="shared" si="380"/>
        <v>12</v>
      </c>
      <c r="P3167">
        <f t="shared" si="381"/>
        <v>11</v>
      </c>
    </row>
    <row r="3168" spans="2:16" x14ac:dyDescent="0.25">
      <c r="B3168" s="16">
        <f t="shared" si="384"/>
        <v>41968</v>
      </c>
      <c r="C3168">
        <f t="shared" si="387"/>
        <v>287</v>
      </c>
      <c r="D3168">
        <f t="shared" si="375"/>
        <v>162</v>
      </c>
      <c r="E3168">
        <f t="shared" si="376"/>
        <v>125</v>
      </c>
      <c r="F3168">
        <v>0</v>
      </c>
      <c r="G3168" s="30">
        <f t="shared" si="385"/>
        <v>54</v>
      </c>
      <c r="H3168">
        <f t="shared" si="382"/>
        <v>8</v>
      </c>
      <c r="I3168">
        <f t="shared" si="383"/>
        <v>15</v>
      </c>
      <c r="J3168">
        <v>0</v>
      </c>
      <c r="K3168">
        <f t="shared" si="386"/>
        <v>62</v>
      </c>
      <c r="L3168">
        <v>0</v>
      </c>
      <c r="M3168">
        <v>0</v>
      </c>
      <c r="N3168">
        <v>0</v>
      </c>
      <c r="O3168">
        <f t="shared" si="380"/>
        <v>12</v>
      </c>
      <c r="P3168">
        <f t="shared" si="381"/>
        <v>11</v>
      </c>
    </row>
    <row r="3169" spans="2:16" x14ac:dyDescent="0.25">
      <c r="B3169" s="16">
        <f t="shared" si="384"/>
        <v>41969</v>
      </c>
      <c r="C3169">
        <f t="shared" si="387"/>
        <v>287</v>
      </c>
      <c r="D3169">
        <f t="shared" si="375"/>
        <v>162</v>
      </c>
      <c r="E3169">
        <f t="shared" si="376"/>
        <v>125</v>
      </c>
      <c r="F3169">
        <v>0</v>
      </c>
      <c r="G3169" s="30">
        <f t="shared" si="385"/>
        <v>54</v>
      </c>
      <c r="H3169">
        <f t="shared" si="382"/>
        <v>8</v>
      </c>
      <c r="I3169">
        <f t="shared" si="383"/>
        <v>15</v>
      </c>
      <c r="J3169">
        <v>0</v>
      </c>
      <c r="K3169">
        <f t="shared" si="386"/>
        <v>62</v>
      </c>
      <c r="L3169">
        <v>0</v>
      </c>
      <c r="M3169">
        <v>0</v>
      </c>
      <c r="N3169">
        <v>0</v>
      </c>
      <c r="O3169">
        <f t="shared" si="380"/>
        <v>12</v>
      </c>
      <c r="P3169">
        <f t="shared" si="381"/>
        <v>11</v>
      </c>
    </row>
    <row r="3170" spans="2:16" x14ac:dyDescent="0.25">
      <c r="B3170" s="16">
        <f t="shared" si="384"/>
        <v>41970</v>
      </c>
      <c r="C3170">
        <f t="shared" si="387"/>
        <v>287</v>
      </c>
      <c r="D3170">
        <f t="shared" si="375"/>
        <v>162</v>
      </c>
      <c r="E3170">
        <f t="shared" si="376"/>
        <v>125</v>
      </c>
      <c r="F3170">
        <v>0</v>
      </c>
      <c r="G3170" s="30">
        <f t="shared" si="385"/>
        <v>54</v>
      </c>
      <c r="H3170">
        <f t="shared" si="382"/>
        <v>8</v>
      </c>
      <c r="I3170">
        <f t="shared" si="383"/>
        <v>15</v>
      </c>
      <c r="J3170">
        <v>0</v>
      </c>
      <c r="K3170">
        <f t="shared" si="386"/>
        <v>62</v>
      </c>
      <c r="L3170">
        <v>0</v>
      </c>
      <c r="M3170">
        <v>0</v>
      </c>
      <c r="N3170">
        <v>0</v>
      </c>
      <c r="O3170">
        <f t="shared" si="380"/>
        <v>12</v>
      </c>
      <c r="P3170">
        <f t="shared" si="381"/>
        <v>11</v>
      </c>
    </row>
    <row r="3171" spans="2:16" x14ac:dyDescent="0.25">
      <c r="B3171" s="16">
        <f t="shared" si="384"/>
        <v>41971</v>
      </c>
      <c r="C3171">
        <f t="shared" si="387"/>
        <v>287</v>
      </c>
      <c r="D3171">
        <f t="shared" si="375"/>
        <v>162</v>
      </c>
      <c r="E3171">
        <f t="shared" si="376"/>
        <v>125</v>
      </c>
      <c r="F3171">
        <v>0</v>
      </c>
      <c r="G3171" s="30">
        <f t="shared" si="385"/>
        <v>54</v>
      </c>
      <c r="H3171">
        <f t="shared" si="382"/>
        <v>8</v>
      </c>
      <c r="I3171">
        <f t="shared" si="383"/>
        <v>15</v>
      </c>
      <c r="J3171">
        <v>0</v>
      </c>
      <c r="K3171">
        <f t="shared" si="386"/>
        <v>62</v>
      </c>
      <c r="L3171">
        <v>0</v>
      </c>
      <c r="M3171">
        <v>0</v>
      </c>
      <c r="N3171">
        <v>0</v>
      </c>
      <c r="O3171">
        <f t="shared" si="380"/>
        <v>12</v>
      </c>
      <c r="P3171">
        <f t="shared" si="381"/>
        <v>11</v>
      </c>
    </row>
    <row r="3172" spans="2:16" x14ac:dyDescent="0.25">
      <c r="B3172" s="16">
        <f t="shared" si="384"/>
        <v>41972</v>
      </c>
      <c r="C3172">
        <f t="shared" si="387"/>
        <v>287</v>
      </c>
      <c r="D3172">
        <f t="shared" si="375"/>
        <v>162</v>
      </c>
      <c r="E3172">
        <f t="shared" si="376"/>
        <v>125</v>
      </c>
      <c r="F3172">
        <v>0</v>
      </c>
      <c r="G3172" s="30">
        <f t="shared" si="385"/>
        <v>54</v>
      </c>
      <c r="H3172">
        <f t="shared" si="382"/>
        <v>8</v>
      </c>
      <c r="I3172">
        <f t="shared" si="383"/>
        <v>15</v>
      </c>
      <c r="J3172">
        <v>0</v>
      </c>
      <c r="K3172">
        <f t="shared" si="386"/>
        <v>62</v>
      </c>
      <c r="L3172">
        <v>0</v>
      </c>
      <c r="M3172">
        <v>0</v>
      </c>
      <c r="N3172">
        <v>0</v>
      </c>
      <c r="O3172">
        <f t="shared" si="380"/>
        <v>12</v>
      </c>
      <c r="P3172">
        <f t="shared" si="381"/>
        <v>11</v>
      </c>
    </row>
    <row r="3173" spans="2:16" x14ac:dyDescent="0.25">
      <c r="B3173" s="16">
        <f t="shared" si="384"/>
        <v>41973</v>
      </c>
      <c r="C3173">
        <f t="shared" si="387"/>
        <v>287</v>
      </c>
      <c r="D3173">
        <f t="shared" si="375"/>
        <v>162</v>
      </c>
      <c r="E3173">
        <f t="shared" si="376"/>
        <v>125</v>
      </c>
      <c r="F3173">
        <v>0</v>
      </c>
      <c r="G3173" s="30">
        <f t="shared" si="385"/>
        <v>54</v>
      </c>
      <c r="H3173">
        <f t="shared" si="382"/>
        <v>8</v>
      </c>
      <c r="I3173">
        <f t="shared" si="383"/>
        <v>15</v>
      </c>
      <c r="J3173">
        <v>0</v>
      </c>
      <c r="K3173">
        <f t="shared" si="386"/>
        <v>62</v>
      </c>
      <c r="L3173">
        <v>0</v>
      </c>
      <c r="M3173">
        <v>0</v>
      </c>
      <c r="N3173">
        <v>0</v>
      </c>
      <c r="O3173">
        <f t="shared" si="380"/>
        <v>12</v>
      </c>
      <c r="P3173">
        <f t="shared" si="381"/>
        <v>11</v>
      </c>
    </row>
    <row r="3174" spans="2:16" x14ac:dyDescent="0.25">
      <c r="B3174" s="16">
        <f t="shared" si="384"/>
        <v>41974</v>
      </c>
      <c r="C3174">
        <f t="shared" si="387"/>
        <v>287</v>
      </c>
      <c r="D3174">
        <f t="shared" si="375"/>
        <v>162</v>
      </c>
      <c r="E3174">
        <f t="shared" si="376"/>
        <v>125</v>
      </c>
      <c r="F3174">
        <f>15</f>
        <v>15</v>
      </c>
      <c r="G3174">
        <v>6</v>
      </c>
      <c r="H3174">
        <f t="shared" si="382"/>
        <v>8</v>
      </c>
      <c r="I3174">
        <f t="shared" si="383"/>
        <v>15</v>
      </c>
      <c r="J3174">
        <v>0</v>
      </c>
      <c r="K3174">
        <f>10+7+3+65</f>
        <v>85</v>
      </c>
      <c r="L3174">
        <v>0</v>
      </c>
      <c r="M3174">
        <v>0</v>
      </c>
      <c r="N3174">
        <v>0</v>
      </c>
      <c r="O3174">
        <f>5+7+10</f>
        <v>22</v>
      </c>
      <c r="P3174">
        <f t="shared" si="381"/>
        <v>11</v>
      </c>
    </row>
    <row r="3175" spans="2:16" x14ac:dyDescent="0.25">
      <c r="B3175" s="16">
        <f t="shared" si="384"/>
        <v>41975</v>
      </c>
      <c r="C3175">
        <f t="shared" si="387"/>
        <v>287</v>
      </c>
      <c r="D3175">
        <f t="shared" si="375"/>
        <v>162</v>
      </c>
      <c r="E3175">
        <f t="shared" si="376"/>
        <v>125</v>
      </c>
      <c r="F3175">
        <f>15</f>
        <v>15</v>
      </c>
      <c r="G3175">
        <v>6</v>
      </c>
      <c r="H3175">
        <f t="shared" si="382"/>
        <v>8</v>
      </c>
      <c r="I3175">
        <f t="shared" si="383"/>
        <v>15</v>
      </c>
      <c r="J3175">
        <v>0</v>
      </c>
      <c r="K3175">
        <f t="shared" ref="K3175:K3204" si="388">10+7+3+65</f>
        <v>85</v>
      </c>
      <c r="L3175">
        <v>0</v>
      </c>
      <c r="M3175">
        <v>0</v>
      </c>
      <c r="N3175">
        <v>0</v>
      </c>
      <c r="O3175">
        <f t="shared" ref="O3175:O3204" si="389">5+7+10</f>
        <v>22</v>
      </c>
      <c r="P3175">
        <f t="shared" si="381"/>
        <v>11</v>
      </c>
    </row>
    <row r="3176" spans="2:16" x14ac:dyDescent="0.25">
      <c r="B3176" s="16">
        <f t="shared" si="384"/>
        <v>41976</v>
      </c>
      <c r="C3176">
        <f t="shared" si="387"/>
        <v>287</v>
      </c>
      <c r="D3176">
        <f t="shared" si="375"/>
        <v>162</v>
      </c>
      <c r="E3176">
        <f t="shared" si="376"/>
        <v>125</v>
      </c>
      <c r="F3176">
        <f>15</f>
        <v>15</v>
      </c>
      <c r="G3176">
        <v>6</v>
      </c>
      <c r="H3176">
        <f t="shared" si="382"/>
        <v>8</v>
      </c>
      <c r="I3176">
        <f t="shared" si="383"/>
        <v>15</v>
      </c>
      <c r="J3176">
        <v>0</v>
      </c>
      <c r="K3176">
        <f t="shared" si="388"/>
        <v>85</v>
      </c>
      <c r="L3176">
        <v>0</v>
      </c>
      <c r="M3176">
        <v>0</v>
      </c>
      <c r="N3176">
        <v>0</v>
      </c>
      <c r="O3176">
        <f t="shared" si="389"/>
        <v>22</v>
      </c>
      <c r="P3176">
        <f t="shared" si="381"/>
        <v>11</v>
      </c>
    </row>
    <row r="3177" spans="2:16" x14ac:dyDescent="0.25">
      <c r="B3177" s="16">
        <f t="shared" si="384"/>
        <v>41977</v>
      </c>
      <c r="C3177">
        <f t="shared" si="387"/>
        <v>287</v>
      </c>
      <c r="D3177">
        <f t="shared" si="375"/>
        <v>162</v>
      </c>
      <c r="E3177">
        <f t="shared" si="376"/>
        <v>125</v>
      </c>
      <c r="F3177">
        <f>15</f>
        <v>15</v>
      </c>
      <c r="G3177">
        <v>6</v>
      </c>
      <c r="H3177">
        <f t="shared" si="382"/>
        <v>8</v>
      </c>
      <c r="I3177">
        <f t="shared" si="383"/>
        <v>15</v>
      </c>
      <c r="J3177">
        <v>0</v>
      </c>
      <c r="K3177">
        <f t="shared" si="388"/>
        <v>85</v>
      </c>
      <c r="L3177">
        <v>0</v>
      </c>
      <c r="M3177">
        <v>0</v>
      </c>
      <c r="N3177">
        <v>0</v>
      </c>
      <c r="O3177">
        <f t="shared" si="389"/>
        <v>22</v>
      </c>
      <c r="P3177">
        <f t="shared" si="381"/>
        <v>11</v>
      </c>
    </row>
    <row r="3178" spans="2:16" x14ac:dyDescent="0.25">
      <c r="B3178" s="16">
        <f t="shared" si="384"/>
        <v>41978</v>
      </c>
      <c r="C3178">
        <f t="shared" si="387"/>
        <v>287</v>
      </c>
      <c r="D3178">
        <f t="shared" ref="D3178:D3241" si="390">SUM(F3178:W3178)</f>
        <v>162</v>
      </c>
      <c r="E3178">
        <f t="shared" ref="E3178:E3241" si="391">C3178-D3178</f>
        <v>125</v>
      </c>
      <c r="F3178">
        <f>15</f>
        <v>15</v>
      </c>
      <c r="G3178">
        <v>6</v>
      </c>
      <c r="H3178">
        <f t="shared" ref="H3178:H3204" si="392">1+7</f>
        <v>8</v>
      </c>
      <c r="I3178">
        <f t="shared" ref="I3178:I3204" si="393">7+6+2</f>
        <v>15</v>
      </c>
      <c r="J3178">
        <v>0</v>
      </c>
      <c r="K3178">
        <f t="shared" si="388"/>
        <v>85</v>
      </c>
      <c r="L3178">
        <v>0</v>
      </c>
      <c r="M3178">
        <v>0</v>
      </c>
      <c r="N3178">
        <v>0</v>
      </c>
      <c r="O3178">
        <f t="shared" si="389"/>
        <v>22</v>
      </c>
      <c r="P3178">
        <f t="shared" ref="P3178:P3241" si="394">6+5</f>
        <v>11</v>
      </c>
    </row>
    <row r="3179" spans="2:16" x14ac:dyDescent="0.25">
      <c r="B3179" s="16">
        <f t="shared" si="384"/>
        <v>41979</v>
      </c>
      <c r="C3179">
        <f t="shared" si="387"/>
        <v>287</v>
      </c>
      <c r="D3179">
        <f t="shared" si="390"/>
        <v>162</v>
      </c>
      <c r="E3179">
        <f t="shared" si="391"/>
        <v>125</v>
      </c>
      <c r="F3179">
        <f>15</f>
        <v>15</v>
      </c>
      <c r="G3179">
        <v>6</v>
      </c>
      <c r="H3179">
        <f t="shared" si="392"/>
        <v>8</v>
      </c>
      <c r="I3179">
        <f t="shared" si="393"/>
        <v>15</v>
      </c>
      <c r="J3179">
        <v>0</v>
      </c>
      <c r="K3179">
        <f t="shared" si="388"/>
        <v>85</v>
      </c>
      <c r="L3179">
        <v>0</v>
      </c>
      <c r="M3179">
        <v>0</v>
      </c>
      <c r="N3179">
        <v>0</v>
      </c>
      <c r="O3179">
        <f t="shared" si="389"/>
        <v>22</v>
      </c>
      <c r="P3179">
        <f t="shared" si="394"/>
        <v>11</v>
      </c>
    </row>
    <row r="3180" spans="2:16" x14ac:dyDescent="0.25">
      <c r="B3180" s="16">
        <f t="shared" si="384"/>
        <v>41980</v>
      </c>
      <c r="C3180">
        <f t="shared" si="387"/>
        <v>287</v>
      </c>
      <c r="D3180">
        <f t="shared" si="390"/>
        <v>162</v>
      </c>
      <c r="E3180">
        <f t="shared" si="391"/>
        <v>125</v>
      </c>
      <c r="F3180">
        <f>15</f>
        <v>15</v>
      </c>
      <c r="G3180">
        <v>6</v>
      </c>
      <c r="H3180">
        <f t="shared" si="392"/>
        <v>8</v>
      </c>
      <c r="I3180">
        <f t="shared" si="393"/>
        <v>15</v>
      </c>
      <c r="J3180">
        <v>0</v>
      </c>
      <c r="K3180">
        <f t="shared" si="388"/>
        <v>85</v>
      </c>
      <c r="L3180">
        <v>0</v>
      </c>
      <c r="M3180">
        <v>0</v>
      </c>
      <c r="N3180">
        <v>0</v>
      </c>
      <c r="O3180">
        <f t="shared" si="389"/>
        <v>22</v>
      </c>
      <c r="P3180">
        <f t="shared" si="394"/>
        <v>11</v>
      </c>
    </row>
    <row r="3181" spans="2:16" x14ac:dyDescent="0.25">
      <c r="B3181" s="16">
        <f t="shared" si="384"/>
        <v>41981</v>
      </c>
      <c r="C3181">
        <f t="shared" si="387"/>
        <v>287</v>
      </c>
      <c r="D3181">
        <f t="shared" si="390"/>
        <v>162</v>
      </c>
      <c r="E3181">
        <f t="shared" si="391"/>
        <v>125</v>
      </c>
      <c r="F3181">
        <f>15</f>
        <v>15</v>
      </c>
      <c r="G3181">
        <v>6</v>
      </c>
      <c r="H3181">
        <f t="shared" si="392"/>
        <v>8</v>
      </c>
      <c r="I3181">
        <f t="shared" si="393"/>
        <v>15</v>
      </c>
      <c r="J3181">
        <v>0</v>
      </c>
      <c r="K3181">
        <f t="shared" si="388"/>
        <v>85</v>
      </c>
      <c r="L3181">
        <v>0</v>
      </c>
      <c r="M3181">
        <v>0</v>
      </c>
      <c r="N3181">
        <v>0</v>
      </c>
      <c r="O3181">
        <f t="shared" si="389"/>
        <v>22</v>
      </c>
      <c r="P3181">
        <f t="shared" si="394"/>
        <v>11</v>
      </c>
    </row>
    <row r="3182" spans="2:16" x14ac:dyDescent="0.25">
      <c r="B3182" s="16">
        <f t="shared" si="384"/>
        <v>41982</v>
      </c>
      <c r="C3182">
        <f t="shared" si="387"/>
        <v>287</v>
      </c>
      <c r="D3182">
        <f t="shared" si="390"/>
        <v>162</v>
      </c>
      <c r="E3182">
        <f t="shared" si="391"/>
        <v>125</v>
      </c>
      <c r="F3182">
        <f>15</f>
        <v>15</v>
      </c>
      <c r="G3182">
        <v>6</v>
      </c>
      <c r="H3182">
        <f t="shared" si="392"/>
        <v>8</v>
      </c>
      <c r="I3182">
        <f t="shared" si="393"/>
        <v>15</v>
      </c>
      <c r="J3182">
        <v>0</v>
      </c>
      <c r="K3182">
        <f t="shared" si="388"/>
        <v>85</v>
      </c>
      <c r="L3182">
        <v>0</v>
      </c>
      <c r="M3182">
        <v>0</v>
      </c>
      <c r="N3182">
        <v>0</v>
      </c>
      <c r="O3182">
        <f t="shared" si="389"/>
        <v>22</v>
      </c>
      <c r="P3182">
        <f t="shared" si="394"/>
        <v>11</v>
      </c>
    </row>
    <row r="3183" spans="2:16" x14ac:dyDescent="0.25">
      <c r="B3183" s="16">
        <f t="shared" si="384"/>
        <v>41983</v>
      </c>
      <c r="C3183">
        <f t="shared" si="387"/>
        <v>287</v>
      </c>
      <c r="D3183">
        <f t="shared" si="390"/>
        <v>162</v>
      </c>
      <c r="E3183">
        <f t="shared" si="391"/>
        <v>125</v>
      </c>
      <c r="F3183">
        <f>15</f>
        <v>15</v>
      </c>
      <c r="G3183">
        <v>6</v>
      </c>
      <c r="H3183">
        <f t="shared" si="392"/>
        <v>8</v>
      </c>
      <c r="I3183">
        <f t="shared" si="393"/>
        <v>15</v>
      </c>
      <c r="J3183">
        <v>0</v>
      </c>
      <c r="K3183">
        <f t="shared" si="388"/>
        <v>85</v>
      </c>
      <c r="L3183">
        <v>0</v>
      </c>
      <c r="M3183">
        <v>0</v>
      </c>
      <c r="N3183">
        <v>0</v>
      </c>
      <c r="O3183">
        <f t="shared" si="389"/>
        <v>22</v>
      </c>
      <c r="P3183">
        <f t="shared" si="394"/>
        <v>11</v>
      </c>
    </row>
    <row r="3184" spans="2:16" x14ac:dyDescent="0.25">
      <c r="B3184" s="16">
        <f t="shared" si="384"/>
        <v>41984</v>
      </c>
      <c r="C3184">
        <f t="shared" si="387"/>
        <v>287</v>
      </c>
      <c r="D3184">
        <f t="shared" si="390"/>
        <v>162</v>
      </c>
      <c r="E3184">
        <f t="shared" si="391"/>
        <v>125</v>
      </c>
      <c r="F3184">
        <f>15</f>
        <v>15</v>
      </c>
      <c r="G3184">
        <v>6</v>
      </c>
      <c r="H3184">
        <f t="shared" si="392"/>
        <v>8</v>
      </c>
      <c r="I3184">
        <f t="shared" si="393"/>
        <v>15</v>
      </c>
      <c r="J3184">
        <v>0</v>
      </c>
      <c r="K3184">
        <f t="shared" si="388"/>
        <v>85</v>
      </c>
      <c r="L3184">
        <v>0</v>
      </c>
      <c r="M3184">
        <v>0</v>
      </c>
      <c r="N3184">
        <v>0</v>
      </c>
      <c r="O3184">
        <f t="shared" si="389"/>
        <v>22</v>
      </c>
      <c r="P3184">
        <f t="shared" si="394"/>
        <v>11</v>
      </c>
    </row>
    <row r="3185" spans="2:16" x14ac:dyDescent="0.25">
      <c r="B3185" s="16">
        <f t="shared" si="384"/>
        <v>41985</v>
      </c>
      <c r="C3185">
        <f t="shared" si="387"/>
        <v>287</v>
      </c>
      <c r="D3185">
        <f t="shared" si="390"/>
        <v>162</v>
      </c>
      <c r="E3185">
        <f t="shared" si="391"/>
        <v>125</v>
      </c>
      <c r="F3185">
        <f>15</f>
        <v>15</v>
      </c>
      <c r="G3185">
        <v>6</v>
      </c>
      <c r="H3185">
        <f t="shared" si="392"/>
        <v>8</v>
      </c>
      <c r="I3185">
        <f t="shared" si="393"/>
        <v>15</v>
      </c>
      <c r="J3185">
        <v>0</v>
      </c>
      <c r="K3185">
        <f t="shared" si="388"/>
        <v>85</v>
      </c>
      <c r="L3185">
        <v>0</v>
      </c>
      <c r="M3185">
        <v>0</v>
      </c>
      <c r="N3185">
        <v>0</v>
      </c>
      <c r="O3185">
        <f t="shared" si="389"/>
        <v>22</v>
      </c>
      <c r="P3185">
        <f t="shared" si="394"/>
        <v>11</v>
      </c>
    </row>
    <row r="3186" spans="2:16" x14ac:dyDescent="0.25">
      <c r="B3186" s="16">
        <f t="shared" si="384"/>
        <v>41986</v>
      </c>
      <c r="C3186">
        <f t="shared" si="387"/>
        <v>287</v>
      </c>
      <c r="D3186">
        <f t="shared" si="390"/>
        <v>162</v>
      </c>
      <c r="E3186">
        <f t="shared" si="391"/>
        <v>125</v>
      </c>
      <c r="F3186">
        <f>15</f>
        <v>15</v>
      </c>
      <c r="G3186">
        <v>6</v>
      </c>
      <c r="H3186">
        <f t="shared" si="392"/>
        <v>8</v>
      </c>
      <c r="I3186">
        <f t="shared" si="393"/>
        <v>15</v>
      </c>
      <c r="J3186">
        <v>0</v>
      </c>
      <c r="K3186">
        <f t="shared" si="388"/>
        <v>85</v>
      </c>
      <c r="L3186">
        <v>0</v>
      </c>
      <c r="M3186">
        <v>0</v>
      </c>
      <c r="N3186">
        <v>0</v>
      </c>
      <c r="O3186">
        <f t="shared" si="389"/>
        <v>22</v>
      </c>
      <c r="P3186">
        <f t="shared" si="394"/>
        <v>11</v>
      </c>
    </row>
    <row r="3187" spans="2:16" x14ac:dyDescent="0.25">
      <c r="B3187" s="16">
        <f t="shared" si="384"/>
        <v>41987</v>
      </c>
      <c r="C3187">
        <f t="shared" si="387"/>
        <v>287</v>
      </c>
      <c r="D3187">
        <f t="shared" si="390"/>
        <v>162</v>
      </c>
      <c r="E3187">
        <f t="shared" si="391"/>
        <v>125</v>
      </c>
      <c r="F3187">
        <f>15</f>
        <v>15</v>
      </c>
      <c r="G3187">
        <v>6</v>
      </c>
      <c r="H3187">
        <f t="shared" si="392"/>
        <v>8</v>
      </c>
      <c r="I3187">
        <f t="shared" si="393"/>
        <v>15</v>
      </c>
      <c r="J3187">
        <v>0</v>
      </c>
      <c r="K3187">
        <f t="shared" si="388"/>
        <v>85</v>
      </c>
      <c r="L3187">
        <v>0</v>
      </c>
      <c r="M3187">
        <v>0</v>
      </c>
      <c r="N3187">
        <v>0</v>
      </c>
      <c r="O3187">
        <f t="shared" si="389"/>
        <v>22</v>
      </c>
      <c r="P3187">
        <f t="shared" si="394"/>
        <v>11</v>
      </c>
    </row>
    <row r="3188" spans="2:16" x14ac:dyDescent="0.25">
      <c r="B3188" s="16">
        <f t="shared" si="384"/>
        <v>41988</v>
      </c>
      <c r="C3188">
        <f t="shared" si="387"/>
        <v>287</v>
      </c>
      <c r="D3188">
        <f t="shared" si="390"/>
        <v>162</v>
      </c>
      <c r="E3188">
        <f t="shared" si="391"/>
        <v>125</v>
      </c>
      <c r="F3188">
        <f>15</f>
        <v>15</v>
      </c>
      <c r="G3188">
        <v>6</v>
      </c>
      <c r="H3188">
        <f t="shared" si="392"/>
        <v>8</v>
      </c>
      <c r="I3188">
        <f t="shared" si="393"/>
        <v>15</v>
      </c>
      <c r="J3188">
        <v>0</v>
      </c>
      <c r="K3188">
        <f t="shared" si="388"/>
        <v>85</v>
      </c>
      <c r="L3188">
        <v>0</v>
      </c>
      <c r="M3188">
        <v>0</v>
      </c>
      <c r="N3188">
        <v>0</v>
      </c>
      <c r="O3188">
        <f t="shared" si="389"/>
        <v>22</v>
      </c>
      <c r="P3188">
        <f t="shared" si="394"/>
        <v>11</v>
      </c>
    </row>
    <row r="3189" spans="2:16" x14ac:dyDescent="0.25">
      <c r="B3189" s="16">
        <f t="shared" si="384"/>
        <v>41989</v>
      </c>
      <c r="C3189">
        <f t="shared" si="387"/>
        <v>287</v>
      </c>
      <c r="D3189">
        <f t="shared" si="390"/>
        <v>162</v>
      </c>
      <c r="E3189">
        <f t="shared" si="391"/>
        <v>125</v>
      </c>
      <c r="F3189">
        <f>15</f>
        <v>15</v>
      </c>
      <c r="G3189">
        <v>6</v>
      </c>
      <c r="H3189">
        <f t="shared" si="392"/>
        <v>8</v>
      </c>
      <c r="I3189">
        <f t="shared" si="393"/>
        <v>15</v>
      </c>
      <c r="J3189">
        <v>0</v>
      </c>
      <c r="K3189">
        <f t="shared" si="388"/>
        <v>85</v>
      </c>
      <c r="L3189">
        <v>0</v>
      </c>
      <c r="M3189">
        <v>0</v>
      </c>
      <c r="N3189">
        <v>0</v>
      </c>
      <c r="O3189">
        <f t="shared" si="389"/>
        <v>22</v>
      </c>
      <c r="P3189">
        <f t="shared" si="394"/>
        <v>11</v>
      </c>
    </row>
    <row r="3190" spans="2:16" x14ac:dyDescent="0.25">
      <c r="B3190" s="16">
        <f t="shared" si="384"/>
        <v>41990</v>
      </c>
      <c r="C3190">
        <f t="shared" si="387"/>
        <v>287</v>
      </c>
      <c r="D3190">
        <f t="shared" si="390"/>
        <v>162</v>
      </c>
      <c r="E3190">
        <f t="shared" si="391"/>
        <v>125</v>
      </c>
      <c r="F3190">
        <f>15</f>
        <v>15</v>
      </c>
      <c r="G3190">
        <v>6</v>
      </c>
      <c r="H3190">
        <f t="shared" si="392"/>
        <v>8</v>
      </c>
      <c r="I3190">
        <f t="shared" si="393"/>
        <v>15</v>
      </c>
      <c r="J3190">
        <v>0</v>
      </c>
      <c r="K3190">
        <f t="shared" si="388"/>
        <v>85</v>
      </c>
      <c r="L3190">
        <v>0</v>
      </c>
      <c r="M3190">
        <v>0</v>
      </c>
      <c r="N3190">
        <v>0</v>
      </c>
      <c r="O3190">
        <f t="shared" si="389"/>
        <v>22</v>
      </c>
      <c r="P3190">
        <f t="shared" si="394"/>
        <v>11</v>
      </c>
    </row>
    <row r="3191" spans="2:16" x14ac:dyDescent="0.25">
      <c r="B3191" s="16">
        <f t="shared" si="384"/>
        <v>41991</v>
      </c>
      <c r="C3191">
        <f t="shared" si="387"/>
        <v>287</v>
      </c>
      <c r="D3191">
        <f t="shared" si="390"/>
        <v>162</v>
      </c>
      <c r="E3191">
        <f t="shared" si="391"/>
        <v>125</v>
      </c>
      <c r="F3191">
        <f>15</f>
        <v>15</v>
      </c>
      <c r="G3191">
        <v>6</v>
      </c>
      <c r="H3191">
        <f t="shared" si="392"/>
        <v>8</v>
      </c>
      <c r="I3191">
        <f t="shared" si="393"/>
        <v>15</v>
      </c>
      <c r="J3191">
        <v>0</v>
      </c>
      <c r="K3191">
        <f t="shared" si="388"/>
        <v>85</v>
      </c>
      <c r="L3191">
        <v>0</v>
      </c>
      <c r="M3191">
        <v>0</v>
      </c>
      <c r="N3191">
        <v>0</v>
      </c>
      <c r="O3191">
        <f t="shared" si="389"/>
        <v>22</v>
      </c>
      <c r="P3191">
        <f t="shared" si="394"/>
        <v>11</v>
      </c>
    </row>
    <row r="3192" spans="2:16" x14ac:dyDescent="0.25">
      <c r="B3192" s="16">
        <f t="shared" si="384"/>
        <v>41992</v>
      </c>
      <c r="C3192">
        <f t="shared" si="387"/>
        <v>287</v>
      </c>
      <c r="D3192">
        <f t="shared" si="390"/>
        <v>162</v>
      </c>
      <c r="E3192">
        <f t="shared" si="391"/>
        <v>125</v>
      </c>
      <c r="F3192">
        <f>15</f>
        <v>15</v>
      </c>
      <c r="G3192">
        <v>6</v>
      </c>
      <c r="H3192">
        <f t="shared" si="392"/>
        <v>8</v>
      </c>
      <c r="I3192">
        <f t="shared" si="393"/>
        <v>15</v>
      </c>
      <c r="J3192">
        <v>0</v>
      </c>
      <c r="K3192">
        <f t="shared" si="388"/>
        <v>85</v>
      </c>
      <c r="L3192">
        <v>0</v>
      </c>
      <c r="M3192">
        <v>0</v>
      </c>
      <c r="N3192">
        <v>0</v>
      </c>
      <c r="O3192">
        <f t="shared" si="389"/>
        <v>22</v>
      </c>
      <c r="P3192">
        <f t="shared" si="394"/>
        <v>11</v>
      </c>
    </row>
    <row r="3193" spans="2:16" x14ac:dyDescent="0.25">
      <c r="B3193" s="16">
        <f t="shared" si="384"/>
        <v>41993</v>
      </c>
      <c r="C3193">
        <f t="shared" si="387"/>
        <v>287</v>
      </c>
      <c r="D3193">
        <f t="shared" si="390"/>
        <v>162</v>
      </c>
      <c r="E3193">
        <f t="shared" si="391"/>
        <v>125</v>
      </c>
      <c r="F3193">
        <f>15</f>
        <v>15</v>
      </c>
      <c r="G3193">
        <v>6</v>
      </c>
      <c r="H3193">
        <f t="shared" si="392"/>
        <v>8</v>
      </c>
      <c r="I3193">
        <f t="shared" si="393"/>
        <v>15</v>
      </c>
      <c r="J3193">
        <v>0</v>
      </c>
      <c r="K3193">
        <f t="shared" si="388"/>
        <v>85</v>
      </c>
      <c r="L3193">
        <v>0</v>
      </c>
      <c r="M3193">
        <v>0</v>
      </c>
      <c r="N3193">
        <v>0</v>
      </c>
      <c r="O3193">
        <f t="shared" si="389"/>
        <v>22</v>
      </c>
      <c r="P3193">
        <f t="shared" si="394"/>
        <v>11</v>
      </c>
    </row>
    <row r="3194" spans="2:16" x14ac:dyDescent="0.25">
      <c r="B3194" s="16">
        <f t="shared" si="384"/>
        <v>41994</v>
      </c>
      <c r="C3194">
        <f t="shared" si="387"/>
        <v>287</v>
      </c>
      <c r="D3194">
        <f t="shared" si="390"/>
        <v>162</v>
      </c>
      <c r="E3194">
        <f t="shared" si="391"/>
        <v>125</v>
      </c>
      <c r="F3194">
        <f>15</f>
        <v>15</v>
      </c>
      <c r="G3194">
        <v>6</v>
      </c>
      <c r="H3194">
        <f t="shared" si="392"/>
        <v>8</v>
      </c>
      <c r="I3194">
        <f t="shared" si="393"/>
        <v>15</v>
      </c>
      <c r="J3194">
        <v>0</v>
      </c>
      <c r="K3194">
        <f t="shared" si="388"/>
        <v>85</v>
      </c>
      <c r="L3194">
        <v>0</v>
      </c>
      <c r="M3194">
        <v>0</v>
      </c>
      <c r="N3194">
        <v>0</v>
      </c>
      <c r="O3194">
        <f t="shared" si="389"/>
        <v>22</v>
      </c>
      <c r="P3194">
        <f t="shared" si="394"/>
        <v>11</v>
      </c>
    </row>
    <row r="3195" spans="2:16" x14ac:dyDescent="0.25">
      <c r="B3195" s="16">
        <f t="shared" si="384"/>
        <v>41995</v>
      </c>
      <c r="C3195">
        <f t="shared" si="387"/>
        <v>287</v>
      </c>
      <c r="D3195">
        <f t="shared" si="390"/>
        <v>162</v>
      </c>
      <c r="E3195">
        <f t="shared" si="391"/>
        <v>125</v>
      </c>
      <c r="F3195">
        <f>15</f>
        <v>15</v>
      </c>
      <c r="G3195">
        <v>6</v>
      </c>
      <c r="H3195">
        <f t="shared" si="392"/>
        <v>8</v>
      </c>
      <c r="I3195">
        <f t="shared" si="393"/>
        <v>15</v>
      </c>
      <c r="J3195">
        <v>0</v>
      </c>
      <c r="K3195">
        <f t="shared" si="388"/>
        <v>85</v>
      </c>
      <c r="L3195">
        <v>0</v>
      </c>
      <c r="M3195">
        <v>0</v>
      </c>
      <c r="N3195">
        <v>0</v>
      </c>
      <c r="O3195">
        <f t="shared" si="389"/>
        <v>22</v>
      </c>
      <c r="P3195">
        <f t="shared" si="394"/>
        <v>11</v>
      </c>
    </row>
    <row r="3196" spans="2:16" x14ac:dyDescent="0.25">
      <c r="B3196" s="16">
        <f t="shared" si="384"/>
        <v>41996</v>
      </c>
      <c r="C3196">
        <f t="shared" si="387"/>
        <v>287</v>
      </c>
      <c r="D3196">
        <f t="shared" si="390"/>
        <v>162</v>
      </c>
      <c r="E3196">
        <f t="shared" si="391"/>
        <v>125</v>
      </c>
      <c r="F3196">
        <f>15</f>
        <v>15</v>
      </c>
      <c r="G3196">
        <v>6</v>
      </c>
      <c r="H3196">
        <f t="shared" si="392"/>
        <v>8</v>
      </c>
      <c r="I3196">
        <f t="shared" si="393"/>
        <v>15</v>
      </c>
      <c r="J3196">
        <v>0</v>
      </c>
      <c r="K3196">
        <f t="shared" si="388"/>
        <v>85</v>
      </c>
      <c r="L3196">
        <v>0</v>
      </c>
      <c r="M3196">
        <v>0</v>
      </c>
      <c r="N3196">
        <v>0</v>
      </c>
      <c r="O3196">
        <f t="shared" si="389"/>
        <v>22</v>
      </c>
      <c r="P3196">
        <f t="shared" si="394"/>
        <v>11</v>
      </c>
    </row>
    <row r="3197" spans="2:16" x14ac:dyDescent="0.25">
      <c r="B3197" s="16">
        <f t="shared" si="384"/>
        <v>41997</v>
      </c>
      <c r="C3197">
        <f t="shared" si="387"/>
        <v>287</v>
      </c>
      <c r="D3197">
        <f t="shared" si="390"/>
        <v>162</v>
      </c>
      <c r="E3197">
        <f t="shared" si="391"/>
        <v>125</v>
      </c>
      <c r="F3197">
        <f>15</f>
        <v>15</v>
      </c>
      <c r="G3197">
        <v>6</v>
      </c>
      <c r="H3197">
        <f t="shared" si="392"/>
        <v>8</v>
      </c>
      <c r="I3197">
        <f t="shared" si="393"/>
        <v>15</v>
      </c>
      <c r="J3197">
        <v>0</v>
      </c>
      <c r="K3197">
        <f t="shared" si="388"/>
        <v>85</v>
      </c>
      <c r="L3197">
        <v>0</v>
      </c>
      <c r="M3197">
        <v>0</v>
      </c>
      <c r="N3197">
        <v>0</v>
      </c>
      <c r="O3197">
        <f t="shared" si="389"/>
        <v>22</v>
      </c>
      <c r="P3197">
        <f t="shared" si="394"/>
        <v>11</v>
      </c>
    </row>
    <row r="3198" spans="2:16" x14ac:dyDescent="0.25">
      <c r="B3198" s="16">
        <f t="shared" si="384"/>
        <v>41998</v>
      </c>
      <c r="C3198">
        <f t="shared" si="387"/>
        <v>287</v>
      </c>
      <c r="D3198">
        <f t="shared" si="390"/>
        <v>162</v>
      </c>
      <c r="E3198">
        <f t="shared" si="391"/>
        <v>125</v>
      </c>
      <c r="F3198">
        <f>15</f>
        <v>15</v>
      </c>
      <c r="G3198">
        <v>6</v>
      </c>
      <c r="H3198">
        <f t="shared" si="392"/>
        <v>8</v>
      </c>
      <c r="I3198">
        <f t="shared" si="393"/>
        <v>15</v>
      </c>
      <c r="J3198">
        <v>0</v>
      </c>
      <c r="K3198">
        <f t="shared" si="388"/>
        <v>85</v>
      </c>
      <c r="L3198">
        <v>0</v>
      </c>
      <c r="M3198">
        <v>0</v>
      </c>
      <c r="N3198">
        <v>0</v>
      </c>
      <c r="O3198">
        <f t="shared" si="389"/>
        <v>22</v>
      </c>
      <c r="P3198">
        <f t="shared" si="394"/>
        <v>11</v>
      </c>
    </row>
    <row r="3199" spans="2:16" x14ac:dyDescent="0.25">
      <c r="B3199" s="16">
        <f t="shared" si="384"/>
        <v>41999</v>
      </c>
      <c r="C3199">
        <f t="shared" si="387"/>
        <v>287</v>
      </c>
      <c r="D3199">
        <f t="shared" si="390"/>
        <v>162</v>
      </c>
      <c r="E3199">
        <f t="shared" si="391"/>
        <v>125</v>
      </c>
      <c r="F3199">
        <f>15</f>
        <v>15</v>
      </c>
      <c r="G3199">
        <v>6</v>
      </c>
      <c r="H3199">
        <f t="shared" si="392"/>
        <v>8</v>
      </c>
      <c r="I3199">
        <f t="shared" si="393"/>
        <v>15</v>
      </c>
      <c r="J3199">
        <v>0</v>
      </c>
      <c r="K3199">
        <f t="shared" si="388"/>
        <v>85</v>
      </c>
      <c r="L3199">
        <v>0</v>
      </c>
      <c r="M3199">
        <v>0</v>
      </c>
      <c r="N3199">
        <v>0</v>
      </c>
      <c r="O3199">
        <f t="shared" si="389"/>
        <v>22</v>
      </c>
      <c r="P3199">
        <f t="shared" si="394"/>
        <v>11</v>
      </c>
    </row>
    <row r="3200" spans="2:16" x14ac:dyDescent="0.25">
      <c r="B3200" s="16">
        <f t="shared" si="384"/>
        <v>42000</v>
      </c>
      <c r="C3200">
        <f t="shared" si="387"/>
        <v>287</v>
      </c>
      <c r="D3200">
        <f t="shared" si="390"/>
        <v>162</v>
      </c>
      <c r="E3200">
        <f t="shared" si="391"/>
        <v>125</v>
      </c>
      <c r="F3200">
        <f>15</f>
        <v>15</v>
      </c>
      <c r="G3200">
        <v>6</v>
      </c>
      <c r="H3200">
        <f t="shared" si="392"/>
        <v>8</v>
      </c>
      <c r="I3200">
        <f t="shared" si="393"/>
        <v>15</v>
      </c>
      <c r="J3200">
        <v>0</v>
      </c>
      <c r="K3200">
        <f t="shared" si="388"/>
        <v>85</v>
      </c>
      <c r="L3200">
        <v>0</v>
      </c>
      <c r="M3200">
        <v>0</v>
      </c>
      <c r="N3200">
        <v>0</v>
      </c>
      <c r="O3200">
        <f t="shared" si="389"/>
        <v>22</v>
      </c>
      <c r="P3200">
        <f t="shared" si="394"/>
        <v>11</v>
      </c>
    </row>
    <row r="3201" spans="2:16" x14ac:dyDescent="0.25">
      <c r="B3201" s="16">
        <f t="shared" si="384"/>
        <v>42001</v>
      </c>
      <c r="C3201">
        <f t="shared" si="387"/>
        <v>287</v>
      </c>
      <c r="D3201">
        <f t="shared" si="390"/>
        <v>162</v>
      </c>
      <c r="E3201">
        <f t="shared" si="391"/>
        <v>125</v>
      </c>
      <c r="F3201">
        <f>15</f>
        <v>15</v>
      </c>
      <c r="G3201">
        <v>6</v>
      </c>
      <c r="H3201">
        <f t="shared" si="392"/>
        <v>8</v>
      </c>
      <c r="I3201">
        <f t="shared" si="393"/>
        <v>15</v>
      </c>
      <c r="J3201">
        <v>0</v>
      </c>
      <c r="K3201">
        <f t="shared" si="388"/>
        <v>85</v>
      </c>
      <c r="L3201">
        <v>0</v>
      </c>
      <c r="M3201">
        <v>0</v>
      </c>
      <c r="N3201">
        <v>0</v>
      </c>
      <c r="O3201">
        <f t="shared" si="389"/>
        <v>22</v>
      </c>
      <c r="P3201">
        <f t="shared" si="394"/>
        <v>11</v>
      </c>
    </row>
    <row r="3202" spans="2:16" x14ac:dyDescent="0.25">
      <c r="B3202" s="16">
        <f t="shared" si="384"/>
        <v>42002</v>
      </c>
      <c r="C3202">
        <f t="shared" si="387"/>
        <v>287</v>
      </c>
      <c r="D3202">
        <f t="shared" si="390"/>
        <v>162</v>
      </c>
      <c r="E3202">
        <f t="shared" si="391"/>
        <v>125</v>
      </c>
      <c r="F3202">
        <f>15</f>
        <v>15</v>
      </c>
      <c r="G3202">
        <v>6</v>
      </c>
      <c r="H3202">
        <f t="shared" si="392"/>
        <v>8</v>
      </c>
      <c r="I3202">
        <f t="shared" si="393"/>
        <v>15</v>
      </c>
      <c r="J3202">
        <v>0</v>
      </c>
      <c r="K3202">
        <f t="shared" si="388"/>
        <v>85</v>
      </c>
      <c r="L3202">
        <v>0</v>
      </c>
      <c r="M3202">
        <v>0</v>
      </c>
      <c r="N3202">
        <v>0</v>
      </c>
      <c r="O3202">
        <f t="shared" si="389"/>
        <v>22</v>
      </c>
      <c r="P3202">
        <f t="shared" si="394"/>
        <v>11</v>
      </c>
    </row>
    <row r="3203" spans="2:16" x14ac:dyDescent="0.25">
      <c r="B3203" s="16">
        <f t="shared" si="384"/>
        <v>42003</v>
      </c>
      <c r="C3203">
        <f t="shared" si="387"/>
        <v>287</v>
      </c>
      <c r="D3203">
        <f t="shared" si="390"/>
        <v>162</v>
      </c>
      <c r="E3203">
        <f t="shared" si="391"/>
        <v>125</v>
      </c>
      <c r="F3203">
        <f>15</f>
        <v>15</v>
      </c>
      <c r="G3203">
        <v>6</v>
      </c>
      <c r="H3203">
        <f t="shared" si="392"/>
        <v>8</v>
      </c>
      <c r="I3203">
        <f t="shared" si="393"/>
        <v>15</v>
      </c>
      <c r="J3203">
        <v>0</v>
      </c>
      <c r="K3203">
        <f t="shared" si="388"/>
        <v>85</v>
      </c>
      <c r="L3203">
        <v>0</v>
      </c>
      <c r="M3203">
        <v>0</v>
      </c>
      <c r="N3203">
        <v>0</v>
      </c>
      <c r="O3203">
        <f t="shared" si="389"/>
        <v>22</v>
      </c>
      <c r="P3203">
        <f t="shared" si="394"/>
        <v>11</v>
      </c>
    </row>
    <row r="3204" spans="2:16" x14ac:dyDescent="0.25">
      <c r="B3204" s="16">
        <f t="shared" si="384"/>
        <v>42004</v>
      </c>
      <c r="C3204">
        <f t="shared" si="387"/>
        <v>287</v>
      </c>
      <c r="D3204">
        <f t="shared" si="390"/>
        <v>162</v>
      </c>
      <c r="E3204">
        <f t="shared" si="391"/>
        <v>125</v>
      </c>
      <c r="F3204">
        <f>15</f>
        <v>15</v>
      </c>
      <c r="G3204">
        <v>6</v>
      </c>
      <c r="H3204">
        <f t="shared" si="392"/>
        <v>8</v>
      </c>
      <c r="I3204">
        <f t="shared" si="393"/>
        <v>15</v>
      </c>
      <c r="J3204">
        <v>0</v>
      </c>
      <c r="K3204">
        <f t="shared" si="388"/>
        <v>85</v>
      </c>
      <c r="L3204">
        <v>0</v>
      </c>
      <c r="M3204">
        <v>0</v>
      </c>
      <c r="N3204">
        <v>0</v>
      </c>
      <c r="O3204">
        <f t="shared" si="389"/>
        <v>22</v>
      </c>
      <c r="P3204">
        <f t="shared" si="394"/>
        <v>11</v>
      </c>
    </row>
    <row r="3205" spans="2:16" x14ac:dyDescent="0.25">
      <c r="B3205" s="16">
        <f t="shared" si="384"/>
        <v>42005</v>
      </c>
      <c r="C3205">
        <f t="shared" si="387"/>
        <v>287</v>
      </c>
      <c r="D3205">
        <f t="shared" si="390"/>
        <v>160</v>
      </c>
      <c r="E3205">
        <f t="shared" si="391"/>
        <v>127</v>
      </c>
      <c r="F3205">
        <f>2</f>
        <v>2</v>
      </c>
      <c r="G3205">
        <v>29</v>
      </c>
      <c r="H3205">
        <f>1+7+11</f>
        <v>19</v>
      </c>
      <c r="I3205">
        <f>7+2</f>
        <v>9</v>
      </c>
      <c r="J3205">
        <v>0</v>
      </c>
      <c r="K3205">
        <f>10+7+7+49</f>
        <v>73</v>
      </c>
      <c r="L3205">
        <v>0</v>
      </c>
      <c r="M3205">
        <v>0</v>
      </c>
      <c r="N3205">
        <v>0</v>
      </c>
      <c r="O3205">
        <f>5+7+5</f>
        <v>17</v>
      </c>
      <c r="P3205">
        <f t="shared" si="394"/>
        <v>11</v>
      </c>
    </row>
    <row r="3206" spans="2:16" x14ac:dyDescent="0.25">
      <c r="B3206" s="16">
        <f t="shared" si="384"/>
        <v>42006</v>
      </c>
      <c r="C3206">
        <f t="shared" si="387"/>
        <v>287</v>
      </c>
      <c r="D3206">
        <f t="shared" si="390"/>
        <v>160</v>
      </c>
      <c r="E3206">
        <f t="shared" si="391"/>
        <v>127</v>
      </c>
      <c r="F3206">
        <f>2</f>
        <v>2</v>
      </c>
      <c r="G3206">
        <v>29</v>
      </c>
      <c r="H3206">
        <f t="shared" ref="H3206:H3235" si="395">1+7+11</f>
        <v>19</v>
      </c>
      <c r="I3206">
        <f t="shared" ref="I3206:I3263" si="396">7+2</f>
        <v>9</v>
      </c>
      <c r="J3206">
        <v>0</v>
      </c>
      <c r="K3206">
        <f t="shared" ref="K3206:K3235" si="397">10+7+7+49</f>
        <v>73</v>
      </c>
      <c r="L3206">
        <v>0</v>
      </c>
      <c r="M3206">
        <v>0</v>
      </c>
      <c r="N3206">
        <v>0</v>
      </c>
      <c r="O3206">
        <f t="shared" ref="O3206:O3269" si="398">5+7+5</f>
        <v>17</v>
      </c>
      <c r="P3206">
        <f t="shared" si="394"/>
        <v>11</v>
      </c>
    </row>
    <row r="3207" spans="2:16" x14ac:dyDescent="0.25">
      <c r="B3207" s="16">
        <f t="shared" si="384"/>
        <v>42007</v>
      </c>
      <c r="C3207">
        <f t="shared" si="387"/>
        <v>287</v>
      </c>
      <c r="D3207">
        <f t="shared" si="390"/>
        <v>160</v>
      </c>
      <c r="E3207">
        <f t="shared" si="391"/>
        <v>127</v>
      </c>
      <c r="F3207">
        <f>2</f>
        <v>2</v>
      </c>
      <c r="G3207">
        <v>29</v>
      </c>
      <c r="H3207">
        <f t="shared" si="395"/>
        <v>19</v>
      </c>
      <c r="I3207">
        <f t="shared" si="396"/>
        <v>9</v>
      </c>
      <c r="J3207">
        <v>0</v>
      </c>
      <c r="K3207">
        <f t="shared" si="397"/>
        <v>73</v>
      </c>
      <c r="L3207">
        <v>0</v>
      </c>
      <c r="M3207">
        <v>0</v>
      </c>
      <c r="N3207">
        <v>0</v>
      </c>
      <c r="O3207">
        <f t="shared" si="398"/>
        <v>17</v>
      </c>
      <c r="P3207">
        <f t="shared" si="394"/>
        <v>11</v>
      </c>
    </row>
    <row r="3208" spans="2:16" x14ac:dyDescent="0.25">
      <c r="B3208" s="16">
        <f t="shared" si="384"/>
        <v>42008</v>
      </c>
      <c r="C3208">
        <f t="shared" si="387"/>
        <v>287</v>
      </c>
      <c r="D3208">
        <f t="shared" si="390"/>
        <v>160</v>
      </c>
      <c r="E3208">
        <f t="shared" si="391"/>
        <v>127</v>
      </c>
      <c r="F3208">
        <f>2</f>
        <v>2</v>
      </c>
      <c r="G3208">
        <v>29</v>
      </c>
      <c r="H3208">
        <f t="shared" si="395"/>
        <v>19</v>
      </c>
      <c r="I3208">
        <f t="shared" si="396"/>
        <v>9</v>
      </c>
      <c r="J3208">
        <v>0</v>
      </c>
      <c r="K3208">
        <f t="shared" si="397"/>
        <v>73</v>
      </c>
      <c r="L3208">
        <v>0</v>
      </c>
      <c r="M3208">
        <v>0</v>
      </c>
      <c r="N3208">
        <v>0</v>
      </c>
      <c r="O3208">
        <f t="shared" si="398"/>
        <v>17</v>
      </c>
      <c r="P3208">
        <f t="shared" si="394"/>
        <v>11</v>
      </c>
    </row>
    <row r="3209" spans="2:16" x14ac:dyDescent="0.25">
      <c r="B3209" s="16">
        <f t="shared" ref="B3209:B3272" si="399">B3208+1</f>
        <v>42009</v>
      </c>
      <c r="C3209">
        <f t="shared" si="387"/>
        <v>287</v>
      </c>
      <c r="D3209">
        <f t="shared" si="390"/>
        <v>160</v>
      </c>
      <c r="E3209">
        <f t="shared" si="391"/>
        <v>127</v>
      </c>
      <c r="F3209">
        <f>2</f>
        <v>2</v>
      </c>
      <c r="G3209">
        <v>29</v>
      </c>
      <c r="H3209">
        <f t="shared" si="395"/>
        <v>19</v>
      </c>
      <c r="I3209">
        <f t="shared" si="396"/>
        <v>9</v>
      </c>
      <c r="J3209">
        <v>0</v>
      </c>
      <c r="K3209">
        <f t="shared" si="397"/>
        <v>73</v>
      </c>
      <c r="L3209">
        <v>0</v>
      </c>
      <c r="M3209">
        <v>0</v>
      </c>
      <c r="N3209">
        <v>0</v>
      </c>
      <c r="O3209">
        <f t="shared" si="398"/>
        <v>17</v>
      </c>
      <c r="P3209">
        <f t="shared" si="394"/>
        <v>11</v>
      </c>
    </row>
    <row r="3210" spans="2:16" x14ac:dyDescent="0.25">
      <c r="B3210" s="16">
        <f t="shared" si="399"/>
        <v>42010</v>
      </c>
      <c r="C3210">
        <f t="shared" ref="C3210:C3273" si="400">C3209</f>
        <v>287</v>
      </c>
      <c r="D3210">
        <f t="shared" si="390"/>
        <v>160</v>
      </c>
      <c r="E3210">
        <f t="shared" si="391"/>
        <v>127</v>
      </c>
      <c r="F3210">
        <f>2</f>
        <v>2</v>
      </c>
      <c r="G3210">
        <v>29</v>
      </c>
      <c r="H3210">
        <f t="shared" si="395"/>
        <v>19</v>
      </c>
      <c r="I3210">
        <f t="shared" si="396"/>
        <v>9</v>
      </c>
      <c r="J3210">
        <v>0</v>
      </c>
      <c r="K3210">
        <f t="shared" si="397"/>
        <v>73</v>
      </c>
      <c r="L3210">
        <v>0</v>
      </c>
      <c r="M3210">
        <v>0</v>
      </c>
      <c r="N3210">
        <v>0</v>
      </c>
      <c r="O3210">
        <f t="shared" si="398"/>
        <v>17</v>
      </c>
      <c r="P3210">
        <f t="shared" si="394"/>
        <v>11</v>
      </c>
    </row>
    <row r="3211" spans="2:16" x14ac:dyDescent="0.25">
      <c r="B3211" s="16">
        <f t="shared" si="399"/>
        <v>42011</v>
      </c>
      <c r="C3211">
        <f t="shared" si="400"/>
        <v>287</v>
      </c>
      <c r="D3211">
        <f t="shared" si="390"/>
        <v>160</v>
      </c>
      <c r="E3211">
        <f t="shared" si="391"/>
        <v>127</v>
      </c>
      <c r="F3211">
        <f>2</f>
        <v>2</v>
      </c>
      <c r="G3211">
        <v>29</v>
      </c>
      <c r="H3211">
        <f t="shared" si="395"/>
        <v>19</v>
      </c>
      <c r="I3211">
        <f t="shared" si="396"/>
        <v>9</v>
      </c>
      <c r="J3211">
        <v>0</v>
      </c>
      <c r="K3211">
        <f t="shared" si="397"/>
        <v>73</v>
      </c>
      <c r="L3211">
        <v>0</v>
      </c>
      <c r="M3211">
        <v>0</v>
      </c>
      <c r="N3211">
        <v>0</v>
      </c>
      <c r="O3211">
        <f t="shared" si="398"/>
        <v>17</v>
      </c>
      <c r="P3211">
        <f t="shared" si="394"/>
        <v>11</v>
      </c>
    </row>
    <row r="3212" spans="2:16" x14ac:dyDescent="0.25">
      <c r="B3212" s="16">
        <f t="shared" si="399"/>
        <v>42012</v>
      </c>
      <c r="C3212">
        <f t="shared" si="400"/>
        <v>287</v>
      </c>
      <c r="D3212">
        <f t="shared" si="390"/>
        <v>160</v>
      </c>
      <c r="E3212">
        <f t="shared" si="391"/>
        <v>127</v>
      </c>
      <c r="F3212">
        <f>2</f>
        <v>2</v>
      </c>
      <c r="G3212">
        <v>29</v>
      </c>
      <c r="H3212">
        <f t="shared" si="395"/>
        <v>19</v>
      </c>
      <c r="I3212">
        <f t="shared" si="396"/>
        <v>9</v>
      </c>
      <c r="J3212">
        <v>0</v>
      </c>
      <c r="K3212">
        <f t="shared" si="397"/>
        <v>73</v>
      </c>
      <c r="L3212">
        <v>0</v>
      </c>
      <c r="M3212">
        <v>0</v>
      </c>
      <c r="N3212">
        <v>0</v>
      </c>
      <c r="O3212">
        <f t="shared" si="398"/>
        <v>17</v>
      </c>
      <c r="P3212">
        <f t="shared" si="394"/>
        <v>11</v>
      </c>
    </row>
    <row r="3213" spans="2:16" x14ac:dyDescent="0.25">
      <c r="B3213" s="16">
        <f t="shared" si="399"/>
        <v>42013</v>
      </c>
      <c r="C3213">
        <f t="shared" si="400"/>
        <v>287</v>
      </c>
      <c r="D3213">
        <f t="shared" si="390"/>
        <v>160</v>
      </c>
      <c r="E3213">
        <f t="shared" si="391"/>
        <v>127</v>
      </c>
      <c r="F3213">
        <f>2</f>
        <v>2</v>
      </c>
      <c r="G3213">
        <v>29</v>
      </c>
      <c r="H3213">
        <f t="shared" si="395"/>
        <v>19</v>
      </c>
      <c r="I3213">
        <f t="shared" si="396"/>
        <v>9</v>
      </c>
      <c r="J3213">
        <v>0</v>
      </c>
      <c r="K3213">
        <f t="shared" si="397"/>
        <v>73</v>
      </c>
      <c r="L3213">
        <v>0</v>
      </c>
      <c r="M3213">
        <v>0</v>
      </c>
      <c r="N3213">
        <v>0</v>
      </c>
      <c r="O3213">
        <f t="shared" si="398"/>
        <v>17</v>
      </c>
      <c r="P3213">
        <f t="shared" si="394"/>
        <v>11</v>
      </c>
    </row>
    <row r="3214" spans="2:16" x14ac:dyDescent="0.25">
      <c r="B3214" s="16">
        <f t="shared" si="399"/>
        <v>42014</v>
      </c>
      <c r="C3214">
        <f t="shared" si="400"/>
        <v>287</v>
      </c>
      <c r="D3214">
        <f t="shared" si="390"/>
        <v>160</v>
      </c>
      <c r="E3214">
        <f t="shared" si="391"/>
        <v>127</v>
      </c>
      <c r="F3214">
        <f>2</f>
        <v>2</v>
      </c>
      <c r="G3214">
        <v>29</v>
      </c>
      <c r="H3214">
        <f t="shared" si="395"/>
        <v>19</v>
      </c>
      <c r="I3214">
        <f t="shared" si="396"/>
        <v>9</v>
      </c>
      <c r="J3214">
        <v>0</v>
      </c>
      <c r="K3214">
        <f t="shared" si="397"/>
        <v>73</v>
      </c>
      <c r="L3214">
        <v>0</v>
      </c>
      <c r="M3214">
        <v>0</v>
      </c>
      <c r="N3214">
        <v>0</v>
      </c>
      <c r="O3214">
        <f t="shared" si="398"/>
        <v>17</v>
      </c>
      <c r="P3214">
        <f t="shared" si="394"/>
        <v>11</v>
      </c>
    </row>
    <row r="3215" spans="2:16" x14ac:dyDescent="0.25">
      <c r="B3215" s="16">
        <f t="shared" si="399"/>
        <v>42015</v>
      </c>
      <c r="C3215">
        <f t="shared" si="400"/>
        <v>287</v>
      </c>
      <c r="D3215">
        <f t="shared" si="390"/>
        <v>160</v>
      </c>
      <c r="E3215">
        <f t="shared" si="391"/>
        <v>127</v>
      </c>
      <c r="F3215">
        <f>2</f>
        <v>2</v>
      </c>
      <c r="G3215">
        <v>29</v>
      </c>
      <c r="H3215">
        <f t="shared" si="395"/>
        <v>19</v>
      </c>
      <c r="I3215">
        <f t="shared" si="396"/>
        <v>9</v>
      </c>
      <c r="J3215">
        <v>0</v>
      </c>
      <c r="K3215">
        <f t="shared" si="397"/>
        <v>73</v>
      </c>
      <c r="L3215">
        <v>0</v>
      </c>
      <c r="M3215">
        <v>0</v>
      </c>
      <c r="N3215">
        <v>0</v>
      </c>
      <c r="O3215">
        <f t="shared" si="398"/>
        <v>17</v>
      </c>
      <c r="P3215">
        <f t="shared" si="394"/>
        <v>11</v>
      </c>
    </row>
    <row r="3216" spans="2:16" x14ac:dyDescent="0.25">
      <c r="B3216" s="16">
        <f t="shared" si="399"/>
        <v>42016</v>
      </c>
      <c r="C3216">
        <f t="shared" si="400"/>
        <v>287</v>
      </c>
      <c r="D3216">
        <f t="shared" si="390"/>
        <v>160</v>
      </c>
      <c r="E3216">
        <f t="shared" si="391"/>
        <v>127</v>
      </c>
      <c r="F3216">
        <f>2</f>
        <v>2</v>
      </c>
      <c r="G3216">
        <v>29</v>
      </c>
      <c r="H3216">
        <f t="shared" si="395"/>
        <v>19</v>
      </c>
      <c r="I3216">
        <f t="shared" si="396"/>
        <v>9</v>
      </c>
      <c r="J3216">
        <v>0</v>
      </c>
      <c r="K3216">
        <f t="shared" si="397"/>
        <v>73</v>
      </c>
      <c r="L3216">
        <v>0</v>
      </c>
      <c r="M3216">
        <v>0</v>
      </c>
      <c r="N3216">
        <v>0</v>
      </c>
      <c r="O3216">
        <f t="shared" si="398"/>
        <v>17</v>
      </c>
      <c r="P3216">
        <f t="shared" si="394"/>
        <v>11</v>
      </c>
    </row>
    <row r="3217" spans="2:16" x14ac:dyDescent="0.25">
      <c r="B3217" s="16">
        <f t="shared" si="399"/>
        <v>42017</v>
      </c>
      <c r="C3217">
        <f t="shared" si="400"/>
        <v>287</v>
      </c>
      <c r="D3217">
        <f t="shared" si="390"/>
        <v>160</v>
      </c>
      <c r="E3217">
        <f t="shared" si="391"/>
        <v>127</v>
      </c>
      <c r="F3217">
        <f>2</f>
        <v>2</v>
      </c>
      <c r="G3217">
        <v>29</v>
      </c>
      <c r="H3217">
        <f t="shared" si="395"/>
        <v>19</v>
      </c>
      <c r="I3217">
        <f t="shared" si="396"/>
        <v>9</v>
      </c>
      <c r="J3217">
        <v>0</v>
      </c>
      <c r="K3217">
        <f t="shared" si="397"/>
        <v>73</v>
      </c>
      <c r="L3217">
        <v>0</v>
      </c>
      <c r="M3217">
        <v>0</v>
      </c>
      <c r="N3217">
        <v>0</v>
      </c>
      <c r="O3217">
        <f t="shared" si="398"/>
        <v>17</v>
      </c>
      <c r="P3217">
        <f t="shared" si="394"/>
        <v>11</v>
      </c>
    </row>
    <row r="3218" spans="2:16" x14ac:dyDescent="0.25">
      <c r="B3218" s="16">
        <f t="shared" si="399"/>
        <v>42018</v>
      </c>
      <c r="C3218">
        <f t="shared" si="400"/>
        <v>287</v>
      </c>
      <c r="D3218">
        <f t="shared" si="390"/>
        <v>160</v>
      </c>
      <c r="E3218">
        <f t="shared" si="391"/>
        <v>127</v>
      </c>
      <c r="F3218">
        <f>2</f>
        <v>2</v>
      </c>
      <c r="G3218">
        <v>29</v>
      </c>
      <c r="H3218">
        <f t="shared" si="395"/>
        <v>19</v>
      </c>
      <c r="I3218">
        <f t="shared" si="396"/>
        <v>9</v>
      </c>
      <c r="J3218">
        <v>0</v>
      </c>
      <c r="K3218">
        <f t="shared" si="397"/>
        <v>73</v>
      </c>
      <c r="L3218">
        <v>0</v>
      </c>
      <c r="M3218">
        <v>0</v>
      </c>
      <c r="N3218">
        <v>0</v>
      </c>
      <c r="O3218">
        <f t="shared" si="398"/>
        <v>17</v>
      </c>
      <c r="P3218">
        <f t="shared" si="394"/>
        <v>11</v>
      </c>
    </row>
    <row r="3219" spans="2:16" x14ac:dyDescent="0.25">
      <c r="B3219" s="16">
        <f t="shared" si="399"/>
        <v>42019</v>
      </c>
      <c r="C3219">
        <f t="shared" si="400"/>
        <v>287</v>
      </c>
      <c r="D3219">
        <f t="shared" si="390"/>
        <v>160</v>
      </c>
      <c r="E3219">
        <f t="shared" si="391"/>
        <v>127</v>
      </c>
      <c r="F3219">
        <f>2</f>
        <v>2</v>
      </c>
      <c r="G3219">
        <v>29</v>
      </c>
      <c r="H3219">
        <f t="shared" si="395"/>
        <v>19</v>
      </c>
      <c r="I3219">
        <f t="shared" si="396"/>
        <v>9</v>
      </c>
      <c r="J3219">
        <v>0</v>
      </c>
      <c r="K3219">
        <f t="shared" si="397"/>
        <v>73</v>
      </c>
      <c r="L3219">
        <v>0</v>
      </c>
      <c r="M3219">
        <v>0</v>
      </c>
      <c r="N3219">
        <v>0</v>
      </c>
      <c r="O3219">
        <f t="shared" si="398"/>
        <v>17</v>
      </c>
      <c r="P3219">
        <f t="shared" si="394"/>
        <v>11</v>
      </c>
    </row>
    <row r="3220" spans="2:16" x14ac:dyDescent="0.25">
      <c r="B3220" s="16">
        <f t="shared" si="399"/>
        <v>42020</v>
      </c>
      <c r="C3220">
        <f t="shared" si="400"/>
        <v>287</v>
      </c>
      <c r="D3220">
        <f t="shared" si="390"/>
        <v>160</v>
      </c>
      <c r="E3220">
        <f t="shared" si="391"/>
        <v>127</v>
      </c>
      <c r="F3220">
        <f>2</f>
        <v>2</v>
      </c>
      <c r="G3220">
        <v>29</v>
      </c>
      <c r="H3220">
        <f t="shared" si="395"/>
        <v>19</v>
      </c>
      <c r="I3220">
        <f t="shared" si="396"/>
        <v>9</v>
      </c>
      <c r="J3220">
        <v>0</v>
      </c>
      <c r="K3220">
        <f t="shared" si="397"/>
        <v>73</v>
      </c>
      <c r="L3220">
        <v>0</v>
      </c>
      <c r="M3220">
        <v>0</v>
      </c>
      <c r="N3220">
        <v>0</v>
      </c>
      <c r="O3220">
        <f t="shared" si="398"/>
        <v>17</v>
      </c>
      <c r="P3220">
        <f t="shared" si="394"/>
        <v>11</v>
      </c>
    </row>
    <row r="3221" spans="2:16" x14ac:dyDescent="0.25">
      <c r="B3221" s="16">
        <f t="shared" si="399"/>
        <v>42021</v>
      </c>
      <c r="C3221">
        <f t="shared" si="400"/>
        <v>287</v>
      </c>
      <c r="D3221">
        <f t="shared" si="390"/>
        <v>160</v>
      </c>
      <c r="E3221">
        <f t="shared" si="391"/>
        <v>127</v>
      </c>
      <c r="F3221">
        <f>2</f>
        <v>2</v>
      </c>
      <c r="G3221">
        <v>29</v>
      </c>
      <c r="H3221">
        <f t="shared" si="395"/>
        <v>19</v>
      </c>
      <c r="I3221">
        <f t="shared" si="396"/>
        <v>9</v>
      </c>
      <c r="J3221">
        <v>0</v>
      </c>
      <c r="K3221">
        <f t="shared" si="397"/>
        <v>73</v>
      </c>
      <c r="L3221">
        <v>0</v>
      </c>
      <c r="M3221">
        <v>0</v>
      </c>
      <c r="N3221">
        <v>0</v>
      </c>
      <c r="O3221">
        <f t="shared" si="398"/>
        <v>17</v>
      </c>
      <c r="P3221">
        <f t="shared" si="394"/>
        <v>11</v>
      </c>
    </row>
    <row r="3222" spans="2:16" x14ac:dyDescent="0.25">
      <c r="B3222" s="16">
        <f t="shared" si="399"/>
        <v>42022</v>
      </c>
      <c r="C3222">
        <f t="shared" si="400"/>
        <v>287</v>
      </c>
      <c r="D3222">
        <f t="shared" si="390"/>
        <v>160</v>
      </c>
      <c r="E3222">
        <f t="shared" si="391"/>
        <v>127</v>
      </c>
      <c r="F3222">
        <f>2</f>
        <v>2</v>
      </c>
      <c r="G3222">
        <v>29</v>
      </c>
      <c r="H3222">
        <f t="shared" si="395"/>
        <v>19</v>
      </c>
      <c r="I3222">
        <f t="shared" si="396"/>
        <v>9</v>
      </c>
      <c r="J3222">
        <v>0</v>
      </c>
      <c r="K3222">
        <f t="shared" si="397"/>
        <v>73</v>
      </c>
      <c r="L3222">
        <v>0</v>
      </c>
      <c r="M3222">
        <v>0</v>
      </c>
      <c r="N3222">
        <v>0</v>
      </c>
      <c r="O3222">
        <f t="shared" si="398"/>
        <v>17</v>
      </c>
      <c r="P3222">
        <f t="shared" si="394"/>
        <v>11</v>
      </c>
    </row>
    <row r="3223" spans="2:16" x14ac:dyDescent="0.25">
      <c r="B3223" s="16">
        <f t="shared" si="399"/>
        <v>42023</v>
      </c>
      <c r="C3223">
        <f t="shared" si="400"/>
        <v>287</v>
      </c>
      <c r="D3223">
        <f t="shared" si="390"/>
        <v>160</v>
      </c>
      <c r="E3223">
        <f t="shared" si="391"/>
        <v>127</v>
      </c>
      <c r="F3223">
        <f>2</f>
        <v>2</v>
      </c>
      <c r="G3223">
        <v>29</v>
      </c>
      <c r="H3223">
        <f t="shared" si="395"/>
        <v>19</v>
      </c>
      <c r="I3223">
        <f t="shared" si="396"/>
        <v>9</v>
      </c>
      <c r="J3223">
        <v>0</v>
      </c>
      <c r="K3223">
        <f t="shared" si="397"/>
        <v>73</v>
      </c>
      <c r="L3223">
        <v>0</v>
      </c>
      <c r="M3223">
        <v>0</v>
      </c>
      <c r="N3223">
        <v>0</v>
      </c>
      <c r="O3223">
        <f t="shared" si="398"/>
        <v>17</v>
      </c>
      <c r="P3223">
        <f t="shared" si="394"/>
        <v>11</v>
      </c>
    </row>
    <row r="3224" spans="2:16" x14ac:dyDescent="0.25">
      <c r="B3224" s="16">
        <f t="shared" si="399"/>
        <v>42024</v>
      </c>
      <c r="C3224">
        <f t="shared" si="400"/>
        <v>287</v>
      </c>
      <c r="D3224">
        <f t="shared" si="390"/>
        <v>160</v>
      </c>
      <c r="E3224">
        <f t="shared" si="391"/>
        <v>127</v>
      </c>
      <c r="F3224">
        <f>2</f>
        <v>2</v>
      </c>
      <c r="G3224">
        <v>29</v>
      </c>
      <c r="H3224">
        <f t="shared" si="395"/>
        <v>19</v>
      </c>
      <c r="I3224">
        <f t="shared" si="396"/>
        <v>9</v>
      </c>
      <c r="J3224">
        <v>0</v>
      </c>
      <c r="K3224">
        <f t="shared" si="397"/>
        <v>73</v>
      </c>
      <c r="L3224">
        <v>0</v>
      </c>
      <c r="M3224">
        <v>0</v>
      </c>
      <c r="N3224">
        <v>0</v>
      </c>
      <c r="O3224">
        <f t="shared" si="398"/>
        <v>17</v>
      </c>
      <c r="P3224">
        <f t="shared" si="394"/>
        <v>11</v>
      </c>
    </row>
    <row r="3225" spans="2:16" x14ac:dyDescent="0.25">
      <c r="B3225" s="16">
        <f t="shared" si="399"/>
        <v>42025</v>
      </c>
      <c r="C3225">
        <f t="shared" si="400"/>
        <v>287</v>
      </c>
      <c r="D3225">
        <f t="shared" si="390"/>
        <v>160</v>
      </c>
      <c r="E3225">
        <f t="shared" si="391"/>
        <v>127</v>
      </c>
      <c r="F3225">
        <f>2</f>
        <v>2</v>
      </c>
      <c r="G3225">
        <v>29</v>
      </c>
      <c r="H3225">
        <f t="shared" si="395"/>
        <v>19</v>
      </c>
      <c r="I3225">
        <f t="shared" si="396"/>
        <v>9</v>
      </c>
      <c r="J3225">
        <v>0</v>
      </c>
      <c r="K3225">
        <f t="shared" si="397"/>
        <v>73</v>
      </c>
      <c r="L3225">
        <v>0</v>
      </c>
      <c r="M3225">
        <v>0</v>
      </c>
      <c r="N3225">
        <v>0</v>
      </c>
      <c r="O3225">
        <f t="shared" si="398"/>
        <v>17</v>
      </c>
      <c r="P3225">
        <f t="shared" si="394"/>
        <v>11</v>
      </c>
    </row>
    <row r="3226" spans="2:16" x14ac:dyDescent="0.25">
      <c r="B3226" s="16">
        <f t="shared" si="399"/>
        <v>42026</v>
      </c>
      <c r="C3226">
        <f t="shared" si="400"/>
        <v>287</v>
      </c>
      <c r="D3226">
        <f t="shared" si="390"/>
        <v>160</v>
      </c>
      <c r="E3226">
        <f t="shared" si="391"/>
        <v>127</v>
      </c>
      <c r="F3226">
        <f>2</f>
        <v>2</v>
      </c>
      <c r="G3226">
        <v>29</v>
      </c>
      <c r="H3226">
        <f t="shared" si="395"/>
        <v>19</v>
      </c>
      <c r="I3226">
        <f t="shared" si="396"/>
        <v>9</v>
      </c>
      <c r="J3226">
        <v>0</v>
      </c>
      <c r="K3226">
        <f t="shared" si="397"/>
        <v>73</v>
      </c>
      <c r="L3226">
        <v>0</v>
      </c>
      <c r="M3226">
        <v>0</v>
      </c>
      <c r="N3226">
        <v>0</v>
      </c>
      <c r="O3226">
        <f t="shared" si="398"/>
        <v>17</v>
      </c>
      <c r="P3226">
        <f t="shared" si="394"/>
        <v>11</v>
      </c>
    </row>
    <row r="3227" spans="2:16" x14ac:dyDescent="0.25">
      <c r="B3227" s="16">
        <f t="shared" si="399"/>
        <v>42027</v>
      </c>
      <c r="C3227">
        <f t="shared" si="400"/>
        <v>287</v>
      </c>
      <c r="D3227">
        <f t="shared" si="390"/>
        <v>160</v>
      </c>
      <c r="E3227">
        <f t="shared" si="391"/>
        <v>127</v>
      </c>
      <c r="F3227">
        <f>2</f>
        <v>2</v>
      </c>
      <c r="G3227">
        <v>29</v>
      </c>
      <c r="H3227">
        <f t="shared" si="395"/>
        <v>19</v>
      </c>
      <c r="I3227">
        <f t="shared" si="396"/>
        <v>9</v>
      </c>
      <c r="J3227">
        <v>0</v>
      </c>
      <c r="K3227">
        <f t="shared" si="397"/>
        <v>73</v>
      </c>
      <c r="L3227">
        <v>0</v>
      </c>
      <c r="M3227">
        <v>0</v>
      </c>
      <c r="N3227">
        <v>0</v>
      </c>
      <c r="O3227">
        <f t="shared" si="398"/>
        <v>17</v>
      </c>
      <c r="P3227">
        <f t="shared" si="394"/>
        <v>11</v>
      </c>
    </row>
    <row r="3228" spans="2:16" x14ac:dyDescent="0.25">
      <c r="B3228" s="16">
        <f t="shared" si="399"/>
        <v>42028</v>
      </c>
      <c r="C3228">
        <f t="shared" si="400"/>
        <v>287</v>
      </c>
      <c r="D3228">
        <f t="shared" si="390"/>
        <v>160</v>
      </c>
      <c r="E3228">
        <f t="shared" si="391"/>
        <v>127</v>
      </c>
      <c r="F3228">
        <f>2</f>
        <v>2</v>
      </c>
      <c r="G3228">
        <v>29</v>
      </c>
      <c r="H3228">
        <f t="shared" si="395"/>
        <v>19</v>
      </c>
      <c r="I3228">
        <f t="shared" si="396"/>
        <v>9</v>
      </c>
      <c r="J3228">
        <v>0</v>
      </c>
      <c r="K3228">
        <f t="shared" si="397"/>
        <v>73</v>
      </c>
      <c r="L3228">
        <v>0</v>
      </c>
      <c r="M3228">
        <v>0</v>
      </c>
      <c r="N3228">
        <v>0</v>
      </c>
      <c r="O3228">
        <f t="shared" si="398"/>
        <v>17</v>
      </c>
      <c r="P3228">
        <f t="shared" si="394"/>
        <v>11</v>
      </c>
    </row>
    <row r="3229" spans="2:16" x14ac:dyDescent="0.25">
      <c r="B3229" s="16">
        <f t="shared" si="399"/>
        <v>42029</v>
      </c>
      <c r="C3229">
        <f t="shared" si="400"/>
        <v>287</v>
      </c>
      <c r="D3229">
        <f t="shared" si="390"/>
        <v>160</v>
      </c>
      <c r="E3229">
        <f t="shared" si="391"/>
        <v>127</v>
      </c>
      <c r="F3229">
        <f>2</f>
        <v>2</v>
      </c>
      <c r="G3229">
        <v>29</v>
      </c>
      <c r="H3229">
        <f t="shared" si="395"/>
        <v>19</v>
      </c>
      <c r="I3229">
        <f t="shared" si="396"/>
        <v>9</v>
      </c>
      <c r="J3229">
        <v>0</v>
      </c>
      <c r="K3229">
        <f t="shared" si="397"/>
        <v>73</v>
      </c>
      <c r="L3229">
        <v>0</v>
      </c>
      <c r="M3229">
        <v>0</v>
      </c>
      <c r="N3229">
        <v>0</v>
      </c>
      <c r="O3229">
        <f t="shared" si="398"/>
        <v>17</v>
      </c>
      <c r="P3229">
        <f t="shared" si="394"/>
        <v>11</v>
      </c>
    </row>
    <row r="3230" spans="2:16" x14ac:dyDescent="0.25">
      <c r="B3230" s="16">
        <f t="shared" si="399"/>
        <v>42030</v>
      </c>
      <c r="C3230">
        <f t="shared" si="400"/>
        <v>287</v>
      </c>
      <c r="D3230">
        <f t="shared" si="390"/>
        <v>160</v>
      </c>
      <c r="E3230">
        <f t="shared" si="391"/>
        <v>127</v>
      </c>
      <c r="F3230">
        <f>2</f>
        <v>2</v>
      </c>
      <c r="G3230">
        <v>29</v>
      </c>
      <c r="H3230">
        <f t="shared" si="395"/>
        <v>19</v>
      </c>
      <c r="I3230">
        <f t="shared" si="396"/>
        <v>9</v>
      </c>
      <c r="J3230">
        <v>0</v>
      </c>
      <c r="K3230">
        <f t="shared" si="397"/>
        <v>73</v>
      </c>
      <c r="L3230">
        <v>0</v>
      </c>
      <c r="M3230">
        <v>0</v>
      </c>
      <c r="N3230">
        <v>0</v>
      </c>
      <c r="O3230">
        <f t="shared" si="398"/>
        <v>17</v>
      </c>
      <c r="P3230">
        <f t="shared" si="394"/>
        <v>11</v>
      </c>
    </row>
    <row r="3231" spans="2:16" x14ac:dyDescent="0.25">
      <c r="B3231" s="16">
        <f t="shared" si="399"/>
        <v>42031</v>
      </c>
      <c r="C3231">
        <f t="shared" si="400"/>
        <v>287</v>
      </c>
      <c r="D3231">
        <f t="shared" si="390"/>
        <v>160</v>
      </c>
      <c r="E3231">
        <f t="shared" si="391"/>
        <v>127</v>
      </c>
      <c r="F3231">
        <f>2</f>
        <v>2</v>
      </c>
      <c r="G3231">
        <v>29</v>
      </c>
      <c r="H3231">
        <f t="shared" si="395"/>
        <v>19</v>
      </c>
      <c r="I3231">
        <f t="shared" si="396"/>
        <v>9</v>
      </c>
      <c r="J3231">
        <v>0</v>
      </c>
      <c r="K3231">
        <f t="shared" si="397"/>
        <v>73</v>
      </c>
      <c r="L3231">
        <v>0</v>
      </c>
      <c r="M3231">
        <v>0</v>
      </c>
      <c r="N3231">
        <v>0</v>
      </c>
      <c r="O3231">
        <f t="shared" si="398"/>
        <v>17</v>
      </c>
      <c r="P3231">
        <f t="shared" si="394"/>
        <v>11</v>
      </c>
    </row>
    <row r="3232" spans="2:16" x14ac:dyDescent="0.25">
      <c r="B3232" s="16">
        <f t="shared" si="399"/>
        <v>42032</v>
      </c>
      <c r="C3232">
        <f t="shared" si="400"/>
        <v>287</v>
      </c>
      <c r="D3232">
        <f t="shared" si="390"/>
        <v>160</v>
      </c>
      <c r="E3232">
        <f t="shared" si="391"/>
        <v>127</v>
      </c>
      <c r="F3232">
        <f>2</f>
        <v>2</v>
      </c>
      <c r="G3232">
        <v>29</v>
      </c>
      <c r="H3232">
        <f t="shared" si="395"/>
        <v>19</v>
      </c>
      <c r="I3232">
        <f t="shared" si="396"/>
        <v>9</v>
      </c>
      <c r="J3232">
        <v>0</v>
      </c>
      <c r="K3232">
        <f t="shared" si="397"/>
        <v>73</v>
      </c>
      <c r="L3232">
        <v>0</v>
      </c>
      <c r="M3232">
        <v>0</v>
      </c>
      <c r="N3232">
        <v>0</v>
      </c>
      <c r="O3232">
        <f t="shared" si="398"/>
        <v>17</v>
      </c>
      <c r="P3232">
        <f t="shared" si="394"/>
        <v>11</v>
      </c>
    </row>
    <row r="3233" spans="2:16" x14ac:dyDescent="0.25">
      <c r="B3233" s="16">
        <f t="shared" si="399"/>
        <v>42033</v>
      </c>
      <c r="C3233">
        <f t="shared" si="400"/>
        <v>287</v>
      </c>
      <c r="D3233">
        <f t="shared" si="390"/>
        <v>160</v>
      </c>
      <c r="E3233">
        <f t="shared" si="391"/>
        <v>127</v>
      </c>
      <c r="F3233">
        <f>2</f>
        <v>2</v>
      </c>
      <c r="G3233">
        <v>29</v>
      </c>
      <c r="H3233">
        <f t="shared" si="395"/>
        <v>19</v>
      </c>
      <c r="I3233">
        <f t="shared" si="396"/>
        <v>9</v>
      </c>
      <c r="J3233">
        <v>0</v>
      </c>
      <c r="K3233">
        <f t="shared" si="397"/>
        <v>73</v>
      </c>
      <c r="L3233">
        <v>0</v>
      </c>
      <c r="M3233">
        <v>0</v>
      </c>
      <c r="N3233">
        <v>0</v>
      </c>
      <c r="O3233">
        <f t="shared" si="398"/>
        <v>17</v>
      </c>
      <c r="P3233">
        <f t="shared" si="394"/>
        <v>11</v>
      </c>
    </row>
    <row r="3234" spans="2:16" x14ac:dyDescent="0.25">
      <c r="B3234" s="16">
        <f t="shared" si="399"/>
        <v>42034</v>
      </c>
      <c r="C3234">
        <f t="shared" si="400"/>
        <v>287</v>
      </c>
      <c r="D3234">
        <f t="shared" si="390"/>
        <v>160</v>
      </c>
      <c r="E3234">
        <f t="shared" si="391"/>
        <v>127</v>
      </c>
      <c r="F3234">
        <f>2</f>
        <v>2</v>
      </c>
      <c r="G3234">
        <v>29</v>
      </c>
      <c r="H3234">
        <f t="shared" si="395"/>
        <v>19</v>
      </c>
      <c r="I3234">
        <f t="shared" si="396"/>
        <v>9</v>
      </c>
      <c r="J3234">
        <v>0</v>
      </c>
      <c r="K3234">
        <f t="shared" si="397"/>
        <v>73</v>
      </c>
      <c r="L3234">
        <v>0</v>
      </c>
      <c r="M3234">
        <v>0</v>
      </c>
      <c r="N3234">
        <v>0</v>
      </c>
      <c r="O3234">
        <f t="shared" si="398"/>
        <v>17</v>
      </c>
      <c r="P3234">
        <f t="shared" si="394"/>
        <v>11</v>
      </c>
    </row>
    <row r="3235" spans="2:16" x14ac:dyDescent="0.25">
      <c r="B3235" s="16">
        <f t="shared" si="399"/>
        <v>42035</v>
      </c>
      <c r="C3235">
        <f t="shared" si="400"/>
        <v>287</v>
      </c>
      <c r="D3235">
        <f t="shared" si="390"/>
        <v>160</v>
      </c>
      <c r="E3235">
        <f t="shared" si="391"/>
        <v>127</v>
      </c>
      <c r="F3235">
        <f>2</f>
        <v>2</v>
      </c>
      <c r="G3235">
        <v>29</v>
      </c>
      <c r="H3235">
        <f t="shared" si="395"/>
        <v>19</v>
      </c>
      <c r="I3235">
        <f t="shared" si="396"/>
        <v>9</v>
      </c>
      <c r="J3235">
        <v>0</v>
      </c>
      <c r="K3235">
        <f t="shared" si="397"/>
        <v>73</v>
      </c>
      <c r="L3235">
        <v>0</v>
      </c>
      <c r="M3235">
        <v>0</v>
      </c>
      <c r="N3235">
        <v>0</v>
      </c>
      <c r="O3235">
        <f t="shared" si="398"/>
        <v>17</v>
      </c>
      <c r="P3235">
        <f t="shared" si="394"/>
        <v>11</v>
      </c>
    </row>
    <row r="3236" spans="2:16" x14ac:dyDescent="0.25">
      <c r="B3236" s="16">
        <f t="shared" si="399"/>
        <v>42036</v>
      </c>
      <c r="C3236">
        <f t="shared" si="400"/>
        <v>287</v>
      </c>
      <c r="D3236">
        <f t="shared" si="390"/>
        <v>160</v>
      </c>
      <c r="E3236">
        <f t="shared" si="391"/>
        <v>127</v>
      </c>
      <c r="F3236">
        <f>2</f>
        <v>2</v>
      </c>
      <c r="G3236">
        <v>77</v>
      </c>
      <c r="H3236">
        <f>1+7+12</f>
        <v>20</v>
      </c>
      <c r="I3236">
        <f t="shared" si="396"/>
        <v>9</v>
      </c>
      <c r="J3236">
        <v>0</v>
      </c>
      <c r="K3236">
        <f t="shared" ref="K3236:K3263" si="401">10+7+7</f>
        <v>24</v>
      </c>
      <c r="L3236">
        <v>0</v>
      </c>
      <c r="M3236">
        <v>0</v>
      </c>
      <c r="N3236">
        <v>0</v>
      </c>
      <c r="O3236">
        <f t="shared" si="398"/>
        <v>17</v>
      </c>
      <c r="P3236">
        <f t="shared" si="394"/>
        <v>11</v>
      </c>
    </row>
    <row r="3237" spans="2:16" x14ac:dyDescent="0.25">
      <c r="B3237" s="16">
        <f t="shared" si="399"/>
        <v>42037</v>
      </c>
      <c r="C3237">
        <f t="shared" si="400"/>
        <v>287</v>
      </c>
      <c r="D3237">
        <f t="shared" si="390"/>
        <v>160</v>
      </c>
      <c r="E3237">
        <f t="shared" si="391"/>
        <v>127</v>
      </c>
      <c r="F3237">
        <f>2</f>
        <v>2</v>
      </c>
      <c r="G3237">
        <v>77</v>
      </c>
      <c r="H3237">
        <f t="shared" ref="H3237:H3263" si="402">1+7+12</f>
        <v>20</v>
      </c>
      <c r="I3237">
        <f t="shared" si="396"/>
        <v>9</v>
      </c>
      <c r="J3237">
        <v>0</v>
      </c>
      <c r="K3237">
        <f t="shared" si="401"/>
        <v>24</v>
      </c>
      <c r="L3237">
        <v>0</v>
      </c>
      <c r="M3237">
        <v>0</v>
      </c>
      <c r="N3237">
        <v>0</v>
      </c>
      <c r="O3237">
        <f t="shared" si="398"/>
        <v>17</v>
      </c>
      <c r="P3237">
        <f t="shared" si="394"/>
        <v>11</v>
      </c>
    </row>
    <row r="3238" spans="2:16" x14ac:dyDescent="0.25">
      <c r="B3238" s="16">
        <f t="shared" si="399"/>
        <v>42038</v>
      </c>
      <c r="C3238">
        <f t="shared" si="400"/>
        <v>287</v>
      </c>
      <c r="D3238">
        <f t="shared" si="390"/>
        <v>160</v>
      </c>
      <c r="E3238">
        <f t="shared" si="391"/>
        <v>127</v>
      </c>
      <c r="F3238">
        <f>2</f>
        <v>2</v>
      </c>
      <c r="G3238">
        <v>77</v>
      </c>
      <c r="H3238">
        <f t="shared" si="402"/>
        <v>20</v>
      </c>
      <c r="I3238">
        <f t="shared" si="396"/>
        <v>9</v>
      </c>
      <c r="J3238">
        <v>0</v>
      </c>
      <c r="K3238">
        <f t="shared" si="401"/>
        <v>24</v>
      </c>
      <c r="L3238">
        <v>0</v>
      </c>
      <c r="M3238">
        <v>0</v>
      </c>
      <c r="N3238">
        <v>0</v>
      </c>
      <c r="O3238">
        <f t="shared" si="398"/>
        <v>17</v>
      </c>
      <c r="P3238">
        <f t="shared" si="394"/>
        <v>11</v>
      </c>
    </row>
    <row r="3239" spans="2:16" x14ac:dyDescent="0.25">
      <c r="B3239" s="16">
        <f t="shared" si="399"/>
        <v>42039</v>
      </c>
      <c r="C3239">
        <f t="shared" si="400"/>
        <v>287</v>
      </c>
      <c r="D3239">
        <f t="shared" si="390"/>
        <v>160</v>
      </c>
      <c r="E3239">
        <f t="shared" si="391"/>
        <v>127</v>
      </c>
      <c r="F3239">
        <f>2</f>
        <v>2</v>
      </c>
      <c r="G3239">
        <v>77</v>
      </c>
      <c r="H3239">
        <f t="shared" si="402"/>
        <v>20</v>
      </c>
      <c r="I3239">
        <f t="shared" si="396"/>
        <v>9</v>
      </c>
      <c r="J3239">
        <v>0</v>
      </c>
      <c r="K3239">
        <f t="shared" si="401"/>
        <v>24</v>
      </c>
      <c r="L3239">
        <v>0</v>
      </c>
      <c r="M3239">
        <v>0</v>
      </c>
      <c r="N3239">
        <v>0</v>
      </c>
      <c r="O3239">
        <f t="shared" si="398"/>
        <v>17</v>
      </c>
      <c r="P3239">
        <f t="shared" si="394"/>
        <v>11</v>
      </c>
    </row>
    <row r="3240" spans="2:16" x14ac:dyDescent="0.25">
      <c r="B3240" s="16">
        <f t="shared" si="399"/>
        <v>42040</v>
      </c>
      <c r="C3240">
        <f t="shared" si="400"/>
        <v>287</v>
      </c>
      <c r="D3240">
        <f t="shared" si="390"/>
        <v>160</v>
      </c>
      <c r="E3240">
        <f t="shared" si="391"/>
        <v>127</v>
      </c>
      <c r="F3240">
        <f>2</f>
        <v>2</v>
      </c>
      <c r="G3240">
        <v>77</v>
      </c>
      <c r="H3240">
        <f t="shared" si="402"/>
        <v>20</v>
      </c>
      <c r="I3240">
        <f t="shared" si="396"/>
        <v>9</v>
      </c>
      <c r="J3240">
        <v>0</v>
      </c>
      <c r="K3240">
        <f t="shared" si="401"/>
        <v>24</v>
      </c>
      <c r="L3240">
        <v>0</v>
      </c>
      <c r="M3240">
        <v>0</v>
      </c>
      <c r="N3240">
        <v>0</v>
      </c>
      <c r="O3240">
        <f t="shared" si="398"/>
        <v>17</v>
      </c>
      <c r="P3240">
        <f t="shared" si="394"/>
        <v>11</v>
      </c>
    </row>
    <row r="3241" spans="2:16" x14ac:dyDescent="0.25">
      <c r="B3241" s="16">
        <f t="shared" si="399"/>
        <v>42041</v>
      </c>
      <c r="C3241">
        <f t="shared" si="400"/>
        <v>287</v>
      </c>
      <c r="D3241">
        <f t="shared" si="390"/>
        <v>160</v>
      </c>
      <c r="E3241">
        <f t="shared" si="391"/>
        <v>127</v>
      </c>
      <c r="F3241">
        <f>2</f>
        <v>2</v>
      </c>
      <c r="G3241">
        <v>77</v>
      </c>
      <c r="H3241">
        <f t="shared" si="402"/>
        <v>20</v>
      </c>
      <c r="I3241">
        <f t="shared" si="396"/>
        <v>9</v>
      </c>
      <c r="J3241">
        <v>0</v>
      </c>
      <c r="K3241">
        <f t="shared" si="401"/>
        <v>24</v>
      </c>
      <c r="L3241">
        <v>0</v>
      </c>
      <c r="M3241">
        <v>0</v>
      </c>
      <c r="N3241">
        <v>0</v>
      </c>
      <c r="O3241">
        <f t="shared" si="398"/>
        <v>17</v>
      </c>
      <c r="P3241">
        <f t="shared" si="394"/>
        <v>11</v>
      </c>
    </row>
    <row r="3242" spans="2:16" x14ac:dyDescent="0.25">
      <c r="B3242" s="16">
        <f t="shared" si="399"/>
        <v>42042</v>
      </c>
      <c r="C3242">
        <f t="shared" si="400"/>
        <v>287</v>
      </c>
      <c r="D3242">
        <f t="shared" ref="D3242:D3305" si="403">SUM(F3242:W3242)</f>
        <v>160</v>
      </c>
      <c r="E3242">
        <f t="shared" ref="E3242:E3305" si="404">C3242-D3242</f>
        <v>127</v>
      </c>
      <c r="F3242">
        <f>2</f>
        <v>2</v>
      </c>
      <c r="G3242">
        <v>77</v>
      </c>
      <c r="H3242">
        <f t="shared" si="402"/>
        <v>20</v>
      </c>
      <c r="I3242">
        <f t="shared" si="396"/>
        <v>9</v>
      </c>
      <c r="J3242">
        <v>0</v>
      </c>
      <c r="K3242">
        <f t="shared" si="401"/>
        <v>24</v>
      </c>
      <c r="L3242">
        <v>0</v>
      </c>
      <c r="M3242">
        <v>0</v>
      </c>
      <c r="N3242">
        <v>0</v>
      </c>
      <c r="O3242">
        <f t="shared" si="398"/>
        <v>17</v>
      </c>
      <c r="P3242">
        <f t="shared" ref="P3242:P3305" si="405">6+5</f>
        <v>11</v>
      </c>
    </row>
    <row r="3243" spans="2:16" x14ac:dyDescent="0.25">
      <c r="B3243" s="16">
        <f t="shared" si="399"/>
        <v>42043</v>
      </c>
      <c r="C3243">
        <f t="shared" si="400"/>
        <v>287</v>
      </c>
      <c r="D3243">
        <f t="shared" si="403"/>
        <v>160</v>
      </c>
      <c r="E3243">
        <f t="shared" si="404"/>
        <v>127</v>
      </c>
      <c r="F3243">
        <f>2</f>
        <v>2</v>
      </c>
      <c r="G3243">
        <v>77</v>
      </c>
      <c r="H3243">
        <f t="shared" si="402"/>
        <v>20</v>
      </c>
      <c r="I3243">
        <f t="shared" si="396"/>
        <v>9</v>
      </c>
      <c r="J3243">
        <v>0</v>
      </c>
      <c r="K3243">
        <f t="shared" si="401"/>
        <v>24</v>
      </c>
      <c r="L3243">
        <v>0</v>
      </c>
      <c r="M3243">
        <v>0</v>
      </c>
      <c r="N3243">
        <v>0</v>
      </c>
      <c r="O3243">
        <f t="shared" si="398"/>
        <v>17</v>
      </c>
      <c r="P3243">
        <f t="shared" si="405"/>
        <v>11</v>
      </c>
    </row>
    <row r="3244" spans="2:16" x14ac:dyDescent="0.25">
      <c r="B3244" s="16">
        <f t="shared" si="399"/>
        <v>42044</v>
      </c>
      <c r="C3244">
        <f t="shared" si="400"/>
        <v>287</v>
      </c>
      <c r="D3244">
        <f t="shared" si="403"/>
        <v>160</v>
      </c>
      <c r="E3244">
        <f t="shared" si="404"/>
        <v>127</v>
      </c>
      <c r="F3244">
        <f>2</f>
        <v>2</v>
      </c>
      <c r="G3244">
        <v>77</v>
      </c>
      <c r="H3244">
        <f t="shared" si="402"/>
        <v>20</v>
      </c>
      <c r="I3244">
        <f t="shared" si="396"/>
        <v>9</v>
      </c>
      <c r="J3244">
        <v>0</v>
      </c>
      <c r="K3244">
        <f t="shared" si="401"/>
        <v>24</v>
      </c>
      <c r="L3244">
        <v>0</v>
      </c>
      <c r="M3244">
        <v>0</v>
      </c>
      <c r="N3244">
        <v>0</v>
      </c>
      <c r="O3244">
        <f t="shared" si="398"/>
        <v>17</v>
      </c>
      <c r="P3244">
        <f t="shared" si="405"/>
        <v>11</v>
      </c>
    </row>
    <row r="3245" spans="2:16" x14ac:dyDescent="0.25">
      <c r="B3245" s="16">
        <f t="shared" si="399"/>
        <v>42045</v>
      </c>
      <c r="C3245">
        <f t="shared" si="400"/>
        <v>287</v>
      </c>
      <c r="D3245">
        <f t="shared" si="403"/>
        <v>160</v>
      </c>
      <c r="E3245">
        <f t="shared" si="404"/>
        <v>127</v>
      </c>
      <c r="F3245">
        <f>2</f>
        <v>2</v>
      </c>
      <c r="G3245">
        <v>77</v>
      </c>
      <c r="H3245">
        <f t="shared" si="402"/>
        <v>20</v>
      </c>
      <c r="I3245">
        <f t="shared" si="396"/>
        <v>9</v>
      </c>
      <c r="J3245">
        <v>0</v>
      </c>
      <c r="K3245">
        <f t="shared" si="401"/>
        <v>24</v>
      </c>
      <c r="L3245">
        <v>0</v>
      </c>
      <c r="M3245">
        <v>0</v>
      </c>
      <c r="N3245">
        <v>0</v>
      </c>
      <c r="O3245">
        <f t="shared" si="398"/>
        <v>17</v>
      </c>
      <c r="P3245">
        <f t="shared" si="405"/>
        <v>11</v>
      </c>
    </row>
    <row r="3246" spans="2:16" x14ac:dyDescent="0.25">
      <c r="B3246" s="16">
        <f t="shared" si="399"/>
        <v>42046</v>
      </c>
      <c r="C3246">
        <f t="shared" si="400"/>
        <v>287</v>
      </c>
      <c r="D3246">
        <f t="shared" si="403"/>
        <v>160</v>
      </c>
      <c r="E3246">
        <f t="shared" si="404"/>
        <v>127</v>
      </c>
      <c r="F3246">
        <f>2</f>
        <v>2</v>
      </c>
      <c r="G3246">
        <v>77</v>
      </c>
      <c r="H3246">
        <f t="shared" si="402"/>
        <v>20</v>
      </c>
      <c r="I3246">
        <f t="shared" si="396"/>
        <v>9</v>
      </c>
      <c r="J3246">
        <v>0</v>
      </c>
      <c r="K3246">
        <f t="shared" si="401"/>
        <v>24</v>
      </c>
      <c r="L3246">
        <v>0</v>
      </c>
      <c r="M3246">
        <v>0</v>
      </c>
      <c r="N3246">
        <v>0</v>
      </c>
      <c r="O3246">
        <f t="shared" si="398"/>
        <v>17</v>
      </c>
      <c r="P3246">
        <f t="shared" si="405"/>
        <v>11</v>
      </c>
    </row>
    <row r="3247" spans="2:16" x14ac:dyDescent="0.25">
      <c r="B3247" s="16">
        <f t="shared" si="399"/>
        <v>42047</v>
      </c>
      <c r="C3247">
        <f t="shared" si="400"/>
        <v>287</v>
      </c>
      <c r="D3247">
        <f t="shared" si="403"/>
        <v>160</v>
      </c>
      <c r="E3247">
        <f t="shared" si="404"/>
        <v>127</v>
      </c>
      <c r="F3247">
        <f>2</f>
        <v>2</v>
      </c>
      <c r="G3247">
        <v>77</v>
      </c>
      <c r="H3247">
        <f t="shared" si="402"/>
        <v>20</v>
      </c>
      <c r="I3247">
        <f t="shared" si="396"/>
        <v>9</v>
      </c>
      <c r="J3247">
        <v>0</v>
      </c>
      <c r="K3247">
        <f t="shared" si="401"/>
        <v>24</v>
      </c>
      <c r="L3247">
        <v>0</v>
      </c>
      <c r="M3247">
        <v>0</v>
      </c>
      <c r="N3247">
        <v>0</v>
      </c>
      <c r="O3247">
        <f t="shared" si="398"/>
        <v>17</v>
      </c>
      <c r="P3247">
        <f t="shared" si="405"/>
        <v>11</v>
      </c>
    </row>
    <row r="3248" spans="2:16" x14ac:dyDescent="0.25">
      <c r="B3248" s="16">
        <f t="shared" si="399"/>
        <v>42048</v>
      </c>
      <c r="C3248">
        <f t="shared" si="400"/>
        <v>287</v>
      </c>
      <c r="D3248">
        <f t="shared" si="403"/>
        <v>160</v>
      </c>
      <c r="E3248">
        <f t="shared" si="404"/>
        <v>127</v>
      </c>
      <c r="F3248">
        <f>2</f>
        <v>2</v>
      </c>
      <c r="G3248">
        <v>77</v>
      </c>
      <c r="H3248">
        <f t="shared" si="402"/>
        <v>20</v>
      </c>
      <c r="I3248">
        <f t="shared" si="396"/>
        <v>9</v>
      </c>
      <c r="J3248">
        <v>0</v>
      </c>
      <c r="K3248">
        <f t="shared" si="401"/>
        <v>24</v>
      </c>
      <c r="L3248">
        <v>0</v>
      </c>
      <c r="M3248">
        <v>0</v>
      </c>
      <c r="N3248">
        <v>0</v>
      </c>
      <c r="O3248">
        <f t="shared" si="398"/>
        <v>17</v>
      </c>
      <c r="P3248">
        <f t="shared" si="405"/>
        <v>11</v>
      </c>
    </row>
    <row r="3249" spans="2:16" x14ac:dyDescent="0.25">
      <c r="B3249" s="16">
        <f t="shared" si="399"/>
        <v>42049</v>
      </c>
      <c r="C3249">
        <f t="shared" si="400"/>
        <v>287</v>
      </c>
      <c r="D3249">
        <f t="shared" si="403"/>
        <v>160</v>
      </c>
      <c r="E3249">
        <f t="shared" si="404"/>
        <v>127</v>
      </c>
      <c r="F3249">
        <f>2</f>
        <v>2</v>
      </c>
      <c r="G3249">
        <v>77</v>
      </c>
      <c r="H3249">
        <f t="shared" si="402"/>
        <v>20</v>
      </c>
      <c r="I3249">
        <f t="shared" si="396"/>
        <v>9</v>
      </c>
      <c r="J3249">
        <v>0</v>
      </c>
      <c r="K3249">
        <f t="shared" si="401"/>
        <v>24</v>
      </c>
      <c r="L3249">
        <v>0</v>
      </c>
      <c r="M3249">
        <v>0</v>
      </c>
      <c r="N3249">
        <v>0</v>
      </c>
      <c r="O3249">
        <f t="shared" si="398"/>
        <v>17</v>
      </c>
      <c r="P3249">
        <f t="shared" si="405"/>
        <v>11</v>
      </c>
    </row>
    <row r="3250" spans="2:16" x14ac:dyDescent="0.25">
      <c r="B3250" s="16">
        <f t="shared" si="399"/>
        <v>42050</v>
      </c>
      <c r="C3250">
        <f t="shared" si="400"/>
        <v>287</v>
      </c>
      <c r="D3250">
        <f t="shared" si="403"/>
        <v>160</v>
      </c>
      <c r="E3250">
        <f t="shared" si="404"/>
        <v>127</v>
      </c>
      <c r="F3250">
        <f>2</f>
        <v>2</v>
      </c>
      <c r="G3250">
        <v>77</v>
      </c>
      <c r="H3250">
        <f t="shared" si="402"/>
        <v>20</v>
      </c>
      <c r="I3250">
        <f t="shared" si="396"/>
        <v>9</v>
      </c>
      <c r="J3250">
        <v>0</v>
      </c>
      <c r="K3250">
        <f t="shared" si="401"/>
        <v>24</v>
      </c>
      <c r="L3250">
        <v>0</v>
      </c>
      <c r="M3250">
        <v>0</v>
      </c>
      <c r="N3250">
        <v>0</v>
      </c>
      <c r="O3250">
        <f t="shared" si="398"/>
        <v>17</v>
      </c>
      <c r="P3250">
        <f t="shared" si="405"/>
        <v>11</v>
      </c>
    </row>
    <row r="3251" spans="2:16" x14ac:dyDescent="0.25">
      <c r="B3251" s="16">
        <f t="shared" si="399"/>
        <v>42051</v>
      </c>
      <c r="C3251">
        <f t="shared" si="400"/>
        <v>287</v>
      </c>
      <c r="D3251">
        <f t="shared" si="403"/>
        <v>160</v>
      </c>
      <c r="E3251">
        <f t="shared" si="404"/>
        <v>127</v>
      </c>
      <c r="F3251">
        <f>2</f>
        <v>2</v>
      </c>
      <c r="G3251">
        <v>77</v>
      </c>
      <c r="H3251">
        <f t="shared" si="402"/>
        <v>20</v>
      </c>
      <c r="I3251">
        <f t="shared" si="396"/>
        <v>9</v>
      </c>
      <c r="J3251">
        <v>0</v>
      </c>
      <c r="K3251">
        <f t="shared" si="401"/>
        <v>24</v>
      </c>
      <c r="L3251">
        <v>0</v>
      </c>
      <c r="M3251">
        <v>0</v>
      </c>
      <c r="N3251">
        <v>0</v>
      </c>
      <c r="O3251">
        <f t="shared" si="398"/>
        <v>17</v>
      </c>
      <c r="P3251">
        <f t="shared" si="405"/>
        <v>11</v>
      </c>
    </row>
    <row r="3252" spans="2:16" x14ac:dyDescent="0.25">
      <c r="B3252" s="16">
        <f t="shared" si="399"/>
        <v>42052</v>
      </c>
      <c r="C3252">
        <f t="shared" si="400"/>
        <v>287</v>
      </c>
      <c r="D3252">
        <f t="shared" si="403"/>
        <v>160</v>
      </c>
      <c r="E3252">
        <f t="shared" si="404"/>
        <v>127</v>
      </c>
      <c r="F3252">
        <f>2</f>
        <v>2</v>
      </c>
      <c r="G3252">
        <v>77</v>
      </c>
      <c r="H3252">
        <f t="shared" si="402"/>
        <v>20</v>
      </c>
      <c r="I3252">
        <f t="shared" si="396"/>
        <v>9</v>
      </c>
      <c r="J3252">
        <v>0</v>
      </c>
      <c r="K3252">
        <f t="shared" si="401"/>
        <v>24</v>
      </c>
      <c r="L3252">
        <v>0</v>
      </c>
      <c r="M3252">
        <v>0</v>
      </c>
      <c r="N3252">
        <v>0</v>
      </c>
      <c r="O3252">
        <f t="shared" si="398"/>
        <v>17</v>
      </c>
      <c r="P3252">
        <f t="shared" si="405"/>
        <v>11</v>
      </c>
    </row>
    <row r="3253" spans="2:16" x14ac:dyDescent="0.25">
      <c r="B3253" s="16">
        <f t="shared" si="399"/>
        <v>42053</v>
      </c>
      <c r="C3253">
        <f t="shared" si="400"/>
        <v>287</v>
      </c>
      <c r="D3253">
        <f t="shared" si="403"/>
        <v>160</v>
      </c>
      <c r="E3253">
        <f t="shared" si="404"/>
        <v>127</v>
      </c>
      <c r="F3253">
        <f>2</f>
        <v>2</v>
      </c>
      <c r="G3253">
        <v>77</v>
      </c>
      <c r="H3253">
        <f t="shared" si="402"/>
        <v>20</v>
      </c>
      <c r="I3253">
        <f t="shared" si="396"/>
        <v>9</v>
      </c>
      <c r="J3253">
        <v>0</v>
      </c>
      <c r="K3253">
        <f t="shared" si="401"/>
        <v>24</v>
      </c>
      <c r="L3253">
        <v>0</v>
      </c>
      <c r="M3253">
        <v>0</v>
      </c>
      <c r="N3253">
        <v>0</v>
      </c>
      <c r="O3253">
        <f t="shared" si="398"/>
        <v>17</v>
      </c>
      <c r="P3253">
        <f t="shared" si="405"/>
        <v>11</v>
      </c>
    </row>
    <row r="3254" spans="2:16" x14ac:dyDescent="0.25">
      <c r="B3254" s="16">
        <f t="shared" si="399"/>
        <v>42054</v>
      </c>
      <c r="C3254">
        <f t="shared" si="400"/>
        <v>287</v>
      </c>
      <c r="D3254">
        <f t="shared" si="403"/>
        <v>160</v>
      </c>
      <c r="E3254">
        <f t="shared" si="404"/>
        <v>127</v>
      </c>
      <c r="F3254">
        <f>2</f>
        <v>2</v>
      </c>
      <c r="G3254">
        <v>77</v>
      </c>
      <c r="H3254">
        <f t="shared" si="402"/>
        <v>20</v>
      </c>
      <c r="I3254">
        <f t="shared" si="396"/>
        <v>9</v>
      </c>
      <c r="J3254">
        <v>0</v>
      </c>
      <c r="K3254">
        <f t="shared" si="401"/>
        <v>24</v>
      </c>
      <c r="L3254">
        <v>0</v>
      </c>
      <c r="M3254">
        <v>0</v>
      </c>
      <c r="N3254">
        <v>0</v>
      </c>
      <c r="O3254">
        <f t="shared" si="398"/>
        <v>17</v>
      </c>
      <c r="P3254">
        <f t="shared" si="405"/>
        <v>11</v>
      </c>
    </row>
    <row r="3255" spans="2:16" x14ac:dyDescent="0.25">
      <c r="B3255" s="16">
        <f t="shared" si="399"/>
        <v>42055</v>
      </c>
      <c r="C3255">
        <f t="shared" si="400"/>
        <v>287</v>
      </c>
      <c r="D3255">
        <f t="shared" si="403"/>
        <v>160</v>
      </c>
      <c r="E3255">
        <f t="shared" si="404"/>
        <v>127</v>
      </c>
      <c r="F3255">
        <f>2</f>
        <v>2</v>
      </c>
      <c r="G3255">
        <v>77</v>
      </c>
      <c r="H3255">
        <f t="shared" si="402"/>
        <v>20</v>
      </c>
      <c r="I3255">
        <f t="shared" si="396"/>
        <v>9</v>
      </c>
      <c r="J3255">
        <v>0</v>
      </c>
      <c r="K3255">
        <f t="shared" si="401"/>
        <v>24</v>
      </c>
      <c r="L3255">
        <v>0</v>
      </c>
      <c r="M3255">
        <v>0</v>
      </c>
      <c r="N3255">
        <v>0</v>
      </c>
      <c r="O3255">
        <f t="shared" si="398"/>
        <v>17</v>
      </c>
      <c r="P3255">
        <f t="shared" si="405"/>
        <v>11</v>
      </c>
    </row>
    <row r="3256" spans="2:16" x14ac:dyDescent="0.25">
      <c r="B3256" s="16">
        <f t="shared" si="399"/>
        <v>42056</v>
      </c>
      <c r="C3256">
        <f t="shared" si="400"/>
        <v>287</v>
      </c>
      <c r="D3256">
        <f t="shared" si="403"/>
        <v>160</v>
      </c>
      <c r="E3256">
        <f t="shared" si="404"/>
        <v>127</v>
      </c>
      <c r="F3256">
        <f>2</f>
        <v>2</v>
      </c>
      <c r="G3256">
        <v>77</v>
      </c>
      <c r="H3256">
        <f t="shared" si="402"/>
        <v>20</v>
      </c>
      <c r="I3256">
        <f t="shared" si="396"/>
        <v>9</v>
      </c>
      <c r="J3256">
        <v>0</v>
      </c>
      <c r="K3256">
        <f t="shared" si="401"/>
        <v>24</v>
      </c>
      <c r="L3256">
        <v>0</v>
      </c>
      <c r="M3256">
        <v>0</v>
      </c>
      <c r="N3256">
        <v>0</v>
      </c>
      <c r="O3256">
        <f t="shared" si="398"/>
        <v>17</v>
      </c>
      <c r="P3256">
        <f t="shared" si="405"/>
        <v>11</v>
      </c>
    </row>
    <row r="3257" spans="2:16" x14ac:dyDescent="0.25">
      <c r="B3257" s="16">
        <f t="shared" si="399"/>
        <v>42057</v>
      </c>
      <c r="C3257">
        <f t="shared" si="400"/>
        <v>287</v>
      </c>
      <c r="D3257">
        <f t="shared" si="403"/>
        <v>160</v>
      </c>
      <c r="E3257">
        <f t="shared" si="404"/>
        <v>127</v>
      </c>
      <c r="F3257">
        <f>2</f>
        <v>2</v>
      </c>
      <c r="G3257">
        <v>77</v>
      </c>
      <c r="H3257">
        <f t="shared" si="402"/>
        <v>20</v>
      </c>
      <c r="I3257">
        <f t="shared" si="396"/>
        <v>9</v>
      </c>
      <c r="J3257">
        <v>0</v>
      </c>
      <c r="K3257">
        <f t="shared" si="401"/>
        <v>24</v>
      </c>
      <c r="L3257">
        <v>0</v>
      </c>
      <c r="M3257">
        <v>0</v>
      </c>
      <c r="N3257">
        <v>0</v>
      </c>
      <c r="O3257">
        <f t="shared" si="398"/>
        <v>17</v>
      </c>
      <c r="P3257">
        <f t="shared" si="405"/>
        <v>11</v>
      </c>
    </row>
    <row r="3258" spans="2:16" x14ac:dyDescent="0.25">
      <c r="B3258" s="16">
        <f t="shared" si="399"/>
        <v>42058</v>
      </c>
      <c r="C3258">
        <f t="shared" si="400"/>
        <v>287</v>
      </c>
      <c r="D3258">
        <f t="shared" si="403"/>
        <v>160</v>
      </c>
      <c r="E3258">
        <f t="shared" si="404"/>
        <v>127</v>
      </c>
      <c r="F3258">
        <f>2</f>
        <v>2</v>
      </c>
      <c r="G3258">
        <v>77</v>
      </c>
      <c r="H3258">
        <f t="shared" si="402"/>
        <v>20</v>
      </c>
      <c r="I3258">
        <f t="shared" si="396"/>
        <v>9</v>
      </c>
      <c r="J3258">
        <v>0</v>
      </c>
      <c r="K3258">
        <f t="shared" si="401"/>
        <v>24</v>
      </c>
      <c r="L3258">
        <v>0</v>
      </c>
      <c r="M3258">
        <v>0</v>
      </c>
      <c r="N3258">
        <v>0</v>
      </c>
      <c r="O3258">
        <f t="shared" si="398"/>
        <v>17</v>
      </c>
      <c r="P3258">
        <f t="shared" si="405"/>
        <v>11</v>
      </c>
    </row>
    <row r="3259" spans="2:16" x14ac:dyDescent="0.25">
      <c r="B3259" s="16">
        <f t="shared" si="399"/>
        <v>42059</v>
      </c>
      <c r="C3259">
        <f t="shared" si="400"/>
        <v>287</v>
      </c>
      <c r="D3259">
        <f t="shared" si="403"/>
        <v>160</v>
      </c>
      <c r="E3259">
        <f t="shared" si="404"/>
        <v>127</v>
      </c>
      <c r="F3259">
        <f>2</f>
        <v>2</v>
      </c>
      <c r="G3259">
        <v>77</v>
      </c>
      <c r="H3259">
        <f t="shared" si="402"/>
        <v>20</v>
      </c>
      <c r="I3259">
        <f t="shared" si="396"/>
        <v>9</v>
      </c>
      <c r="J3259">
        <v>0</v>
      </c>
      <c r="K3259">
        <f t="shared" si="401"/>
        <v>24</v>
      </c>
      <c r="L3259">
        <v>0</v>
      </c>
      <c r="M3259">
        <v>0</v>
      </c>
      <c r="N3259">
        <v>0</v>
      </c>
      <c r="O3259">
        <f t="shared" si="398"/>
        <v>17</v>
      </c>
      <c r="P3259">
        <f t="shared" si="405"/>
        <v>11</v>
      </c>
    </row>
    <row r="3260" spans="2:16" x14ac:dyDescent="0.25">
      <c r="B3260" s="16">
        <f t="shared" si="399"/>
        <v>42060</v>
      </c>
      <c r="C3260">
        <f t="shared" si="400"/>
        <v>287</v>
      </c>
      <c r="D3260">
        <f t="shared" si="403"/>
        <v>160</v>
      </c>
      <c r="E3260">
        <f t="shared" si="404"/>
        <v>127</v>
      </c>
      <c r="F3260">
        <f>2</f>
        <v>2</v>
      </c>
      <c r="G3260">
        <v>77</v>
      </c>
      <c r="H3260">
        <f t="shared" si="402"/>
        <v>20</v>
      </c>
      <c r="I3260">
        <f t="shared" si="396"/>
        <v>9</v>
      </c>
      <c r="J3260">
        <v>0</v>
      </c>
      <c r="K3260">
        <f t="shared" si="401"/>
        <v>24</v>
      </c>
      <c r="L3260">
        <v>0</v>
      </c>
      <c r="M3260">
        <v>0</v>
      </c>
      <c r="N3260">
        <v>0</v>
      </c>
      <c r="O3260">
        <f t="shared" si="398"/>
        <v>17</v>
      </c>
      <c r="P3260">
        <f t="shared" si="405"/>
        <v>11</v>
      </c>
    </row>
    <row r="3261" spans="2:16" x14ac:dyDescent="0.25">
      <c r="B3261" s="16">
        <f t="shared" si="399"/>
        <v>42061</v>
      </c>
      <c r="C3261">
        <f t="shared" si="400"/>
        <v>287</v>
      </c>
      <c r="D3261">
        <f t="shared" si="403"/>
        <v>160</v>
      </c>
      <c r="E3261">
        <f t="shared" si="404"/>
        <v>127</v>
      </c>
      <c r="F3261">
        <f>2</f>
        <v>2</v>
      </c>
      <c r="G3261">
        <v>77</v>
      </c>
      <c r="H3261">
        <f t="shared" si="402"/>
        <v>20</v>
      </c>
      <c r="I3261">
        <f t="shared" si="396"/>
        <v>9</v>
      </c>
      <c r="J3261">
        <v>0</v>
      </c>
      <c r="K3261">
        <f t="shared" si="401"/>
        <v>24</v>
      </c>
      <c r="L3261">
        <v>0</v>
      </c>
      <c r="M3261">
        <v>0</v>
      </c>
      <c r="N3261">
        <v>0</v>
      </c>
      <c r="O3261">
        <f t="shared" si="398"/>
        <v>17</v>
      </c>
      <c r="P3261">
        <f t="shared" si="405"/>
        <v>11</v>
      </c>
    </row>
    <row r="3262" spans="2:16" x14ac:dyDescent="0.25">
      <c r="B3262" s="16">
        <f t="shared" si="399"/>
        <v>42062</v>
      </c>
      <c r="C3262">
        <f t="shared" si="400"/>
        <v>287</v>
      </c>
      <c r="D3262">
        <f t="shared" si="403"/>
        <v>160</v>
      </c>
      <c r="E3262">
        <f t="shared" si="404"/>
        <v>127</v>
      </c>
      <c r="F3262">
        <f>2</f>
        <v>2</v>
      </c>
      <c r="G3262">
        <v>77</v>
      </c>
      <c r="H3262">
        <f t="shared" si="402"/>
        <v>20</v>
      </c>
      <c r="I3262">
        <f t="shared" si="396"/>
        <v>9</v>
      </c>
      <c r="J3262">
        <v>0</v>
      </c>
      <c r="K3262">
        <f t="shared" si="401"/>
        <v>24</v>
      </c>
      <c r="L3262">
        <v>0</v>
      </c>
      <c r="M3262">
        <v>0</v>
      </c>
      <c r="N3262">
        <v>0</v>
      </c>
      <c r="O3262">
        <f t="shared" si="398"/>
        <v>17</v>
      </c>
      <c r="P3262">
        <f t="shared" si="405"/>
        <v>11</v>
      </c>
    </row>
    <row r="3263" spans="2:16" x14ac:dyDescent="0.25">
      <c r="B3263" s="16">
        <f t="shared" si="399"/>
        <v>42063</v>
      </c>
      <c r="C3263">
        <f t="shared" si="400"/>
        <v>287</v>
      </c>
      <c r="D3263">
        <f t="shared" si="403"/>
        <v>160</v>
      </c>
      <c r="E3263">
        <f t="shared" si="404"/>
        <v>127</v>
      </c>
      <c r="F3263">
        <f>2</f>
        <v>2</v>
      </c>
      <c r="G3263">
        <v>77</v>
      </c>
      <c r="H3263">
        <f t="shared" si="402"/>
        <v>20</v>
      </c>
      <c r="I3263">
        <f t="shared" si="396"/>
        <v>9</v>
      </c>
      <c r="J3263">
        <v>0</v>
      </c>
      <c r="K3263">
        <f t="shared" si="401"/>
        <v>24</v>
      </c>
      <c r="L3263">
        <v>0</v>
      </c>
      <c r="M3263">
        <v>0</v>
      </c>
      <c r="N3263">
        <v>0</v>
      </c>
      <c r="O3263">
        <f t="shared" si="398"/>
        <v>17</v>
      </c>
      <c r="P3263">
        <f t="shared" si="405"/>
        <v>11</v>
      </c>
    </row>
    <row r="3264" spans="2:16" x14ac:dyDescent="0.25">
      <c r="B3264" s="16">
        <f t="shared" si="399"/>
        <v>42064</v>
      </c>
      <c r="C3264">
        <f t="shared" si="400"/>
        <v>287</v>
      </c>
      <c r="D3264">
        <f t="shared" si="403"/>
        <v>159</v>
      </c>
      <c r="E3264">
        <f t="shared" si="404"/>
        <v>128</v>
      </c>
      <c r="F3264">
        <f>2</f>
        <v>2</v>
      </c>
      <c r="G3264">
        <f>54</f>
        <v>54</v>
      </c>
      <c r="H3264">
        <f t="shared" ref="H3264:H3294" si="406">1+7</f>
        <v>8</v>
      </c>
      <c r="I3264">
        <f>7+2+3</f>
        <v>12</v>
      </c>
      <c r="J3264">
        <v>0</v>
      </c>
      <c r="K3264">
        <f>10+7+7+31</f>
        <v>55</v>
      </c>
      <c r="L3264">
        <v>0</v>
      </c>
      <c r="M3264">
        <v>0</v>
      </c>
      <c r="N3264">
        <v>0</v>
      </c>
      <c r="O3264">
        <f t="shared" si="398"/>
        <v>17</v>
      </c>
      <c r="P3264">
        <f t="shared" si="405"/>
        <v>11</v>
      </c>
    </row>
    <row r="3265" spans="2:16" x14ac:dyDescent="0.25">
      <c r="B3265" s="16">
        <f t="shared" si="399"/>
        <v>42065</v>
      </c>
      <c r="C3265">
        <f t="shared" si="400"/>
        <v>287</v>
      </c>
      <c r="D3265">
        <f t="shared" si="403"/>
        <v>159</v>
      </c>
      <c r="E3265">
        <f t="shared" si="404"/>
        <v>128</v>
      </c>
      <c r="F3265">
        <f>2</f>
        <v>2</v>
      </c>
      <c r="G3265">
        <f>54</f>
        <v>54</v>
      </c>
      <c r="H3265">
        <f t="shared" si="406"/>
        <v>8</v>
      </c>
      <c r="I3265">
        <f t="shared" ref="I3265:I3294" si="407">7+2+3</f>
        <v>12</v>
      </c>
      <c r="J3265">
        <v>0</v>
      </c>
      <c r="K3265">
        <f t="shared" ref="K3265:K3294" si="408">10+7+7+31</f>
        <v>55</v>
      </c>
      <c r="L3265">
        <v>0</v>
      </c>
      <c r="M3265">
        <v>0</v>
      </c>
      <c r="N3265">
        <v>0</v>
      </c>
      <c r="O3265">
        <f t="shared" si="398"/>
        <v>17</v>
      </c>
      <c r="P3265">
        <f t="shared" si="405"/>
        <v>11</v>
      </c>
    </row>
    <row r="3266" spans="2:16" x14ac:dyDescent="0.25">
      <c r="B3266" s="16">
        <f t="shared" si="399"/>
        <v>42066</v>
      </c>
      <c r="C3266">
        <f t="shared" si="400"/>
        <v>287</v>
      </c>
      <c r="D3266">
        <f t="shared" si="403"/>
        <v>159</v>
      </c>
      <c r="E3266">
        <f t="shared" si="404"/>
        <v>128</v>
      </c>
      <c r="F3266">
        <f>2</f>
        <v>2</v>
      </c>
      <c r="G3266">
        <f>54</f>
        <v>54</v>
      </c>
      <c r="H3266">
        <f t="shared" si="406"/>
        <v>8</v>
      </c>
      <c r="I3266">
        <f t="shared" si="407"/>
        <v>12</v>
      </c>
      <c r="J3266">
        <v>0</v>
      </c>
      <c r="K3266">
        <f t="shared" si="408"/>
        <v>55</v>
      </c>
      <c r="L3266">
        <v>0</v>
      </c>
      <c r="M3266">
        <v>0</v>
      </c>
      <c r="N3266">
        <v>0</v>
      </c>
      <c r="O3266">
        <f t="shared" si="398"/>
        <v>17</v>
      </c>
      <c r="P3266">
        <f t="shared" si="405"/>
        <v>11</v>
      </c>
    </row>
    <row r="3267" spans="2:16" x14ac:dyDescent="0.25">
      <c r="B3267" s="16">
        <f t="shared" si="399"/>
        <v>42067</v>
      </c>
      <c r="C3267">
        <f t="shared" si="400"/>
        <v>287</v>
      </c>
      <c r="D3267">
        <f t="shared" si="403"/>
        <v>159</v>
      </c>
      <c r="E3267">
        <f t="shared" si="404"/>
        <v>128</v>
      </c>
      <c r="F3267">
        <f>2</f>
        <v>2</v>
      </c>
      <c r="G3267">
        <f>54</f>
        <v>54</v>
      </c>
      <c r="H3267">
        <f t="shared" si="406"/>
        <v>8</v>
      </c>
      <c r="I3267">
        <f t="shared" si="407"/>
        <v>12</v>
      </c>
      <c r="J3267">
        <v>0</v>
      </c>
      <c r="K3267">
        <f t="shared" si="408"/>
        <v>55</v>
      </c>
      <c r="L3267">
        <v>0</v>
      </c>
      <c r="M3267">
        <v>0</v>
      </c>
      <c r="N3267">
        <v>0</v>
      </c>
      <c r="O3267">
        <f t="shared" si="398"/>
        <v>17</v>
      </c>
      <c r="P3267">
        <f t="shared" si="405"/>
        <v>11</v>
      </c>
    </row>
    <row r="3268" spans="2:16" x14ac:dyDescent="0.25">
      <c r="B3268" s="16">
        <f t="shared" si="399"/>
        <v>42068</v>
      </c>
      <c r="C3268">
        <f t="shared" si="400"/>
        <v>287</v>
      </c>
      <c r="D3268">
        <f t="shared" si="403"/>
        <v>159</v>
      </c>
      <c r="E3268">
        <f t="shared" si="404"/>
        <v>128</v>
      </c>
      <c r="F3268">
        <f>2</f>
        <v>2</v>
      </c>
      <c r="G3268">
        <f>54</f>
        <v>54</v>
      </c>
      <c r="H3268">
        <f t="shared" si="406"/>
        <v>8</v>
      </c>
      <c r="I3268">
        <f t="shared" si="407"/>
        <v>12</v>
      </c>
      <c r="J3268">
        <v>0</v>
      </c>
      <c r="K3268">
        <f t="shared" si="408"/>
        <v>55</v>
      </c>
      <c r="L3268">
        <v>0</v>
      </c>
      <c r="M3268">
        <v>0</v>
      </c>
      <c r="N3268">
        <v>0</v>
      </c>
      <c r="O3268">
        <f t="shared" si="398"/>
        <v>17</v>
      </c>
      <c r="P3268">
        <f t="shared" si="405"/>
        <v>11</v>
      </c>
    </row>
    <row r="3269" spans="2:16" x14ac:dyDescent="0.25">
      <c r="B3269" s="16">
        <f t="shared" si="399"/>
        <v>42069</v>
      </c>
      <c r="C3269">
        <f t="shared" si="400"/>
        <v>287</v>
      </c>
      <c r="D3269">
        <f t="shared" si="403"/>
        <v>159</v>
      </c>
      <c r="E3269">
        <f t="shared" si="404"/>
        <v>128</v>
      </c>
      <c r="F3269">
        <f>2</f>
        <v>2</v>
      </c>
      <c r="G3269">
        <f>54</f>
        <v>54</v>
      </c>
      <c r="H3269">
        <f t="shared" si="406"/>
        <v>8</v>
      </c>
      <c r="I3269">
        <f t="shared" si="407"/>
        <v>12</v>
      </c>
      <c r="J3269">
        <v>0</v>
      </c>
      <c r="K3269">
        <f t="shared" si="408"/>
        <v>55</v>
      </c>
      <c r="L3269">
        <v>0</v>
      </c>
      <c r="M3269">
        <v>0</v>
      </c>
      <c r="N3269">
        <v>0</v>
      </c>
      <c r="O3269">
        <f t="shared" si="398"/>
        <v>17</v>
      </c>
      <c r="P3269">
        <f t="shared" si="405"/>
        <v>11</v>
      </c>
    </row>
    <row r="3270" spans="2:16" x14ac:dyDescent="0.25">
      <c r="B3270" s="16">
        <f t="shared" si="399"/>
        <v>42070</v>
      </c>
      <c r="C3270">
        <f t="shared" si="400"/>
        <v>287</v>
      </c>
      <c r="D3270">
        <f t="shared" si="403"/>
        <v>159</v>
      </c>
      <c r="E3270">
        <f t="shared" si="404"/>
        <v>128</v>
      </c>
      <c r="F3270">
        <f>2</f>
        <v>2</v>
      </c>
      <c r="G3270">
        <f>54</f>
        <v>54</v>
      </c>
      <c r="H3270">
        <f t="shared" si="406"/>
        <v>8</v>
      </c>
      <c r="I3270">
        <f t="shared" si="407"/>
        <v>12</v>
      </c>
      <c r="J3270">
        <v>0</v>
      </c>
      <c r="K3270">
        <f t="shared" si="408"/>
        <v>55</v>
      </c>
      <c r="L3270">
        <v>0</v>
      </c>
      <c r="M3270">
        <v>0</v>
      </c>
      <c r="N3270">
        <v>0</v>
      </c>
      <c r="O3270">
        <f t="shared" ref="O3270:O3294" si="409">5+7+5</f>
        <v>17</v>
      </c>
      <c r="P3270">
        <f t="shared" si="405"/>
        <v>11</v>
      </c>
    </row>
    <row r="3271" spans="2:16" x14ac:dyDescent="0.25">
      <c r="B3271" s="16">
        <f t="shared" si="399"/>
        <v>42071</v>
      </c>
      <c r="C3271">
        <f t="shared" si="400"/>
        <v>287</v>
      </c>
      <c r="D3271">
        <f t="shared" si="403"/>
        <v>159</v>
      </c>
      <c r="E3271">
        <f t="shared" si="404"/>
        <v>128</v>
      </c>
      <c r="F3271">
        <f>2</f>
        <v>2</v>
      </c>
      <c r="G3271">
        <f>54</f>
        <v>54</v>
      </c>
      <c r="H3271">
        <f t="shared" si="406"/>
        <v>8</v>
      </c>
      <c r="I3271">
        <f t="shared" si="407"/>
        <v>12</v>
      </c>
      <c r="J3271">
        <v>0</v>
      </c>
      <c r="K3271">
        <f t="shared" si="408"/>
        <v>55</v>
      </c>
      <c r="L3271">
        <v>0</v>
      </c>
      <c r="M3271">
        <v>0</v>
      </c>
      <c r="N3271">
        <v>0</v>
      </c>
      <c r="O3271">
        <f t="shared" si="409"/>
        <v>17</v>
      </c>
      <c r="P3271">
        <f t="shared" si="405"/>
        <v>11</v>
      </c>
    </row>
    <row r="3272" spans="2:16" x14ac:dyDescent="0.25">
      <c r="B3272" s="16">
        <f t="shared" si="399"/>
        <v>42072</v>
      </c>
      <c r="C3272">
        <f t="shared" si="400"/>
        <v>287</v>
      </c>
      <c r="D3272">
        <f t="shared" si="403"/>
        <v>159</v>
      </c>
      <c r="E3272">
        <f t="shared" si="404"/>
        <v>128</v>
      </c>
      <c r="F3272">
        <f>2</f>
        <v>2</v>
      </c>
      <c r="G3272">
        <f>54</f>
        <v>54</v>
      </c>
      <c r="H3272">
        <f t="shared" si="406"/>
        <v>8</v>
      </c>
      <c r="I3272">
        <f t="shared" si="407"/>
        <v>12</v>
      </c>
      <c r="J3272">
        <v>0</v>
      </c>
      <c r="K3272">
        <f t="shared" si="408"/>
        <v>55</v>
      </c>
      <c r="L3272">
        <v>0</v>
      </c>
      <c r="M3272">
        <v>0</v>
      </c>
      <c r="N3272">
        <v>0</v>
      </c>
      <c r="O3272">
        <f t="shared" si="409"/>
        <v>17</v>
      </c>
      <c r="P3272">
        <f t="shared" si="405"/>
        <v>11</v>
      </c>
    </row>
    <row r="3273" spans="2:16" x14ac:dyDescent="0.25">
      <c r="B3273" s="16">
        <f t="shared" ref="B3273:B3336" si="410">B3272+1</f>
        <v>42073</v>
      </c>
      <c r="C3273">
        <f t="shared" si="400"/>
        <v>287</v>
      </c>
      <c r="D3273">
        <f t="shared" si="403"/>
        <v>159</v>
      </c>
      <c r="E3273">
        <f t="shared" si="404"/>
        <v>128</v>
      </c>
      <c r="F3273">
        <f>2</f>
        <v>2</v>
      </c>
      <c r="G3273">
        <f>54</f>
        <v>54</v>
      </c>
      <c r="H3273">
        <f t="shared" si="406"/>
        <v>8</v>
      </c>
      <c r="I3273">
        <f t="shared" si="407"/>
        <v>12</v>
      </c>
      <c r="J3273">
        <v>0</v>
      </c>
      <c r="K3273">
        <f t="shared" si="408"/>
        <v>55</v>
      </c>
      <c r="L3273">
        <v>0</v>
      </c>
      <c r="M3273">
        <v>0</v>
      </c>
      <c r="N3273">
        <v>0</v>
      </c>
      <c r="O3273">
        <f t="shared" si="409"/>
        <v>17</v>
      </c>
      <c r="P3273">
        <f t="shared" si="405"/>
        <v>11</v>
      </c>
    </row>
    <row r="3274" spans="2:16" x14ac:dyDescent="0.25">
      <c r="B3274" s="16">
        <f t="shared" si="410"/>
        <v>42074</v>
      </c>
      <c r="C3274">
        <f t="shared" ref="C3274:C3324" si="411">C3273</f>
        <v>287</v>
      </c>
      <c r="D3274">
        <f t="shared" si="403"/>
        <v>159</v>
      </c>
      <c r="E3274">
        <f t="shared" si="404"/>
        <v>128</v>
      </c>
      <c r="F3274">
        <f>2</f>
        <v>2</v>
      </c>
      <c r="G3274">
        <f>54</f>
        <v>54</v>
      </c>
      <c r="H3274">
        <f t="shared" si="406"/>
        <v>8</v>
      </c>
      <c r="I3274">
        <f t="shared" si="407"/>
        <v>12</v>
      </c>
      <c r="J3274">
        <v>0</v>
      </c>
      <c r="K3274">
        <f t="shared" si="408"/>
        <v>55</v>
      </c>
      <c r="L3274">
        <v>0</v>
      </c>
      <c r="M3274">
        <v>0</v>
      </c>
      <c r="N3274">
        <v>0</v>
      </c>
      <c r="O3274">
        <f t="shared" si="409"/>
        <v>17</v>
      </c>
      <c r="P3274">
        <f t="shared" si="405"/>
        <v>11</v>
      </c>
    </row>
    <row r="3275" spans="2:16" x14ac:dyDescent="0.25">
      <c r="B3275" s="16">
        <f t="shared" si="410"/>
        <v>42075</v>
      </c>
      <c r="C3275">
        <f t="shared" si="411"/>
        <v>287</v>
      </c>
      <c r="D3275">
        <f t="shared" si="403"/>
        <v>159</v>
      </c>
      <c r="E3275">
        <f t="shared" si="404"/>
        <v>128</v>
      </c>
      <c r="F3275">
        <f>2</f>
        <v>2</v>
      </c>
      <c r="G3275">
        <f>54</f>
        <v>54</v>
      </c>
      <c r="H3275">
        <f t="shared" si="406"/>
        <v>8</v>
      </c>
      <c r="I3275">
        <f t="shared" si="407"/>
        <v>12</v>
      </c>
      <c r="J3275">
        <v>0</v>
      </c>
      <c r="K3275">
        <f t="shared" si="408"/>
        <v>55</v>
      </c>
      <c r="L3275">
        <v>0</v>
      </c>
      <c r="M3275">
        <v>0</v>
      </c>
      <c r="N3275">
        <v>0</v>
      </c>
      <c r="O3275">
        <f t="shared" si="409"/>
        <v>17</v>
      </c>
      <c r="P3275">
        <f t="shared" si="405"/>
        <v>11</v>
      </c>
    </row>
    <row r="3276" spans="2:16" x14ac:dyDescent="0.25">
      <c r="B3276" s="16">
        <f t="shared" si="410"/>
        <v>42076</v>
      </c>
      <c r="C3276">
        <f t="shared" si="411"/>
        <v>287</v>
      </c>
      <c r="D3276">
        <f t="shared" si="403"/>
        <v>159</v>
      </c>
      <c r="E3276">
        <f t="shared" si="404"/>
        <v>128</v>
      </c>
      <c r="F3276">
        <f>2</f>
        <v>2</v>
      </c>
      <c r="G3276">
        <f>54</f>
        <v>54</v>
      </c>
      <c r="H3276">
        <f t="shared" si="406"/>
        <v>8</v>
      </c>
      <c r="I3276">
        <f t="shared" si="407"/>
        <v>12</v>
      </c>
      <c r="J3276">
        <v>0</v>
      </c>
      <c r="K3276">
        <f t="shared" si="408"/>
        <v>55</v>
      </c>
      <c r="L3276">
        <v>0</v>
      </c>
      <c r="M3276">
        <v>0</v>
      </c>
      <c r="N3276">
        <v>0</v>
      </c>
      <c r="O3276">
        <f t="shared" si="409"/>
        <v>17</v>
      </c>
      <c r="P3276">
        <f t="shared" si="405"/>
        <v>11</v>
      </c>
    </row>
    <row r="3277" spans="2:16" x14ac:dyDescent="0.25">
      <c r="B3277" s="16">
        <f t="shared" si="410"/>
        <v>42077</v>
      </c>
      <c r="C3277">
        <f t="shared" si="411"/>
        <v>287</v>
      </c>
      <c r="D3277">
        <f t="shared" si="403"/>
        <v>159</v>
      </c>
      <c r="E3277">
        <f t="shared" si="404"/>
        <v>128</v>
      </c>
      <c r="F3277">
        <f>2</f>
        <v>2</v>
      </c>
      <c r="G3277">
        <f>54</f>
        <v>54</v>
      </c>
      <c r="H3277">
        <f t="shared" si="406"/>
        <v>8</v>
      </c>
      <c r="I3277">
        <f t="shared" si="407"/>
        <v>12</v>
      </c>
      <c r="J3277">
        <v>0</v>
      </c>
      <c r="K3277">
        <f t="shared" si="408"/>
        <v>55</v>
      </c>
      <c r="L3277">
        <v>0</v>
      </c>
      <c r="M3277">
        <v>0</v>
      </c>
      <c r="N3277">
        <v>0</v>
      </c>
      <c r="O3277">
        <f t="shared" si="409"/>
        <v>17</v>
      </c>
      <c r="P3277">
        <f t="shared" si="405"/>
        <v>11</v>
      </c>
    </row>
    <row r="3278" spans="2:16" x14ac:dyDescent="0.25">
      <c r="B3278" s="16">
        <f t="shared" si="410"/>
        <v>42078</v>
      </c>
      <c r="C3278">
        <f t="shared" si="411"/>
        <v>287</v>
      </c>
      <c r="D3278">
        <f t="shared" si="403"/>
        <v>159</v>
      </c>
      <c r="E3278">
        <f t="shared" si="404"/>
        <v>128</v>
      </c>
      <c r="F3278">
        <f>2</f>
        <v>2</v>
      </c>
      <c r="G3278">
        <f>54</f>
        <v>54</v>
      </c>
      <c r="H3278">
        <f t="shared" si="406"/>
        <v>8</v>
      </c>
      <c r="I3278">
        <f t="shared" si="407"/>
        <v>12</v>
      </c>
      <c r="J3278">
        <v>0</v>
      </c>
      <c r="K3278">
        <f t="shared" si="408"/>
        <v>55</v>
      </c>
      <c r="L3278">
        <v>0</v>
      </c>
      <c r="M3278">
        <v>0</v>
      </c>
      <c r="N3278">
        <v>0</v>
      </c>
      <c r="O3278">
        <f t="shared" si="409"/>
        <v>17</v>
      </c>
      <c r="P3278">
        <f t="shared" si="405"/>
        <v>11</v>
      </c>
    </row>
    <row r="3279" spans="2:16" x14ac:dyDescent="0.25">
      <c r="B3279" s="16">
        <f t="shared" si="410"/>
        <v>42079</v>
      </c>
      <c r="C3279">
        <f t="shared" si="411"/>
        <v>287</v>
      </c>
      <c r="D3279">
        <f t="shared" si="403"/>
        <v>159</v>
      </c>
      <c r="E3279">
        <f t="shared" si="404"/>
        <v>128</v>
      </c>
      <c r="F3279">
        <f>2</f>
        <v>2</v>
      </c>
      <c r="G3279">
        <f>54</f>
        <v>54</v>
      </c>
      <c r="H3279">
        <f t="shared" si="406"/>
        <v>8</v>
      </c>
      <c r="I3279">
        <f t="shared" si="407"/>
        <v>12</v>
      </c>
      <c r="J3279">
        <v>0</v>
      </c>
      <c r="K3279">
        <f t="shared" si="408"/>
        <v>55</v>
      </c>
      <c r="L3279">
        <v>0</v>
      </c>
      <c r="M3279">
        <v>0</v>
      </c>
      <c r="N3279">
        <v>0</v>
      </c>
      <c r="O3279">
        <f t="shared" si="409"/>
        <v>17</v>
      </c>
      <c r="P3279">
        <f t="shared" si="405"/>
        <v>11</v>
      </c>
    </row>
    <row r="3280" spans="2:16" x14ac:dyDescent="0.25">
      <c r="B3280" s="16">
        <f t="shared" si="410"/>
        <v>42080</v>
      </c>
      <c r="C3280">
        <f t="shared" si="411"/>
        <v>287</v>
      </c>
      <c r="D3280">
        <f t="shared" si="403"/>
        <v>159</v>
      </c>
      <c r="E3280">
        <f t="shared" si="404"/>
        <v>128</v>
      </c>
      <c r="F3280">
        <f>2</f>
        <v>2</v>
      </c>
      <c r="G3280">
        <f>54</f>
        <v>54</v>
      </c>
      <c r="H3280">
        <f t="shared" si="406"/>
        <v>8</v>
      </c>
      <c r="I3280">
        <f t="shared" si="407"/>
        <v>12</v>
      </c>
      <c r="J3280">
        <v>0</v>
      </c>
      <c r="K3280">
        <f t="shared" si="408"/>
        <v>55</v>
      </c>
      <c r="L3280">
        <v>0</v>
      </c>
      <c r="M3280">
        <v>0</v>
      </c>
      <c r="N3280">
        <v>0</v>
      </c>
      <c r="O3280">
        <f t="shared" si="409"/>
        <v>17</v>
      </c>
      <c r="P3280">
        <f t="shared" si="405"/>
        <v>11</v>
      </c>
    </row>
    <row r="3281" spans="2:16" x14ac:dyDescent="0.25">
      <c r="B3281" s="16">
        <f t="shared" si="410"/>
        <v>42081</v>
      </c>
      <c r="C3281">
        <f t="shared" si="411"/>
        <v>287</v>
      </c>
      <c r="D3281">
        <f t="shared" si="403"/>
        <v>159</v>
      </c>
      <c r="E3281">
        <f t="shared" si="404"/>
        <v>128</v>
      </c>
      <c r="F3281">
        <f>2</f>
        <v>2</v>
      </c>
      <c r="G3281">
        <f>54</f>
        <v>54</v>
      </c>
      <c r="H3281">
        <f t="shared" si="406"/>
        <v>8</v>
      </c>
      <c r="I3281">
        <f t="shared" si="407"/>
        <v>12</v>
      </c>
      <c r="J3281">
        <v>0</v>
      </c>
      <c r="K3281">
        <f t="shared" si="408"/>
        <v>55</v>
      </c>
      <c r="L3281">
        <v>0</v>
      </c>
      <c r="M3281">
        <v>0</v>
      </c>
      <c r="N3281">
        <v>0</v>
      </c>
      <c r="O3281">
        <f t="shared" si="409"/>
        <v>17</v>
      </c>
      <c r="P3281">
        <f t="shared" si="405"/>
        <v>11</v>
      </c>
    </row>
    <row r="3282" spans="2:16" x14ac:dyDescent="0.25">
      <c r="B3282" s="16">
        <f t="shared" si="410"/>
        <v>42082</v>
      </c>
      <c r="C3282">
        <f t="shared" si="411"/>
        <v>287</v>
      </c>
      <c r="D3282">
        <f t="shared" si="403"/>
        <v>159</v>
      </c>
      <c r="E3282">
        <f t="shared" si="404"/>
        <v>128</v>
      </c>
      <c r="F3282">
        <f>2</f>
        <v>2</v>
      </c>
      <c r="G3282">
        <f>54</f>
        <v>54</v>
      </c>
      <c r="H3282">
        <f t="shared" si="406"/>
        <v>8</v>
      </c>
      <c r="I3282">
        <f t="shared" si="407"/>
        <v>12</v>
      </c>
      <c r="J3282">
        <v>0</v>
      </c>
      <c r="K3282">
        <f t="shared" si="408"/>
        <v>55</v>
      </c>
      <c r="L3282">
        <v>0</v>
      </c>
      <c r="M3282">
        <v>0</v>
      </c>
      <c r="N3282">
        <v>0</v>
      </c>
      <c r="O3282">
        <f t="shared" si="409"/>
        <v>17</v>
      </c>
      <c r="P3282">
        <f t="shared" si="405"/>
        <v>11</v>
      </c>
    </row>
    <row r="3283" spans="2:16" x14ac:dyDescent="0.25">
      <c r="B3283" s="16">
        <f t="shared" si="410"/>
        <v>42083</v>
      </c>
      <c r="C3283">
        <f t="shared" si="411"/>
        <v>287</v>
      </c>
      <c r="D3283">
        <f t="shared" si="403"/>
        <v>159</v>
      </c>
      <c r="E3283">
        <f t="shared" si="404"/>
        <v>128</v>
      </c>
      <c r="F3283">
        <f>2</f>
        <v>2</v>
      </c>
      <c r="G3283">
        <f>54</f>
        <v>54</v>
      </c>
      <c r="H3283">
        <f t="shared" si="406"/>
        <v>8</v>
      </c>
      <c r="I3283">
        <f t="shared" si="407"/>
        <v>12</v>
      </c>
      <c r="J3283">
        <v>0</v>
      </c>
      <c r="K3283">
        <f t="shared" si="408"/>
        <v>55</v>
      </c>
      <c r="L3283">
        <v>0</v>
      </c>
      <c r="M3283">
        <v>0</v>
      </c>
      <c r="N3283">
        <v>0</v>
      </c>
      <c r="O3283">
        <f t="shared" si="409"/>
        <v>17</v>
      </c>
      <c r="P3283">
        <f t="shared" si="405"/>
        <v>11</v>
      </c>
    </row>
    <row r="3284" spans="2:16" x14ac:dyDescent="0.25">
      <c r="B3284" s="16">
        <f t="shared" si="410"/>
        <v>42084</v>
      </c>
      <c r="C3284">
        <f t="shared" si="411"/>
        <v>287</v>
      </c>
      <c r="D3284">
        <f t="shared" si="403"/>
        <v>159</v>
      </c>
      <c r="E3284">
        <f t="shared" si="404"/>
        <v>128</v>
      </c>
      <c r="F3284">
        <f>2</f>
        <v>2</v>
      </c>
      <c r="G3284">
        <f>54</f>
        <v>54</v>
      </c>
      <c r="H3284">
        <f t="shared" si="406"/>
        <v>8</v>
      </c>
      <c r="I3284">
        <f t="shared" si="407"/>
        <v>12</v>
      </c>
      <c r="J3284">
        <v>0</v>
      </c>
      <c r="K3284">
        <f t="shared" si="408"/>
        <v>55</v>
      </c>
      <c r="L3284">
        <v>0</v>
      </c>
      <c r="M3284">
        <v>0</v>
      </c>
      <c r="N3284">
        <v>0</v>
      </c>
      <c r="O3284">
        <f t="shared" si="409"/>
        <v>17</v>
      </c>
      <c r="P3284">
        <f t="shared" si="405"/>
        <v>11</v>
      </c>
    </row>
    <row r="3285" spans="2:16" x14ac:dyDescent="0.25">
      <c r="B3285" s="16">
        <f t="shared" si="410"/>
        <v>42085</v>
      </c>
      <c r="C3285">
        <f t="shared" si="411"/>
        <v>287</v>
      </c>
      <c r="D3285">
        <f t="shared" si="403"/>
        <v>159</v>
      </c>
      <c r="E3285">
        <f t="shared" si="404"/>
        <v>128</v>
      </c>
      <c r="F3285">
        <f>2</f>
        <v>2</v>
      </c>
      <c r="G3285">
        <f>54</f>
        <v>54</v>
      </c>
      <c r="H3285">
        <f t="shared" si="406"/>
        <v>8</v>
      </c>
      <c r="I3285">
        <f t="shared" si="407"/>
        <v>12</v>
      </c>
      <c r="J3285">
        <v>0</v>
      </c>
      <c r="K3285">
        <f t="shared" si="408"/>
        <v>55</v>
      </c>
      <c r="L3285">
        <v>0</v>
      </c>
      <c r="M3285">
        <v>0</v>
      </c>
      <c r="N3285">
        <v>0</v>
      </c>
      <c r="O3285">
        <f t="shared" si="409"/>
        <v>17</v>
      </c>
      <c r="P3285">
        <f t="shared" si="405"/>
        <v>11</v>
      </c>
    </row>
    <row r="3286" spans="2:16" x14ac:dyDescent="0.25">
      <c r="B3286" s="16">
        <f t="shared" si="410"/>
        <v>42086</v>
      </c>
      <c r="C3286">
        <f t="shared" si="411"/>
        <v>287</v>
      </c>
      <c r="D3286">
        <f t="shared" si="403"/>
        <v>159</v>
      </c>
      <c r="E3286">
        <f t="shared" si="404"/>
        <v>128</v>
      </c>
      <c r="F3286">
        <f>2</f>
        <v>2</v>
      </c>
      <c r="G3286">
        <f>54</f>
        <v>54</v>
      </c>
      <c r="H3286">
        <f t="shared" si="406"/>
        <v>8</v>
      </c>
      <c r="I3286">
        <f t="shared" si="407"/>
        <v>12</v>
      </c>
      <c r="J3286">
        <v>0</v>
      </c>
      <c r="K3286">
        <f t="shared" si="408"/>
        <v>55</v>
      </c>
      <c r="L3286">
        <v>0</v>
      </c>
      <c r="M3286">
        <v>0</v>
      </c>
      <c r="N3286">
        <v>0</v>
      </c>
      <c r="O3286">
        <f t="shared" si="409"/>
        <v>17</v>
      </c>
      <c r="P3286">
        <f t="shared" si="405"/>
        <v>11</v>
      </c>
    </row>
    <row r="3287" spans="2:16" x14ac:dyDescent="0.25">
      <c r="B3287" s="16">
        <f t="shared" si="410"/>
        <v>42087</v>
      </c>
      <c r="C3287">
        <f t="shared" si="411"/>
        <v>287</v>
      </c>
      <c r="D3287">
        <f t="shared" si="403"/>
        <v>159</v>
      </c>
      <c r="E3287">
        <f t="shared" si="404"/>
        <v>128</v>
      </c>
      <c r="F3287">
        <f>2</f>
        <v>2</v>
      </c>
      <c r="G3287">
        <f>54</f>
        <v>54</v>
      </c>
      <c r="H3287">
        <f t="shared" si="406"/>
        <v>8</v>
      </c>
      <c r="I3287">
        <f t="shared" si="407"/>
        <v>12</v>
      </c>
      <c r="J3287">
        <v>0</v>
      </c>
      <c r="K3287">
        <f t="shared" si="408"/>
        <v>55</v>
      </c>
      <c r="L3287">
        <v>0</v>
      </c>
      <c r="M3287">
        <v>0</v>
      </c>
      <c r="N3287">
        <v>0</v>
      </c>
      <c r="O3287">
        <f t="shared" si="409"/>
        <v>17</v>
      </c>
      <c r="P3287">
        <f t="shared" si="405"/>
        <v>11</v>
      </c>
    </row>
    <row r="3288" spans="2:16" x14ac:dyDescent="0.25">
      <c r="B3288" s="16">
        <f t="shared" si="410"/>
        <v>42088</v>
      </c>
      <c r="C3288">
        <f t="shared" si="411"/>
        <v>287</v>
      </c>
      <c r="D3288">
        <f t="shared" si="403"/>
        <v>159</v>
      </c>
      <c r="E3288">
        <f t="shared" si="404"/>
        <v>128</v>
      </c>
      <c r="F3288">
        <f>2</f>
        <v>2</v>
      </c>
      <c r="G3288">
        <f>54</f>
        <v>54</v>
      </c>
      <c r="H3288">
        <f t="shared" si="406"/>
        <v>8</v>
      </c>
      <c r="I3288">
        <f t="shared" si="407"/>
        <v>12</v>
      </c>
      <c r="J3288">
        <v>0</v>
      </c>
      <c r="K3288">
        <f t="shared" si="408"/>
        <v>55</v>
      </c>
      <c r="L3288">
        <v>0</v>
      </c>
      <c r="M3288">
        <v>0</v>
      </c>
      <c r="N3288">
        <v>0</v>
      </c>
      <c r="O3288">
        <f t="shared" si="409"/>
        <v>17</v>
      </c>
      <c r="P3288">
        <f t="shared" si="405"/>
        <v>11</v>
      </c>
    </row>
    <row r="3289" spans="2:16" x14ac:dyDescent="0.25">
      <c r="B3289" s="16">
        <f t="shared" si="410"/>
        <v>42089</v>
      </c>
      <c r="C3289">
        <f t="shared" si="411"/>
        <v>287</v>
      </c>
      <c r="D3289">
        <f t="shared" si="403"/>
        <v>159</v>
      </c>
      <c r="E3289">
        <f t="shared" si="404"/>
        <v>128</v>
      </c>
      <c r="F3289">
        <f>2</f>
        <v>2</v>
      </c>
      <c r="G3289">
        <f>54</f>
        <v>54</v>
      </c>
      <c r="H3289">
        <f t="shared" si="406"/>
        <v>8</v>
      </c>
      <c r="I3289">
        <f t="shared" si="407"/>
        <v>12</v>
      </c>
      <c r="J3289">
        <v>0</v>
      </c>
      <c r="K3289">
        <f t="shared" si="408"/>
        <v>55</v>
      </c>
      <c r="L3289">
        <v>0</v>
      </c>
      <c r="M3289">
        <v>0</v>
      </c>
      <c r="N3289">
        <v>0</v>
      </c>
      <c r="O3289">
        <f t="shared" si="409"/>
        <v>17</v>
      </c>
      <c r="P3289">
        <f t="shared" si="405"/>
        <v>11</v>
      </c>
    </row>
    <row r="3290" spans="2:16" x14ac:dyDescent="0.25">
      <c r="B3290" s="16">
        <f t="shared" si="410"/>
        <v>42090</v>
      </c>
      <c r="C3290">
        <f t="shared" si="411"/>
        <v>287</v>
      </c>
      <c r="D3290">
        <f t="shared" si="403"/>
        <v>159</v>
      </c>
      <c r="E3290">
        <f t="shared" si="404"/>
        <v>128</v>
      </c>
      <c r="F3290">
        <f>2</f>
        <v>2</v>
      </c>
      <c r="G3290">
        <f>54</f>
        <v>54</v>
      </c>
      <c r="H3290">
        <f t="shared" si="406"/>
        <v>8</v>
      </c>
      <c r="I3290">
        <f t="shared" si="407"/>
        <v>12</v>
      </c>
      <c r="J3290">
        <v>0</v>
      </c>
      <c r="K3290">
        <f t="shared" si="408"/>
        <v>55</v>
      </c>
      <c r="L3290">
        <v>0</v>
      </c>
      <c r="M3290">
        <v>0</v>
      </c>
      <c r="N3290">
        <v>0</v>
      </c>
      <c r="O3290">
        <f t="shared" si="409"/>
        <v>17</v>
      </c>
      <c r="P3290">
        <f t="shared" si="405"/>
        <v>11</v>
      </c>
    </row>
    <row r="3291" spans="2:16" x14ac:dyDescent="0.25">
      <c r="B3291" s="16">
        <f t="shared" si="410"/>
        <v>42091</v>
      </c>
      <c r="C3291">
        <f t="shared" si="411"/>
        <v>287</v>
      </c>
      <c r="D3291">
        <f t="shared" si="403"/>
        <v>159</v>
      </c>
      <c r="E3291">
        <f t="shared" si="404"/>
        <v>128</v>
      </c>
      <c r="F3291">
        <f>2</f>
        <v>2</v>
      </c>
      <c r="G3291">
        <f>54</f>
        <v>54</v>
      </c>
      <c r="H3291">
        <f t="shared" si="406"/>
        <v>8</v>
      </c>
      <c r="I3291">
        <f t="shared" si="407"/>
        <v>12</v>
      </c>
      <c r="J3291">
        <v>0</v>
      </c>
      <c r="K3291">
        <f t="shared" si="408"/>
        <v>55</v>
      </c>
      <c r="L3291">
        <v>0</v>
      </c>
      <c r="M3291">
        <v>0</v>
      </c>
      <c r="N3291">
        <v>0</v>
      </c>
      <c r="O3291">
        <f t="shared" si="409"/>
        <v>17</v>
      </c>
      <c r="P3291">
        <f t="shared" si="405"/>
        <v>11</v>
      </c>
    </row>
    <row r="3292" spans="2:16" x14ac:dyDescent="0.25">
      <c r="B3292" s="16">
        <f t="shared" si="410"/>
        <v>42092</v>
      </c>
      <c r="C3292">
        <f t="shared" si="411"/>
        <v>287</v>
      </c>
      <c r="D3292">
        <f t="shared" si="403"/>
        <v>159</v>
      </c>
      <c r="E3292">
        <f t="shared" si="404"/>
        <v>128</v>
      </c>
      <c r="F3292">
        <f>2</f>
        <v>2</v>
      </c>
      <c r="G3292">
        <f>54</f>
        <v>54</v>
      </c>
      <c r="H3292">
        <f t="shared" si="406"/>
        <v>8</v>
      </c>
      <c r="I3292">
        <f t="shared" si="407"/>
        <v>12</v>
      </c>
      <c r="J3292">
        <v>0</v>
      </c>
      <c r="K3292">
        <f t="shared" si="408"/>
        <v>55</v>
      </c>
      <c r="L3292">
        <v>0</v>
      </c>
      <c r="M3292">
        <v>0</v>
      </c>
      <c r="N3292">
        <v>0</v>
      </c>
      <c r="O3292">
        <f t="shared" si="409"/>
        <v>17</v>
      </c>
      <c r="P3292">
        <f t="shared" si="405"/>
        <v>11</v>
      </c>
    </row>
    <row r="3293" spans="2:16" x14ac:dyDescent="0.25">
      <c r="B3293" s="16">
        <f t="shared" si="410"/>
        <v>42093</v>
      </c>
      <c r="C3293">
        <f t="shared" si="411"/>
        <v>287</v>
      </c>
      <c r="D3293">
        <f t="shared" si="403"/>
        <v>159</v>
      </c>
      <c r="E3293">
        <f t="shared" si="404"/>
        <v>128</v>
      </c>
      <c r="F3293">
        <f>2</f>
        <v>2</v>
      </c>
      <c r="G3293">
        <f>54</f>
        <v>54</v>
      </c>
      <c r="H3293">
        <f t="shared" si="406"/>
        <v>8</v>
      </c>
      <c r="I3293">
        <f t="shared" si="407"/>
        <v>12</v>
      </c>
      <c r="J3293">
        <v>0</v>
      </c>
      <c r="K3293">
        <f t="shared" si="408"/>
        <v>55</v>
      </c>
      <c r="L3293">
        <v>0</v>
      </c>
      <c r="M3293">
        <v>0</v>
      </c>
      <c r="N3293">
        <v>0</v>
      </c>
      <c r="O3293">
        <f t="shared" si="409"/>
        <v>17</v>
      </c>
      <c r="P3293">
        <f t="shared" si="405"/>
        <v>11</v>
      </c>
    </row>
    <row r="3294" spans="2:16" x14ac:dyDescent="0.25">
      <c r="B3294" s="16">
        <f t="shared" si="410"/>
        <v>42094</v>
      </c>
      <c r="C3294">
        <f t="shared" si="411"/>
        <v>287</v>
      </c>
      <c r="D3294">
        <f t="shared" si="403"/>
        <v>159</v>
      </c>
      <c r="E3294">
        <f t="shared" si="404"/>
        <v>128</v>
      </c>
      <c r="F3294">
        <f>2</f>
        <v>2</v>
      </c>
      <c r="G3294">
        <f>54</f>
        <v>54</v>
      </c>
      <c r="H3294">
        <f t="shared" si="406"/>
        <v>8</v>
      </c>
      <c r="I3294">
        <f t="shared" si="407"/>
        <v>12</v>
      </c>
      <c r="J3294">
        <v>0</v>
      </c>
      <c r="K3294">
        <f t="shared" si="408"/>
        <v>55</v>
      </c>
      <c r="L3294">
        <v>0</v>
      </c>
      <c r="M3294">
        <v>0</v>
      </c>
      <c r="N3294">
        <v>0</v>
      </c>
      <c r="O3294">
        <f t="shared" si="409"/>
        <v>17</v>
      </c>
      <c r="P3294">
        <f t="shared" si="405"/>
        <v>11</v>
      </c>
    </row>
    <row r="3295" spans="2:16" x14ac:dyDescent="0.25">
      <c r="B3295" s="16">
        <f t="shared" si="410"/>
        <v>42095</v>
      </c>
      <c r="C3295">
        <f t="shared" si="411"/>
        <v>287</v>
      </c>
      <c r="D3295">
        <f t="shared" si="403"/>
        <v>163</v>
      </c>
      <c r="E3295">
        <f t="shared" si="404"/>
        <v>124</v>
      </c>
      <c r="F3295">
        <v>10</v>
      </c>
      <c r="G3295">
        <f>1+1</f>
        <v>2</v>
      </c>
      <c r="H3295">
        <f>1+7+5+14+89</f>
        <v>116</v>
      </c>
      <c r="I3295">
        <f>2</f>
        <v>2</v>
      </c>
      <c r="J3295">
        <v>0</v>
      </c>
      <c r="K3295">
        <v>10</v>
      </c>
      <c r="L3295">
        <v>0</v>
      </c>
      <c r="M3295">
        <v>0</v>
      </c>
      <c r="N3295">
        <v>0</v>
      </c>
      <c r="O3295">
        <f t="shared" ref="O3295:O3305" si="412">5+7</f>
        <v>12</v>
      </c>
      <c r="P3295">
        <f t="shared" si="405"/>
        <v>11</v>
      </c>
    </row>
    <row r="3296" spans="2:16" x14ac:dyDescent="0.25">
      <c r="B3296" s="16">
        <f t="shared" si="410"/>
        <v>42096</v>
      </c>
      <c r="C3296">
        <f t="shared" si="411"/>
        <v>287</v>
      </c>
      <c r="D3296">
        <f t="shared" si="403"/>
        <v>163</v>
      </c>
      <c r="E3296">
        <f t="shared" si="404"/>
        <v>124</v>
      </c>
      <c r="F3296">
        <v>10</v>
      </c>
      <c r="G3296">
        <f t="shared" ref="G3296:G3324" si="413">1+1</f>
        <v>2</v>
      </c>
      <c r="H3296">
        <f t="shared" ref="H3296:H3324" si="414">1+7+5+14+89</f>
        <v>116</v>
      </c>
      <c r="I3296">
        <f>2</f>
        <v>2</v>
      </c>
      <c r="J3296">
        <v>0</v>
      </c>
      <c r="K3296">
        <v>10</v>
      </c>
      <c r="L3296">
        <v>0</v>
      </c>
      <c r="M3296">
        <v>0</v>
      </c>
      <c r="N3296">
        <v>0</v>
      </c>
      <c r="O3296">
        <f t="shared" si="412"/>
        <v>12</v>
      </c>
      <c r="P3296">
        <f t="shared" si="405"/>
        <v>11</v>
      </c>
    </row>
    <row r="3297" spans="2:16" x14ac:dyDescent="0.25">
      <c r="B3297" s="16">
        <f t="shared" si="410"/>
        <v>42097</v>
      </c>
      <c r="C3297">
        <f t="shared" si="411"/>
        <v>287</v>
      </c>
      <c r="D3297">
        <f t="shared" si="403"/>
        <v>163</v>
      </c>
      <c r="E3297">
        <f t="shared" si="404"/>
        <v>124</v>
      </c>
      <c r="F3297">
        <v>10</v>
      </c>
      <c r="G3297">
        <f t="shared" si="413"/>
        <v>2</v>
      </c>
      <c r="H3297">
        <f t="shared" si="414"/>
        <v>116</v>
      </c>
      <c r="I3297">
        <f>2</f>
        <v>2</v>
      </c>
      <c r="J3297">
        <v>0</v>
      </c>
      <c r="K3297">
        <v>10</v>
      </c>
      <c r="L3297">
        <v>0</v>
      </c>
      <c r="M3297">
        <v>0</v>
      </c>
      <c r="N3297">
        <v>0</v>
      </c>
      <c r="O3297">
        <f t="shared" si="412"/>
        <v>12</v>
      </c>
      <c r="P3297">
        <f t="shared" si="405"/>
        <v>11</v>
      </c>
    </row>
    <row r="3298" spans="2:16" x14ac:dyDescent="0.25">
      <c r="B3298" s="16">
        <f t="shared" si="410"/>
        <v>42098</v>
      </c>
      <c r="C3298">
        <f t="shared" si="411"/>
        <v>287</v>
      </c>
      <c r="D3298">
        <f t="shared" si="403"/>
        <v>163</v>
      </c>
      <c r="E3298">
        <f t="shared" si="404"/>
        <v>124</v>
      </c>
      <c r="F3298">
        <v>10</v>
      </c>
      <c r="G3298">
        <f t="shared" si="413"/>
        <v>2</v>
      </c>
      <c r="H3298">
        <f t="shared" si="414"/>
        <v>116</v>
      </c>
      <c r="I3298">
        <f>2</f>
        <v>2</v>
      </c>
      <c r="J3298">
        <v>0</v>
      </c>
      <c r="K3298">
        <v>10</v>
      </c>
      <c r="L3298">
        <v>0</v>
      </c>
      <c r="M3298">
        <v>0</v>
      </c>
      <c r="N3298">
        <v>0</v>
      </c>
      <c r="O3298">
        <f t="shared" si="412"/>
        <v>12</v>
      </c>
      <c r="P3298">
        <f t="shared" si="405"/>
        <v>11</v>
      </c>
    </row>
    <row r="3299" spans="2:16" x14ac:dyDescent="0.25">
      <c r="B3299" s="16">
        <f t="shared" si="410"/>
        <v>42099</v>
      </c>
      <c r="C3299">
        <f t="shared" si="411"/>
        <v>287</v>
      </c>
      <c r="D3299">
        <f t="shared" si="403"/>
        <v>163</v>
      </c>
      <c r="E3299">
        <f t="shared" si="404"/>
        <v>124</v>
      </c>
      <c r="F3299">
        <v>10</v>
      </c>
      <c r="G3299">
        <f t="shared" si="413"/>
        <v>2</v>
      </c>
      <c r="H3299">
        <f t="shared" si="414"/>
        <v>116</v>
      </c>
      <c r="I3299">
        <f>2</f>
        <v>2</v>
      </c>
      <c r="J3299">
        <v>0</v>
      </c>
      <c r="K3299">
        <v>10</v>
      </c>
      <c r="L3299">
        <v>0</v>
      </c>
      <c r="M3299">
        <v>0</v>
      </c>
      <c r="N3299">
        <v>0</v>
      </c>
      <c r="O3299">
        <f t="shared" si="412"/>
        <v>12</v>
      </c>
      <c r="P3299">
        <f t="shared" si="405"/>
        <v>11</v>
      </c>
    </row>
    <row r="3300" spans="2:16" x14ac:dyDescent="0.25">
      <c r="B3300" s="16">
        <f t="shared" si="410"/>
        <v>42100</v>
      </c>
      <c r="C3300">
        <f t="shared" si="411"/>
        <v>287</v>
      </c>
      <c r="D3300">
        <f t="shared" si="403"/>
        <v>163</v>
      </c>
      <c r="E3300">
        <f t="shared" si="404"/>
        <v>124</v>
      </c>
      <c r="F3300">
        <v>10</v>
      </c>
      <c r="G3300">
        <f t="shared" si="413"/>
        <v>2</v>
      </c>
      <c r="H3300">
        <f t="shared" si="414"/>
        <v>116</v>
      </c>
      <c r="I3300">
        <f>2</f>
        <v>2</v>
      </c>
      <c r="J3300">
        <v>0</v>
      </c>
      <c r="K3300">
        <v>10</v>
      </c>
      <c r="L3300">
        <v>0</v>
      </c>
      <c r="M3300">
        <v>0</v>
      </c>
      <c r="N3300">
        <v>0</v>
      </c>
      <c r="O3300">
        <f t="shared" si="412"/>
        <v>12</v>
      </c>
      <c r="P3300">
        <f t="shared" si="405"/>
        <v>11</v>
      </c>
    </row>
    <row r="3301" spans="2:16" x14ac:dyDescent="0.25">
      <c r="B3301" s="16">
        <f t="shared" si="410"/>
        <v>42101</v>
      </c>
      <c r="C3301">
        <f t="shared" si="411"/>
        <v>287</v>
      </c>
      <c r="D3301">
        <f t="shared" si="403"/>
        <v>163</v>
      </c>
      <c r="E3301">
        <f t="shared" si="404"/>
        <v>124</v>
      </c>
      <c r="F3301">
        <v>10</v>
      </c>
      <c r="G3301">
        <f t="shared" si="413"/>
        <v>2</v>
      </c>
      <c r="H3301">
        <f t="shared" si="414"/>
        <v>116</v>
      </c>
      <c r="I3301">
        <f>2</f>
        <v>2</v>
      </c>
      <c r="J3301">
        <v>0</v>
      </c>
      <c r="K3301">
        <v>10</v>
      </c>
      <c r="L3301">
        <v>0</v>
      </c>
      <c r="M3301">
        <v>0</v>
      </c>
      <c r="N3301">
        <v>0</v>
      </c>
      <c r="O3301">
        <f t="shared" si="412"/>
        <v>12</v>
      </c>
      <c r="P3301">
        <f t="shared" si="405"/>
        <v>11</v>
      </c>
    </row>
    <row r="3302" spans="2:16" x14ac:dyDescent="0.25">
      <c r="B3302" s="16">
        <f t="shared" si="410"/>
        <v>42102</v>
      </c>
      <c r="C3302">
        <f t="shared" si="411"/>
        <v>287</v>
      </c>
      <c r="D3302">
        <f t="shared" si="403"/>
        <v>163</v>
      </c>
      <c r="E3302">
        <f t="shared" si="404"/>
        <v>124</v>
      </c>
      <c r="F3302">
        <v>10</v>
      </c>
      <c r="G3302">
        <f t="shared" si="413"/>
        <v>2</v>
      </c>
      <c r="H3302">
        <f t="shared" si="414"/>
        <v>116</v>
      </c>
      <c r="I3302">
        <f>2</f>
        <v>2</v>
      </c>
      <c r="J3302">
        <v>0</v>
      </c>
      <c r="K3302">
        <v>10</v>
      </c>
      <c r="L3302">
        <v>0</v>
      </c>
      <c r="M3302">
        <v>0</v>
      </c>
      <c r="N3302">
        <v>0</v>
      </c>
      <c r="O3302">
        <f t="shared" si="412"/>
        <v>12</v>
      </c>
      <c r="P3302">
        <f t="shared" si="405"/>
        <v>11</v>
      </c>
    </row>
    <row r="3303" spans="2:16" x14ac:dyDescent="0.25">
      <c r="B3303" s="16">
        <f t="shared" si="410"/>
        <v>42103</v>
      </c>
      <c r="C3303">
        <f t="shared" si="411"/>
        <v>287</v>
      </c>
      <c r="D3303">
        <f t="shared" si="403"/>
        <v>163</v>
      </c>
      <c r="E3303">
        <f t="shared" si="404"/>
        <v>124</v>
      </c>
      <c r="F3303">
        <v>10</v>
      </c>
      <c r="G3303">
        <f t="shared" si="413"/>
        <v>2</v>
      </c>
      <c r="H3303">
        <f t="shared" si="414"/>
        <v>116</v>
      </c>
      <c r="I3303">
        <f>2</f>
        <v>2</v>
      </c>
      <c r="J3303">
        <v>0</v>
      </c>
      <c r="K3303">
        <v>10</v>
      </c>
      <c r="L3303">
        <v>0</v>
      </c>
      <c r="M3303">
        <v>0</v>
      </c>
      <c r="N3303">
        <v>0</v>
      </c>
      <c r="O3303">
        <f t="shared" si="412"/>
        <v>12</v>
      </c>
      <c r="P3303">
        <f t="shared" si="405"/>
        <v>11</v>
      </c>
    </row>
    <row r="3304" spans="2:16" x14ac:dyDescent="0.25">
      <c r="B3304" s="16">
        <f t="shared" si="410"/>
        <v>42104</v>
      </c>
      <c r="C3304">
        <f t="shared" si="411"/>
        <v>287</v>
      </c>
      <c r="D3304">
        <f t="shared" si="403"/>
        <v>163</v>
      </c>
      <c r="E3304">
        <f t="shared" si="404"/>
        <v>124</v>
      </c>
      <c r="F3304">
        <v>10</v>
      </c>
      <c r="G3304">
        <f t="shared" si="413"/>
        <v>2</v>
      </c>
      <c r="H3304">
        <f t="shared" si="414"/>
        <v>116</v>
      </c>
      <c r="I3304">
        <f>2</f>
        <v>2</v>
      </c>
      <c r="J3304">
        <v>0</v>
      </c>
      <c r="K3304">
        <v>10</v>
      </c>
      <c r="L3304">
        <v>0</v>
      </c>
      <c r="M3304">
        <v>0</v>
      </c>
      <c r="N3304">
        <v>0</v>
      </c>
      <c r="O3304">
        <f t="shared" si="412"/>
        <v>12</v>
      </c>
      <c r="P3304">
        <f t="shared" si="405"/>
        <v>11</v>
      </c>
    </row>
    <row r="3305" spans="2:16" x14ac:dyDescent="0.25">
      <c r="B3305" s="16">
        <f t="shared" si="410"/>
        <v>42105</v>
      </c>
      <c r="C3305">
        <f t="shared" si="411"/>
        <v>287</v>
      </c>
      <c r="D3305">
        <f t="shared" si="403"/>
        <v>163</v>
      </c>
      <c r="E3305">
        <f t="shared" si="404"/>
        <v>124</v>
      </c>
      <c r="F3305">
        <v>10</v>
      </c>
      <c r="G3305">
        <f t="shared" si="413"/>
        <v>2</v>
      </c>
      <c r="H3305">
        <f t="shared" si="414"/>
        <v>116</v>
      </c>
      <c r="I3305">
        <f>2</f>
        <v>2</v>
      </c>
      <c r="J3305">
        <v>0</v>
      </c>
      <c r="K3305">
        <v>10</v>
      </c>
      <c r="L3305">
        <v>0</v>
      </c>
      <c r="M3305">
        <v>0</v>
      </c>
      <c r="N3305">
        <v>0</v>
      </c>
      <c r="O3305">
        <f t="shared" si="412"/>
        <v>12</v>
      </c>
      <c r="P3305">
        <f t="shared" si="405"/>
        <v>11</v>
      </c>
    </row>
    <row r="3306" spans="2:16" x14ac:dyDescent="0.25">
      <c r="B3306" s="16">
        <f t="shared" si="410"/>
        <v>42106</v>
      </c>
      <c r="C3306">
        <f t="shared" si="411"/>
        <v>287</v>
      </c>
      <c r="D3306">
        <f t="shared" ref="D3306:D3369" si="415">SUM(F3306:W3306)</f>
        <v>163</v>
      </c>
      <c r="E3306">
        <f t="shared" ref="E3306:E3369" si="416">C3306-D3306</f>
        <v>124</v>
      </c>
      <c r="F3306">
        <v>10</v>
      </c>
      <c r="G3306">
        <f t="shared" si="413"/>
        <v>2</v>
      </c>
      <c r="H3306">
        <f t="shared" si="414"/>
        <v>116</v>
      </c>
      <c r="I3306">
        <f>2</f>
        <v>2</v>
      </c>
      <c r="J3306">
        <v>0</v>
      </c>
      <c r="K3306">
        <v>10</v>
      </c>
      <c r="L3306">
        <v>0</v>
      </c>
      <c r="M3306">
        <v>0</v>
      </c>
      <c r="N3306">
        <v>0</v>
      </c>
      <c r="O3306">
        <f t="shared" ref="O3306:O3369" si="417">5+7</f>
        <v>12</v>
      </c>
      <c r="P3306">
        <f t="shared" ref="P3306:P3369" si="418">6+5</f>
        <v>11</v>
      </c>
    </row>
    <row r="3307" spans="2:16" x14ac:dyDescent="0.25">
      <c r="B3307" s="16">
        <f t="shared" si="410"/>
        <v>42107</v>
      </c>
      <c r="C3307">
        <f t="shared" si="411"/>
        <v>287</v>
      </c>
      <c r="D3307">
        <f t="shared" si="415"/>
        <v>163</v>
      </c>
      <c r="E3307">
        <f t="shared" si="416"/>
        <v>124</v>
      </c>
      <c r="F3307">
        <v>10</v>
      </c>
      <c r="G3307">
        <f t="shared" si="413"/>
        <v>2</v>
      </c>
      <c r="H3307">
        <f t="shared" si="414"/>
        <v>116</v>
      </c>
      <c r="I3307">
        <f>2</f>
        <v>2</v>
      </c>
      <c r="J3307">
        <v>0</v>
      </c>
      <c r="K3307">
        <v>10</v>
      </c>
      <c r="L3307">
        <v>0</v>
      </c>
      <c r="M3307">
        <v>0</v>
      </c>
      <c r="N3307">
        <v>0</v>
      </c>
      <c r="O3307">
        <f t="shared" si="417"/>
        <v>12</v>
      </c>
      <c r="P3307">
        <f t="shared" si="418"/>
        <v>11</v>
      </c>
    </row>
    <row r="3308" spans="2:16" x14ac:dyDescent="0.25">
      <c r="B3308" s="16">
        <f t="shared" si="410"/>
        <v>42108</v>
      </c>
      <c r="C3308">
        <f t="shared" si="411"/>
        <v>287</v>
      </c>
      <c r="D3308">
        <f t="shared" si="415"/>
        <v>163</v>
      </c>
      <c r="E3308">
        <f t="shared" si="416"/>
        <v>124</v>
      </c>
      <c r="F3308">
        <v>10</v>
      </c>
      <c r="G3308">
        <f t="shared" si="413"/>
        <v>2</v>
      </c>
      <c r="H3308">
        <f t="shared" si="414"/>
        <v>116</v>
      </c>
      <c r="I3308">
        <f>2</f>
        <v>2</v>
      </c>
      <c r="J3308">
        <v>0</v>
      </c>
      <c r="K3308">
        <v>10</v>
      </c>
      <c r="L3308">
        <v>0</v>
      </c>
      <c r="M3308">
        <v>0</v>
      </c>
      <c r="N3308">
        <v>0</v>
      </c>
      <c r="O3308">
        <f t="shared" si="417"/>
        <v>12</v>
      </c>
      <c r="P3308">
        <f t="shared" si="418"/>
        <v>11</v>
      </c>
    </row>
    <row r="3309" spans="2:16" x14ac:dyDescent="0.25">
      <c r="B3309" s="16">
        <f t="shared" si="410"/>
        <v>42109</v>
      </c>
      <c r="C3309">
        <f t="shared" si="411"/>
        <v>287</v>
      </c>
      <c r="D3309">
        <f t="shared" si="415"/>
        <v>163</v>
      </c>
      <c r="E3309">
        <f t="shared" si="416"/>
        <v>124</v>
      </c>
      <c r="F3309">
        <v>10</v>
      </c>
      <c r="G3309">
        <f t="shared" si="413"/>
        <v>2</v>
      </c>
      <c r="H3309">
        <f t="shared" si="414"/>
        <v>116</v>
      </c>
      <c r="I3309">
        <f>2</f>
        <v>2</v>
      </c>
      <c r="J3309">
        <v>0</v>
      </c>
      <c r="K3309">
        <v>10</v>
      </c>
      <c r="L3309">
        <v>0</v>
      </c>
      <c r="M3309">
        <v>0</v>
      </c>
      <c r="N3309">
        <v>0</v>
      </c>
      <c r="O3309">
        <f t="shared" si="417"/>
        <v>12</v>
      </c>
      <c r="P3309">
        <f t="shared" si="418"/>
        <v>11</v>
      </c>
    </row>
    <row r="3310" spans="2:16" x14ac:dyDescent="0.25">
      <c r="B3310" s="16">
        <f t="shared" si="410"/>
        <v>42110</v>
      </c>
      <c r="C3310">
        <f t="shared" si="411"/>
        <v>287</v>
      </c>
      <c r="D3310">
        <f t="shared" si="415"/>
        <v>163</v>
      </c>
      <c r="E3310">
        <f t="shared" si="416"/>
        <v>124</v>
      </c>
      <c r="F3310">
        <v>10</v>
      </c>
      <c r="G3310">
        <f t="shared" si="413"/>
        <v>2</v>
      </c>
      <c r="H3310">
        <f t="shared" si="414"/>
        <v>116</v>
      </c>
      <c r="I3310">
        <f>2</f>
        <v>2</v>
      </c>
      <c r="J3310">
        <v>0</v>
      </c>
      <c r="K3310">
        <v>10</v>
      </c>
      <c r="L3310">
        <v>0</v>
      </c>
      <c r="M3310">
        <v>0</v>
      </c>
      <c r="N3310">
        <v>0</v>
      </c>
      <c r="O3310">
        <f t="shared" si="417"/>
        <v>12</v>
      </c>
      <c r="P3310">
        <f t="shared" si="418"/>
        <v>11</v>
      </c>
    </row>
    <row r="3311" spans="2:16" x14ac:dyDescent="0.25">
      <c r="B3311" s="16">
        <f t="shared" si="410"/>
        <v>42111</v>
      </c>
      <c r="C3311">
        <f t="shared" si="411"/>
        <v>287</v>
      </c>
      <c r="D3311">
        <f t="shared" si="415"/>
        <v>163</v>
      </c>
      <c r="E3311">
        <f t="shared" si="416"/>
        <v>124</v>
      </c>
      <c r="F3311">
        <v>10</v>
      </c>
      <c r="G3311">
        <f t="shared" si="413"/>
        <v>2</v>
      </c>
      <c r="H3311">
        <f t="shared" si="414"/>
        <v>116</v>
      </c>
      <c r="I3311">
        <f>2</f>
        <v>2</v>
      </c>
      <c r="J3311">
        <v>0</v>
      </c>
      <c r="K3311">
        <v>10</v>
      </c>
      <c r="L3311">
        <v>0</v>
      </c>
      <c r="M3311">
        <v>0</v>
      </c>
      <c r="N3311">
        <v>0</v>
      </c>
      <c r="O3311">
        <f t="shared" si="417"/>
        <v>12</v>
      </c>
      <c r="P3311">
        <f t="shared" si="418"/>
        <v>11</v>
      </c>
    </row>
    <row r="3312" spans="2:16" x14ac:dyDescent="0.25">
      <c r="B3312" s="16">
        <f t="shared" si="410"/>
        <v>42112</v>
      </c>
      <c r="C3312">
        <f t="shared" si="411"/>
        <v>287</v>
      </c>
      <c r="D3312">
        <f t="shared" si="415"/>
        <v>163</v>
      </c>
      <c r="E3312">
        <f t="shared" si="416"/>
        <v>124</v>
      </c>
      <c r="F3312">
        <v>10</v>
      </c>
      <c r="G3312">
        <f t="shared" si="413"/>
        <v>2</v>
      </c>
      <c r="H3312">
        <f t="shared" si="414"/>
        <v>116</v>
      </c>
      <c r="I3312">
        <f>2</f>
        <v>2</v>
      </c>
      <c r="J3312">
        <v>0</v>
      </c>
      <c r="K3312">
        <v>10</v>
      </c>
      <c r="L3312">
        <v>0</v>
      </c>
      <c r="M3312">
        <v>0</v>
      </c>
      <c r="N3312">
        <v>0</v>
      </c>
      <c r="O3312">
        <f t="shared" si="417"/>
        <v>12</v>
      </c>
      <c r="P3312">
        <f t="shared" si="418"/>
        <v>11</v>
      </c>
    </row>
    <row r="3313" spans="2:16" x14ac:dyDescent="0.25">
      <c r="B3313" s="16">
        <f t="shared" si="410"/>
        <v>42113</v>
      </c>
      <c r="C3313">
        <f t="shared" si="411"/>
        <v>287</v>
      </c>
      <c r="D3313">
        <f t="shared" si="415"/>
        <v>163</v>
      </c>
      <c r="E3313">
        <f t="shared" si="416"/>
        <v>124</v>
      </c>
      <c r="F3313">
        <v>10</v>
      </c>
      <c r="G3313">
        <f t="shared" si="413"/>
        <v>2</v>
      </c>
      <c r="H3313">
        <f t="shared" si="414"/>
        <v>116</v>
      </c>
      <c r="I3313">
        <f>2</f>
        <v>2</v>
      </c>
      <c r="J3313">
        <v>0</v>
      </c>
      <c r="K3313">
        <v>10</v>
      </c>
      <c r="L3313">
        <v>0</v>
      </c>
      <c r="M3313">
        <v>0</v>
      </c>
      <c r="N3313">
        <v>0</v>
      </c>
      <c r="O3313">
        <f t="shared" si="417"/>
        <v>12</v>
      </c>
      <c r="P3313">
        <f t="shared" si="418"/>
        <v>11</v>
      </c>
    </row>
    <row r="3314" spans="2:16" x14ac:dyDescent="0.25">
      <c r="B3314" s="16">
        <f t="shared" si="410"/>
        <v>42114</v>
      </c>
      <c r="C3314">
        <f t="shared" si="411"/>
        <v>287</v>
      </c>
      <c r="D3314">
        <f t="shared" si="415"/>
        <v>163</v>
      </c>
      <c r="E3314">
        <f t="shared" si="416"/>
        <v>124</v>
      </c>
      <c r="F3314">
        <v>10</v>
      </c>
      <c r="G3314">
        <f t="shared" si="413"/>
        <v>2</v>
      </c>
      <c r="H3314">
        <f t="shared" si="414"/>
        <v>116</v>
      </c>
      <c r="I3314">
        <f>2</f>
        <v>2</v>
      </c>
      <c r="J3314">
        <v>0</v>
      </c>
      <c r="K3314">
        <v>10</v>
      </c>
      <c r="L3314">
        <v>0</v>
      </c>
      <c r="M3314">
        <v>0</v>
      </c>
      <c r="N3314">
        <v>0</v>
      </c>
      <c r="O3314">
        <f t="shared" si="417"/>
        <v>12</v>
      </c>
      <c r="P3314">
        <f t="shared" si="418"/>
        <v>11</v>
      </c>
    </row>
    <row r="3315" spans="2:16" x14ac:dyDescent="0.25">
      <c r="B3315" s="16">
        <f t="shared" si="410"/>
        <v>42115</v>
      </c>
      <c r="C3315">
        <f t="shared" si="411"/>
        <v>287</v>
      </c>
      <c r="D3315">
        <f t="shared" si="415"/>
        <v>163</v>
      </c>
      <c r="E3315">
        <f t="shared" si="416"/>
        <v>124</v>
      </c>
      <c r="F3315">
        <v>10</v>
      </c>
      <c r="G3315">
        <f t="shared" si="413"/>
        <v>2</v>
      </c>
      <c r="H3315">
        <f t="shared" si="414"/>
        <v>116</v>
      </c>
      <c r="I3315">
        <f>2</f>
        <v>2</v>
      </c>
      <c r="J3315">
        <v>0</v>
      </c>
      <c r="K3315">
        <v>10</v>
      </c>
      <c r="L3315">
        <v>0</v>
      </c>
      <c r="M3315">
        <v>0</v>
      </c>
      <c r="N3315">
        <v>0</v>
      </c>
      <c r="O3315">
        <f t="shared" si="417"/>
        <v>12</v>
      </c>
      <c r="P3315">
        <f t="shared" si="418"/>
        <v>11</v>
      </c>
    </row>
    <row r="3316" spans="2:16" x14ac:dyDescent="0.25">
      <c r="B3316" s="16">
        <f t="shared" si="410"/>
        <v>42116</v>
      </c>
      <c r="C3316">
        <f t="shared" si="411"/>
        <v>287</v>
      </c>
      <c r="D3316">
        <f t="shared" si="415"/>
        <v>163</v>
      </c>
      <c r="E3316">
        <f t="shared" si="416"/>
        <v>124</v>
      </c>
      <c r="F3316">
        <v>10</v>
      </c>
      <c r="G3316">
        <f t="shared" si="413"/>
        <v>2</v>
      </c>
      <c r="H3316">
        <f t="shared" si="414"/>
        <v>116</v>
      </c>
      <c r="I3316">
        <f>2</f>
        <v>2</v>
      </c>
      <c r="J3316">
        <v>0</v>
      </c>
      <c r="K3316">
        <v>10</v>
      </c>
      <c r="L3316">
        <v>0</v>
      </c>
      <c r="M3316">
        <v>0</v>
      </c>
      <c r="N3316">
        <v>0</v>
      </c>
      <c r="O3316">
        <f t="shared" si="417"/>
        <v>12</v>
      </c>
      <c r="P3316">
        <f t="shared" si="418"/>
        <v>11</v>
      </c>
    </row>
    <row r="3317" spans="2:16" x14ac:dyDescent="0.25">
      <c r="B3317" s="16">
        <f t="shared" si="410"/>
        <v>42117</v>
      </c>
      <c r="C3317">
        <f t="shared" si="411"/>
        <v>287</v>
      </c>
      <c r="D3317">
        <f t="shared" si="415"/>
        <v>163</v>
      </c>
      <c r="E3317">
        <f t="shared" si="416"/>
        <v>124</v>
      </c>
      <c r="F3317">
        <v>10</v>
      </c>
      <c r="G3317">
        <f t="shared" si="413"/>
        <v>2</v>
      </c>
      <c r="H3317">
        <f t="shared" si="414"/>
        <v>116</v>
      </c>
      <c r="I3317">
        <f>2</f>
        <v>2</v>
      </c>
      <c r="J3317">
        <v>0</v>
      </c>
      <c r="K3317">
        <v>10</v>
      </c>
      <c r="L3317">
        <v>0</v>
      </c>
      <c r="M3317">
        <v>0</v>
      </c>
      <c r="N3317">
        <v>0</v>
      </c>
      <c r="O3317">
        <f t="shared" si="417"/>
        <v>12</v>
      </c>
      <c r="P3317">
        <f t="shared" si="418"/>
        <v>11</v>
      </c>
    </row>
    <row r="3318" spans="2:16" x14ac:dyDescent="0.25">
      <c r="B3318" s="16">
        <f t="shared" si="410"/>
        <v>42118</v>
      </c>
      <c r="C3318">
        <f t="shared" si="411"/>
        <v>287</v>
      </c>
      <c r="D3318">
        <f t="shared" si="415"/>
        <v>163</v>
      </c>
      <c r="E3318">
        <f t="shared" si="416"/>
        <v>124</v>
      </c>
      <c r="F3318">
        <v>10</v>
      </c>
      <c r="G3318">
        <f t="shared" si="413"/>
        <v>2</v>
      </c>
      <c r="H3318">
        <f t="shared" si="414"/>
        <v>116</v>
      </c>
      <c r="I3318">
        <f>2</f>
        <v>2</v>
      </c>
      <c r="J3318">
        <v>0</v>
      </c>
      <c r="K3318">
        <v>10</v>
      </c>
      <c r="L3318">
        <v>0</v>
      </c>
      <c r="M3318">
        <v>0</v>
      </c>
      <c r="N3318">
        <v>0</v>
      </c>
      <c r="O3318">
        <f t="shared" si="417"/>
        <v>12</v>
      </c>
      <c r="P3318">
        <f t="shared" si="418"/>
        <v>11</v>
      </c>
    </row>
    <row r="3319" spans="2:16" x14ac:dyDescent="0.25">
      <c r="B3319" s="16">
        <f t="shared" si="410"/>
        <v>42119</v>
      </c>
      <c r="C3319">
        <f t="shared" si="411"/>
        <v>287</v>
      </c>
      <c r="D3319">
        <f t="shared" si="415"/>
        <v>163</v>
      </c>
      <c r="E3319">
        <f t="shared" si="416"/>
        <v>124</v>
      </c>
      <c r="F3319">
        <v>10</v>
      </c>
      <c r="G3319">
        <f t="shared" si="413"/>
        <v>2</v>
      </c>
      <c r="H3319">
        <f t="shared" si="414"/>
        <v>116</v>
      </c>
      <c r="I3319">
        <f>2</f>
        <v>2</v>
      </c>
      <c r="J3319">
        <v>0</v>
      </c>
      <c r="K3319">
        <v>10</v>
      </c>
      <c r="L3319">
        <v>0</v>
      </c>
      <c r="M3319">
        <v>0</v>
      </c>
      <c r="N3319">
        <v>0</v>
      </c>
      <c r="O3319">
        <f t="shared" si="417"/>
        <v>12</v>
      </c>
      <c r="P3319">
        <f t="shared" si="418"/>
        <v>11</v>
      </c>
    </row>
    <row r="3320" spans="2:16" x14ac:dyDescent="0.25">
      <c r="B3320" s="16">
        <f t="shared" si="410"/>
        <v>42120</v>
      </c>
      <c r="C3320">
        <f t="shared" si="411"/>
        <v>287</v>
      </c>
      <c r="D3320">
        <f t="shared" si="415"/>
        <v>163</v>
      </c>
      <c r="E3320">
        <f t="shared" si="416"/>
        <v>124</v>
      </c>
      <c r="F3320">
        <v>10</v>
      </c>
      <c r="G3320">
        <f t="shared" si="413"/>
        <v>2</v>
      </c>
      <c r="H3320">
        <f t="shared" si="414"/>
        <v>116</v>
      </c>
      <c r="I3320">
        <f>2</f>
        <v>2</v>
      </c>
      <c r="J3320">
        <v>0</v>
      </c>
      <c r="K3320">
        <v>10</v>
      </c>
      <c r="L3320">
        <v>0</v>
      </c>
      <c r="M3320">
        <v>0</v>
      </c>
      <c r="N3320">
        <v>0</v>
      </c>
      <c r="O3320">
        <f t="shared" si="417"/>
        <v>12</v>
      </c>
      <c r="P3320">
        <f t="shared" si="418"/>
        <v>11</v>
      </c>
    </row>
    <row r="3321" spans="2:16" x14ac:dyDescent="0.25">
      <c r="B3321" s="16">
        <f t="shared" si="410"/>
        <v>42121</v>
      </c>
      <c r="C3321">
        <f t="shared" si="411"/>
        <v>287</v>
      </c>
      <c r="D3321">
        <f t="shared" si="415"/>
        <v>163</v>
      </c>
      <c r="E3321">
        <f t="shared" si="416"/>
        <v>124</v>
      </c>
      <c r="F3321">
        <v>10</v>
      </c>
      <c r="G3321">
        <f t="shared" si="413"/>
        <v>2</v>
      </c>
      <c r="H3321">
        <f t="shared" si="414"/>
        <v>116</v>
      </c>
      <c r="I3321">
        <f>2</f>
        <v>2</v>
      </c>
      <c r="J3321">
        <v>0</v>
      </c>
      <c r="K3321">
        <v>10</v>
      </c>
      <c r="L3321">
        <v>0</v>
      </c>
      <c r="M3321">
        <v>0</v>
      </c>
      <c r="N3321">
        <v>0</v>
      </c>
      <c r="O3321">
        <f t="shared" si="417"/>
        <v>12</v>
      </c>
      <c r="P3321">
        <f t="shared" si="418"/>
        <v>11</v>
      </c>
    </row>
    <row r="3322" spans="2:16" x14ac:dyDescent="0.25">
      <c r="B3322" s="16">
        <f t="shared" si="410"/>
        <v>42122</v>
      </c>
      <c r="C3322">
        <f t="shared" si="411"/>
        <v>287</v>
      </c>
      <c r="D3322">
        <f t="shared" si="415"/>
        <v>163</v>
      </c>
      <c r="E3322">
        <f t="shared" si="416"/>
        <v>124</v>
      </c>
      <c r="F3322">
        <v>10</v>
      </c>
      <c r="G3322">
        <f t="shared" si="413"/>
        <v>2</v>
      </c>
      <c r="H3322">
        <f t="shared" si="414"/>
        <v>116</v>
      </c>
      <c r="I3322">
        <f>2</f>
        <v>2</v>
      </c>
      <c r="J3322">
        <v>0</v>
      </c>
      <c r="K3322">
        <v>10</v>
      </c>
      <c r="L3322">
        <v>0</v>
      </c>
      <c r="M3322">
        <v>0</v>
      </c>
      <c r="N3322">
        <v>0</v>
      </c>
      <c r="O3322">
        <f t="shared" si="417"/>
        <v>12</v>
      </c>
      <c r="P3322">
        <f t="shared" si="418"/>
        <v>11</v>
      </c>
    </row>
    <row r="3323" spans="2:16" x14ac:dyDescent="0.25">
      <c r="B3323" s="16">
        <f t="shared" si="410"/>
        <v>42123</v>
      </c>
      <c r="C3323">
        <f t="shared" si="411"/>
        <v>287</v>
      </c>
      <c r="D3323">
        <f t="shared" si="415"/>
        <v>163</v>
      </c>
      <c r="E3323">
        <f t="shared" si="416"/>
        <v>124</v>
      </c>
      <c r="F3323">
        <v>10</v>
      </c>
      <c r="G3323">
        <f t="shared" si="413"/>
        <v>2</v>
      </c>
      <c r="H3323">
        <f t="shared" si="414"/>
        <v>116</v>
      </c>
      <c r="I3323">
        <f>2</f>
        <v>2</v>
      </c>
      <c r="J3323">
        <v>0</v>
      </c>
      <c r="K3323">
        <v>10</v>
      </c>
      <c r="L3323">
        <v>0</v>
      </c>
      <c r="M3323">
        <v>0</v>
      </c>
      <c r="N3323">
        <v>0</v>
      </c>
      <c r="O3323">
        <f t="shared" si="417"/>
        <v>12</v>
      </c>
      <c r="P3323">
        <f t="shared" si="418"/>
        <v>11</v>
      </c>
    </row>
    <row r="3324" spans="2:16" x14ac:dyDescent="0.25">
      <c r="B3324" s="16">
        <f t="shared" si="410"/>
        <v>42124</v>
      </c>
      <c r="C3324">
        <f t="shared" si="411"/>
        <v>287</v>
      </c>
      <c r="D3324">
        <f t="shared" si="415"/>
        <v>163</v>
      </c>
      <c r="E3324">
        <f t="shared" si="416"/>
        <v>124</v>
      </c>
      <c r="F3324">
        <v>10</v>
      </c>
      <c r="G3324">
        <f t="shared" si="413"/>
        <v>2</v>
      </c>
      <c r="H3324">
        <f t="shared" si="414"/>
        <v>116</v>
      </c>
      <c r="I3324">
        <f>2</f>
        <v>2</v>
      </c>
      <c r="J3324">
        <v>0</v>
      </c>
      <c r="K3324">
        <v>10</v>
      </c>
      <c r="L3324">
        <v>0</v>
      </c>
      <c r="M3324">
        <v>0</v>
      </c>
      <c r="N3324">
        <v>0</v>
      </c>
      <c r="O3324">
        <f t="shared" si="417"/>
        <v>12</v>
      </c>
      <c r="P3324">
        <f t="shared" si="418"/>
        <v>11</v>
      </c>
    </row>
    <row r="3325" spans="2:16" x14ac:dyDescent="0.25">
      <c r="B3325" s="16">
        <f t="shared" si="410"/>
        <v>42125</v>
      </c>
      <c r="C3325">
        <v>287</v>
      </c>
      <c r="D3325">
        <f t="shared" si="415"/>
        <v>163</v>
      </c>
      <c r="E3325">
        <f t="shared" si="416"/>
        <v>124</v>
      </c>
      <c r="F3325">
        <v>10</v>
      </c>
      <c r="G3325">
        <f>1+40</f>
        <v>41</v>
      </c>
      <c r="H3325">
        <f>1+7+5+14+50</f>
        <v>77</v>
      </c>
      <c r="I3325">
        <f>2</f>
        <v>2</v>
      </c>
      <c r="J3325">
        <v>0</v>
      </c>
      <c r="K3325">
        <v>10</v>
      </c>
      <c r="L3325">
        <v>0</v>
      </c>
      <c r="M3325">
        <v>0</v>
      </c>
      <c r="N3325">
        <v>0</v>
      </c>
      <c r="O3325">
        <f t="shared" si="417"/>
        <v>12</v>
      </c>
      <c r="P3325">
        <f t="shared" si="418"/>
        <v>11</v>
      </c>
    </row>
    <row r="3326" spans="2:16" x14ac:dyDescent="0.25">
      <c r="B3326" s="16">
        <f t="shared" si="410"/>
        <v>42126</v>
      </c>
      <c r="C3326">
        <v>287</v>
      </c>
      <c r="D3326">
        <f t="shared" si="415"/>
        <v>163</v>
      </c>
      <c r="E3326">
        <f t="shared" si="416"/>
        <v>124</v>
      </c>
      <c r="F3326">
        <v>10</v>
      </c>
      <c r="G3326">
        <f t="shared" ref="G3326:G3355" si="419">1+40</f>
        <v>41</v>
      </c>
      <c r="H3326">
        <f t="shared" ref="H3326:H3355" si="420">1+7+5+14+50</f>
        <v>77</v>
      </c>
      <c r="I3326">
        <f>2</f>
        <v>2</v>
      </c>
      <c r="J3326">
        <v>0</v>
      </c>
      <c r="K3326">
        <v>10</v>
      </c>
      <c r="L3326">
        <v>0</v>
      </c>
      <c r="M3326">
        <v>0</v>
      </c>
      <c r="N3326">
        <v>0</v>
      </c>
      <c r="O3326">
        <f t="shared" si="417"/>
        <v>12</v>
      </c>
      <c r="P3326">
        <f t="shared" si="418"/>
        <v>11</v>
      </c>
    </row>
    <row r="3327" spans="2:16" x14ac:dyDescent="0.25">
      <c r="B3327" s="16">
        <f t="shared" si="410"/>
        <v>42127</v>
      </c>
      <c r="C3327">
        <v>287</v>
      </c>
      <c r="D3327">
        <f t="shared" si="415"/>
        <v>163</v>
      </c>
      <c r="E3327">
        <f t="shared" si="416"/>
        <v>124</v>
      </c>
      <c r="F3327">
        <v>10</v>
      </c>
      <c r="G3327">
        <f t="shared" si="419"/>
        <v>41</v>
      </c>
      <c r="H3327">
        <f t="shared" si="420"/>
        <v>77</v>
      </c>
      <c r="I3327">
        <f>2</f>
        <v>2</v>
      </c>
      <c r="J3327">
        <v>0</v>
      </c>
      <c r="K3327">
        <v>10</v>
      </c>
      <c r="L3327">
        <v>0</v>
      </c>
      <c r="M3327">
        <v>0</v>
      </c>
      <c r="N3327">
        <v>0</v>
      </c>
      <c r="O3327">
        <f t="shared" si="417"/>
        <v>12</v>
      </c>
      <c r="P3327">
        <f t="shared" si="418"/>
        <v>11</v>
      </c>
    </row>
    <row r="3328" spans="2:16" x14ac:dyDescent="0.25">
      <c r="B3328" s="16">
        <f t="shared" si="410"/>
        <v>42128</v>
      </c>
      <c r="C3328">
        <v>287</v>
      </c>
      <c r="D3328">
        <f t="shared" si="415"/>
        <v>163</v>
      </c>
      <c r="E3328">
        <f t="shared" si="416"/>
        <v>124</v>
      </c>
      <c r="F3328">
        <v>10</v>
      </c>
      <c r="G3328">
        <f t="shared" si="419"/>
        <v>41</v>
      </c>
      <c r="H3328">
        <f t="shared" si="420"/>
        <v>77</v>
      </c>
      <c r="I3328">
        <f>2</f>
        <v>2</v>
      </c>
      <c r="J3328">
        <v>0</v>
      </c>
      <c r="K3328">
        <v>10</v>
      </c>
      <c r="L3328">
        <v>0</v>
      </c>
      <c r="M3328">
        <v>0</v>
      </c>
      <c r="N3328">
        <v>0</v>
      </c>
      <c r="O3328">
        <f t="shared" si="417"/>
        <v>12</v>
      </c>
      <c r="P3328">
        <f t="shared" si="418"/>
        <v>11</v>
      </c>
    </row>
    <row r="3329" spans="2:16" x14ac:dyDescent="0.25">
      <c r="B3329" s="16">
        <f t="shared" si="410"/>
        <v>42129</v>
      </c>
      <c r="C3329">
        <v>287</v>
      </c>
      <c r="D3329">
        <f t="shared" si="415"/>
        <v>163</v>
      </c>
      <c r="E3329">
        <f t="shared" si="416"/>
        <v>124</v>
      </c>
      <c r="F3329">
        <v>10</v>
      </c>
      <c r="G3329">
        <f t="shared" si="419"/>
        <v>41</v>
      </c>
      <c r="H3329">
        <f t="shared" si="420"/>
        <v>77</v>
      </c>
      <c r="I3329">
        <f>2</f>
        <v>2</v>
      </c>
      <c r="J3329">
        <v>0</v>
      </c>
      <c r="K3329">
        <v>10</v>
      </c>
      <c r="L3329">
        <v>0</v>
      </c>
      <c r="M3329">
        <v>0</v>
      </c>
      <c r="N3329">
        <v>0</v>
      </c>
      <c r="O3329">
        <f t="shared" si="417"/>
        <v>12</v>
      </c>
      <c r="P3329">
        <f t="shared" si="418"/>
        <v>11</v>
      </c>
    </row>
    <row r="3330" spans="2:16" x14ac:dyDescent="0.25">
      <c r="B3330" s="16">
        <f t="shared" si="410"/>
        <v>42130</v>
      </c>
      <c r="C3330">
        <v>287</v>
      </c>
      <c r="D3330">
        <f t="shared" si="415"/>
        <v>163</v>
      </c>
      <c r="E3330">
        <f t="shared" si="416"/>
        <v>124</v>
      </c>
      <c r="F3330">
        <v>10</v>
      </c>
      <c r="G3330">
        <f t="shared" si="419"/>
        <v>41</v>
      </c>
      <c r="H3330">
        <f t="shared" si="420"/>
        <v>77</v>
      </c>
      <c r="I3330">
        <f>2</f>
        <v>2</v>
      </c>
      <c r="J3330">
        <v>0</v>
      </c>
      <c r="K3330">
        <v>10</v>
      </c>
      <c r="L3330">
        <v>0</v>
      </c>
      <c r="M3330">
        <v>0</v>
      </c>
      <c r="N3330">
        <v>0</v>
      </c>
      <c r="O3330">
        <f t="shared" si="417"/>
        <v>12</v>
      </c>
      <c r="P3330">
        <f t="shared" si="418"/>
        <v>11</v>
      </c>
    </row>
    <row r="3331" spans="2:16" x14ac:dyDescent="0.25">
      <c r="B3331" s="16">
        <f t="shared" si="410"/>
        <v>42131</v>
      </c>
      <c r="C3331">
        <v>287</v>
      </c>
      <c r="D3331">
        <f t="shared" si="415"/>
        <v>163</v>
      </c>
      <c r="E3331">
        <f t="shared" si="416"/>
        <v>124</v>
      </c>
      <c r="F3331">
        <v>10</v>
      </c>
      <c r="G3331">
        <f t="shared" si="419"/>
        <v>41</v>
      </c>
      <c r="H3331">
        <f t="shared" si="420"/>
        <v>77</v>
      </c>
      <c r="I3331">
        <f>2</f>
        <v>2</v>
      </c>
      <c r="J3331">
        <v>0</v>
      </c>
      <c r="K3331">
        <v>10</v>
      </c>
      <c r="L3331">
        <v>0</v>
      </c>
      <c r="M3331">
        <v>0</v>
      </c>
      <c r="N3331">
        <v>0</v>
      </c>
      <c r="O3331">
        <f t="shared" si="417"/>
        <v>12</v>
      </c>
      <c r="P3331">
        <f t="shared" si="418"/>
        <v>11</v>
      </c>
    </row>
    <row r="3332" spans="2:16" x14ac:dyDescent="0.25">
      <c r="B3332" s="16">
        <f t="shared" si="410"/>
        <v>42132</v>
      </c>
      <c r="C3332">
        <v>287</v>
      </c>
      <c r="D3332">
        <f t="shared" si="415"/>
        <v>163</v>
      </c>
      <c r="E3332">
        <f t="shared" si="416"/>
        <v>124</v>
      </c>
      <c r="F3332">
        <v>10</v>
      </c>
      <c r="G3332">
        <f t="shared" si="419"/>
        <v>41</v>
      </c>
      <c r="H3332">
        <f t="shared" si="420"/>
        <v>77</v>
      </c>
      <c r="I3332">
        <f>2</f>
        <v>2</v>
      </c>
      <c r="J3332">
        <v>0</v>
      </c>
      <c r="K3332">
        <v>10</v>
      </c>
      <c r="L3332">
        <v>0</v>
      </c>
      <c r="M3332">
        <v>0</v>
      </c>
      <c r="N3332">
        <v>0</v>
      </c>
      <c r="O3332">
        <f t="shared" si="417"/>
        <v>12</v>
      </c>
      <c r="P3332">
        <f t="shared" si="418"/>
        <v>11</v>
      </c>
    </row>
    <row r="3333" spans="2:16" x14ac:dyDescent="0.25">
      <c r="B3333" s="16">
        <f t="shared" si="410"/>
        <v>42133</v>
      </c>
      <c r="C3333">
        <v>287</v>
      </c>
      <c r="D3333">
        <f t="shared" si="415"/>
        <v>163</v>
      </c>
      <c r="E3333">
        <f t="shared" si="416"/>
        <v>124</v>
      </c>
      <c r="F3333">
        <v>10</v>
      </c>
      <c r="G3333">
        <f t="shared" si="419"/>
        <v>41</v>
      </c>
      <c r="H3333">
        <f t="shared" si="420"/>
        <v>77</v>
      </c>
      <c r="I3333">
        <f>2</f>
        <v>2</v>
      </c>
      <c r="J3333">
        <v>0</v>
      </c>
      <c r="K3333">
        <v>10</v>
      </c>
      <c r="L3333">
        <v>0</v>
      </c>
      <c r="M3333">
        <v>0</v>
      </c>
      <c r="N3333">
        <v>0</v>
      </c>
      <c r="O3333">
        <f t="shared" si="417"/>
        <v>12</v>
      </c>
      <c r="P3333">
        <f t="shared" si="418"/>
        <v>11</v>
      </c>
    </row>
    <row r="3334" spans="2:16" x14ac:dyDescent="0.25">
      <c r="B3334" s="16">
        <f t="shared" si="410"/>
        <v>42134</v>
      </c>
      <c r="C3334">
        <v>287</v>
      </c>
      <c r="D3334">
        <f t="shared" si="415"/>
        <v>163</v>
      </c>
      <c r="E3334">
        <f t="shared" si="416"/>
        <v>124</v>
      </c>
      <c r="F3334">
        <v>10</v>
      </c>
      <c r="G3334">
        <f t="shared" si="419"/>
        <v>41</v>
      </c>
      <c r="H3334">
        <f t="shared" si="420"/>
        <v>77</v>
      </c>
      <c r="I3334">
        <f>2</f>
        <v>2</v>
      </c>
      <c r="J3334">
        <v>0</v>
      </c>
      <c r="K3334">
        <v>10</v>
      </c>
      <c r="L3334">
        <v>0</v>
      </c>
      <c r="M3334">
        <v>0</v>
      </c>
      <c r="N3334">
        <v>0</v>
      </c>
      <c r="O3334">
        <f t="shared" si="417"/>
        <v>12</v>
      </c>
      <c r="P3334">
        <f t="shared" si="418"/>
        <v>11</v>
      </c>
    </row>
    <row r="3335" spans="2:16" x14ac:dyDescent="0.25">
      <c r="B3335" s="16">
        <f t="shared" si="410"/>
        <v>42135</v>
      </c>
      <c r="C3335">
        <v>287</v>
      </c>
      <c r="D3335">
        <f t="shared" si="415"/>
        <v>163</v>
      </c>
      <c r="E3335">
        <f t="shared" si="416"/>
        <v>124</v>
      </c>
      <c r="F3335">
        <v>10</v>
      </c>
      <c r="G3335">
        <f t="shared" si="419"/>
        <v>41</v>
      </c>
      <c r="H3335">
        <f t="shared" si="420"/>
        <v>77</v>
      </c>
      <c r="I3335">
        <f>2</f>
        <v>2</v>
      </c>
      <c r="J3335">
        <v>0</v>
      </c>
      <c r="K3335">
        <v>10</v>
      </c>
      <c r="L3335">
        <v>0</v>
      </c>
      <c r="M3335">
        <v>0</v>
      </c>
      <c r="N3335">
        <v>0</v>
      </c>
      <c r="O3335">
        <f t="shared" si="417"/>
        <v>12</v>
      </c>
      <c r="P3335">
        <f t="shared" si="418"/>
        <v>11</v>
      </c>
    </row>
    <row r="3336" spans="2:16" x14ac:dyDescent="0.25">
      <c r="B3336" s="16">
        <f t="shared" si="410"/>
        <v>42136</v>
      </c>
      <c r="C3336">
        <v>287</v>
      </c>
      <c r="D3336">
        <f t="shared" si="415"/>
        <v>163</v>
      </c>
      <c r="E3336">
        <f t="shared" si="416"/>
        <v>124</v>
      </c>
      <c r="F3336">
        <v>10</v>
      </c>
      <c r="G3336">
        <f t="shared" si="419"/>
        <v>41</v>
      </c>
      <c r="H3336">
        <f t="shared" si="420"/>
        <v>77</v>
      </c>
      <c r="I3336">
        <f>2</f>
        <v>2</v>
      </c>
      <c r="J3336">
        <v>0</v>
      </c>
      <c r="K3336">
        <v>10</v>
      </c>
      <c r="L3336">
        <v>0</v>
      </c>
      <c r="M3336">
        <v>0</v>
      </c>
      <c r="N3336">
        <v>0</v>
      </c>
      <c r="O3336">
        <f t="shared" si="417"/>
        <v>12</v>
      </c>
      <c r="P3336">
        <f t="shared" si="418"/>
        <v>11</v>
      </c>
    </row>
    <row r="3337" spans="2:16" x14ac:dyDescent="0.25">
      <c r="B3337" s="16">
        <f t="shared" ref="B3337:B3400" si="421">B3336+1</f>
        <v>42137</v>
      </c>
      <c r="C3337">
        <v>287</v>
      </c>
      <c r="D3337">
        <f t="shared" si="415"/>
        <v>163</v>
      </c>
      <c r="E3337">
        <f t="shared" si="416"/>
        <v>124</v>
      </c>
      <c r="F3337">
        <v>10</v>
      </c>
      <c r="G3337">
        <f t="shared" si="419"/>
        <v>41</v>
      </c>
      <c r="H3337">
        <f t="shared" si="420"/>
        <v>77</v>
      </c>
      <c r="I3337">
        <f>2</f>
        <v>2</v>
      </c>
      <c r="J3337">
        <v>0</v>
      </c>
      <c r="K3337">
        <v>10</v>
      </c>
      <c r="L3337">
        <v>0</v>
      </c>
      <c r="M3337">
        <v>0</v>
      </c>
      <c r="N3337">
        <v>0</v>
      </c>
      <c r="O3337">
        <f t="shared" si="417"/>
        <v>12</v>
      </c>
      <c r="P3337">
        <f t="shared" si="418"/>
        <v>11</v>
      </c>
    </row>
    <row r="3338" spans="2:16" x14ac:dyDescent="0.25">
      <c r="B3338" s="16">
        <f t="shared" si="421"/>
        <v>42138</v>
      </c>
      <c r="C3338">
        <v>287</v>
      </c>
      <c r="D3338">
        <f t="shared" si="415"/>
        <v>163</v>
      </c>
      <c r="E3338">
        <f t="shared" si="416"/>
        <v>124</v>
      </c>
      <c r="F3338">
        <v>10</v>
      </c>
      <c r="G3338">
        <f t="shared" si="419"/>
        <v>41</v>
      </c>
      <c r="H3338">
        <f t="shared" si="420"/>
        <v>77</v>
      </c>
      <c r="I3338">
        <f>2</f>
        <v>2</v>
      </c>
      <c r="J3338">
        <v>0</v>
      </c>
      <c r="K3338">
        <v>10</v>
      </c>
      <c r="L3338">
        <v>0</v>
      </c>
      <c r="M3338">
        <v>0</v>
      </c>
      <c r="N3338">
        <v>0</v>
      </c>
      <c r="O3338">
        <f t="shared" si="417"/>
        <v>12</v>
      </c>
      <c r="P3338">
        <f t="shared" si="418"/>
        <v>11</v>
      </c>
    </row>
    <row r="3339" spans="2:16" x14ac:dyDescent="0.25">
      <c r="B3339" s="16">
        <f t="shared" si="421"/>
        <v>42139</v>
      </c>
      <c r="C3339">
        <v>287</v>
      </c>
      <c r="D3339">
        <f t="shared" si="415"/>
        <v>163</v>
      </c>
      <c r="E3339">
        <f t="shared" si="416"/>
        <v>124</v>
      </c>
      <c r="F3339">
        <v>10</v>
      </c>
      <c r="G3339">
        <f t="shared" si="419"/>
        <v>41</v>
      </c>
      <c r="H3339">
        <f t="shared" si="420"/>
        <v>77</v>
      </c>
      <c r="I3339">
        <f>2</f>
        <v>2</v>
      </c>
      <c r="J3339">
        <v>0</v>
      </c>
      <c r="K3339">
        <v>10</v>
      </c>
      <c r="L3339">
        <v>0</v>
      </c>
      <c r="M3339">
        <v>0</v>
      </c>
      <c r="N3339">
        <v>0</v>
      </c>
      <c r="O3339">
        <f t="shared" si="417"/>
        <v>12</v>
      </c>
      <c r="P3339">
        <f t="shared" si="418"/>
        <v>11</v>
      </c>
    </row>
    <row r="3340" spans="2:16" x14ac:dyDescent="0.25">
      <c r="B3340" s="16">
        <f t="shared" si="421"/>
        <v>42140</v>
      </c>
      <c r="C3340">
        <v>287</v>
      </c>
      <c r="D3340">
        <f t="shared" si="415"/>
        <v>163</v>
      </c>
      <c r="E3340">
        <f t="shared" si="416"/>
        <v>124</v>
      </c>
      <c r="F3340">
        <v>10</v>
      </c>
      <c r="G3340">
        <f t="shared" si="419"/>
        <v>41</v>
      </c>
      <c r="H3340">
        <f t="shared" si="420"/>
        <v>77</v>
      </c>
      <c r="I3340">
        <f>2</f>
        <v>2</v>
      </c>
      <c r="J3340">
        <v>0</v>
      </c>
      <c r="K3340">
        <v>10</v>
      </c>
      <c r="L3340">
        <v>0</v>
      </c>
      <c r="M3340">
        <v>0</v>
      </c>
      <c r="N3340">
        <v>0</v>
      </c>
      <c r="O3340">
        <f t="shared" si="417"/>
        <v>12</v>
      </c>
      <c r="P3340">
        <f t="shared" si="418"/>
        <v>11</v>
      </c>
    </row>
    <row r="3341" spans="2:16" x14ac:dyDescent="0.25">
      <c r="B3341" s="16">
        <f t="shared" si="421"/>
        <v>42141</v>
      </c>
      <c r="C3341">
        <v>287</v>
      </c>
      <c r="D3341">
        <f t="shared" si="415"/>
        <v>163</v>
      </c>
      <c r="E3341">
        <f t="shared" si="416"/>
        <v>124</v>
      </c>
      <c r="F3341">
        <v>10</v>
      </c>
      <c r="G3341">
        <f t="shared" si="419"/>
        <v>41</v>
      </c>
      <c r="H3341">
        <f t="shared" si="420"/>
        <v>77</v>
      </c>
      <c r="I3341">
        <f>2</f>
        <v>2</v>
      </c>
      <c r="J3341">
        <v>0</v>
      </c>
      <c r="K3341">
        <v>10</v>
      </c>
      <c r="L3341">
        <v>0</v>
      </c>
      <c r="M3341">
        <v>0</v>
      </c>
      <c r="N3341">
        <v>0</v>
      </c>
      <c r="O3341">
        <f t="shared" si="417"/>
        <v>12</v>
      </c>
      <c r="P3341">
        <f t="shared" si="418"/>
        <v>11</v>
      </c>
    </row>
    <row r="3342" spans="2:16" x14ac:dyDescent="0.25">
      <c r="B3342" s="16">
        <f t="shared" si="421"/>
        <v>42142</v>
      </c>
      <c r="C3342">
        <v>287</v>
      </c>
      <c r="D3342">
        <f t="shared" si="415"/>
        <v>163</v>
      </c>
      <c r="E3342">
        <f t="shared" si="416"/>
        <v>124</v>
      </c>
      <c r="F3342">
        <v>10</v>
      </c>
      <c r="G3342">
        <f t="shared" si="419"/>
        <v>41</v>
      </c>
      <c r="H3342">
        <f t="shared" si="420"/>
        <v>77</v>
      </c>
      <c r="I3342">
        <f>2</f>
        <v>2</v>
      </c>
      <c r="J3342">
        <v>0</v>
      </c>
      <c r="K3342">
        <v>10</v>
      </c>
      <c r="L3342">
        <v>0</v>
      </c>
      <c r="M3342">
        <v>0</v>
      </c>
      <c r="N3342">
        <v>0</v>
      </c>
      <c r="O3342">
        <f t="shared" si="417"/>
        <v>12</v>
      </c>
      <c r="P3342">
        <f t="shared" si="418"/>
        <v>11</v>
      </c>
    </row>
    <row r="3343" spans="2:16" x14ac:dyDescent="0.25">
      <c r="B3343" s="16">
        <f t="shared" si="421"/>
        <v>42143</v>
      </c>
      <c r="C3343">
        <v>287</v>
      </c>
      <c r="D3343">
        <f t="shared" si="415"/>
        <v>163</v>
      </c>
      <c r="E3343">
        <f t="shared" si="416"/>
        <v>124</v>
      </c>
      <c r="F3343">
        <v>10</v>
      </c>
      <c r="G3343">
        <f t="shared" si="419"/>
        <v>41</v>
      </c>
      <c r="H3343">
        <f t="shared" si="420"/>
        <v>77</v>
      </c>
      <c r="I3343">
        <f>2</f>
        <v>2</v>
      </c>
      <c r="J3343">
        <v>0</v>
      </c>
      <c r="K3343">
        <v>10</v>
      </c>
      <c r="L3343">
        <v>0</v>
      </c>
      <c r="M3343">
        <v>0</v>
      </c>
      <c r="N3343">
        <v>0</v>
      </c>
      <c r="O3343">
        <f t="shared" si="417"/>
        <v>12</v>
      </c>
      <c r="P3343">
        <f t="shared" si="418"/>
        <v>11</v>
      </c>
    </row>
    <row r="3344" spans="2:16" x14ac:dyDescent="0.25">
      <c r="B3344" s="16">
        <f t="shared" si="421"/>
        <v>42144</v>
      </c>
      <c r="C3344">
        <v>287</v>
      </c>
      <c r="D3344">
        <f t="shared" si="415"/>
        <v>163</v>
      </c>
      <c r="E3344">
        <f t="shared" si="416"/>
        <v>124</v>
      </c>
      <c r="F3344">
        <v>10</v>
      </c>
      <c r="G3344">
        <f t="shared" si="419"/>
        <v>41</v>
      </c>
      <c r="H3344">
        <f t="shared" si="420"/>
        <v>77</v>
      </c>
      <c r="I3344">
        <f>2</f>
        <v>2</v>
      </c>
      <c r="J3344">
        <v>0</v>
      </c>
      <c r="K3344">
        <v>10</v>
      </c>
      <c r="L3344">
        <v>0</v>
      </c>
      <c r="M3344">
        <v>0</v>
      </c>
      <c r="N3344">
        <v>0</v>
      </c>
      <c r="O3344">
        <f t="shared" si="417"/>
        <v>12</v>
      </c>
      <c r="P3344">
        <f t="shared" si="418"/>
        <v>11</v>
      </c>
    </row>
    <row r="3345" spans="2:16" x14ac:dyDescent="0.25">
      <c r="B3345" s="16">
        <f t="shared" si="421"/>
        <v>42145</v>
      </c>
      <c r="C3345">
        <v>287</v>
      </c>
      <c r="D3345">
        <f t="shared" si="415"/>
        <v>163</v>
      </c>
      <c r="E3345">
        <f t="shared" si="416"/>
        <v>124</v>
      </c>
      <c r="F3345">
        <v>10</v>
      </c>
      <c r="G3345">
        <f t="shared" si="419"/>
        <v>41</v>
      </c>
      <c r="H3345">
        <f t="shared" si="420"/>
        <v>77</v>
      </c>
      <c r="I3345">
        <f>2</f>
        <v>2</v>
      </c>
      <c r="J3345">
        <v>0</v>
      </c>
      <c r="K3345">
        <v>10</v>
      </c>
      <c r="L3345">
        <v>0</v>
      </c>
      <c r="M3345">
        <v>0</v>
      </c>
      <c r="N3345">
        <v>0</v>
      </c>
      <c r="O3345">
        <f t="shared" si="417"/>
        <v>12</v>
      </c>
      <c r="P3345">
        <f t="shared" si="418"/>
        <v>11</v>
      </c>
    </row>
    <row r="3346" spans="2:16" x14ac:dyDescent="0.25">
      <c r="B3346" s="16">
        <f t="shared" si="421"/>
        <v>42146</v>
      </c>
      <c r="C3346">
        <v>287</v>
      </c>
      <c r="D3346">
        <f t="shared" si="415"/>
        <v>163</v>
      </c>
      <c r="E3346">
        <f t="shared" si="416"/>
        <v>124</v>
      </c>
      <c r="F3346">
        <v>10</v>
      </c>
      <c r="G3346">
        <f t="shared" si="419"/>
        <v>41</v>
      </c>
      <c r="H3346">
        <f t="shared" si="420"/>
        <v>77</v>
      </c>
      <c r="I3346">
        <f>2</f>
        <v>2</v>
      </c>
      <c r="J3346">
        <v>0</v>
      </c>
      <c r="K3346">
        <v>10</v>
      </c>
      <c r="L3346">
        <v>0</v>
      </c>
      <c r="M3346">
        <v>0</v>
      </c>
      <c r="N3346">
        <v>0</v>
      </c>
      <c r="O3346">
        <f t="shared" si="417"/>
        <v>12</v>
      </c>
      <c r="P3346">
        <f t="shared" si="418"/>
        <v>11</v>
      </c>
    </row>
    <row r="3347" spans="2:16" x14ac:dyDescent="0.25">
      <c r="B3347" s="16">
        <f t="shared" si="421"/>
        <v>42147</v>
      </c>
      <c r="C3347">
        <v>287</v>
      </c>
      <c r="D3347">
        <f t="shared" si="415"/>
        <v>163</v>
      </c>
      <c r="E3347">
        <f t="shared" si="416"/>
        <v>124</v>
      </c>
      <c r="F3347">
        <v>10</v>
      </c>
      <c r="G3347">
        <f t="shared" si="419"/>
        <v>41</v>
      </c>
      <c r="H3347">
        <f t="shared" si="420"/>
        <v>77</v>
      </c>
      <c r="I3347">
        <f>2</f>
        <v>2</v>
      </c>
      <c r="J3347">
        <v>0</v>
      </c>
      <c r="K3347">
        <v>10</v>
      </c>
      <c r="L3347">
        <v>0</v>
      </c>
      <c r="M3347">
        <v>0</v>
      </c>
      <c r="N3347">
        <v>0</v>
      </c>
      <c r="O3347">
        <f t="shared" si="417"/>
        <v>12</v>
      </c>
      <c r="P3347">
        <f t="shared" si="418"/>
        <v>11</v>
      </c>
    </row>
    <row r="3348" spans="2:16" x14ac:dyDescent="0.25">
      <c r="B3348" s="16">
        <f t="shared" si="421"/>
        <v>42148</v>
      </c>
      <c r="C3348">
        <v>287</v>
      </c>
      <c r="D3348">
        <f t="shared" si="415"/>
        <v>163</v>
      </c>
      <c r="E3348">
        <f t="shared" si="416"/>
        <v>124</v>
      </c>
      <c r="F3348">
        <v>10</v>
      </c>
      <c r="G3348">
        <f t="shared" si="419"/>
        <v>41</v>
      </c>
      <c r="H3348">
        <f t="shared" si="420"/>
        <v>77</v>
      </c>
      <c r="I3348">
        <f>2</f>
        <v>2</v>
      </c>
      <c r="J3348">
        <v>0</v>
      </c>
      <c r="K3348">
        <v>10</v>
      </c>
      <c r="L3348">
        <v>0</v>
      </c>
      <c r="M3348">
        <v>0</v>
      </c>
      <c r="N3348">
        <v>0</v>
      </c>
      <c r="O3348">
        <f t="shared" si="417"/>
        <v>12</v>
      </c>
      <c r="P3348">
        <f t="shared" si="418"/>
        <v>11</v>
      </c>
    </row>
    <row r="3349" spans="2:16" x14ac:dyDescent="0.25">
      <c r="B3349" s="16">
        <f t="shared" si="421"/>
        <v>42149</v>
      </c>
      <c r="C3349">
        <v>287</v>
      </c>
      <c r="D3349">
        <f t="shared" si="415"/>
        <v>163</v>
      </c>
      <c r="E3349">
        <f t="shared" si="416"/>
        <v>124</v>
      </c>
      <c r="F3349">
        <v>10</v>
      </c>
      <c r="G3349">
        <f t="shared" si="419"/>
        <v>41</v>
      </c>
      <c r="H3349">
        <f t="shared" si="420"/>
        <v>77</v>
      </c>
      <c r="I3349">
        <f>2</f>
        <v>2</v>
      </c>
      <c r="J3349">
        <v>0</v>
      </c>
      <c r="K3349">
        <v>10</v>
      </c>
      <c r="L3349">
        <v>0</v>
      </c>
      <c r="M3349">
        <v>0</v>
      </c>
      <c r="N3349">
        <v>0</v>
      </c>
      <c r="O3349">
        <f t="shared" si="417"/>
        <v>12</v>
      </c>
      <c r="P3349">
        <f t="shared" si="418"/>
        <v>11</v>
      </c>
    </row>
    <row r="3350" spans="2:16" x14ac:dyDescent="0.25">
      <c r="B3350" s="16">
        <f t="shared" si="421"/>
        <v>42150</v>
      </c>
      <c r="C3350">
        <v>287</v>
      </c>
      <c r="D3350">
        <f t="shared" si="415"/>
        <v>163</v>
      </c>
      <c r="E3350">
        <f t="shared" si="416"/>
        <v>124</v>
      </c>
      <c r="F3350">
        <v>10</v>
      </c>
      <c r="G3350">
        <f t="shared" si="419"/>
        <v>41</v>
      </c>
      <c r="H3350">
        <f t="shared" si="420"/>
        <v>77</v>
      </c>
      <c r="I3350">
        <f>2</f>
        <v>2</v>
      </c>
      <c r="J3350">
        <v>0</v>
      </c>
      <c r="K3350">
        <v>10</v>
      </c>
      <c r="L3350">
        <v>0</v>
      </c>
      <c r="M3350">
        <v>0</v>
      </c>
      <c r="N3350">
        <v>0</v>
      </c>
      <c r="O3350">
        <f t="shared" si="417"/>
        <v>12</v>
      </c>
      <c r="P3350">
        <f t="shared" si="418"/>
        <v>11</v>
      </c>
    </row>
    <row r="3351" spans="2:16" x14ac:dyDescent="0.25">
      <c r="B3351" s="16">
        <f t="shared" si="421"/>
        <v>42151</v>
      </c>
      <c r="C3351">
        <v>287</v>
      </c>
      <c r="D3351">
        <f t="shared" si="415"/>
        <v>163</v>
      </c>
      <c r="E3351">
        <f t="shared" si="416"/>
        <v>124</v>
      </c>
      <c r="F3351">
        <v>10</v>
      </c>
      <c r="G3351">
        <f t="shared" si="419"/>
        <v>41</v>
      </c>
      <c r="H3351">
        <f t="shared" si="420"/>
        <v>77</v>
      </c>
      <c r="I3351">
        <f>2</f>
        <v>2</v>
      </c>
      <c r="J3351">
        <v>0</v>
      </c>
      <c r="K3351">
        <v>10</v>
      </c>
      <c r="L3351">
        <v>0</v>
      </c>
      <c r="M3351">
        <v>0</v>
      </c>
      <c r="N3351">
        <v>0</v>
      </c>
      <c r="O3351">
        <f t="shared" si="417"/>
        <v>12</v>
      </c>
      <c r="P3351">
        <f t="shared" si="418"/>
        <v>11</v>
      </c>
    </row>
    <row r="3352" spans="2:16" x14ac:dyDescent="0.25">
      <c r="B3352" s="16">
        <f t="shared" si="421"/>
        <v>42152</v>
      </c>
      <c r="C3352">
        <v>287</v>
      </c>
      <c r="D3352">
        <f t="shared" si="415"/>
        <v>163</v>
      </c>
      <c r="E3352">
        <f t="shared" si="416"/>
        <v>124</v>
      </c>
      <c r="F3352">
        <v>10</v>
      </c>
      <c r="G3352">
        <f t="shared" si="419"/>
        <v>41</v>
      </c>
      <c r="H3352">
        <f t="shared" si="420"/>
        <v>77</v>
      </c>
      <c r="I3352">
        <f>2</f>
        <v>2</v>
      </c>
      <c r="J3352">
        <v>0</v>
      </c>
      <c r="K3352">
        <v>10</v>
      </c>
      <c r="L3352">
        <v>0</v>
      </c>
      <c r="M3352">
        <v>0</v>
      </c>
      <c r="N3352">
        <v>0</v>
      </c>
      <c r="O3352">
        <f t="shared" si="417"/>
        <v>12</v>
      </c>
      <c r="P3352">
        <f t="shared" si="418"/>
        <v>11</v>
      </c>
    </row>
    <row r="3353" spans="2:16" x14ac:dyDescent="0.25">
      <c r="B3353" s="16">
        <f t="shared" si="421"/>
        <v>42153</v>
      </c>
      <c r="C3353">
        <v>287</v>
      </c>
      <c r="D3353">
        <f t="shared" si="415"/>
        <v>163</v>
      </c>
      <c r="E3353">
        <f t="shared" si="416"/>
        <v>124</v>
      </c>
      <c r="F3353">
        <v>10</v>
      </c>
      <c r="G3353">
        <f t="shared" si="419"/>
        <v>41</v>
      </c>
      <c r="H3353">
        <f t="shared" si="420"/>
        <v>77</v>
      </c>
      <c r="I3353">
        <f>2</f>
        <v>2</v>
      </c>
      <c r="J3353">
        <v>0</v>
      </c>
      <c r="K3353">
        <v>10</v>
      </c>
      <c r="L3353">
        <v>0</v>
      </c>
      <c r="M3353">
        <v>0</v>
      </c>
      <c r="N3353">
        <v>0</v>
      </c>
      <c r="O3353">
        <f t="shared" si="417"/>
        <v>12</v>
      </c>
      <c r="P3353">
        <f t="shared" si="418"/>
        <v>11</v>
      </c>
    </row>
    <row r="3354" spans="2:16" x14ac:dyDescent="0.25">
      <c r="B3354" s="16">
        <f t="shared" si="421"/>
        <v>42154</v>
      </c>
      <c r="C3354">
        <v>287</v>
      </c>
      <c r="D3354">
        <f t="shared" si="415"/>
        <v>163</v>
      </c>
      <c r="E3354">
        <f t="shared" si="416"/>
        <v>124</v>
      </c>
      <c r="F3354">
        <v>10</v>
      </c>
      <c r="G3354">
        <f t="shared" si="419"/>
        <v>41</v>
      </c>
      <c r="H3354">
        <f t="shared" si="420"/>
        <v>77</v>
      </c>
      <c r="I3354">
        <f>2</f>
        <v>2</v>
      </c>
      <c r="J3354">
        <v>0</v>
      </c>
      <c r="K3354">
        <v>10</v>
      </c>
      <c r="L3354">
        <v>0</v>
      </c>
      <c r="M3354">
        <v>0</v>
      </c>
      <c r="N3354">
        <v>0</v>
      </c>
      <c r="O3354">
        <f t="shared" si="417"/>
        <v>12</v>
      </c>
      <c r="P3354">
        <f t="shared" si="418"/>
        <v>11</v>
      </c>
    </row>
    <row r="3355" spans="2:16" x14ac:dyDescent="0.25">
      <c r="B3355" s="16">
        <f t="shared" si="421"/>
        <v>42155</v>
      </c>
      <c r="C3355">
        <v>287</v>
      </c>
      <c r="D3355">
        <f t="shared" si="415"/>
        <v>163</v>
      </c>
      <c r="E3355">
        <f t="shared" si="416"/>
        <v>124</v>
      </c>
      <c r="F3355">
        <v>10</v>
      </c>
      <c r="G3355">
        <f t="shared" si="419"/>
        <v>41</v>
      </c>
      <c r="H3355">
        <f t="shared" si="420"/>
        <v>77</v>
      </c>
      <c r="I3355">
        <f>2</f>
        <v>2</v>
      </c>
      <c r="J3355">
        <v>0</v>
      </c>
      <c r="K3355">
        <v>10</v>
      </c>
      <c r="L3355">
        <v>0</v>
      </c>
      <c r="M3355">
        <v>0</v>
      </c>
      <c r="N3355">
        <v>0</v>
      </c>
      <c r="O3355">
        <f t="shared" si="417"/>
        <v>12</v>
      </c>
      <c r="P3355">
        <f t="shared" si="418"/>
        <v>11</v>
      </c>
    </row>
    <row r="3356" spans="2:16" x14ac:dyDescent="0.25">
      <c r="B3356" s="16">
        <f t="shared" si="421"/>
        <v>42156</v>
      </c>
      <c r="C3356">
        <v>287</v>
      </c>
      <c r="D3356">
        <f t="shared" si="415"/>
        <v>163</v>
      </c>
      <c r="E3356">
        <f t="shared" si="416"/>
        <v>124</v>
      </c>
      <c r="F3356">
        <v>10</v>
      </c>
      <c r="G3356">
        <f>1+40</f>
        <v>41</v>
      </c>
      <c r="H3356">
        <f>1+7+5+14+50</f>
        <v>77</v>
      </c>
      <c r="I3356">
        <f>2</f>
        <v>2</v>
      </c>
      <c r="J3356">
        <v>0</v>
      </c>
      <c r="K3356">
        <v>10</v>
      </c>
      <c r="L3356">
        <v>0</v>
      </c>
      <c r="M3356">
        <v>0</v>
      </c>
      <c r="N3356">
        <v>0</v>
      </c>
      <c r="O3356">
        <f t="shared" si="417"/>
        <v>12</v>
      </c>
      <c r="P3356">
        <f t="shared" si="418"/>
        <v>11</v>
      </c>
    </row>
    <row r="3357" spans="2:16" x14ac:dyDescent="0.25">
      <c r="B3357" s="16">
        <f t="shared" si="421"/>
        <v>42157</v>
      </c>
      <c r="C3357">
        <v>287</v>
      </c>
      <c r="D3357">
        <f t="shared" si="415"/>
        <v>163</v>
      </c>
      <c r="E3357">
        <f t="shared" si="416"/>
        <v>124</v>
      </c>
      <c r="F3357">
        <v>10</v>
      </c>
      <c r="G3357">
        <f t="shared" ref="G3357:G3385" si="422">1+40</f>
        <v>41</v>
      </c>
      <c r="H3357">
        <f t="shared" ref="H3357:H3385" si="423">1+7+5+14+50</f>
        <v>77</v>
      </c>
      <c r="I3357">
        <f>2</f>
        <v>2</v>
      </c>
      <c r="J3357">
        <v>0</v>
      </c>
      <c r="K3357">
        <v>10</v>
      </c>
      <c r="L3357">
        <v>0</v>
      </c>
      <c r="M3357">
        <v>0</v>
      </c>
      <c r="N3357">
        <v>0</v>
      </c>
      <c r="O3357">
        <f t="shared" si="417"/>
        <v>12</v>
      </c>
      <c r="P3357">
        <f t="shared" si="418"/>
        <v>11</v>
      </c>
    </row>
    <row r="3358" spans="2:16" x14ac:dyDescent="0.25">
      <c r="B3358" s="16">
        <f t="shared" si="421"/>
        <v>42158</v>
      </c>
      <c r="C3358">
        <v>287</v>
      </c>
      <c r="D3358">
        <f t="shared" si="415"/>
        <v>163</v>
      </c>
      <c r="E3358">
        <f t="shared" si="416"/>
        <v>124</v>
      </c>
      <c r="F3358">
        <v>10</v>
      </c>
      <c r="G3358">
        <f t="shared" si="422"/>
        <v>41</v>
      </c>
      <c r="H3358">
        <f t="shared" si="423"/>
        <v>77</v>
      </c>
      <c r="I3358">
        <f>2</f>
        <v>2</v>
      </c>
      <c r="J3358">
        <v>0</v>
      </c>
      <c r="K3358">
        <v>10</v>
      </c>
      <c r="L3358">
        <v>0</v>
      </c>
      <c r="M3358">
        <v>0</v>
      </c>
      <c r="N3358">
        <v>0</v>
      </c>
      <c r="O3358">
        <f t="shared" si="417"/>
        <v>12</v>
      </c>
      <c r="P3358">
        <f t="shared" si="418"/>
        <v>11</v>
      </c>
    </row>
    <row r="3359" spans="2:16" x14ac:dyDescent="0.25">
      <c r="B3359" s="16">
        <f t="shared" si="421"/>
        <v>42159</v>
      </c>
      <c r="C3359">
        <v>287</v>
      </c>
      <c r="D3359">
        <f t="shared" si="415"/>
        <v>163</v>
      </c>
      <c r="E3359">
        <f t="shared" si="416"/>
        <v>124</v>
      </c>
      <c r="F3359">
        <v>10</v>
      </c>
      <c r="G3359">
        <f t="shared" si="422"/>
        <v>41</v>
      </c>
      <c r="H3359">
        <f t="shared" si="423"/>
        <v>77</v>
      </c>
      <c r="I3359">
        <f>2</f>
        <v>2</v>
      </c>
      <c r="J3359">
        <v>0</v>
      </c>
      <c r="K3359">
        <v>10</v>
      </c>
      <c r="L3359">
        <v>0</v>
      </c>
      <c r="M3359">
        <v>0</v>
      </c>
      <c r="N3359">
        <v>0</v>
      </c>
      <c r="O3359">
        <f t="shared" si="417"/>
        <v>12</v>
      </c>
      <c r="P3359">
        <f t="shared" si="418"/>
        <v>11</v>
      </c>
    </row>
    <row r="3360" spans="2:16" x14ac:dyDescent="0.25">
      <c r="B3360" s="16">
        <f t="shared" si="421"/>
        <v>42160</v>
      </c>
      <c r="C3360">
        <v>287</v>
      </c>
      <c r="D3360">
        <f t="shared" si="415"/>
        <v>163</v>
      </c>
      <c r="E3360">
        <f t="shared" si="416"/>
        <v>124</v>
      </c>
      <c r="F3360">
        <v>10</v>
      </c>
      <c r="G3360">
        <f t="shared" si="422"/>
        <v>41</v>
      </c>
      <c r="H3360">
        <f t="shared" si="423"/>
        <v>77</v>
      </c>
      <c r="I3360">
        <f>2</f>
        <v>2</v>
      </c>
      <c r="J3360">
        <v>0</v>
      </c>
      <c r="K3360">
        <v>10</v>
      </c>
      <c r="L3360">
        <v>0</v>
      </c>
      <c r="M3360">
        <v>0</v>
      </c>
      <c r="N3360">
        <v>0</v>
      </c>
      <c r="O3360">
        <f t="shared" si="417"/>
        <v>12</v>
      </c>
      <c r="P3360">
        <f t="shared" si="418"/>
        <v>11</v>
      </c>
    </row>
    <row r="3361" spans="2:16" x14ac:dyDescent="0.25">
      <c r="B3361" s="16">
        <f t="shared" si="421"/>
        <v>42161</v>
      </c>
      <c r="C3361">
        <v>287</v>
      </c>
      <c r="D3361">
        <f t="shared" si="415"/>
        <v>163</v>
      </c>
      <c r="E3361">
        <f t="shared" si="416"/>
        <v>124</v>
      </c>
      <c r="F3361">
        <v>10</v>
      </c>
      <c r="G3361">
        <f t="shared" si="422"/>
        <v>41</v>
      </c>
      <c r="H3361">
        <f t="shared" si="423"/>
        <v>77</v>
      </c>
      <c r="I3361">
        <f>2</f>
        <v>2</v>
      </c>
      <c r="J3361">
        <v>0</v>
      </c>
      <c r="K3361">
        <v>10</v>
      </c>
      <c r="L3361">
        <v>0</v>
      </c>
      <c r="M3361">
        <v>0</v>
      </c>
      <c r="N3361">
        <v>0</v>
      </c>
      <c r="O3361">
        <f t="shared" si="417"/>
        <v>12</v>
      </c>
      <c r="P3361">
        <f t="shared" si="418"/>
        <v>11</v>
      </c>
    </row>
    <row r="3362" spans="2:16" x14ac:dyDescent="0.25">
      <c r="B3362" s="16">
        <f t="shared" si="421"/>
        <v>42162</v>
      </c>
      <c r="C3362">
        <v>287</v>
      </c>
      <c r="D3362">
        <f t="shared" si="415"/>
        <v>163</v>
      </c>
      <c r="E3362">
        <f t="shared" si="416"/>
        <v>124</v>
      </c>
      <c r="F3362">
        <v>10</v>
      </c>
      <c r="G3362">
        <f t="shared" si="422"/>
        <v>41</v>
      </c>
      <c r="H3362">
        <f t="shared" si="423"/>
        <v>77</v>
      </c>
      <c r="I3362">
        <f>2</f>
        <v>2</v>
      </c>
      <c r="J3362">
        <v>0</v>
      </c>
      <c r="K3362">
        <v>10</v>
      </c>
      <c r="L3362">
        <v>0</v>
      </c>
      <c r="M3362">
        <v>0</v>
      </c>
      <c r="N3362">
        <v>0</v>
      </c>
      <c r="O3362">
        <f t="shared" si="417"/>
        <v>12</v>
      </c>
      <c r="P3362">
        <f t="shared" si="418"/>
        <v>11</v>
      </c>
    </row>
    <row r="3363" spans="2:16" x14ac:dyDescent="0.25">
      <c r="B3363" s="16">
        <f t="shared" si="421"/>
        <v>42163</v>
      </c>
      <c r="C3363">
        <v>287</v>
      </c>
      <c r="D3363">
        <f t="shared" si="415"/>
        <v>163</v>
      </c>
      <c r="E3363">
        <f t="shared" si="416"/>
        <v>124</v>
      </c>
      <c r="F3363">
        <v>10</v>
      </c>
      <c r="G3363">
        <f t="shared" si="422"/>
        <v>41</v>
      </c>
      <c r="H3363">
        <f t="shared" si="423"/>
        <v>77</v>
      </c>
      <c r="I3363">
        <f>2</f>
        <v>2</v>
      </c>
      <c r="J3363">
        <v>0</v>
      </c>
      <c r="K3363">
        <v>10</v>
      </c>
      <c r="L3363">
        <v>0</v>
      </c>
      <c r="M3363">
        <v>0</v>
      </c>
      <c r="N3363">
        <v>0</v>
      </c>
      <c r="O3363">
        <f t="shared" si="417"/>
        <v>12</v>
      </c>
      <c r="P3363">
        <f t="shared" si="418"/>
        <v>11</v>
      </c>
    </row>
    <row r="3364" spans="2:16" x14ac:dyDescent="0.25">
      <c r="B3364" s="16">
        <f t="shared" si="421"/>
        <v>42164</v>
      </c>
      <c r="C3364">
        <v>287</v>
      </c>
      <c r="D3364">
        <f t="shared" si="415"/>
        <v>163</v>
      </c>
      <c r="E3364">
        <f t="shared" si="416"/>
        <v>124</v>
      </c>
      <c r="F3364">
        <v>10</v>
      </c>
      <c r="G3364">
        <f t="shared" si="422"/>
        <v>41</v>
      </c>
      <c r="H3364">
        <f t="shared" si="423"/>
        <v>77</v>
      </c>
      <c r="I3364">
        <f>2</f>
        <v>2</v>
      </c>
      <c r="J3364">
        <v>0</v>
      </c>
      <c r="K3364">
        <v>10</v>
      </c>
      <c r="L3364">
        <v>0</v>
      </c>
      <c r="M3364">
        <v>0</v>
      </c>
      <c r="N3364">
        <v>0</v>
      </c>
      <c r="O3364">
        <f t="shared" si="417"/>
        <v>12</v>
      </c>
      <c r="P3364">
        <f t="shared" si="418"/>
        <v>11</v>
      </c>
    </row>
    <row r="3365" spans="2:16" x14ac:dyDescent="0.25">
      <c r="B3365" s="16">
        <f t="shared" si="421"/>
        <v>42165</v>
      </c>
      <c r="C3365">
        <v>287</v>
      </c>
      <c r="D3365">
        <f t="shared" si="415"/>
        <v>163</v>
      </c>
      <c r="E3365">
        <f t="shared" si="416"/>
        <v>124</v>
      </c>
      <c r="F3365">
        <v>10</v>
      </c>
      <c r="G3365">
        <f t="shared" si="422"/>
        <v>41</v>
      </c>
      <c r="H3365">
        <f t="shared" si="423"/>
        <v>77</v>
      </c>
      <c r="I3365">
        <f>2</f>
        <v>2</v>
      </c>
      <c r="J3365">
        <v>0</v>
      </c>
      <c r="K3365">
        <v>10</v>
      </c>
      <c r="L3365">
        <v>0</v>
      </c>
      <c r="M3365">
        <v>0</v>
      </c>
      <c r="N3365">
        <v>0</v>
      </c>
      <c r="O3365">
        <f t="shared" si="417"/>
        <v>12</v>
      </c>
      <c r="P3365">
        <f t="shared" si="418"/>
        <v>11</v>
      </c>
    </row>
    <row r="3366" spans="2:16" x14ac:dyDescent="0.25">
      <c r="B3366" s="16">
        <f t="shared" si="421"/>
        <v>42166</v>
      </c>
      <c r="C3366">
        <v>287</v>
      </c>
      <c r="D3366">
        <f t="shared" si="415"/>
        <v>163</v>
      </c>
      <c r="E3366">
        <f t="shared" si="416"/>
        <v>124</v>
      </c>
      <c r="F3366">
        <v>10</v>
      </c>
      <c r="G3366">
        <f t="shared" si="422"/>
        <v>41</v>
      </c>
      <c r="H3366">
        <f t="shared" si="423"/>
        <v>77</v>
      </c>
      <c r="I3366">
        <f>2</f>
        <v>2</v>
      </c>
      <c r="J3366">
        <v>0</v>
      </c>
      <c r="K3366">
        <v>10</v>
      </c>
      <c r="L3366">
        <v>0</v>
      </c>
      <c r="M3366">
        <v>0</v>
      </c>
      <c r="N3366">
        <v>0</v>
      </c>
      <c r="O3366">
        <f t="shared" si="417"/>
        <v>12</v>
      </c>
      <c r="P3366">
        <f t="shared" si="418"/>
        <v>11</v>
      </c>
    </row>
    <row r="3367" spans="2:16" x14ac:dyDescent="0.25">
      <c r="B3367" s="16">
        <f t="shared" si="421"/>
        <v>42167</v>
      </c>
      <c r="C3367">
        <v>287</v>
      </c>
      <c r="D3367">
        <f t="shared" si="415"/>
        <v>163</v>
      </c>
      <c r="E3367">
        <f t="shared" si="416"/>
        <v>124</v>
      </c>
      <c r="F3367">
        <v>10</v>
      </c>
      <c r="G3367">
        <f t="shared" si="422"/>
        <v>41</v>
      </c>
      <c r="H3367">
        <f t="shared" si="423"/>
        <v>77</v>
      </c>
      <c r="I3367">
        <f>2</f>
        <v>2</v>
      </c>
      <c r="J3367">
        <v>0</v>
      </c>
      <c r="K3367">
        <v>10</v>
      </c>
      <c r="L3367">
        <v>0</v>
      </c>
      <c r="M3367">
        <v>0</v>
      </c>
      <c r="N3367">
        <v>0</v>
      </c>
      <c r="O3367">
        <f t="shared" si="417"/>
        <v>12</v>
      </c>
      <c r="P3367">
        <f t="shared" si="418"/>
        <v>11</v>
      </c>
    </row>
    <row r="3368" spans="2:16" x14ac:dyDescent="0.25">
      <c r="B3368" s="16">
        <f t="shared" si="421"/>
        <v>42168</v>
      </c>
      <c r="C3368">
        <v>287</v>
      </c>
      <c r="D3368">
        <f t="shared" si="415"/>
        <v>163</v>
      </c>
      <c r="E3368">
        <f t="shared" si="416"/>
        <v>124</v>
      </c>
      <c r="F3368">
        <v>10</v>
      </c>
      <c r="G3368">
        <f t="shared" si="422"/>
        <v>41</v>
      </c>
      <c r="H3368">
        <f t="shared" si="423"/>
        <v>77</v>
      </c>
      <c r="I3368">
        <f>2</f>
        <v>2</v>
      </c>
      <c r="J3368">
        <v>0</v>
      </c>
      <c r="K3368">
        <v>10</v>
      </c>
      <c r="L3368">
        <v>0</v>
      </c>
      <c r="M3368">
        <v>0</v>
      </c>
      <c r="N3368">
        <v>0</v>
      </c>
      <c r="O3368">
        <f t="shared" si="417"/>
        <v>12</v>
      </c>
      <c r="P3368">
        <f t="shared" si="418"/>
        <v>11</v>
      </c>
    </row>
    <row r="3369" spans="2:16" x14ac:dyDescent="0.25">
      <c r="B3369" s="16">
        <f t="shared" si="421"/>
        <v>42169</v>
      </c>
      <c r="C3369">
        <v>287</v>
      </c>
      <c r="D3369">
        <f t="shared" si="415"/>
        <v>163</v>
      </c>
      <c r="E3369">
        <f t="shared" si="416"/>
        <v>124</v>
      </c>
      <c r="F3369">
        <v>10</v>
      </c>
      <c r="G3369">
        <f t="shared" si="422"/>
        <v>41</v>
      </c>
      <c r="H3369">
        <f t="shared" si="423"/>
        <v>77</v>
      </c>
      <c r="I3369">
        <f>2</f>
        <v>2</v>
      </c>
      <c r="J3369">
        <v>0</v>
      </c>
      <c r="K3369">
        <v>10</v>
      </c>
      <c r="L3369">
        <v>0</v>
      </c>
      <c r="M3369">
        <v>0</v>
      </c>
      <c r="N3369">
        <v>0</v>
      </c>
      <c r="O3369">
        <f t="shared" si="417"/>
        <v>12</v>
      </c>
      <c r="P3369">
        <f t="shared" si="418"/>
        <v>11</v>
      </c>
    </row>
    <row r="3370" spans="2:16" x14ac:dyDescent="0.25">
      <c r="B3370" s="16">
        <f t="shared" si="421"/>
        <v>42170</v>
      </c>
      <c r="C3370">
        <v>287</v>
      </c>
      <c r="D3370">
        <f t="shared" ref="D3370:D3433" si="424">SUM(F3370:W3370)</f>
        <v>163</v>
      </c>
      <c r="E3370">
        <f t="shared" ref="E3370:E3433" si="425">C3370-D3370</f>
        <v>124</v>
      </c>
      <c r="F3370">
        <v>10</v>
      </c>
      <c r="G3370">
        <f t="shared" si="422"/>
        <v>41</v>
      </c>
      <c r="H3370">
        <f t="shared" si="423"/>
        <v>77</v>
      </c>
      <c r="I3370">
        <f>2</f>
        <v>2</v>
      </c>
      <c r="J3370">
        <v>0</v>
      </c>
      <c r="K3370">
        <v>10</v>
      </c>
      <c r="L3370">
        <v>0</v>
      </c>
      <c r="M3370">
        <v>0</v>
      </c>
      <c r="N3370">
        <v>0</v>
      </c>
      <c r="O3370">
        <f t="shared" ref="O3370:O3433" si="426">5+7</f>
        <v>12</v>
      </c>
      <c r="P3370">
        <f t="shared" ref="P3370:P3433" si="427">6+5</f>
        <v>11</v>
      </c>
    </row>
    <row r="3371" spans="2:16" x14ac:dyDescent="0.25">
      <c r="B3371" s="16">
        <f t="shared" si="421"/>
        <v>42171</v>
      </c>
      <c r="C3371">
        <v>287</v>
      </c>
      <c r="D3371">
        <f t="shared" si="424"/>
        <v>163</v>
      </c>
      <c r="E3371">
        <f t="shared" si="425"/>
        <v>124</v>
      </c>
      <c r="F3371">
        <v>10</v>
      </c>
      <c r="G3371">
        <f t="shared" si="422"/>
        <v>41</v>
      </c>
      <c r="H3371">
        <f t="shared" si="423"/>
        <v>77</v>
      </c>
      <c r="I3371">
        <f>2</f>
        <v>2</v>
      </c>
      <c r="J3371">
        <v>0</v>
      </c>
      <c r="K3371">
        <v>10</v>
      </c>
      <c r="L3371">
        <v>0</v>
      </c>
      <c r="M3371">
        <v>0</v>
      </c>
      <c r="N3371">
        <v>0</v>
      </c>
      <c r="O3371">
        <f t="shared" si="426"/>
        <v>12</v>
      </c>
      <c r="P3371">
        <f t="shared" si="427"/>
        <v>11</v>
      </c>
    </row>
    <row r="3372" spans="2:16" x14ac:dyDescent="0.25">
      <c r="B3372" s="16">
        <f t="shared" si="421"/>
        <v>42172</v>
      </c>
      <c r="C3372">
        <v>287</v>
      </c>
      <c r="D3372">
        <f t="shared" si="424"/>
        <v>163</v>
      </c>
      <c r="E3372">
        <f t="shared" si="425"/>
        <v>124</v>
      </c>
      <c r="F3372">
        <v>10</v>
      </c>
      <c r="G3372">
        <f t="shared" si="422"/>
        <v>41</v>
      </c>
      <c r="H3372">
        <f t="shared" si="423"/>
        <v>77</v>
      </c>
      <c r="I3372">
        <f>2</f>
        <v>2</v>
      </c>
      <c r="J3372">
        <v>0</v>
      </c>
      <c r="K3372">
        <v>10</v>
      </c>
      <c r="L3372">
        <v>0</v>
      </c>
      <c r="M3372">
        <v>0</v>
      </c>
      <c r="N3372">
        <v>0</v>
      </c>
      <c r="O3372">
        <f t="shared" si="426"/>
        <v>12</v>
      </c>
      <c r="P3372">
        <f t="shared" si="427"/>
        <v>11</v>
      </c>
    </row>
    <row r="3373" spans="2:16" x14ac:dyDescent="0.25">
      <c r="B3373" s="16">
        <f t="shared" si="421"/>
        <v>42173</v>
      </c>
      <c r="C3373">
        <v>287</v>
      </c>
      <c r="D3373">
        <f t="shared" si="424"/>
        <v>163</v>
      </c>
      <c r="E3373">
        <f t="shared" si="425"/>
        <v>124</v>
      </c>
      <c r="F3373">
        <v>10</v>
      </c>
      <c r="G3373">
        <f t="shared" si="422"/>
        <v>41</v>
      </c>
      <c r="H3373">
        <f t="shared" si="423"/>
        <v>77</v>
      </c>
      <c r="I3373">
        <f>2</f>
        <v>2</v>
      </c>
      <c r="J3373">
        <v>0</v>
      </c>
      <c r="K3373">
        <v>10</v>
      </c>
      <c r="L3373">
        <v>0</v>
      </c>
      <c r="M3373">
        <v>0</v>
      </c>
      <c r="N3373">
        <v>0</v>
      </c>
      <c r="O3373">
        <f t="shared" si="426"/>
        <v>12</v>
      </c>
      <c r="P3373">
        <f t="shared" si="427"/>
        <v>11</v>
      </c>
    </row>
    <row r="3374" spans="2:16" x14ac:dyDescent="0.25">
      <c r="B3374" s="16">
        <f t="shared" si="421"/>
        <v>42174</v>
      </c>
      <c r="C3374">
        <v>287</v>
      </c>
      <c r="D3374">
        <f t="shared" si="424"/>
        <v>163</v>
      </c>
      <c r="E3374">
        <f t="shared" si="425"/>
        <v>124</v>
      </c>
      <c r="F3374">
        <v>10</v>
      </c>
      <c r="G3374">
        <f t="shared" si="422"/>
        <v>41</v>
      </c>
      <c r="H3374">
        <f t="shared" si="423"/>
        <v>77</v>
      </c>
      <c r="I3374">
        <f>2</f>
        <v>2</v>
      </c>
      <c r="J3374">
        <v>0</v>
      </c>
      <c r="K3374">
        <v>10</v>
      </c>
      <c r="L3374">
        <v>0</v>
      </c>
      <c r="M3374">
        <v>0</v>
      </c>
      <c r="N3374">
        <v>0</v>
      </c>
      <c r="O3374">
        <f t="shared" si="426"/>
        <v>12</v>
      </c>
      <c r="P3374">
        <f t="shared" si="427"/>
        <v>11</v>
      </c>
    </row>
    <row r="3375" spans="2:16" x14ac:dyDescent="0.25">
      <c r="B3375" s="16">
        <f t="shared" si="421"/>
        <v>42175</v>
      </c>
      <c r="C3375">
        <v>287</v>
      </c>
      <c r="D3375">
        <f t="shared" si="424"/>
        <v>163</v>
      </c>
      <c r="E3375">
        <f t="shared" si="425"/>
        <v>124</v>
      </c>
      <c r="F3375">
        <v>10</v>
      </c>
      <c r="G3375">
        <f t="shared" si="422"/>
        <v>41</v>
      </c>
      <c r="H3375">
        <f t="shared" si="423"/>
        <v>77</v>
      </c>
      <c r="I3375">
        <f>2</f>
        <v>2</v>
      </c>
      <c r="J3375">
        <v>0</v>
      </c>
      <c r="K3375">
        <v>10</v>
      </c>
      <c r="L3375">
        <v>0</v>
      </c>
      <c r="M3375">
        <v>0</v>
      </c>
      <c r="N3375">
        <v>0</v>
      </c>
      <c r="O3375">
        <f t="shared" si="426"/>
        <v>12</v>
      </c>
      <c r="P3375">
        <f t="shared" si="427"/>
        <v>11</v>
      </c>
    </row>
    <row r="3376" spans="2:16" x14ac:dyDescent="0.25">
      <c r="B3376" s="16">
        <f t="shared" si="421"/>
        <v>42176</v>
      </c>
      <c r="C3376">
        <v>287</v>
      </c>
      <c r="D3376">
        <f t="shared" si="424"/>
        <v>163</v>
      </c>
      <c r="E3376">
        <f t="shared" si="425"/>
        <v>124</v>
      </c>
      <c r="F3376">
        <v>10</v>
      </c>
      <c r="G3376">
        <f t="shared" si="422"/>
        <v>41</v>
      </c>
      <c r="H3376">
        <f t="shared" si="423"/>
        <v>77</v>
      </c>
      <c r="I3376">
        <f>2</f>
        <v>2</v>
      </c>
      <c r="J3376">
        <v>0</v>
      </c>
      <c r="K3376">
        <v>10</v>
      </c>
      <c r="L3376">
        <v>0</v>
      </c>
      <c r="M3376">
        <v>0</v>
      </c>
      <c r="N3376">
        <v>0</v>
      </c>
      <c r="O3376">
        <f t="shared" si="426"/>
        <v>12</v>
      </c>
      <c r="P3376">
        <f t="shared" si="427"/>
        <v>11</v>
      </c>
    </row>
    <row r="3377" spans="2:16" x14ac:dyDescent="0.25">
      <c r="B3377" s="16">
        <f t="shared" si="421"/>
        <v>42177</v>
      </c>
      <c r="C3377">
        <v>287</v>
      </c>
      <c r="D3377">
        <f t="shared" si="424"/>
        <v>163</v>
      </c>
      <c r="E3377">
        <f t="shared" si="425"/>
        <v>124</v>
      </c>
      <c r="F3377">
        <v>10</v>
      </c>
      <c r="G3377">
        <f t="shared" si="422"/>
        <v>41</v>
      </c>
      <c r="H3377">
        <f t="shared" si="423"/>
        <v>77</v>
      </c>
      <c r="I3377">
        <f>2</f>
        <v>2</v>
      </c>
      <c r="J3377">
        <v>0</v>
      </c>
      <c r="K3377">
        <v>10</v>
      </c>
      <c r="L3377">
        <v>0</v>
      </c>
      <c r="M3377">
        <v>0</v>
      </c>
      <c r="N3377">
        <v>0</v>
      </c>
      <c r="O3377">
        <f t="shared" si="426"/>
        <v>12</v>
      </c>
      <c r="P3377">
        <f t="shared" si="427"/>
        <v>11</v>
      </c>
    </row>
    <row r="3378" spans="2:16" x14ac:dyDescent="0.25">
      <c r="B3378" s="16">
        <f t="shared" si="421"/>
        <v>42178</v>
      </c>
      <c r="C3378">
        <v>287</v>
      </c>
      <c r="D3378">
        <f t="shared" si="424"/>
        <v>163</v>
      </c>
      <c r="E3378">
        <f t="shared" si="425"/>
        <v>124</v>
      </c>
      <c r="F3378">
        <v>10</v>
      </c>
      <c r="G3378">
        <f t="shared" si="422"/>
        <v>41</v>
      </c>
      <c r="H3378">
        <f t="shared" si="423"/>
        <v>77</v>
      </c>
      <c r="I3378">
        <f>2</f>
        <v>2</v>
      </c>
      <c r="J3378">
        <v>0</v>
      </c>
      <c r="K3378">
        <v>10</v>
      </c>
      <c r="L3378">
        <v>0</v>
      </c>
      <c r="M3378">
        <v>0</v>
      </c>
      <c r="N3378">
        <v>0</v>
      </c>
      <c r="O3378">
        <f t="shared" si="426"/>
        <v>12</v>
      </c>
      <c r="P3378">
        <f t="shared" si="427"/>
        <v>11</v>
      </c>
    </row>
    <row r="3379" spans="2:16" x14ac:dyDescent="0.25">
      <c r="B3379" s="16">
        <f t="shared" si="421"/>
        <v>42179</v>
      </c>
      <c r="C3379">
        <v>287</v>
      </c>
      <c r="D3379">
        <f t="shared" si="424"/>
        <v>163</v>
      </c>
      <c r="E3379">
        <f t="shared" si="425"/>
        <v>124</v>
      </c>
      <c r="F3379">
        <v>10</v>
      </c>
      <c r="G3379">
        <f t="shared" si="422"/>
        <v>41</v>
      </c>
      <c r="H3379">
        <f t="shared" si="423"/>
        <v>77</v>
      </c>
      <c r="I3379">
        <f>2</f>
        <v>2</v>
      </c>
      <c r="J3379">
        <v>0</v>
      </c>
      <c r="K3379">
        <v>10</v>
      </c>
      <c r="L3379">
        <v>0</v>
      </c>
      <c r="M3379">
        <v>0</v>
      </c>
      <c r="N3379">
        <v>0</v>
      </c>
      <c r="O3379">
        <f t="shared" si="426"/>
        <v>12</v>
      </c>
      <c r="P3379">
        <f t="shared" si="427"/>
        <v>11</v>
      </c>
    </row>
    <row r="3380" spans="2:16" x14ac:dyDescent="0.25">
      <c r="B3380" s="16">
        <f t="shared" si="421"/>
        <v>42180</v>
      </c>
      <c r="C3380">
        <v>287</v>
      </c>
      <c r="D3380">
        <f t="shared" si="424"/>
        <v>163</v>
      </c>
      <c r="E3380">
        <f t="shared" si="425"/>
        <v>124</v>
      </c>
      <c r="F3380">
        <v>10</v>
      </c>
      <c r="G3380">
        <f t="shared" si="422"/>
        <v>41</v>
      </c>
      <c r="H3380">
        <f t="shared" si="423"/>
        <v>77</v>
      </c>
      <c r="I3380">
        <f>2</f>
        <v>2</v>
      </c>
      <c r="J3380">
        <v>0</v>
      </c>
      <c r="K3380">
        <v>10</v>
      </c>
      <c r="L3380">
        <v>0</v>
      </c>
      <c r="M3380">
        <v>0</v>
      </c>
      <c r="N3380">
        <v>0</v>
      </c>
      <c r="O3380">
        <f t="shared" si="426"/>
        <v>12</v>
      </c>
      <c r="P3380">
        <f t="shared" si="427"/>
        <v>11</v>
      </c>
    </row>
    <row r="3381" spans="2:16" x14ac:dyDescent="0.25">
      <c r="B3381" s="16">
        <f t="shared" si="421"/>
        <v>42181</v>
      </c>
      <c r="C3381">
        <v>287</v>
      </c>
      <c r="D3381">
        <f t="shared" si="424"/>
        <v>163</v>
      </c>
      <c r="E3381">
        <f t="shared" si="425"/>
        <v>124</v>
      </c>
      <c r="F3381">
        <v>10</v>
      </c>
      <c r="G3381">
        <f t="shared" si="422"/>
        <v>41</v>
      </c>
      <c r="H3381">
        <f t="shared" si="423"/>
        <v>77</v>
      </c>
      <c r="I3381">
        <f>2</f>
        <v>2</v>
      </c>
      <c r="J3381">
        <v>0</v>
      </c>
      <c r="K3381">
        <v>10</v>
      </c>
      <c r="L3381">
        <v>0</v>
      </c>
      <c r="M3381">
        <v>0</v>
      </c>
      <c r="N3381">
        <v>0</v>
      </c>
      <c r="O3381">
        <f t="shared" si="426"/>
        <v>12</v>
      </c>
      <c r="P3381">
        <f t="shared" si="427"/>
        <v>11</v>
      </c>
    </row>
    <row r="3382" spans="2:16" x14ac:dyDescent="0.25">
      <c r="B3382" s="16">
        <f t="shared" si="421"/>
        <v>42182</v>
      </c>
      <c r="C3382">
        <v>287</v>
      </c>
      <c r="D3382">
        <f t="shared" si="424"/>
        <v>163</v>
      </c>
      <c r="E3382">
        <f t="shared" si="425"/>
        <v>124</v>
      </c>
      <c r="F3382">
        <v>10</v>
      </c>
      <c r="G3382">
        <f t="shared" si="422"/>
        <v>41</v>
      </c>
      <c r="H3382">
        <f t="shared" si="423"/>
        <v>77</v>
      </c>
      <c r="I3382">
        <f>2</f>
        <v>2</v>
      </c>
      <c r="J3382">
        <v>0</v>
      </c>
      <c r="K3382">
        <v>10</v>
      </c>
      <c r="L3382">
        <v>0</v>
      </c>
      <c r="M3382">
        <v>0</v>
      </c>
      <c r="N3382">
        <v>0</v>
      </c>
      <c r="O3382">
        <f t="shared" si="426"/>
        <v>12</v>
      </c>
      <c r="P3382">
        <f t="shared" si="427"/>
        <v>11</v>
      </c>
    </row>
    <row r="3383" spans="2:16" x14ac:dyDescent="0.25">
      <c r="B3383" s="16">
        <f t="shared" si="421"/>
        <v>42183</v>
      </c>
      <c r="C3383">
        <v>287</v>
      </c>
      <c r="D3383">
        <f t="shared" si="424"/>
        <v>163</v>
      </c>
      <c r="E3383">
        <f t="shared" si="425"/>
        <v>124</v>
      </c>
      <c r="F3383">
        <v>10</v>
      </c>
      <c r="G3383">
        <f t="shared" si="422"/>
        <v>41</v>
      </c>
      <c r="H3383">
        <f t="shared" si="423"/>
        <v>77</v>
      </c>
      <c r="I3383">
        <f>2</f>
        <v>2</v>
      </c>
      <c r="J3383">
        <v>0</v>
      </c>
      <c r="K3383">
        <v>10</v>
      </c>
      <c r="L3383">
        <v>0</v>
      </c>
      <c r="M3383">
        <v>0</v>
      </c>
      <c r="N3383">
        <v>0</v>
      </c>
      <c r="O3383">
        <f t="shared" si="426"/>
        <v>12</v>
      </c>
      <c r="P3383">
        <f t="shared" si="427"/>
        <v>11</v>
      </c>
    </row>
    <row r="3384" spans="2:16" x14ac:dyDescent="0.25">
      <c r="B3384" s="16">
        <f t="shared" si="421"/>
        <v>42184</v>
      </c>
      <c r="C3384">
        <v>287</v>
      </c>
      <c r="D3384">
        <f t="shared" si="424"/>
        <v>163</v>
      </c>
      <c r="E3384">
        <f t="shared" si="425"/>
        <v>124</v>
      </c>
      <c r="F3384">
        <v>10</v>
      </c>
      <c r="G3384">
        <f t="shared" si="422"/>
        <v>41</v>
      </c>
      <c r="H3384">
        <f t="shared" si="423"/>
        <v>77</v>
      </c>
      <c r="I3384">
        <f>2</f>
        <v>2</v>
      </c>
      <c r="J3384">
        <v>0</v>
      </c>
      <c r="K3384">
        <v>10</v>
      </c>
      <c r="L3384">
        <v>0</v>
      </c>
      <c r="M3384">
        <v>0</v>
      </c>
      <c r="N3384">
        <v>0</v>
      </c>
      <c r="O3384">
        <f t="shared" si="426"/>
        <v>12</v>
      </c>
      <c r="P3384">
        <f t="shared" si="427"/>
        <v>11</v>
      </c>
    </row>
    <row r="3385" spans="2:16" x14ac:dyDescent="0.25">
      <c r="B3385" s="16">
        <f t="shared" si="421"/>
        <v>42185</v>
      </c>
      <c r="C3385">
        <v>287</v>
      </c>
      <c r="D3385">
        <f t="shared" si="424"/>
        <v>163</v>
      </c>
      <c r="E3385">
        <f t="shared" si="425"/>
        <v>124</v>
      </c>
      <c r="F3385">
        <v>10</v>
      </c>
      <c r="G3385">
        <f t="shared" si="422"/>
        <v>41</v>
      </c>
      <c r="H3385">
        <f t="shared" si="423"/>
        <v>77</v>
      </c>
      <c r="I3385">
        <f>2</f>
        <v>2</v>
      </c>
      <c r="J3385">
        <v>0</v>
      </c>
      <c r="K3385">
        <v>10</v>
      </c>
      <c r="L3385">
        <v>0</v>
      </c>
      <c r="M3385">
        <v>0</v>
      </c>
      <c r="N3385">
        <v>0</v>
      </c>
      <c r="O3385">
        <f t="shared" si="426"/>
        <v>12</v>
      </c>
      <c r="P3385">
        <f t="shared" si="427"/>
        <v>11</v>
      </c>
    </row>
    <row r="3386" spans="2:16" x14ac:dyDescent="0.25">
      <c r="B3386" s="16">
        <f t="shared" si="421"/>
        <v>42186</v>
      </c>
      <c r="C3386">
        <v>287</v>
      </c>
      <c r="D3386">
        <f t="shared" si="424"/>
        <v>162</v>
      </c>
      <c r="E3386">
        <f t="shared" si="425"/>
        <v>125</v>
      </c>
      <c r="F3386">
        <f>10+3</f>
        <v>13</v>
      </c>
      <c r="G3386">
        <v>13</v>
      </c>
      <c r="H3386">
        <f>1+7+5+12+70</f>
        <v>95</v>
      </c>
      <c r="I3386">
        <f>2</f>
        <v>2</v>
      </c>
      <c r="J3386">
        <v>0</v>
      </c>
      <c r="K3386">
        <v>10</v>
      </c>
      <c r="L3386">
        <v>0</v>
      </c>
      <c r="M3386">
        <v>0</v>
      </c>
      <c r="N3386">
        <v>0</v>
      </c>
      <c r="O3386">
        <f>5+7+6</f>
        <v>18</v>
      </c>
      <c r="P3386">
        <f t="shared" si="427"/>
        <v>11</v>
      </c>
    </row>
    <row r="3387" spans="2:16" x14ac:dyDescent="0.25">
      <c r="B3387" s="16">
        <f t="shared" si="421"/>
        <v>42187</v>
      </c>
      <c r="C3387">
        <v>287</v>
      </c>
      <c r="D3387">
        <f t="shared" si="424"/>
        <v>162</v>
      </c>
      <c r="E3387">
        <f t="shared" si="425"/>
        <v>125</v>
      </c>
      <c r="F3387">
        <f t="shared" ref="F3387:F3450" si="428">10+3</f>
        <v>13</v>
      </c>
      <c r="G3387">
        <v>13</v>
      </c>
      <c r="H3387">
        <f t="shared" ref="H3387:H3416" si="429">1+7+5+12+70</f>
        <v>95</v>
      </c>
      <c r="I3387">
        <f>2</f>
        <v>2</v>
      </c>
      <c r="J3387">
        <v>0</v>
      </c>
      <c r="K3387">
        <v>10</v>
      </c>
      <c r="L3387">
        <v>0</v>
      </c>
      <c r="M3387">
        <v>0</v>
      </c>
      <c r="N3387">
        <v>0</v>
      </c>
      <c r="O3387">
        <f t="shared" ref="O3387:O3416" si="430">5+7+6</f>
        <v>18</v>
      </c>
      <c r="P3387">
        <f t="shared" si="427"/>
        <v>11</v>
      </c>
    </row>
    <row r="3388" spans="2:16" x14ac:dyDescent="0.25">
      <c r="B3388" s="16">
        <f t="shared" si="421"/>
        <v>42188</v>
      </c>
      <c r="C3388">
        <v>287</v>
      </c>
      <c r="D3388">
        <f t="shared" si="424"/>
        <v>162</v>
      </c>
      <c r="E3388">
        <f t="shared" si="425"/>
        <v>125</v>
      </c>
      <c r="F3388">
        <f t="shared" si="428"/>
        <v>13</v>
      </c>
      <c r="G3388">
        <v>13</v>
      </c>
      <c r="H3388">
        <f t="shared" si="429"/>
        <v>95</v>
      </c>
      <c r="I3388">
        <f>2</f>
        <v>2</v>
      </c>
      <c r="J3388">
        <v>0</v>
      </c>
      <c r="K3388">
        <v>10</v>
      </c>
      <c r="L3388">
        <v>0</v>
      </c>
      <c r="M3388">
        <v>0</v>
      </c>
      <c r="N3388">
        <v>0</v>
      </c>
      <c r="O3388">
        <f t="shared" si="430"/>
        <v>18</v>
      </c>
      <c r="P3388">
        <f t="shared" si="427"/>
        <v>11</v>
      </c>
    </row>
    <row r="3389" spans="2:16" x14ac:dyDescent="0.25">
      <c r="B3389" s="16">
        <f t="shared" si="421"/>
        <v>42189</v>
      </c>
      <c r="C3389">
        <v>287</v>
      </c>
      <c r="D3389">
        <f t="shared" si="424"/>
        <v>162</v>
      </c>
      <c r="E3389">
        <f t="shared" si="425"/>
        <v>125</v>
      </c>
      <c r="F3389">
        <f t="shared" si="428"/>
        <v>13</v>
      </c>
      <c r="G3389">
        <v>13</v>
      </c>
      <c r="H3389">
        <f t="shared" si="429"/>
        <v>95</v>
      </c>
      <c r="I3389">
        <f>2</f>
        <v>2</v>
      </c>
      <c r="J3389">
        <v>0</v>
      </c>
      <c r="K3389">
        <v>10</v>
      </c>
      <c r="L3389">
        <v>0</v>
      </c>
      <c r="M3389">
        <v>0</v>
      </c>
      <c r="N3389">
        <v>0</v>
      </c>
      <c r="O3389">
        <f t="shared" si="430"/>
        <v>18</v>
      </c>
      <c r="P3389">
        <f t="shared" si="427"/>
        <v>11</v>
      </c>
    </row>
    <row r="3390" spans="2:16" x14ac:dyDescent="0.25">
      <c r="B3390" s="16">
        <f t="shared" si="421"/>
        <v>42190</v>
      </c>
      <c r="C3390">
        <v>287</v>
      </c>
      <c r="D3390">
        <f t="shared" si="424"/>
        <v>162</v>
      </c>
      <c r="E3390">
        <f t="shared" si="425"/>
        <v>125</v>
      </c>
      <c r="F3390">
        <f t="shared" si="428"/>
        <v>13</v>
      </c>
      <c r="G3390">
        <v>13</v>
      </c>
      <c r="H3390">
        <f t="shared" si="429"/>
        <v>95</v>
      </c>
      <c r="I3390">
        <f>2</f>
        <v>2</v>
      </c>
      <c r="J3390">
        <v>0</v>
      </c>
      <c r="K3390">
        <v>10</v>
      </c>
      <c r="L3390">
        <v>0</v>
      </c>
      <c r="M3390">
        <v>0</v>
      </c>
      <c r="N3390">
        <v>0</v>
      </c>
      <c r="O3390">
        <f t="shared" si="430"/>
        <v>18</v>
      </c>
      <c r="P3390">
        <f t="shared" si="427"/>
        <v>11</v>
      </c>
    </row>
    <row r="3391" spans="2:16" x14ac:dyDescent="0.25">
      <c r="B3391" s="16">
        <f t="shared" si="421"/>
        <v>42191</v>
      </c>
      <c r="C3391">
        <v>287</v>
      </c>
      <c r="D3391">
        <f t="shared" si="424"/>
        <v>162</v>
      </c>
      <c r="E3391">
        <f t="shared" si="425"/>
        <v>125</v>
      </c>
      <c r="F3391">
        <f t="shared" si="428"/>
        <v>13</v>
      </c>
      <c r="G3391">
        <v>13</v>
      </c>
      <c r="H3391">
        <f t="shared" si="429"/>
        <v>95</v>
      </c>
      <c r="I3391">
        <f>2</f>
        <v>2</v>
      </c>
      <c r="J3391">
        <v>0</v>
      </c>
      <c r="K3391">
        <v>10</v>
      </c>
      <c r="L3391">
        <v>0</v>
      </c>
      <c r="M3391">
        <v>0</v>
      </c>
      <c r="N3391">
        <v>0</v>
      </c>
      <c r="O3391">
        <f t="shared" si="430"/>
        <v>18</v>
      </c>
      <c r="P3391">
        <f t="shared" si="427"/>
        <v>11</v>
      </c>
    </row>
    <row r="3392" spans="2:16" x14ac:dyDescent="0.25">
      <c r="B3392" s="16">
        <f t="shared" si="421"/>
        <v>42192</v>
      </c>
      <c r="C3392">
        <v>287</v>
      </c>
      <c r="D3392">
        <f t="shared" si="424"/>
        <v>162</v>
      </c>
      <c r="E3392">
        <f t="shared" si="425"/>
        <v>125</v>
      </c>
      <c r="F3392">
        <f t="shared" si="428"/>
        <v>13</v>
      </c>
      <c r="G3392">
        <v>13</v>
      </c>
      <c r="H3392">
        <f t="shared" si="429"/>
        <v>95</v>
      </c>
      <c r="I3392">
        <f>2</f>
        <v>2</v>
      </c>
      <c r="J3392">
        <v>0</v>
      </c>
      <c r="K3392">
        <v>10</v>
      </c>
      <c r="L3392">
        <v>0</v>
      </c>
      <c r="M3392">
        <v>0</v>
      </c>
      <c r="N3392">
        <v>0</v>
      </c>
      <c r="O3392">
        <f t="shared" si="430"/>
        <v>18</v>
      </c>
      <c r="P3392">
        <f t="shared" si="427"/>
        <v>11</v>
      </c>
    </row>
    <row r="3393" spans="2:16" x14ac:dyDescent="0.25">
      <c r="B3393" s="16">
        <f t="shared" si="421"/>
        <v>42193</v>
      </c>
      <c r="C3393">
        <v>287</v>
      </c>
      <c r="D3393">
        <f t="shared" si="424"/>
        <v>162</v>
      </c>
      <c r="E3393">
        <f t="shared" si="425"/>
        <v>125</v>
      </c>
      <c r="F3393">
        <f t="shared" si="428"/>
        <v>13</v>
      </c>
      <c r="G3393">
        <v>13</v>
      </c>
      <c r="H3393">
        <f t="shared" si="429"/>
        <v>95</v>
      </c>
      <c r="I3393">
        <f>2</f>
        <v>2</v>
      </c>
      <c r="J3393">
        <v>0</v>
      </c>
      <c r="K3393">
        <v>10</v>
      </c>
      <c r="L3393">
        <v>0</v>
      </c>
      <c r="M3393">
        <v>0</v>
      </c>
      <c r="N3393">
        <v>0</v>
      </c>
      <c r="O3393">
        <f t="shared" si="430"/>
        <v>18</v>
      </c>
      <c r="P3393">
        <f t="shared" si="427"/>
        <v>11</v>
      </c>
    </row>
    <row r="3394" spans="2:16" x14ac:dyDescent="0.25">
      <c r="B3394" s="16">
        <f t="shared" si="421"/>
        <v>42194</v>
      </c>
      <c r="C3394">
        <v>287</v>
      </c>
      <c r="D3394">
        <f t="shared" si="424"/>
        <v>162</v>
      </c>
      <c r="E3394">
        <f t="shared" si="425"/>
        <v>125</v>
      </c>
      <c r="F3394">
        <f t="shared" si="428"/>
        <v>13</v>
      </c>
      <c r="G3394">
        <v>13</v>
      </c>
      <c r="H3394">
        <f t="shared" si="429"/>
        <v>95</v>
      </c>
      <c r="I3394">
        <f>2</f>
        <v>2</v>
      </c>
      <c r="J3394">
        <v>0</v>
      </c>
      <c r="K3394">
        <v>10</v>
      </c>
      <c r="L3394">
        <v>0</v>
      </c>
      <c r="M3394">
        <v>0</v>
      </c>
      <c r="N3394">
        <v>0</v>
      </c>
      <c r="O3394">
        <f t="shared" si="430"/>
        <v>18</v>
      </c>
      <c r="P3394">
        <f t="shared" si="427"/>
        <v>11</v>
      </c>
    </row>
    <row r="3395" spans="2:16" x14ac:dyDescent="0.25">
      <c r="B3395" s="16">
        <f t="shared" si="421"/>
        <v>42195</v>
      </c>
      <c r="C3395">
        <v>287</v>
      </c>
      <c r="D3395">
        <f t="shared" si="424"/>
        <v>162</v>
      </c>
      <c r="E3395">
        <f t="shared" si="425"/>
        <v>125</v>
      </c>
      <c r="F3395">
        <f t="shared" si="428"/>
        <v>13</v>
      </c>
      <c r="G3395">
        <v>13</v>
      </c>
      <c r="H3395">
        <f t="shared" si="429"/>
        <v>95</v>
      </c>
      <c r="I3395">
        <f>2</f>
        <v>2</v>
      </c>
      <c r="J3395">
        <v>0</v>
      </c>
      <c r="K3395">
        <v>10</v>
      </c>
      <c r="L3395">
        <v>0</v>
      </c>
      <c r="M3395">
        <v>0</v>
      </c>
      <c r="N3395">
        <v>0</v>
      </c>
      <c r="O3395">
        <f t="shared" si="430"/>
        <v>18</v>
      </c>
      <c r="P3395">
        <f t="shared" si="427"/>
        <v>11</v>
      </c>
    </row>
    <row r="3396" spans="2:16" x14ac:dyDescent="0.25">
      <c r="B3396" s="16">
        <f t="shared" si="421"/>
        <v>42196</v>
      </c>
      <c r="C3396">
        <v>287</v>
      </c>
      <c r="D3396">
        <f t="shared" si="424"/>
        <v>162</v>
      </c>
      <c r="E3396">
        <f t="shared" si="425"/>
        <v>125</v>
      </c>
      <c r="F3396">
        <f t="shared" si="428"/>
        <v>13</v>
      </c>
      <c r="G3396">
        <v>13</v>
      </c>
      <c r="H3396">
        <f t="shared" si="429"/>
        <v>95</v>
      </c>
      <c r="I3396">
        <f>2</f>
        <v>2</v>
      </c>
      <c r="J3396">
        <v>0</v>
      </c>
      <c r="K3396">
        <v>10</v>
      </c>
      <c r="L3396">
        <v>0</v>
      </c>
      <c r="M3396">
        <v>0</v>
      </c>
      <c r="N3396">
        <v>0</v>
      </c>
      <c r="O3396">
        <f t="shared" si="430"/>
        <v>18</v>
      </c>
      <c r="P3396">
        <f t="shared" si="427"/>
        <v>11</v>
      </c>
    </row>
    <row r="3397" spans="2:16" x14ac:dyDescent="0.25">
      <c r="B3397" s="16">
        <f t="shared" si="421"/>
        <v>42197</v>
      </c>
      <c r="C3397">
        <v>287</v>
      </c>
      <c r="D3397">
        <f t="shared" si="424"/>
        <v>162</v>
      </c>
      <c r="E3397">
        <f t="shared" si="425"/>
        <v>125</v>
      </c>
      <c r="F3397">
        <f t="shared" si="428"/>
        <v>13</v>
      </c>
      <c r="G3397">
        <v>13</v>
      </c>
      <c r="H3397">
        <f t="shared" si="429"/>
        <v>95</v>
      </c>
      <c r="I3397">
        <f>2</f>
        <v>2</v>
      </c>
      <c r="J3397">
        <v>0</v>
      </c>
      <c r="K3397">
        <v>10</v>
      </c>
      <c r="L3397">
        <v>0</v>
      </c>
      <c r="M3397">
        <v>0</v>
      </c>
      <c r="N3397">
        <v>0</v>
      </c>
      <c r="O3397">
        <f t="shared" si="430"/>
        <v>18</v>
      </c>
      <c r="P3397">
        <f t="shared" si="427"/>
        <v>11</v>
      </c>
    </row>
    <row r="3398" spans="2:16" x14ac:dyDescent="0.25">
      <c r="B3398" s="16">
        <f t="shared" si="421"/>
        <v>42198</v>
      </c>
      <c r="C3398">
        <v>287</v>
      </c>
      <c r="D3398">
        <f t="shared" si="424"/>
        <v>162</v>
      </c>
      <c r="E3398">
        <f t="shared" si="425"/>
        <v>125</v>
      </c>
      <c r="F3398">
        <f t="shared" si="428"/>
        <v>13</v>
      </c>
      <c r="G3398">
        <v>13</v>
      </c>
      <c r="H3398">
        <f t="shared" si="429"/>
        <v>95</v>
      </c>
      <c r="I3398">
        <f>2</f>
        <v>2</v>
      </c>
      <c r="J3398">
        <v>0</v>
      </c>
      <c r="K3398">
        <v>10</v>
      </c>
      <c r="L3398">
        <v>0</v>
      </c>
      <c r="M3398">
        <v>0</v>
      </c>
      <c r="N3398">
        <v>0</v>
      </c>
      <c r="O3398">
        <f t="shared" si="430"/>
        <v>18</v>
      </c>
      <c r="P3398">
        <f t="shared" si="427"/>
        <v>11</v>
      </c>
    </row>
    <row r="3399" spans="2:16" x14ac:dyDescent="0.25">
      <c r="B3399" s="16">
        <f t="shared" si="421"/>
        <v>42199</v>
      </c>
      <c r="C3399">
        <v>287</v>
      </c>
      <c r="D3399">
        <f t="shared" si="424"/>
        <v>162</v>
      </c>
      <c r="E3399">
        <f t="shared" si="425"/>
        <v>125</v>
      </c>
      <c r="F3399">
        <f t="shared" si="428"/>
        <v>13</v>
      </c>
      <c r="G3399">
        <v>13</v>
      </c>
      <c r="H3399">
        <f t="shared" si="429"/>
        <v>95</v>
      </c>
      <c r="I3399">
        <f>2</f>
        <v>2</v>
      </c>
      <c r="J3399">
        <v>0</v>
      </c>
      <c r="K3399">
        <v>10</v>
      </c>
      <c r="L3399">
        <v>0</v>
      </c>
      <c r="M3399">
        <v>0</v>
      </c>
      <c r="N3399">
        <v>0</v>
      </c>
      <c r="O3399">
        <f t="shared" si="430"/>
        <v>18</v>
      </c>
      <c r="P3399">
        <f t="shared" si="427"/>
        <v>11</v>
      </c>
    </row>
    <row r="3400" spans="2:16" x14ac:dyDescent="0.25">
      <c r="B3400" s="16">
        <f t="shared" si="421"/>
        <v>42200</v>
      </c>
      <c r="C3400">
        <v>287</v>
      </c>
      <c r="D3400">
        <f t="shared" si="424"/>
        <v>162</v>
      </c>
      <c r="E3400">
        <f t="shared" si="425"/>
        <v>125</v>
      </c>
      <c r="F3400">
        <f t="shared" si="428"/>
        <v>13</v>
      </c>
      <c r="G3400">
        <v>13</v>
      </c>
      <c r="H3400">
        <f t="shared" si="429"/>
        <v>95</v>
      </c>
      <c r="I3400">
        <f>2</f>
        <v>2</v>
      </c>
      <c r="J3400">
        <v>0</v>
      </c>
      <c r="K3400">
        <v>10</v>
      </c>
      <c r="L3400">
        <v>0</v>
      </c>
      <c r="M3400">
        <v>0</v>
      </c>
      <c r="N3400">
        <v>0</v>
      </c>
      <c r="O3400">
        <f t="shared" si="430"/>
        <v>18</v>
      </c>
      <c r="P3400">
        <f t="shared" si="427"/>
        <v>11</v>
      </c>
    </row>
    <row r="3401" spans="2:16" x14ac:dyDescent="0.25">
      <c r="B3401" s="16">
        <f t="shared" ref="B3401:B3464" si="431">B3400+1</f>
        <v>42201</v>
      </c>
      <c r="C3401">
        <v>287</v>
      </c>
      <c r="D3401">
        <f t="shared" si="424"/>
        <v>162</v>
      </c>
      <c r="E3401">
        <f t="shared" si="425"/>
        <v>125</v>
      </c>
      <c r="F3401">
        <f t="shared" si="428"/>
        <v>13</v>
      </c>
      <c r="G3401">
        <v>13</v>
      </c>
      <c r="H3401">
        <f t="shared" si="429"/>
        <v>95</v>
      </c>
      <c r="I3401">
        <f>2</f>
        <v>2</v>
      </c>
      <c r="J3401">
        <v>0</v>
      </c>
      <c r="K3401">
        <v>10</v>
      </c>
      <c r="L3401">
        <v>0</v>
      </c>
      <c r="M3401">
        <v>0</v>
      </c>
      <c r="N3401">
        <v>0</v>
      </c>
      <c r="O3401">
        <f t="shared" si="430"/>
        <v>18</v>
      </c>
      <c r="P3401">
        <f t="shared" si="427"/>
        <v>11</v>
      </c>
    </row>
    <row r="3402" spans="2:16" x14ac:dyDescent="0.25">
      <c r="B3402" s="16">
        <f t="shared" si="431"/>
        <v>42202</v>
      </c>
      <c r="C3402">
        <v>287</v>
      </c>
      <c r="D3402">
        <f t="shared" si="424"/>
        <v>162</v>
      </c>
      <c r="E3402">
        <f t="shared" si="425"/>
        <v>125</v>
      </c>
      <c r="F3402">
        <f t="shared" si="428"/>
        <v>13</v>
      </c>
      <c r="G3402">
        <v>13</v>
      </c>
      <c r="H3402">
        <f t="shared" si="429"/>
        <v>95</v>
      </c>
      <c r="I3402">
        <f>2</f>
        <v>2</v>
      </c>
      <c r="J3402">
        <v>0</v>
      </c>
      <c r="K3402">
        <v>10</v>
      </c>
      <c r="L3402">
        <v>0</v>
      </c>
      <c r="M3402">
        <v>0</v>
      </c>
      <c r="N3402">
        <v>0</v>
      </c>
      <c r="O3402">
        <f t="shared" si="430"/>
        <v>18</v>
      </c>
      <c r="P3402">
        <f t="shared" si="427"/>
        <v>11</v>
      </c>
    </row>
    <row r="3403" spans="2:16" x14ac:dyDescent="0.25">
      <c r="B3403" s="16">
        <f t="shared" si="431"/>
        <v>42203</v>
      </c>
      <c r="C3403">
        <v>287</v>
      </c>
      <c r="D3403">
        <f t="shared" si="424"/>
        <v>162</v>
      </c>
      <c r="E3403">
        <f t="shared" si="425"/>
        <v>125</v>
      </c>
      <c r="F3403">
        <f t="shared" si="428"/>
        <v>13</v>
      </c>
      <c r="G3403">
        <v>13</v>
      </c>
      <c r="H3403">
        <f t="shared" si="429"/>
        <v>95</v>
      </c>
      <c r="I3403">
        <f>2</f>
        <v>2</v>
      </c>
      <c r="J3403">
        <v>0</v>
      </c>
      <c r="K3403">
        <v>10</v>
      </c>
      <c r="L3403">
        <v>0</v>
      </c>
      <c r="M3403">
        <v>0</v>
      </c>
      <c r="N3403">
        <v>0</v>
      </c>
      <c r="O3403">
        <f t="shared" si="430"/>
        <v>18</v>
      </c>
      <c r="P3403">
        <f t="shared" si="427"/>
        <v>11</v>
      </c>
    </row>
    <row r="3404" spans="2:16" x14ac:dyDescent="0.25">
      <c r="B3404" s="16">
        <f t="shared" si="431"/>
        <v>42204</v>
      </c>
      <c r="C3404">
        <v>287</v>
      </c>
      <c r="D3404">
        <f t="shared" si="424"/>
        <v>162</v>
      </c>
      <c r="E3404">
        <f t="shared" si="425"/>
        <v>125</v>
      </c>
      <c r="F3404">
        <f t="shared" si="428"/>
        <v>13</v>
      </c>
      <c r="G3404">
        <v>13</v>
      </c>
      <c r="H3404">
        <f t="shared" si="429"/>
        <v>95</v>
      </c>
      <c r="I3404">
        <f>2</f>
        <v>2</v>
      </c>
      <c r="J3404">
        <v>0</v>
      </c>
      <c r="K3404">
        <v>10</v>
      </c>
      <c r="L3404">
        <v>0</v>
      </c>
      <c r="M3404">
        <v>0</v>
      </c>
      <c r="N3404">
        <v>0</v>
      </c>
      <c r="O3404">
        <f t="shared" si="430"/>
        <v>18</v>
      </c>
      <c r="P3404">
        <f t="shared" si="427"/>
        <v>11</v>
      </c>
    </row>
    <row r="3405" spans="2:16" x14ac:dyDescent="0.25">
      <c r="B3405" s="16">
        <f t="shared" si="431"/>
        <v>42205</v>
      </c>
      <c r="C3405">
        <v>287</v>
      </c>
      <c r="D3405">
        <f t="shared" si="424"/>
        <v>162</v>
      </c>
      <c r="E3405">
        <f t="shared" si="425"/>
        <v>125</v>
      </c>
      <c r="F3405">
        <f t="shared" si="428"/>
        <v>13</v>
      </c>
      <c r="G3405">
        <v>13</v>
      </c>
      <c r="H3405">
        <f t="shared" si="429"/>
        <v>95</v>
      </c>
      <c r="I3405">
        <f>2</f>
        <v>2</v>
      </c>
      <c r="J3405">
        <v>0</v>
      </c>
      <c r="K3405">
        <v>10</v>
      </c>
      <c r="L3405">
        <v>0</v>
      </c>
      <c r="M3405">
        <v>0</v>
      </c>
      <c r="N3405">
        <v>0</v>
      </c>
      <c r="O3405">
        <f t="shared" si="430"/>
        <v>18</v>
      </c>
      <c r="P3405">
        <f t="shared" si="427"/>
        <v>11</v>
      </c>
    </row>
    <row r="3406" spans="2:16" x14ac:dyDescent="0.25">
      <c r="B3406" s="16">
        <f t="shared" si="431"/>
        <v>42206</v>
      </c>
      <c r="C3406">
        <v>287</v>
      </c>
      <c r="D3406">
        <f t="shared" si="424"/>
        <v>162</v>
      </c>
      <c r="E3406">
        <f t="shared" si="425"/>
        <v>125</v>
      </c>
      <c r="F3406">
        <f t="shared" si="428"/>
        <v>13</v>
      </c>
      <c r="G3406">
        <v>13</v>
      </c>
      <c r="H3406">
        <f t="shared" si="429"/>
        <v>95</v>
      </c>
      <c r="I3406">
        <f>2</f>
        <v>2</v>
      </c>
      <c r="J3406">
        <v>0</v>
      </c>
      <c r="K3406">
        <v>10</v>
      </c>
      <c r="L3406">
        <v>0</v>
      </c>
      <c r="M3406">
        <v>0</v>
      </c>
      <c r="N3406">
        <v>0</v>
      </c>
      <c r="O3406">
        <f t="shared" si="430"/>
        <v>18</v>
      </c>
      <c r="P3406">
        <f t="shared" si="427"/>
        <v>11</v>
      </c>
    </row>
    <row r="3407" spans="2:16" x14ac:dyDescent="0.25">
      <c r="B3407" s="16">
        <f t="shared" si="431"/>
        <v>42207</v>
      </c>
      <c r="C3407">
        <v>287</v>
      </c>
      <c r="D3407">
        <f t="shared" si="424"/>
        <v>162</v>
      </c>
      <c r="E3407">
        <f t="shared" si="425"/>
        <v>125</v>
      </c>
      <c r="F3407">
        <f t="shared" si="428"/>
        <v>13</v>
      </c>
      <c r="G3407">
        <v>13</v>
      </c>
      <c r="H3407">
        <f t="shared" si="429"/>
        <v>95</v>
      </c>
      <c r="I3407">
        <f>2</f>
        <v>2</v>
      </c>
      <c r="J3407">
        <v>0</v>
      </c>
      <c r="K3407">
        <v>10</v>
      </c>
      <c r="L3407">
        <v>0</v>
      </c>
      <c r="M3407">
        <v>0</v>
      </c>
      <c r="N3407">
        <v>0</v>
      </c>
      <c r="O3407">
        <f t="shared" si="430"/>
        <v>18</v>
      </c>
      <c r="P3407">
        <f t="shared" si="427"/>
        <v>11</v>
      </c>
    </row>
    <row r="3408" spans="2:16" x14ac:dyDescent="0.25">
      <c r="B3408" s="16">
        <f t="shared" si="431"/>
        <v>42208</v>
      </c>
      <c r="C3408">
        <v>287</v>
      </c>
      <c r="D3408">
        <f t="shared" si="424"/>
        <v>162</v>
      </c>
      <c r="E3408">
        <f t="shared" si="425"/>
        <v>125</v>
      </c>
      <c r="F3408">
        <f t="shared" si="428"/>
        <v>13</v>
      </c>
      <c r="G3408">
        <v>13</v>
      </c>
      <c r="H3408">
        <f t="shared" si="429"/>
        <v>95</v>
      </c>
      <c r="I3408">
        <f>2</f>
        <v>2</v>
      </c>
      <c r="J3408">
        <v>0</v>
      </c>
      <c r="K3408">
        <v>10</v>
      </c>
      <c r="L3408">
        <v>0</v>
      </c>
      <c r="M3408">
        <v>0</v>
      </c>
      <c r="N3408">
        <v>0</v>
      </c>
      <c r="O3408">
        <f t="shared" si="430"/>
        <v>18</v>
      </c>
      <c r="P3408">
        <f t="shared" si="427"/>
        <v>11</v>
      </c>
    </row>
    <row r="3409" spans="2:16" x14ac:dyDescent="0.25">
      <c r="B3409" s="16">
        <f t="shared" si="431"/>
        <v>42209</v>
      </c>
      <c r="C3409">
        <v>287</v>
      </c>
      <c r="D3409">
        <f t="shared" si="424"/>
        <v>162</v>
      </c>
      <c r="E3409">
        <f t="shared" si="425"/>
        <v>125</v>
      </c>
      <c r="F3409">
        <f t="shared" si="428"/>
        <v>13</v>
      </c>
      <c r="G3409">
        <v>13</v>
      </c>
      <c r="H3409">
        <f t="shared" si="429"/>
        <v>95</v>
      </c>
      <c r="I3409">
        <f>2</f>
        <v>2</v>
      </c>
      <c r="J3409">
        <v>0</v>
      </c>
      <c r="K3409">
        <v>10</v>
      </c>
      <c r="L3409">
        <v>0</v>
      </c>
      <c r="M3409">
        <v>0</v>
      </c>
      <c r="N3409">
        <v>0</v>
      </c>
      <c r="O3409">
        <f t="shared" si="430"/>
        <v>18</v>
      </c>
      <c r="P3409">
        <f t="shared" si="427"/>
        <v>11</v>
      </c>
    </row>
    <row r="3410" spans="2:16" x14ac:dyDescent="0.25">
      <c r="B3410" s="16">
        <f t="shared" si="431"/>
        <v>42210</v>
      </c>
      <c r="C3410">
        <v>287</v>
      </c>
      <c r="D3410">
        <f t="shared" si="424"/>
        <v>162</v>
      </c>
      <c r="E3410">
        <f t="shared" si="425"/>
        <v>125</v>
      </c>
      <c r="F3410">
        <f t="shared" si="428"/>
        <v>13</v>
      </c>
      <c r="G3410">
        <v>13</v>
      </c>
      <c r="H3410">
        <f t="shared" si="429"/>
        <v>95</v>
      </c>
      <c r="I3410">
        <f>2</f>
        <v>2</v>
      </c>
      <c r="J3410">
        <v>0</v>
      </c>
      <c r="K3410">
        <v>10</v>
      </c>
      <c r="L3410">
        <v>0</v>
      </c>
      <c r="M3410">
        <v>0</v>
      </c>
      <c r="N3410">
        <v>0</v>
      </c>
      <c r="O3410">
        <f t="shared" si="430"/>
        <v>18</v>
      </c>
      <c r="P3410">
        <f t="shared" si="427"/>
        <v>11</v>
      </c>
    </row>
    <row r="3411" spans="2:16" x14ac:dyDescent="0.25">
      <c r="B3411" s="16">
        <f t="shared" si="431"/>
        <v>42211</v>
      </c>
      <c r="C3411">
        <v>287</v>
      </c>
      <c r="D3411">
        <f t="shared" si="424"/>
        <v>162</v>
      </c>
      <c r="E3411">
        <f t="shared" si="425"/>
        <v>125</v>
      </c>
      <c r="F3411">
        <f t="shared" si="428"/>
        <v>13</v>
      </c>
      <c r="G3411">
        <v>13</v>
      </c>
      <c r="H3411">
        <f t="shared" si="429"/>
        <v>95</v>
      </c>
      <c r="I3411">
        <f>2</f>
        <v>2</v>
      </c>
      <c r="J3411">
        <v>0</v>
      </c>
      <c r="K3411">
        <v>10</v>
      </c>
      <c r="L3411">
        <v>0</v>
      </c>
      <c r="M3411">
        <v>0</v>
      </c>
      <c r="N3411">
        <v>0</v>
      </c>
      <c r="O3411">
        <f t="shared" si="430"/>
        <v>18</v>
      </c>
      <c r="P3411">
        <f t="shared" si="427"/>
        <v>11</v>
      </c>
    </row>
    <row r="3412" spans="2:16" x14ac:dyDescent="0.25">
      <c r="B3412" s="16">
        <f t="shared" si="431"/>
        <v>42212</v>
      </c>
      <c r="C3412">
        <v>287</v>
      </c>
      <c r="D3412">
        <f t="shared" si="424"/>
        <v>162</v>
      </c>
      <c r="E3412">
        <f t="shared" si="425"/>
        <v>125</v>
      </c>
      <c r="F3412">
        <f t="shared" si="428"/>
        <v>13</v>
      </c>
      <c r="G3412">
        <v>13</v>
      </c>
      <c r="H3412">
        <f t="shared" si="429"/>
        <v>95</v>
      </c>
      <c r="I3412">
        <f>2</f>
        <v>2</v>
      </c>
      <c r="J3412">
        <v>0</v>
      </c>
      <c r="K3412">
        <v>10</v>
      </c>
      <c r="L3412">
        <v>0</v>
      </c>
      <c r="M3412">
        <v>0</v>
      </c>
      <c r="N3412">
        <v>0</v>
      </c>
      <c r="O3412">
        <f t="shared" si="430"/>
        <v>18</v>
      </c>
      <c r="P3412">
        <f t="shared" si="427"/>
        <v>11</v>
      </c>
    </row>
    <row r="3413" spans="2:16" x14ac:dyDescent="0.25">
      <c r="B3413" s="16">
        <f t="shared" si="431"/>
        <v>42213</v>
      </c>
      <c r="C3413">
        <v>287</v>
      </c>
      <c r="D3413">
        <f t="shared" si="424"/>
        <v>162</v>
      </c>
      <c r="E3413">
        <f t="shared" si="425"/>
        <v>125</v>
      </c>
      <c r="F3413">
        <f t="shared" si="428"/>
        <v>13</v>
      </c>
      <c r="G3413">
        <v>13</v>
      </c>
      <c r="H3413">
        <f t="shared" si="429"/>
        <v>95</v>
      </c>
      <c r="I3413">
        <f>2</f>
        <v>2</v>
      </c>
      <c r="J3413">
        <v>0</v>
      </c>
      <c r="K3413">
        <v>10</v>
      </c>
      <c r="L3413">
        <v>0</v>
      </c>
      <c r="M3413">
        <v>0</v>
      </c>
      <c r="N3413">
        <v>0</v>
      </c>
      <c r="O3413">
        <f t="shared" si="430"/>
        <v>18</v>
      </c>
      <c r="P3413">
        <f t="shared" si="427"/>
        <v>11</v>
      </c>
    </row>
    <row r="3414" spans="2:16" x14ac:dyDescent="0.25">
      <c r="B3414" s="16">
        <f t="shared" si="431"/>
        <v>42214</v>
      </c>
      <c r="C3414">
        <v>287</v>
      </c>
      <c r="D3414">
        <f t="shared" si="424"/>
        <v>162</v>
      </c>
      <c r="E3414">
        <f t="shared" si="425"/>
        <v>125</v>
      </c>
      <c r="F3414">
        <f t="shared" si="428"/>
        <v>13</v>
      </c>
      <c r="G3414">
        <v>13</v>
      </c>
      <c r="H3414">
        <f t="shared" si="429"/>
        <v>95</v>
      </c>
      <c r="I3414">
        <f>2</f>
        <v>2</v>
      </c>
      <c r="J3414">
        <v>0</v>
      </c>
      <c r="K3414">
        <v>10</v>
      </c>
      <c r="L3414">
        <v>0</v>
      </c>
      <c r="M3414">
        <v>0</v>
      </c>
      <c r="N3414">
        <v>0</v>
      </c>
      <c r="O3414">
        <f t="shared" si="430"/>
        <v>18</v>
      </c>
      <c r="P3414">
        <f t="shared" si="427"/>
        <v>11</v>
      </c>
    </row>
    <row r="3415" spans="2:16" x14ac:dyDescent="0.25">
      <c r="B3415" s="16">
        <f t="shared" si="431"/>
        <v>42215</v>
      </c>
      <c r="C3415">
        <v>287</v>
      </c>
      <c r="D3415">
        <f t="shared" si="424"/>
        <v>162</v>
      </c>
      <c r="E3415">
        <f t="shared" si="425"/>
        <v>125</v>
      </c>
      <c r="F3415">
        <f t="shared" si="428"/>
        <v>13</v>
      </c>
      <c r="G3415">
        <v>13</v>
      </c>
      <c r="H3415">
        <f t="shared" si="429"/>
        <v>95</v>
      </c>
      <c r="I3415">
        <f>2</f>
        <v>2</v>
      </c>
      <c r="J3415">
        <v>0</v>
      </c>
      <c r="K3415">
        <v>10</v>
      </c>
      <c r="L3415">
        <v>0</v>
      </c>
      <c r="M3415">
        <v>0</v>
      </c>
      <c r="N3415">
        <v>0</v>
      </c>
      <c r="O3415">
        <f t="shared" si="430"/>
        <v>18</v>
      </c>
      <c r="P3415">
        <f t="shared" si="427"/>
        <v>11</v>
      </c>
    </row>
    <row r="3416" spans="2:16" x14ac:dyDescent="0.25">
      <c r="B3416" s="16">
        <f t="shared" si="431"/>
        <v>42216</v>
      </c>
      <c r="C3416">
        <v>287</v>
      </c>
      <c r="D3416">
        <f t="shared" si="424"/>
        <v>162</v>
      </c>
      <c r="E3416">
        <f t="shared" si="425"/>
        <v>125</v>
      </c>
      <c r="F3416">
        <f t="shared" si="428"/>
        <v>13</v>
      </c>
      <c r="G3416">
        <v>13</v>
      </c>
      <c r="H3416">
        <f t="shared" si="429"/>
        <v>95</v>
      </c>
      <c r="I3416">
        <f>2</f>
        <v>2</v>
      </c>
      <c r="J3416">
        <v>0</v>
      </c>
      <c r="K3416">
        <v>10</v>
      </c>
      <c r="L3416">
        <v>0</v>
      </c>
      <c r="M3416">
        <v>0</v>
      </c>
      <c r="N3416">
        <v>0</v>
      </c>
      <c r="O3416">
        <f t="shared" si="430"/>
        <v>18</v>
      </c>
      <c r="P3416">
        <f t="shared" si="427"/>
        <v>11</v>
      </c>
    </row>
    <row r="3417" spans="2:16" x14ac:dyDescent="0.25">
      <c r="B3417" s="16">
        <f t="shared" si="431"/>
        <v>42217</v>
      </c>
      <c r="C3417">
        <v>287</v>
      </c>
      <c r="D3417">
        <f t="shared" si="424"/>
        <v>163</v>
      </c>
      <c r="E3417">
        <f t="shared" si="425"/>
        <v>124</v>
      </c>
      <c r="F3417">
        <f t="shared" si="428"/>
        <v>13</v>
      </c>
      <c r="G3417">
        <v>27</v>
      </c>
      <c r="H3417">
        <f>1+7+5+12+63</f>
        <v>88</v>
      </c>
      <c r="I3417">
        <f>2</f>
        <v>2</v>
      </c>
      <c r="J3417">
        <v>0</v>
      </c>
      <c r="K3417">
        <v>10</v>
      </c>
      <c r="L3417">
        <v>0</v>
      </c>
      <c r="M3417">
        <v>0</v>
      </c>
      <c r="N3417">
        <v>0</v>
      </c>
      <c r="O3417">
        <f t="shared" si="426"/>
        <v>12</v>
      </c>
      <c r="P3417">
        <f t="shared" si="427"/>
        <v>11</v>
      </c>
    </row>
    <row r="3418" spans="2:16" x14ac:dyDescent="0.25">
      <c r="B3418" s="16">
        <f t="shared" si="431"/>
        <v>42218</v>
      </c>
      <c r="C3418">
        <v>287</v>
      </c>
      <c r="D3418">
        <f t="shared" si="424"/>
        <v>163</v>
      </c>
      <c r="E3418">
        <f t="shared" si="425"/>
        <v>124</v>
      </c>
      <c r="F3418">
        <f t="shared" si="428"/>
        <v>13</v>
      </c>
      <c r="G3418">
        <v>27</v>
      </c>
      <c r="H3418">
        <f t="shared" ref="H3418:H3447" si="432">1+7+5+12+63</f>
        <v>88</v>
      </c>
      <c r="I3418">
        <f>2</f>
        <v>2</v>
      </c>
      <c r="J3418">
        <v>0</v>
      </c>
      <c r="K3418">
        <v>10</v>
      </c>
      <c r="L3418">
        <v>0</v>
      </c>
      <c r="M3418">
        <v>0</v>
      </c>
      <c r="N3418">
        <v>0</v>
      </c>
      <c r="O3418">
        <f t="shared" si="426"/>
        <v>12</v>
      </c>
      <c r="P3418">
        <f t="shared" si="427"/>
        <v>11</v>
      </c>
    </row>
    <row r="3419" spans="2:16" x14ac:dyDescent="0.25">
      <c r="B3419" s="16">
        <f t="shared" si="431"/>
        <v>42219</v>
      </c>
      <c r="C3419">
        <v>287</v>
      </c>
      <c r="D3419">
        <f t="shared" si="424"/>
        <v>163</v>
      </c>
      <c r="E3419">
        <f t="shared" si="425"/>
        <v>124</v>
      </c>
      <c r="F3419">
        <f t="shared" si="428"/>
        <v>13</v>
      </c>
      <c r="G3419">
        <v>27</v>
      </c>
      <c r="H3419">
        <f t="shared" si="432"/>
        <v>88</v>
      </c>
      <c r="I3419">
        <f>2</f>
        <v>2</v>
      </c>
      <c r="J3419">
        <v>0</v>
      </c>
      <c r="K3419">
        <v>10</v>
      </c>
      <c r="L3419">
        <v>0</v>
      </c>
      <c r="M3419">
        <v>0</v>
      </c>
      <c r="N3419">
        <v>0</v>
      </c>
      <c r="O3419">
        <f t="shared" si="426"/>
        <v>12</v>
      </c>
      <c r="P3419">
        <f t="shared" si="427"/>
        <v>11</v>
      </c>
    </row>
    <row r="3420" spans="2:16" x14ac:dyDescent="0.25">
      <c r="B3420" s="16">
        <f t="shared" si="431"/>
        <v>42220</v>
      </c>
      <c r="C3420">
        <v>287</v>
      </c>
      <c r="D3420">
        <f t="shared" si="424"/>
        <v>163</v>
      </c>
      <c r="E3420">
        <f t="shared" si="425"/>
        <v>124</v>
      </c>
      <c r="F3420">
        <f t="shared" si="428"/>
        <v>13</v>
      </c>
      <c r="G3420">
        <v>27</v>
      </c>
      <c r="H3420">
        <f t="shared" si="432"/>
        <v>88</v>
      </c>
      <c r="I3420">
        <f>2</f>
        <v>2</v>
      </c>
      <c r="J3420">
        <v>0</v>
      </c>
      <c r="K3420">
        <v>10</v>
      </c>
      <c r="L3420">
        <v>0</v>
      </c>
      <c r="M3420">
        <v>0</v>
      </c>
      <c r="N3420">
        <v>0</v>
      </c>
      <c r="O3420">
        <f t="shared" si="426"/>
        <v>12</v>
      </c>
      <c r="P3420">
        <f t="shared" si="427"/>
        <v>11</v>
      </c>
    </row>
    <row r="3421" spans="2:16" x14ac:dyDescent="0.25">
      <c r="B3421" s="16">
        <f t="shared" si="431"/>
        <v>42221</v>
      </c>
      <c r="C3421">
        <v>287</v>
      </c>
      <c r="D3421">
        <f t="shared" si="424"/>
        <v>163</v>
      </c>
      <c r="E3421">
        <f t="shared" si="425"/>
        <v>124</v>
      </c>
      <c r="F3421">
        <f t="shared" si="428"/>
        <v>13</v>
      </c>
      <c r="G3421">
        <v>27</v>
      </c>
      <c r="H3421">
        <f t="shared" si="432"/>
        <v>88</v>
      </c>
      <c r="I3421">
        <f>2</f>
        <v>2</v>
      </c>
      <c r="J3421">
        <v>0</v>
      </c>
      <c r="K3421">
        <v>10</v>
      </c>
      <c r="L3421">
        <v>0</v>
      </c>
      <c r="M3421">
        <v>0</v>
      </c>
      <c r="N3421">
        <v>0</v>
      </c>
      <c r="O3421">
        <f t="shared" si="426"/>
        <v>12</v>
      </c>
      <c r="P3421">
        <f t="shared" si="427"/>
        <v>11</v>
      </c>
    </row>
    <row r="3422" spans="2:16" x14ac:dyDescent="0.25">
      <c r="B3422" s="16">
        <f t="shared" si="431"/>
        <v>42222</v>
      </c>
      <c r="C3422">
        <v>287</v>
      </c>
      <c r="D3422">
        <f t="shared" si="424"/>
        <v>163</v>
      </c>
      <c r="E3422">
        <f t="shared" si="425"/>
        <v>124</v>
      </c>
      <c r="F3422">
        <f t="shared" si="428"/>
        <v>13</v>
      </c>
      <c r="G3422">
        <v>27</v>
      </c>
      <c r="H3422">
        <f t="shared" si="432"/>
        <v>88</v>
      </c>
      <c r="I3422">
        <f>2</f>
        <v>2</v>
      </c>
      <c r="J3422">
        <v>0</v>
      </c>
      <c r="K3422">
        <v>10</v>
      </c>
      <c r="L3422">
        <v>0</v>
      </c>
      <c r="M3422">
        <v>0</v>
      </c>
      <c r="N3422">
        <v>0</v>
      </c>
      <c r="O3422">
        <f t="shared" si="426"/>
        <v>12</v>
      </c>
      <c r="P3422">
        <f t="shared" si="427"/>
        <v>11</v>
      </c>
    </row>
    <row r="3423" spans="2:16" x14ac:dyDescent="0.25">
      <c r="B3423" s="16">
        <f t="shared" si="431"/>
        <v>42223</v>
      </c>
      <c r="C3423">
        <v>287</v>
      </c>
      <c r="D3423">
        <f t="shared" si="424"/>
        <v>163</v>
      </c>
      <c r="E3423">
        <f t="shared" si="425"/>
        <v>124</v>
      </c>
      <c r="F3423">
        <f t="shared" si="428"/>
        <v>13</v>
      </c>
      <c r="G3423">
        <v>27</v>
      </c>
      <c r="H3423">
        <f t="shared" si="432"/>
        <v>88</v>
      </c>
      <c r="I3423">
        <f>2</f>
        <v>2</v>
      </c>
      <c r="J3423">
        <v>0</v>
      </c>
      <c r="K3423">
        <v>10</v>
      </c>
      <c r="L3423">
        <v>0</v>
      </c>
      <c r="M3423">
        <v>0</v>
      </c>
      <c r="N3423">
        <v>0</v>
      </c>
      <c r="O3423">
        <f t="shared" si="426"/>
        <v>12</v>
      </c>
      <c r="P3423">
        <f t="shared" si="427"/>
        <v>11</v>
      </c>
    </row>
    <row r="3424" spans="2:16" x14ac:dyDescent="0.25">
      <c r="B3424" s="16">
        <f t="shared" si="431"/>
        <v>42224</v>
      </c>
      <c r="C3424">
        <v>287</v>
      </c>
      <c r="D3424">
        <f t="shared" si="424"/>
        <v>163</v>
      </c>
      <c r="E3424">
        <f t="shared" si="425"/>
        <v>124</v>
      </c>
      <c r="F3424">
        <f t="shared" si="428"/>
        <v>13</v>
      </c>
      <c r="G3424">
        <v>27</v>
      </c>
      <c r="H3424">
        <f t="shared" si="432"/>
        <v>88</v>
      </c>
      <c r="I3424">
        <f>2</f>
        <v>2</v>
      </c>
      <c r="J3424">
        <v>0</v>
      </c>
      <c r="K3424">
        <v>10</v>
      </c>
      <c r="L3424">
        <v>0</v>
      </c>
      <c r="M3424">
        <v>0</v>
      </c>
      <c r="N3424">
        <v>0</v>
      </c>
      <c r="O3424">
        <f t="shared" si="426"/>
        <v>12</v>
      </c>
      <c r="P3424">
        <f t="shared" si="427"/>
        <v>11</v>
      </c>
    </row>
    <row r="3425" spans="2:16" x14ac:dyDescent="0.25">
      <c r="B3425" s="16">
        <f t="shared" si="431"/>
        <v>42225</v>
      </c>
      <c r="C3425">
        <v>287</v>
      </c>
      <c r="D3425">
        <f t="shared" si="424"/>
        <v>163</v>
      </c>
      <c r="E3425">
        <f t="shared" si="425"/>
        <v>124</v>
      </c>
      <c r="F3425">
        <f t="shared" si="428"/>
        <v>13</v>
      </c>
      <c r="G3425">
        <v>27</v>
      </c>
      <c r="H3425">
        <f t="shared" si="432"/>
        <v>88</v>
      </c>
      <c r="I3425">
        <f>2</f>
        <v>2</v>
      </c>
      <c r="J3425">
        <v>0</v>
      </c>
      <c r="K3425">
        <v>10</v>
      </c>
      <c r="L3425">
        <v>0</v>
      </c>
      <c r="M3425">
        <v>0</v>
      </c>
      <c r="N3425">
        <v>0</v>
      </c>
      <c r="O3425">
        <f t="shared" si="426"/>
        <v>12</v>
      </c>
      <c r="P3425">
        <f t="shared" si="427"/>
        <v>11</v>
      </c>
    </row>
    <row r="3426" spans="2:16" x14ac:dyDescent="0.25">
      <c r="B3426" s="16">
        <f t="shared" si="431"/>
        <v>42226</v>
      </c>
      <c r="C3426">
        <v>287</v>
      </c>
      <c r="D3426">
        <f t="shared" si="424"/>
        <v>163</v>
      </c>
      <c r="E3426">
        <f t="shared" si="425"/>
        <v>124</v>
      </c>
      <c r="F3426">
        <f t="shared" si="428"/>
        <v>13</v>
      </c>
      <c r="G3426">
        <v>27</v>
      </c>
      <c r="H3426">
        <f t="shared" si="432"/>
        <v>88</v>
      </c>
      <c r="I3426">
        <f>2</f>
        <v>2</v>
      </c>
      <c r="J3426">
        <v>0</v>
      </c>
      <c r="K3426">
        <v>10</v>
      </c>
      <c r="L3426">
        <v>0</v>
      </c>
      <c r="M3426">
        <v>0</v>
      </c>
      <c r="N3426">
        <v>0</v>
      </c>
      <c r="O3426">
        <f t="shared" si="426"/>
        <v>12</v>
      </c>
      <c r="P3426">
        <f t="shared" si="427"/>
        <v>11</v>
      </c>
    </row>
    <row r="3427" spans="2:16" x14ac:dyDescent="0.25">
      <c r="B3427" s="16">
        <f t="shared" si="431"/>
        <v>42227</v>
      </c>
      <c r="C3427">
        <v>287</v>
      </c>
      <c r="D3427">
        <f t="shared" si="424"/>
        <v>163</v>
      </c>
      <c r="E3427">
        <f t="shared" si="425"/>
        <v>124</v>
      </c>
      <c r="F3427">
        <f t="shared" si="428"/>
        <v>13</v>
      </c>
      <c r="G3427">
        <v>27</v>
      </c>
      <c r="H3427">
        <f t="shared" si="432"/>
        <v>88</v>
      </c>
      <c r="I3427">
        <f>2</f>
        <v>2</v>
      </c>
      <c r="J3427">
        <v>0</v>
      </c>
      <c r="K3427">
        <v>10</v>
      </c>
      <c r="L3427">
        <v>0</v>
      </c>
      <c r="M3427">
        <v>0</v>
      </c>
      <c r="N3427">
        <v>0</v>
      </c>
      <c r="O3427">
        <f t="shared" si="426"/>
        <v>12</v>
      </c>
      <c r="P3427">
        <f t="shared" si="427"/>
        <v>11</v>
      </c>
    </row>
    <row r="3428" spans="2:16" x14ac:dyDescent="0.25">
      <c r="B3428" s="16">
        <f t="shared" si="431"/>
        <v>42228</v>
      </c>
      <c r="C3428">
        <v>287</v>
      </c>
      <c r="D3428">
        <f t="shared" si="424"/>
        <v>163</v>
      </c>
      <c r="E3428">
        <f t="shared" si="425"/>
        <v>124</v>
      </c>
      <c r="F3428">
        <f t="shared" si="428"/>
        <v>13</v>
      </c>
      <c r="G3428">
        <v>27</v>
      </c>
      <c r="H3428">
        <f t="shared" si="432"/>
        <v>88</v>
      </c>
      <c r="I3428">
        <f>2</f>
        <v>2</v>
      </c>
      <c r="J3428">
        <v>0</v>
      </c>
      <c r="K3428">
        <v>10</v>
      </c>
      <c r="L3428">
        <v>0</v>
      </c>
      <c r="M3428">
        <v>0</v>
      </c>
      <c r="N3428">
        <v>0</v>
      </c>
      <c r="O3428">
        <f t="shared" si="426"/>
        <v>12</v>
      </c>
      <c r="P3428">
        <f t="shared" si="427"/>
        <v>11</v>
      </c>
    </row>
    <row r="3429" spans="2:16" x14ac:dyDescent="0.25">
      <c r="B3429" s="16">
        <f t="shared" si="431"/>
        <v>42229</v>
      </c>
      <c r="C3429">
        <v>287</v>
      </c>
      <c r="D3429">
        <f t="shared" si="424"/>
        <v>163</v>
      </c>
      <c r="E3429">
        <f t="shared" si="425"/>
        <v>124</v>
      </c>
      <c r="F3429">
        <f t="shared" si="428"/>
        <v>13</v>
      </c>
      <c r="G3429">
        <v>27</v>
      </c>
      <c r="H3429">
        <f t="shared" si="432"/>
        <v>88</v>
      </c>
      <c r="I3429">
        <f>2</f>
        <v>2</v>
      </c>
      <c r="J3429">
        <v>0</v>
      </c>
      <c r="K3429">
        <v>10</v>
      </c>
      <c r="L3429">
        <v>0</v>
      </c>
      <c r="M3429">
        <v>0</v>
      </c>
      <c r="N3429">
        <v>0</v>
      </c>
      <c r="O3429">
        <f t="shared" si="426"/>
        <v>12</v>
      </c>
      <c r="P3429">
        <f t="shared" si="427"/>
        <v>11</v>
      </c>
    </row>
    <row r="3430" spans="2:16" x14ac:dyDescent="0.25">
      <c r="B3430" s="16">
        <f t="shared" si="431"/>
        <v>42230</v>
      </c>
      <c r="C3430">
        <v>287</v>
      </c>
      <c r="D3430">
        <f t="shared" si="424"/>
        <v>163</v>
      </c>
      <c r="E3430">
        <f t="shared" si="425"/>
        <v>124</v>
      </c>
      <c r="F3430">
        <f t="shared" si="428"/>
        <v>13</v>
      </c>
      <c r="G3430">
        <v>27</v>
      </c>
      <c r="H3430">
        <f t="shared" si="432"/>
        <v>88</v>
      </c>
      <c r="I3430">
        <f>2</f>
        <v>2</v>
      </c>
      <c r="J3430">
        <v>0</v>
      </c>
      <c r="K3430">
        <v>10</v>
      </c>
      <c r="L3430">
        <v>0</v>
      </c>
      <c r="M3430">
        <v>0</v>
      </c>
      <c r="N3430">
        <v>0</v>
      </c>
      <c r="O3430">
        <f t="shared" si="426"/>
        <v>12</v>
      </c>
      <c r="P3430">
        <f t="shared" si="427"/>
        <v>11</v>
      </c>
    </row>
    <row r="3431" spans="2:16" x14ac:dyDescent="0.25">
      <c r="B3431" s="16">
        <f t="shared" si="431"/>
        <v>42231</v>
      </c>
      <c r="C3431">
        <v>287</v>
      </c>
      <c r="D3431">
        <f t="shared" si="424"/>
        <v>163</v>
      </c>
      <c r="E3431">
        <f t="shared" si="425"/>
        <v>124</v>
      </c>
      <c r="F3431">
        <f t="shared" si="428"/>
        <v>13</v>
      </c>
      <c r="G3431">
        <v>27</v>
      </c>
      <c r="H3431">
        <f t="shared" si="432"/>
        <v>88</v>
      </c>
      <c r="I3431">
        <f>2</f>
        <v>2</v>
      </c>
      <c r="J3431">
        <v>0</v>
      </c>
      <c r="K3431">
        <v>10</v>
      </c>
      <c r="L3431">
        <v>0</v>
      </c>
      <c r="M3431">
        <v>0</v>
      </c>
      <c r="N3431">
        <v>0</v>
      </c>
      <c r="O3431">
        <f t="shared" si="426"/>
        <v>12</v>
      </c>
      <c r="P3431">
        <f t="shared" si="427"/>
        <v>11</v>
      </c>
    </row>
    <row r="3432" spans="2:16" x14ac:dyDescent="0.25">
      <c r="B3432" s="16">
        <f t="shared" si="431"/>
        <v>42232</v>
      </c>
      <c r="C3432">
        <v>287</v>
      </c>
      <c r="D3432">
        <f t="shared" si="424"/>
        <v>163</v>
      </c>
      <c r="E3432">
        <f t="shared" si="425"/>
        <v>124</v>
      </c>
      <c r="F3432">
        <f t="shared" si="428"/>
        <v>13</v>
      </c>
      <c r="G3432">
        <v>27</v>
      </c>
      <c r="H3432">
        <f t="shared" si="432"/>
        <v>88</v>
      </c>
      <c r="I3432">
        <f>2</f>
        <v>2</v>
      </c>
      <c r="J3432">
        <v>0</v>
      </c>
      <c r="K3432">
        <v>10</v>
      </c>
      <c r="L3432">
        <v>0</v>
      </c>
      <c r="M3432">
        <v>0</v>
      </c>
      <c r="N3432">
        <v>0</v>
      </c>
      <c r="O3432">
        <f t="shared" si="426"/>
        <v>12</v>
      </c>
      <c r="P3432">
        <f t="shared" si="427"/>
        <v>11</v>
      </c>
    </row>
    <row r="3433" spans="2:16" x14ac:dyDescent="0.25">
      <c r="B3433" s="16">
        <f t="shared" si="431"/>
        <v>42233</v>
      </c>
      <c r="C3433">
        <v>287</v>
      </c>
      <c r="D3433">
        <f t="shared" si="424"/>
        <v>163</v>
      </c>
      <c r="E3433">
        <f t="shared" si="425"/>
        <v>124</v>
      </c>
      <c r="F3433">
        <f t="shared" si="428"/>
        <v>13</v>
      </c>
      <c r="G3433">
        <v>27</v>
      </c>
      <c r="H3433">
        <f t="shared" si="432"/>
        <v>88</v>
      </c>
      <c r="I3433">
        <f>2</f>
        <v>2</v>
      </c>
      <c r="J3433">
        <v>0</v>
      </c>
      <c r="K3433">
        <v>10</v>
      </c>
      <c r="L3433">
        <v>0</v>
      </c>
      <c r="M3433">
        <v>0</v>
      </c>
      <c r="N3433">
        <v>0</v>
      </c>
      <c r="O3433">
        <f t="shared" si="426"/>
        <v>12</v>
      </c>
      <c r="P3433">
        <f t="shared" si="427"/>
        <v>11</v>
      </c>
    </row>
    <row r="3434" spans="2:16" x14ac:dyDescent="0.25">
      <c r="B3434" s="16">
        <f t="shared" si="431"/>
        <v>42234</v>
      </c>
      <c r="C3434">
        <v>287</v>
      </c>
      <c r="D3434">
        <f t="shared" ref="D3434:D3477" si="433">SUM(F3434:W3434)</f>
        <v>163</v>
      </c>
      <c r="E3434">
        <f t="shared" ref="E3434:E3477" si="434">C3434-D3434</f>
        <v>124</v>
      </c>
      <c r="F3434">
        <f t="shared" si="428"/>
        <v>13</v>
      </c>
      <c r="G3434">
        <v>27</v>
      </c>
      <c r="H3434">
        <f t="shared" si="432"/>
        <v>88</v>
      </c>
      <c r="I3434">
        <f>2</f>
        <v>2</v>
      </c>
      <c r="J3434">
        <v>0</v>
      </c>
      <c r="K3434">
        <v>10</v>
      </c>
      <c r="L3434">
        <v>0</v>
      </c>
      <c r="M3434">
        <v>0</v>
      </c>
      <c r="N3434">
        <v>0</v>
      </c>
      <c r="O3434">
        <f t="shared" ref="O3434:O3477" si="435">5+7</f>
        <v>12</v>
      </c>
      <c r="P3434">
        <f t="shared" ref="P3434:P3447" si="436">6+5</f>
        <v>11</v>
      </c>
    </row>
    <row r="3435" spans="2:16" x14ac:dyDescent="0.25">
      <c r="B3435" s="16">
        <f t="shared" si="431"/>
        <v>42235</v>
      </c>
      <c r="C3435">
        <v>287</v>
      </c>
      <c r="D3435">
        <f t="shared" si="433"/>
        <v>163</v>
      </c>
      <c r="E3435">
        <f t="shared" si="434"/>
        <v>124</v>
      </c>
      <c r="F3435">
        <f t="shared" si="428"/>
        <v>13</v>
      </c>
      <c r="G3435">
        <v>27</v>
      </c>
      <c r="H3435">
        <f t="shared" si="432"/>
        <v>88</v>
      </c>
      <c r="I3435">
        <f>2</f>
        <v>2</v>
      </c>
      <c r="J3435">
        <v>0</v>
      </c>
      <c r="K3435">
        <v>10</v>
      </c>
      <c r="L3435">
        <v>0</v>
      </c>
      <c r="M3435">
        <v>0</v>
      </c>
      <c r="N3435">
        <v>0</v>
      </c>
      <c r="O3435">
        <f t="shared" si="435"/>
        <v>12</v>
      </c>
      <c r="P3435">
        <f t="shared" si="436"/>
        <v>11</v>
      </c>
    </row>
    <row r="3436" spans="2:16" x14ac:dyDescent="0.25">
      <c r="B3436" s="16">
        <f t="shared" si="431"/>
        <v>42236</v>
      </c>
      <c r="C3436">
        <v>287</v>
      </c>
      <c r="D3436">
        <f t="shared" si="433"/>
        <v>163</v>
      </c>
      <c r="E3436">
        <f t="shared" si="434"/>
        <v>124</v>
      </c>
      <c r="F3436">
        <f t="shared" si="428"/>
        <v>13</v>
      </c>
      <c r="G3436">
        <v>27</v>
      </c>
      <c r="H3436">
        <f t="shared" si="432"/>
        <v>88</v>
      </c>
      <c r="I3436">
        <f>2</f>
        <v>2</v>
      </c>
      <c r="J3436">
        <v>0</v>
      </c>
      <c r="K3436">
        <v>10</v>
      </c>
      <c r="L3436">
        <v>0</v>
      </c>
      <c r="M3436">
        <v>0</v>
      </c>
      <c r="N3436">
        <v>0</v>
      </c>
      <c r="O3436">
        <f t="shared" si="435"/>
        <v>12</v>
      </c>
      <c r="P3436">
        <f t="shared" si="436"/>
        <v>11</v>
      </c>
    </row>
    <row r="3437" spans="2:16" x14ac:dyDescent="0.25">
      <c r="B3437" s="16">
        <f t="shared" si="431"/>
        <v>42237</v>
      </c>
      <c r="C3437">
        <v>287</v>
      </c>
      <c r="D3437">
        <f t="shared" si="433"/>
        <v>163</v>
      </c>
      <c r="E3437">
        <f t="shared" si="434"/>
        <v>124</v>
      </c>
      <c r="F3437">
        <f t="shared" si="428"/>
        <v>13</v>
      </c>
      <c r="G3437">
        <v>27</v>
      </c>
      <c r="H3437">
        <f t="shared" si="432"/>
        <v>88</v>
      </c>
      <c r="I3437">
        <f>2</f>
        <v>2</v>
      </c>
      <c r="J3437">
        <v>0</v>
      </c>
      <c r="K3437">
        <v>10</v>
      </c>
      <c r="L3437">
        <v>0</v>
      </c>
      <c r="M3437">
        <v>0</v>
      </c>
      <c r="N3437">
        <v>0</v>
      </c>
      <c r="O3437">
        <f t="shared" si="435"/>
        <v>12</v>
      </c>
      <c r="P3437">
        <f t="shared" si="436"/>
        <v>11</v>
      </c>
    </row>
    <row r="3438" spans="2:16" x14ac:dyDescent="0.25">
      <c r="B3438" s="16">
        <f t="shared" si="431"/>
        <v>42238</v>
      </c>
      <c r="C3438">
        <v>287</v>
      </c>
      <c r="D3438">
        <f t="shared" si="433"/>
        <v>163</v>
      </c>
      <c r="E3438">
        <f t="shared" si="434"/>
        <v>124</v>
      </c>
      <c r="F3438">
        <f t="shared" si="428"/>
        <v>13</v>
      </c>
      <c r="G3438">
        <v>27</v>
      </c>
      <c r="H3438">
        <f t="shared" si="432"/>
        <v>88</v>
      </c>
      <c r="I3438">
        <f>2</f>
        <v>2</v>
      </c>
      <c r="J3438">
        <v>0</v>
      </c>
      <c r="K3438">
        <v>10</v>
      </c>
      <c r="L3438">
        <v>0</v>
      </c>
      <c r="M3438">
        <v>0</v>
      </c>
      <c r="N3438">
        <v>0</v>
      </c>
      <c r="O3438">
        <f t="shared" si="435"/>
        <v>12</v>
      </c>
      <c r="P3438">
        <f t="shared" si="436"/>
        <v>11</v>
      </c>
    </row>
    <row r="3439" spans="2:16" x14ac:dyDescent="0.25">
      <c r="B3439" s="16">
        <f t="shared" si="431"/>
        <v>42239</v>
      </c>
      <c r="C3439">
        <v>287</v>
      </c>
      <c r="D3439">
        <f t="shared" si="433"/>
        <v>163</v>
      </c>
      <c r="E3439">
        <f t="shared" si="434"/>
        <v>124</v>
      </c>
      <c r="F3439">
        <f t="shared" si="428"/>
        <v>13</v>
      </c>
      <c r="G3439">
        <v>27</v>
      </c>
      <c r="H3439">
        <f t="shared" si="432"/>
        <v>88</v>
      </c>
      <c r="I3439">
        <f>2</f>
        <v>2</v>
      </c>
      <c r="J3439">
        <v>0</v>
      </c>
      <c r="K3439">
        <v>10</v>
      </c>
      <c r="L3439">
        <v>0</v>
      </c>
      <c r="M3439">
        <v>0</v>
      </c>
      <c r="N3439">
        <v>0</v>
      </c>
      <c r="O3439">
        <f t="shared" si="435"/>
        <v>12</v>
      </c>
      <c r="P3439">
        <f t="shared" si="436"/>
        <v>11</v>
      </c>
    </row>
    <row r="3440" spans="2:16" x14ac:dyDescent="0.25">
      <c r="B3440" s="16">
        <f t="shared" si="431"/>
        <v>42240</v>
      </c>
      <c r="C3440">
        <v>287</v>
      </c>
      <c r="D3440">
        <f t="shared" si="433"/>
        <v>163</v>
      </c>
      <c r="E3440">
        <f t="shared" si="434"/>
        <v>124</v>
      </c>
      <c r="F3440">
        <f t="shared" si="428"/>
        <v>13</v>
      </c>
      <c r="G3440">
        <v>27</v>
      </c>
      <c r="H3440">
        <f t="shared" si="432"/>
        <v>88</v>
      </c>
      <c r="I3440">
        <f>2</f>
        <v>2</v>
      </c>
      <c r="J3440">
        <v>0</v>
      </c>
      <c r="K3440">
        <v>10</v>
      </c>
      <c r="L3440">
        <v>0</v>
      </c>
      <c r="M3440">
        <v>0</v>
      </c>
      <c r="N3440">
        <v>0</v>
      </c>
      <c r="O3440">
        <f t="shared" si="435"/>
        <v>12</v>
      </c>
      <c r="P3440">
        <f t="shared" si="436"/>
        <v>11</v>
      </c>
    </row>
    <row r="3441" spans="2:16" x14ac:dyDescent="0.25">
      <c r="B3441" s="16">
        <f t="shared" si="431"/>
        <v>42241</v>
      </c>
      <c r="C3441">
        <v>287</v>
      </c>
      <c r="D3441">
        <f t="shared" si="433"/>
        <v>163</v>
      </c>
      <c r="E3441">
        <f t="shared" si="434"/>
        <v>124</v>
      </c>
      <c r="F3441">
        <f t="shared" si="428"/>
        <v>13</v>
      </c>
      <c r="G3441">
        <v>27</v>
      </c>
      <c r="H3441">
        <f t="shared" si="432"/>
        <v>88</v>
      </c>
      <c r="I3441">
        <f>2</f>
        <v>2</v>
      </c>
      <c r="J3441">
        <v>0</v>
      </c>
      <c r="K3441">
        <v>10</v>
      </c>
      <c r="L3441">
        <v>0</v>
      </c>
      <c r="M3441">
        <v>0</v>
      </c>
      <c r="N3441">
        <v>0</v>
      </c>
      <c r="O3441">
        <f t="shared" si="435"/>
        <v>12</v>
      </c>
      <c r="P3441">
        <f t="shared" si="436"/>
        <v>11</v>
      </c>
    </row>
    <row r="3442" spans="2:16" x14ac:dyDescent="0.25">
      <c r="B3442" s="16">
        <f t="shared" si="431"/>
        <v>42242</v>
      </c>
      <c r="C3442">
        <v>287</v>
      </c>
      <c r="D3442">
        <f t="shared" si="433"/>
        <v>163</v>
      </c>
      <c r="E3442">
        <f t="shared" si="434"/>
        <v>124</v>
      </c>
      <c r="F3442">
        <f t="shared" si="428"/>
        <v>13</v>
      </c>
      <c r="G3442">
        <v>27</v>
      </c>
      <c r="H3442">
        <f t="shared" si="432"/>
        <v>88</v>
      </c>
      <c r="I3442">
        <f>2</f>
        <v>2</v>
      </c>
      <c r="J3442">
        <v>0</v>
      </c>
      <c r="K3442">
        <v>10</v>
      </c>
      <c r="L3442">
        <v>0</v>
      </c>
      <c r="M3442">
        <v>0</v>
      </c>
      <c r="N3442">
        <v>0</v>
      </c>
      <c r="O3442">
        <f t="shared" si="435"/>
        <v>12</v>
      </c>
      <c r="P3442">
        <f t="shared" si="436"/>
        <v>11</v>
      </c>
    </row>
    <row r="3443" spans="2:16" x14ac:dyDescent="0.25">
      <c r="B3443" s="16">
        <f t="shared" si="431"/>
        <v>42243</v>
      </c>
      <c r="C3443">
        <v>287</v>
      </c>
      <c r="D3443">
        <f t="shared" si="433"/>
        <v>163</v>
      </c>
      <c r="E3443">
        <f t="shared" si="434"/>
        <v>124</v>
      </c>
      <c r="F3443">
        <f t="shared" si="428"/>
        <v>13</v>
      </c>
      <c r="G3443">
        <v>27</v>
      </c>
      <c r="H3443">
        <f t="shared" si="432"/>
        <v>88</v>
      </c>
      <c r="I3443">
        <f>2</f>
        <v>2</v>
      </c>
      <c r="J3443">
        <v>0</v>
      </c>
      <c r="K3443">
        <v>10</v>
      </c>
      <c r="L3443">
        <v>0</v>
      </c>
      <c r="M3443">
        <v>0</v>
      </c>
      <c r="N3443">
        <v>0</v>
      </c>
      <c r="O3443">
        <f t="shared" si="435"/>
        <v>12</v>
      </c>
      <c r="P3443">
        <f t="shared" si="436"/>
        <v>11</v>
      </c>
    </row>
    <row r="3444" spans="2:16" x14ac:dyDescent="0.25">
      <c r="B3444" s="16">
        <f t="shared" si="431"/>
        <v>42244</v>
      </c>
      <c r="C3444">
        <v>287</v>
      </c>
      <c r="D3444">
        <f t="shared" si="433"/>
        <v>163</v>
      </c>
      <c r="E3444">
        <f t="shared" si="434"/>
        <v>124</v>
      </c>
      <c r="F3444">
        <f t="shared" si="428"/>
        <v>13</v>
      </c>
      <c r="G3444">
        <v>27</v>
      </c>
      <c r="H3444">
        <f t="shared" si="432"/>
        <v>88</v>
      </c>
      <c r="I3444">
        <f>2</f>
        <v>2</v>
      </c>
      <c r="J3444">
        <v>0</v>
      </c>
      <c r="K3444">
        <v>10</v>
      </c>
      <c r="L3444">
        <v>0</v>
      </c>
      <c r="M3444">
        <v>0</v>
      </c>
      <c r="N3444">
        <v>0</v>
      </c>
      <c r="O3444">
        <f t="shared" si="435"/>
        <v>12</v>
      </c>
      <c r="P3444">
        <f t="shared" si="436"/>
        <v>11</v>
      </c>
    </row>
    <row r="3445" spans="2:16" x14ac:dyDescent="0.25">
      <c r="B3445" s="16">
        <f t="shared" si="431"/>
        <v>42245</v>
      </c>
      <c r="C3445">
        <v>287</v>
      </c>
      <c r="D3445">
        <f t="shared" si="433"/>
        <v>163</v>
      </c>
      <c r="E3445">
        <f t="shared" si="434"/>
        <v>124</v>
      </c>
      <c r="F3445">
        <f t="shared" si="428"/>
        <v>13</v>
      </c>
      <c r="G3445">
        <v>27</v>
      </c>
      <c r="H3445">
        <f t="shared" si="432"/>
        <v>88</v>
      </c>
      <c r="I3445">
        <f>2</f>
        <v>2</v>
      </c>
      <c r="J3445">
        <v>0</v>
      </c>
      <c r="K3445">
        <v>10</v>
      </c>
      <c r="L3445">
        <v>0</v>
      </c>
      <c r="M3445">
        <v>0</v>
      </c>
      <c r="N3445">
        <v>0</v>
      </c>
      <c r="O3445">
        <f t="shared" si="435"/>
        <v>12</v>
      </c>
      <c r="P3445">
        <f t="shared" si="436"/>
        <v>11</v>
      </c>
    </row>
    <row r="3446" spans="2:16" x14ac:dyDescent="0.25">
      <c r="B3446" s="16">
        <f t="shared" si="431"/>
        <v>42246</v>
      </c>
      <c r="C3446">
        <v>287</v>
      </c>
      <c r="D3446">
        <f t="shared" si="433"/>
        <v>163</v>
      </c>
      <c r="E3446">
        <f t="shared" si="434"/>
        <v>124</v>
      </c>
      <c r="F3446">
        <f t="shared" si="428"/>
        <v>13</v>
      </c>
      <c r="G3446">
        <v>27</v>
      </c>
      <c r="H3446">
        <f t="shared" si="432"/>
        <v>88</v>
      </c>
      <c r="I3446">
        <f>2</f>
        <v>2</v>
      </c>
      <c r="J3446">
        <v>0</v>
      </c>
      <c r="K3446">
        <v>10</v>
      </c>
      <c r="L3446">
        <v>0</v>
      </c>
      <c r="M3446">
        <v>0</v>
      </c>
      <c r="N3446">
        <v>0</v>
      </c>
      <c r="O3446">
        <f t="shared" si="435"/>
        <v>12</v>
      </c>
      <c r="P3446">
        <f t="shared" si="436"/>
        <v>11</v>
      </c>
    </row>
    <row r="3447" spans="2:16" x14ac:dyDescent="0.25">
      <c r="B3447" s="16">
        <f t="shared" si="431"/>
        <v>42247</v>
      </c>
      <c r="C3447">
        <v>287</v>
      </c>
      <c r="D3447">
        <f t="shared" si="433"/>
        <v>163</v>
      </c>
      <c r="E3447">
        <f t="shared" si="434"/>
        <v>124</v>
      </c>
      <c r="F3447">
        <f t="shared" si="428"/>
        <v>13</v>
      </c>
      <c r="G3447">
        <v>27</v>
      </c>
      <c r="H3447">
        <f t="shared" si="432"/>
        <v>88</v>
      </c>
      <c r="I3447">
        <f>2</f>
        <v>2</v>
      </c>
      <c r="J3447">
        <v>0</v>
      </c>
      <c r="K3447">
        <v>10</v>
      </c>
      <c r="L3447">
        <v>0</v>
      </c>
      <c r="M3447">
        <v>0</v>
      </c>
      <c r="N3447">
        <v>0</v>
      </c>
      <c r="O3447">
        <f t="shared" si="435"/>
        <v>12</v>
      </c>
      <c r="P3447">
        <f t="shared" si="436"/>
        <v>11</v>
      </c>
    </row>
    <row r="3448" spans="2:16" x14ac:dyDescent="0.25">
      <c r="B3448" s="16">
        <f t="shared" si="431"/>
        <v>42248</v>
      </c>
      <c r="C3448">
        <f t="shared" ref="C3448:C3465" si="437">C3447</f>
        <v>287</v>
      </c>
      <c r="D3448">
        <f t="shared" si="433"/>
        <v>163</v>
      </c>
      <c r="E3448">
        <f t="shared" si="434"/>
        <v>124</v>
      </c>
      <c r="F3448">
        <f t="shared" si="428"/>
        <v>13</v>
      </c>
      <c r="G3448">
        <v>0</v>
      </c>
      <c r="H3448">
        <f>1+7+5+12+100</f>
        <v>125</v>
      </c>
      <c r="I3448">
        <f>2</f>
        <v>2</v>
      </c>
      <c r="J3448">
        <v>0</v>
      </c>
      <c r="K3448">
        <v>10</v>
      </c>
      <c r="L3448">
        <v>0</v>
      </c>
      <c r="M3448">
        <v>0</v>
      </c>
      <c r="N3448">
        <v>0</v>
      </c>
      <c r="O3448">
        <f t="shared" si="435"/>
        <v>12</v>
      </c>
      <c r="P3448">
        <f>6+5+1-11</f>
        <v>1</v>
      </c>
    </row>
    <row r="3449" spans="2:16" x14ac:dyDescent="0.25">
      <c r="B3449" s="16">
        <f t="shared" si="431"/>
        <v>42249</v>
      </c>
      <c r="C3449">
        <f t="shared" si="437"/>
        <v>287</v>
      </c>
      <c r="D3449">
        <f t="shared" si="433"/>
        <v>163</v>
      </c>
      <c r="E3449">
        <f t="shared" si="434"/>
        <v>124</v>
      </c>
      <c r="F3449">
        <f t="shared" si="428"/>
        <v>13</v>
      </c>
      <c r="G3449">
        <v>0</v>
      </c>
      <c r="H3449">
        <f t="shared" ref="H3449:H3477" si="438">1+7+5+12+100</f>
        <v>125</v>
      </c>
      <c r="I3449">
        <f>2</f>
        <v>2</v>
      </c>
      <c r="J3449">
        <v>0</v>
      </c>
      <c r="K3449">
        <v>10</v>
      </c>
      <c r="L3449">
        <v>0</v>
      </c>
      <c r="M3449">
        <v>0</v>
      </c>
      <c r="N3449">
        <v>0</v>
      </c>
      <c r="O3449">
        <f t="shared" si="435"/>
        <v>12</v>
      </c>
      <c r="P3449">
        <f t="shared" ref="P3449:P3477" si="439">6+5+1-11</f>
        <v>1</v>
      </c>
    </row>
    <row r="3450" spans="2:16" x14ac:dyDescent="0.25">
      <c r="B3450" s="16">
        <f t="shared" si="431"/>
        <v>42250</v>
      </c>
      <c r="C3450">
        <f t="shared" si="437"/>
        <v>287</v>
      </c>
      <c r="D3450">
        <f t="shared" si="433"/>
        <v>163</v>
      </c>
      <c r="E3450">
        <f t="shared" si="434"/>
        <v>124</v>
      </c>
      <c r="F3450">
        <f t="shared" si="428"/>
        <v>13</v>
      </c>
      <c r="G3450">
        <v>0</v>
      </c>
      <c r="H3450">
        <f t="shared" si="438"/>
        <v>125</v>
      </c>
      <c r="I3450">
        <f>2</f>
        <v>2</v>
      </c>
      <c r="J3450">
        <v>0</v>
      </c>
      <c r="K3450">
        <v>10</v>
      </c>
      <c r="L3450">
        <v>0</v>
      </c>
      <c r="M3450">
        <v>0</v>
      </c>
      <c r="N3450">
        <v>0</v>
      </c>
      <c r="O3450">
        <f t="shared" si="435"/>
        <v>12</v>
      </c>
      <c r="P3450">
        <f t="shared" si="439"/>
        <v>1</v>
      </c>
    </row>
    <row r="3451" spans="2:16" x14ac:dyDescent="0.25">
      <c r="B3451" s="16">
        <f t="shared" si="431"/>
        <v>42251</v>
      </c>
      <c r="C3451">
        <f t="shared" si="437"/>
        <v>287</v>
      </c>
      <c r="D3451">
        <f t="shared" si="433"/>
        <v>163</v>
      </c>
      <c r="E3451">
        <f t="shared" si="434"/>
        <v>124</v>
      </c>
      <c r="F3451">
        <f t="shared" ref="F3451:F3477" si="440">10+3</f>
        <v>13</v>
      </c>
      <c r="G3451">
        <v>0</v>
      </c>
      <c r="H3451">
        <f t="shared" si="438"/>
        <v>125</v>
      </c>
      <c r="I3451">
        <f>2</f>
        <v>2</v>
      </c>
      <c r="J3451">
        <v>0</v>
      </c>
      <c r="K3451">
        <v>10</v>
      </c>
      <c r="L3451">
        <v>0</v>
      </c>
      <c r="M3451">
        <v>0</v>
      </c>
      <c r="N3451">
        <v>0</v>
      </c>
      <c r="O3451">
        <f t="shared" si="435"/>
        <v>12</v>
      </c>
      <c r="P3451">
        <f t="shared" si="439"/>
        <v>1</v>
      </c>
    </row>
    <row r="3452" spans="2:16" x14ac:dyDescent="0.25">
      <c r="B3452" s="16">
        <f t="shared" si="431"/>
        <v>42252</v>
      </c>
      <c r="C3452">
        <f t="shared" si="437"/>
        <v>287</v>
      </c>
      <c r="D3452">
        <f t="shared" si="433"/>
        <v>163</v>
      </c>
      <c r="E3452">
        <f t="shared" si="434"/>
        <v>124</v>
      </c>
      <c r="F3452">
        <f t="shared" si="440"/>
        <v>13</v>
      </c>
      <c r="G3452">
        <v>0</v>
      </c>
      <c r="H3452">
        <f t="shared" si="438"/>
        <v>125</v>
      </c>
      <c r="I3452">
        <f>2</f>
        <v>2</v>
      </c>
      <c r="J3452">
        <v>0</v>
      </c>
      <c r="K3452">
        <v>10</v>
      </c>
      <c r="L3452">
        <v>0</v>
      </c>
      <c r="M3452">
        <v>0</v>
      </c>
      <c r="N3452">
        <v>0</v>
      </c>
      <c r="O3452">
        <f t="shared" si="435"/>
        <v>12</v>
      </c>
      <c r="P3452">
        <f t="shared" si="439"/>
        <v>1</v>
      </c>
    </row>
    <row r="3453" spans="2:16" x14ac:dyDescent="0.25">
      <c r="B3453" s="16">
        <f t="shared" si="431"/>
        <v>42253</v>
      </c>
      <c r="C3453">
        <f t="shared" si="437"/>
        <v>287</v>
      </c>
      <c r="D3453">
        <f t="shared" si="433"/>
        <v>163</v>
      </c>
      <c r="E3453">
        <f t="shared" si="434"/>
        <v>124</v>
      </c>
      <c r="F3453">
        <f t="shared" si="440"/>
        <v>13</v>
      </c>
      <c r="G3453">
        <v>0</v>
      </c>
      <c r="H3453">
        <f t="shared" si="438"/>
        <v>125</v>
      </c>
      <c r="I3453">
        <f>2</f>
        <v>2</v>
      </c>
      <c r="J3453">
        <v>0</v>
      </c>
      <c r="K3453">
        <v>10</v>
      </c>
      <c r="L3453">
        <v>0</v>
      </c>
      <c r="M3453">
        <v>0</v>
      </c>
      <c r="N3453">
        <v>0</v>
      </c>
      <c r="O3453">
        <f t="shared" si="435"/>
        <v>12</v>
      </c>
      <c r="P3453">
        <f t="shared" si="439"/>
        <v>1</v>
      </c>
    </row>
    <row r="3454" spans="2:16" x14ac:dyDescent="0.25">
      <c r="B3454" s="16">
        <f t="shared" si="431"/>
        <v>42254</v>
      </c>
      <c r="C3454">
        <f t="shared" si="437"/>
        <v>287</v>
      </c>
      <c r="D3454">
        <f t="shared" si="433"/>
        <v>163</v>
      </c>
      <c r="E3454">
        <f t="shared" si="434"/>
        <v>124</v>
      </c>
      <c r="F3454">
        <f t="shared" si="440"/>
        <v>13</v>
      </c>
      <c r="G3454">
        <v>0</v>
      </c>
      <c r="H3454">
        <f t="shared" si="438"/>
        <v>125</v>
      </c>
      <c r="I3454">
        <f>2</f>
        <v>2</v>
      </c>
      <c r="J3454">
        <v>0</v>
      </c>
      <c r="K3454">
        <v>10</v>
      </c>
      <c r="L3454">
        <v>0</v>
      </c>
      <c r="M3454">
        <v>0</v>
      </c>
      <c r="N3454">
        <v>0</v>
      </c>
      <c r="O3454">
        <f t="shared" si="435"/>
        <v>12</v>
      </c>
      <c r="P3454">
        <f t="shared" si="439"/>
        <v>1</v>
      </c>
    </row>
    <row r="3455" spans="2:16" x14ac:dyDescent="0.25">
      <c r="B3455" s="16">
        <f t="shared" si="431"/>
        <v>42255</v>
      </c>
      <c r="C3455">
        <f t="shared" si="437"/>
        <v>287</v>
      </c>
      <c r="D3455">
        <f t="shared" si="433"/>
        <v>163</v>
      </c>
      <c r="E3455">
        <f t="shared" si="434"/>
        <v>124</v>
      </c>
      <c r="F3455">
        <f t="shared" si="440"/>
        <v>13</v>
      </c>
      <c r="G3455">
        <v>0</v>
      </c>
      <c r="H3455">
        <f t="shared" si="438"/>
        <v>125</v>
      </c>
      <c r="I3455">
        <f>2</f>
        <v>2</v>
      </c>
      <c r="J3455">
        <v>0</v>
      </c>
      <c r="K3455">
        <v>10</v>
      </c>
      <c r="L3455">
        <v>0</v>
      </c>
      <c r="M3455">
        <v>0</v>
      </c>
      <c r="N3455">
        <v>0</v>
      </c>
      <c r="O3455">
        <f t="shared" si="435"/>
        <v>12</v>
      </c>
      <c r="P3455">
        <f t="shared" si="439"/>
        <v>1</v>
      </c>
    </row>
    <row r="3456" spans="2:16" x14ac:dyDescent="0.25">
      <c r="B3456" s="16">
        <f t="shared" si="431"/>
        <v>42256</v>
      </c>
      <c r="C3456">
        <f t="shared" si="437"/>
        <v>287</v>
      </c>
      <c r="D3456">
        <f t="shared" si="433"/>
        <v>163</v>
      </c>
      <c r="E3456">
        <f t="shared" si="434"/>
        <v>124</v>
      </c>
      <c r="F3456">
        <f t="shared" si="440"/>
        <v>13</v>
      </c>
      <c r="G3456">
        <v>0</v>
      </c>
      <c r="H3456">
        <f t="shared" si="438"/>
        <v>125</v>
      </c>
      <c r="I3456">
        <f>2</f>
        <v>2</v>
      </c>
      <c r="J3456">
        <v>0</v>
      </c>
      <c r="K3456">
        <v>10</v>
      </c>
      <c r="L3456">
        <v>0</v>
      </c>
      <c r="M3456">
        <v>0</v>
      </c>
      <c r="N3456">
        <v>0</v>
      </c>
      <c r="O3456">
        <f t="shared" si="435"/>
        <v>12</v>
      </c>
      <c r="P3456">
        <f t="shared" si="439"/>
        <v>1</v>
      </c>
    </row>
    <row r="3457" spans="2:16" x14ac:dyDescent="0.25">
      <c r="B3457" s="16">
        <f t="shared" si="431"/>
        <v>42257</v>
      </c>
      <c r="C3457">
        <f t="shared" si="437"/>
        <v>287</v>
      </c>
      <c r="D3457">
        <f t="shared" si="433"/>
        <v>163</v>
      </c>
      <c r="E3457">
        <f t="shared" si="434"/>
        <v>124</v>
      </c>
      <c r="F3457">
        <f t="shared" si="440"/>
        <v>13</v>
      </c>
      <c r="G3457">
        <v>0</v>
      </c>
      <c r="H3457">
        <f t="shared" si="438"/>
        <v>125</v>
      </c>
      <c r="I3457">
        <f>2</f>
        <v>2</v>
      </c>
      <c r="J3457">
        <v>0</v>
      </c>
      <c r="K3457">
        <v>10</v>
      </c>
      <c r="L3457">
        <v>0</v>
      </c>
      <c r="M3457">
        <v>0</v>
      </c>
      <c r="N3457">
        <v>0</v>
      </c>
      <c r="O3457">
        <f t="shared" si="435"/>
        <v>12</v>
      </c>
      <c r="P3457">
        <f t="shared" si="439"/>
        <v>1</v>
      </c>
    </row>
    <row r="3458" spans="2:16" x14ac:dyDescent="0.25">
      <c r="B3458" s="16">
        <f t="shared" si="431"/>
        <v>42258</v>
      </c>
      <c r="C3458">
        <f t="shared" si="437"/>
        <v>287</v>
      </c>
      <c r="D3458">
        <f t="shared" si="433"/>
        <v>163</v>
      </c>
      <c r="E3458">
        <f t="shared" si="434"/>
        <v>124</v>
      </c>
      <c r="F3458">
        <f t="shared" si="440"/>
        <v>13</v>
      </c>
      <c r="G3458">
        <v>0</v>
      </c>
      <c r="H3458">
        <f t="shared" si="438"/>
        <v>125</v>
      </c>
      <c r="I3458">
        <f>2</f>
        <v>2</v>
      </c>
      <c r="J3458">
        <v>0</v>
      </c>
      <c r="K3458">
        <v>10</v>
      </c>
      <c r="L3458">
        <v>0</v>
      </c>
      <c r="M3458">
        <v>0</v>
      </c>
      <c r="N3458">
        <v>0</v>
      </c>
      <c r="O3458">
        <f t="shared" si="435"/>
        <v>12</v>
      </c>
      <c r="P3458">
        <f t="shared" si="439"/>
        <v>1</v>
      </c>
    </row>
    <row r="3459" spans="2:16" x14ac:dyDescent="0.25">
      <c r="B3459" s="16">
        <f t="shared" si="431"/>
        <v>42259</v>
      </c>
      <c r="C3459">
        <f t="shared" si="437"/>
        <v>287</v>
      </c>
      <c r="D3459">
        <f t="shared" si="433"/>
        <v>163</v>
      </c>
      <c r="E3459">
        <f t="shared" si="434"/>
        <v>124</v>
      </c>
      <c r="F3459">
        <f t="shared" si="440"/>
        <v>13</v>
      </c>
      <c r="G3459">
        <v>0</v>
      </c>
      <c r="H3459">
        <f t="shared" si="438"/>
        <v>125</v>
      </c>
      <c r="I3459">
        <f>2</f>
        <v>2</v>
      </c>
      <c r="J3459">
        <v>0</v>
      </c>
      <c r="K3459">
        <v>10</v>
      </c>
      <c r="L3459">
        <v>0</v>
      </c>
      <c r="M3459">
        <v>0</v>
      </c>
      <c r="N3459">
        <v>0</v>
      </c>
      <c r="O3459">
        <f t="shared" si="435"/>
        <v>12</v>
      </c>
      <c r="P3459">
        <f t="shared" si="439"/>
        <v>1</v>
      </c>
    </row>
    <row r="3460" spans="2:16" x14ac:dyDescent="0.25">
      <c r="B3460" s="16">
        <f t="shared" si="431"/>
        <v>42260</v>
      </c>
      <c r="C3460">
        <f t="shared" si="437"/>
        <v>287</v>
      </c>
      <c r="D3460">
        <f t="shared" si="433"/>
        <v>163</v>
      </c>
      <c r="E3460">
        <f t="shared" si="434"/>
        <v>124</v>
      </c>
      <c r="F3460">
        <f t="shared" si="440"/>
        <v>13</v>
      </c>
      <c r="G3460">
        <v>0</v>
      </c>
      <c r="H3460">
        <f t="shared" si="438"/>
        <v>125</v>
      </c>
      <c r="I3460">
        <f>2</f>
        <v>2</v>
      </c>
      <c r="J3460">
        <v>0</v>
      </c>
      <c r="K3460">
        <v>10</v>
      </c>
      <c r="L3460">
        <v>0</v>
      </c>
      <c r="M3460">
        <v>0</v>
      </c>
      <c r="N3460">
        <v>0</v>
      </c>
      <c r="O3460">
        <f t="shared" si="435"/>
        <v>12</v>
      </c>
      <c r="P3460">
        <f t="shared" si="439"/>
        <v>1</v>
      </c>
    </row>
    <row r="3461" spans="2:16" x14ac:dyDescent="0.25">
      <c r="B3461" s="16">
        <f t="shared" si="431"/>
        <v>42261</v>
      </c>
      <c r="C3461">
        <f t="shared" si="437"/>
        <v>287</v>
      </c>
      <c r="D3461">
        <f t="shared" si="433"/>
        <v>163</v>
      </c>
      <c r="E3461">
        <f t="shared" si="434"/>
        <v>124</v>
      </c>
      <c r="F3461">
        <f t="shared" si="440"/>
        <v>13</v>
      </c>
      <c r="G3461">
        <v>0</v>
      </c>
      <c r="H3461">
        <f t="shared" si="438"/>
        <v>125</v>
      </c>
      <c r="I3461">
        <f>2</f>
        <v>2</v>
      </c>
      <c r="J3461">
        <v>0</v>
      </c>
      <c r="K3461">
        <v>10</v>
      </c>
      <c r="L3461">
        <v>0</v>
      </c>
      <c r="M3461">
        <v>0</v>
      </c>
      <c r="N3461">
        <v>0</v>
      </c>
      <c r="O3461">
        <f t="shared" si="435"/>
        <v>12</v>
      </c>
      <c r="P3461">
        <f t="shared" si="439"/>
        <v>1</v>
      </c>
    </row>
    <row r="3462" spans="2:16" x14ac:dyDescent="0.25">
      <c r="B3462" s="16">
        <f t="shared" si="431"/>
        <v>42262</v>
      </c>
      <c r="C3462">
        <f t="shared" si="437"/>
        <v>287</v>
      </c>
      <c r="D3462">
        <f t="shared" si="433"/>
        <v>163</v>
      </c>
      <c r="E3462">
        <f t="shared" si="434"/>
        <v>124</v>
      </c>
      <c r="F3462">
        <f t="shared" si="440"/>
        <v>13</v>
      </c>
      <c r="G3462">
        <v>0</v>
      </c>
      <c r="H3462">
        <f t="shared" si="438"/>
        <v>125</v>
      </c>
      <c r="I3462">
        <f>2</f>
        <v>2</v>
      </c>
      <c r="J3462">
        <v>0</v>
      </c>
      <c r="K3462">
        <v>10</v>
      </c>
      <c r="L3462">
        <v>0</v>
      </c>
      <c r="M3462">
        <v>0</v>
      </c>
      <c r="N3462">
        <v>0</v>
      </c>
      <c r="O3462">
        <f t="shared" si="435"/>
        <v>12</v>
      </c>
      <c r="P3462">
        <f t="shared" si="439"/>
        <v>1</v>
      </c>
    </row>
    <row r="3463" spans="2:16" x14ac:dyDescent="0.25">
      <c r="B3463" s="16">
        <f t="shared" si="431"/>
        <v>42263</v>
      </c>
      <c r="C3463">
        <f t="shared" si="437"/>
        <v>287</v>
      </c>
      <c r="D3463">
        <f t="shared" si="433"/>
        <v>163</v>
      </c>
      <c r="E3463">
        <f t="shared" si="434"/>
        <v>124</v>
      </c>
      <c r="F3463">
        <f t="shared" si="440"/>
        <v>13</v>
      </c>
      <c r="G3463">
        <v>0</v>
      </c>
      <c r="H3463">
        <f t="shared" si="438"/>
        <v>125</v>
      </c>
      <c r="I3463">
        <f>2</f>
        <v>2</v>
      </c>
      <c r="J3463">
        <v>0</v>
      </c>
      <c r="K3463">
        <v>10</v>
      </c>
      <c r="L3463">
        <v>0</v>
      </c>
      <c r="M3463">
        <v>0</v>
      </c>
      <c r="N3463">
        <v>0</v>
      </c>
      <c r="O3463">
        <f t="shared" si="435"/>
        <v>12</v>
      </c>
      <c r="P3463">
        <f t="shared" si="439"/>
        <v>1</v>
      </c>
    </row>
    <row r="3464" spans="2:16" x14ac:dyDescent="0.25">
      <c r="B3464" s="16">
        <f t="shared" si="431"/>
        <v>42264</v>
      </c>
      <c r="C3464">
        <f t="shared" si="437"/>
        <v>287</v>
      </c>
      <c r="D3464">
        <f t="shared" si="433"/>
        <v>163</v>
      </c>
      <c r="E3464">
        <f t="shared" si="434"/>
        <v>124</v>
      </c>
      <c r="F3464">
        <f t="shared" si="440"/>
        <v>13</v>
      </c>
      <c r="G3464">
        <v>0</v>
      </c>
      <c r="H3464">
        <f t="shared" si="438"/>
        <v>125</v>
      </c>
      <c r="I3464">
        <f>2</f>
        <v>2</v>
      </c>
      <c r="J3464">
        <v>0</v>
      </c>
      <c r="K3464">
        <v>10</v>
      </c>
      <c r="L3464">
        <v>0</v>
      </c>
      <c r="M3464">
        <v>0</v>
      </c>
      <c r="N3464">
        <v>0</v>
      </c>
      <c r="O3464">
        <f t="shared" si="435"/>
        <v>12</v>
      </c>
      <c r="P3464">
        <f t="shared" si="439"/>
        <v>1</v>
      </c>
    </row>
    <row r="3465" spans="2:16" x14ac:dyDescent="0.25">
      <c r="B3465" s="16">
        <f t="shared" ref="B3465:B3528" si="441">B3464+1</f>
        <v>42265</v>
      </c>
      <c r="C3465">
        <f t="shared" si="437"/>
        <v>287</v>
      </c>
      <c r="D3465">
        <f t="shared" si="433"/>
        <v>163</v>
      </c>
      <c r="E3465">
        <f t="shared" si="434"/>
        <v>124</v>
      </c>
      <c r="F3465">
        <f t="shared" si="440"/>
        <v>13</v>
      </c>
      <c r="G3465">
        <v>0</v>
      </c>
      <c r="H3465">
        <f t="shared" si="438"/>
        <v>125</v>
      </c>
      <c r="I3465">
        <f>2</f>
        <v>2</v>
      </c>
      <c r="J3465">
        <v>0</v>
      </c>
      <c r="K3465">
        <v>10</v>
      </c>
      <c r="L3465">
        <v>0</v>
      </c>
      <c r="M3465">
        <v>0</v>
      </c>
      <c r="N3465">
        <v>0</v>
      </c>
      <c r="O3465">
        <f t="shared" si="435"/>
        <v>12</v>
      </c>
      <c r="P3465">
        <f t="shared" si="439"/>
        <v>1</v>
      </c>
    </row>
    <row r="3466" spans="2:16" x14ac:dyDescent="0.25">
      <c r="B3466" s="16">
        <f t="shared" si="441"/>
        <v>42266</v>
      </c>
      <c r="C3466">
        <f t="shared" ref="C3466:C3529" si="442">C3465</f>
        <v>287</v>
      </c>
      <c r="D3466">
        <f t="shared" si="433"/>
        <v>163</v>
      </c>
      <c r="E3466">
        <f t="shared" si="434"/>
        <v>124</v>
      </c>
      <c r="F3466">
        <f t="shared" si="440"/>
        <v>13</v>
      </c>
      <c r="G3466">
        <v>0</v>
      </c>
      <c r="H3466">
        <f t="shared" si="438"/>
        <v>125</v>
      </c>
      <c r="I3466">
        <f>2</f>
        <v>2</v>
      </c>
      <c r="J3466">
        <v>0</v>
      </c>
      <c r="K3466">
        <v>10</v>
      </c>
      <c r="L3466">
        <v>0</v>
      </c>
      <c r="M3466">
        <v>0</v>
      </c>
      <c r="N3466">
        <v>0</v>
      </c>
      <c r="O3466">
        <f t="shared" si="435"/>
        <v>12</v>
      </c>
      <c r="P3466">
        <f t="shared" si="439"/>
        <v>1</v>
      </c>
    </row>
    <row r="3467" spans="2:16" x14ac:dyDescent="0.25">
      <c r="B3467" s="16">
        <f t="shared" si="441"/>
        <v>42267</v>
      </c>
      <c r="C3467">
        <f t="shared" si="442"/>
        <v>287</v>
      </c>
      <c r="D3467">
        <f t="shared" si="433"/>
        <v>163</v>
      </c>
      <c r="E3467">
        <f t="shared" si="434"/>
        <v>124</v>
      </c>
      <c r="F3467">
        <f t="shared" si="440"/>
        <v>13</v>
      </c>
      <c r="G3467">
        <v>0</v>
      </c>
      <c r="H3467">
        <f t="shared" si="438"/>
        <v>125</v>
      </c>
      <c r="I3467">
        <f>2</f>
        <v>2</v>
      </c>
      <c r="J3467">
        <v>0</v>
      </c>
      <c r="K3467">
        <v>10</v>
      </c>
      <c r="L3467">
        <v>0</v>
      </c>
      <c r="M3467">
        <v>0</v>
      </c>
      <c r="N3467">
        <v>0</v>
      </c>
      <c r="O3467">
        <f t="shared" si="435"/>
        <v>12</v>
      </c>
      <c r="P3467">
        <f t="shared" si="439"/>
        <v>1</v>
      </c>
    </row>
    <row r="3468" spans="2:16" x14ac:dyDescent="0.25">
      <c r="B3468" s="16">
        <f t="shared" si="441"/>
        <v>42268</v>
      </c>
      <c r="C3468">
        <f t="shared" si="442"/>
        <v>287</v>
      </c>
      <c r="D3468">
        <f t="shared" si="433"/>
        <v>163</v>
      </c>
      <c r="E3468">
        <f t="shared" si="434"/>
        <v>124</v>
      </c>
      <c r="F3468">
        <f t="shared" si="440"/>
        <v>13</v>
      </c>
      <c r="G3468">
        <v>0</v>
      </c>
      <c r="H3468">
        <f t="shared" si="438"/>
        <v>125</v>
      </c>
      <c r="I3468">
        <f>2</f>
        <v>2</v>
      </c>
      <c r="J3468">
        <v>0</v>
      </c>
      <c r="K3468">
        <v>10</v>
      </c>
      <c r="L3468">
        <v>0</v>
      </c>
      <c r="M3468">
        <v>0</v>
      </c>
      <c r="N3468">
        <v>0</v>
      </c>
      <c r="O3468">
        <f t="shared" si="435"/>
        <v>12</v>
      </c>
      <c r="P3468">
        <f t="shared" si="439"/>
        <v>1</v>
      </c>
    </row>
    <row r="3469" spans="2:16" x14ac:dyDescent="0.25">
      <c r="B3469" s="16">
        <f t="shared" si="441"/>
        <v>42269</v>
      </c>
      <c r="C3469">
        <f t="shared" si="442"/>
        <v>287</v>
      </c>
      <c r="D3469">
        <f t="shared" si="433"/>
        <v>163</v>
      </c>
      <c r="E3469">
        <f t="shared" si="434"/>
        <v>124</v>
      </c>
      <c r="F3469">
        <f t="shared" si="440"/>
        <v>13</v>
      </c>
      <c r="G3469">
        <v>0</v>
      </c>
      <c r="H3469">
        <f t="shared" si="438"/>
        <v>125</v>
      </c>
      <c r="I3469">
        <f>2</f>
        <v>2</v>
      </c>
      <c r="J3469">
        <v>0</v>
      </c>
      <c r="K3469">
        <v>10</v>
      </c>
      <c r="L3469">
        <v>0</v>
      </c>
      <c r="M3469">
        <v>0</v>
      </c>
      <c r="N3469">
        <v>0</v>
      </c>
      <c r="O3469">
        <f t="shared" si="435"/>
        <v>12</v>
      </c>
      <c r="P3469">
        <f t="shared" si="439"/>
        <v>1</v>
      </c>
    </row>
    <row r="3470" spans="2:16" x14ac:dyDescent="0.25">
      <c r="B3470" s="16">
        <f t="shared" si="441"/>
        <v>42270</v>
      </c>
      <c r="C3470">
        <f t="shared" si="442"/>
        <v>287</v>
      </c>
      <c r="D3470">
        <f t="shared" si="433"/>
        <v>163</v>
      </c>
      <c r="E3470">
        <f t="shared" si="434"/>
        <v>124</v>
      </c>
      <c r="F3470">
        <f t="shared" si="440"/>
        <v>13</v>
      </c>
      <c r="G3470">
        <v>0</v>
      </c>
      <c r="H3470">
        <f t="shared" si="438"/>
        <v>125</v>
      </c>
      <c r="I3470">
        <f>2</f>
        <v>2</v>
      </c>
      <c r="J3470">
        <v>0</v>
      </c>
      <c r="K3470">
        <v>10</v>
      </c>
      <c r="L3470">
        <v>0</v>
      </c>
      <c r="M3470">
        <v>0</v>
      </c>
      <c r="N3470">
        <v>0</v>
      </c>
      <c r="O3470">
        <f t="shared" si="435"/>
        <v>12</v>
      </c>
      <c r="P3470">
        <f t="shared" si="439"/>
        <v>1</v>
      </c>
    </row>
    <row r="3471" spans="2:16" x14ac:dyDescent="0.25">
      <c r="B3471" s="16">
        <f t="shared" si="441"/>
        <v>42271</v>
      </c>
      <c r="C3471">
        <f t="shared" si="442"/>
        <v>287</v>
      </c>
      <c r="D3471">
        <f t="shared" si="433"/>
        <v>163</v>
      </c>
      <c r="E3471">
        <f t="shared" si="434"/>
        <v>124</v>
      </c>
      <c r="F3471">
        <f t="shared" si="440"/>
        <v>13</v>
      </c>
      <c r="G3471">
        <v>0</v>
      </c>
      <c r="H3471">
        <f t="shared" si="438"/>
        <v>125</v>
      </c>
      <c r="I3471">
        <f>2</f>
        <v>2</v>
      </c>
      <c r="J3471">
        <v>0</v>
      </c>
      <c r="K3471">
        <v>10</v>
      </c>
      <c r="L3471">
        <v>0</v>
      </c>
      <c r="M3471">
        <v>0</v>
      </c>
      <c r="N3471">
        <v>0</v>
      </c>
      <c r="O3471">
        <f t="shared" si="435"/>
        <v>12</v>
      </c>
      <c r="P3471">
        <f t="shared" si="439"/>
        <v>1</v>
      </c>
    </row>
    <row r="3472" spans="2:16" x14ac:dyDescent="0.25">
      <c r="B3472" s="16">
        <f t="shared" si="441"/>
        <v>42272</v>
      </c>
      <c r="C3472">
        <f t="shared" si="442"/>
        <v>287</v>
      </c>
      <c r="D3472">
        <f t="shared" si="433"/>
        <v>163</v>
      </c>
      <c r="E3472">
        <f t="shared" si="434"/>
        <v>124</v>
      </c>
      <c r="F3472">
        <f t="shared" si="440"/>
        <v>13</v>
      </c>
      <c r="G3472">
        <v>0</v>
      </c>
      <c r="H3472">
        <f t="shared" si="438"/>
        <v>125</v>
      </c>
      <c r="I3472">
        <f>2</f>
        <v>2</v>
      </c>
      <c r="J3472">
        <v>0</v>
      </c>
      <c r="K3472">
        <v>10</v>
      </c>
      <c r="L3472">
        <v>0</v>
      </c>
      <c r="M3472">
        <v>0</v>
      </c>
      <c r="N3472">
        <v>0</v>
      </c>
      <c r="O3472">
        <f t="shared" si="435"/>
        <v>12</v>
      </c>
      <c r="P3472">
        <f t="shared" si="439"/>
        <v>1</v>
      </c>
    </row>
    <row r="3473" spans="2:16" x14ac:dyDescent="0.25">
      <c r="B3473" s="16">
        <f t="shared" si="441"/>
        <v>42273</v>
      </c>
      <c r="C3473">
        <f t="shared" si="442"/>
        <v>287</v>
      </c>
      <c r="D3473">
        <f t="shared" si="433"/>
        <v>163</v>
      </c>
      <c r="E3473">
        <f t="shared" si="434"/>
        <v>124</v>
      </c>
      <c r="F3473">
        <f t="shared" si="440"/>
        <v>13</v>
      </c>
      <c r="G3473">
        <v>0</v>
      </c>
      <c r="H3473">
        <f t="shared" si="438"/>
        <v>125</v>
      </c>
      <c r="I3473">
        <f>2</f>
        <v>2</v>
      </c>
      <c r="J3473">
        <v>0</v>
      </c>
      <c r="K3473">
        <v>10</v>
      </c>
      <c r="L3473">
        <v>0</v>
      </c>
      <c r="M3473">
        <v>0</v>
      </c>
      <c r="N3473">
        <v>0</v>
      </c>
      <c r="O3473">
        <f t="shared" si="435"/>
        <v>12</v>
      </c>
      <c r="P3473">
        <f t="shared" si="439"/>
        <v>1</v>
      </c>
    </row>
    <row r="3474" spans="2:16" x14ac:dyDescent="0.25">
      <c r="B3474" s="16">
        <f t="shared" si="441"/>
        <v>42274</v>
      </c>
      <c r="C3474">
        <f t="shared" si="442"/>
        <v>287</v>
      </c>
      <c r="D3474">
        <f t="shared" si="433"/>
        <v>163</v>
      </c>
      <c r="E3474">
        <f t="shared" si="434"/>
        <v>124</v>
      </c>
      <c r="F3474">
        <f t="shared" si="440"/>
        <v>13</v>
      </c>
      <c r="G3474">
        <v>0</v>
      </c>
      <c r="H3474">
        <f t="shared" si="438"/>
        <v>125</v>
      </c>
      <c r="I3474">
        <f>2</f>
        <v>2</v>
      </c>
      <c r="J3474">
        <v>0</v>
      </c>
      <c r="K3474">
        <v>10</v>
      </c>
      <c r="L3474">
        <v>0</v>
      </c>
      <c r="M3474">
        <v>0</v>
      </c>
      <c r="N3474">
        <v>0</v>
      </c>
      <c r="O3474">
        <f t="shared" si="435"/>
        <v>12</v>
      </c>
      <c r="P3474">
        <f t="shared" si="439"/>
        <v>1</v>
      </c>
    </row>
    <row r="3475" spans="2:16" x14ac:dyDescent="0.25">
      <c r="B3475" s="16">
        <f t="shared" si="441"/>
        <v>42275</v>
      </c>
      <c r="C3475">
        <f t="shared" si="442"/>
        <v>287</v>
      </c>
      <c r="D3475">
        <f t="shared" si="433"/>
        <v>163</v>
      </c>
      <c r="E3475">
        <f t="shared" si="434"/>
        <v>124</v>
      </c>
      <c r="F3475">
        <f t="shared" si="440"/>
        <v>13</v>
      </c>
      <c r="G3475">
        <v>0</v>
      </c>
      <c r="H3475">
        <f t="shared" si="438"/>
        <v>125</v>
      </c>
      <c r="I3475">
        <f>2</f>
        <v>2</v>
      </c>
      <c r="J3475">
        <v>0</v>
      </c>
      <c r="K3475">
        <v>10</v>
      </c>
      <c r="L3475">
        <v>0</v>
      </c>
      <c r="M3475">
        <v>0</v>
      </c>
      <c r="N3475">
        <v>0</v>
      </c>
      <c r="O3475">
        <f t="shared" si="435"/>
        <v>12</v>
      </c>
      <c r="P3475">
        <f t="shared" si="439"/>
        <v>1</v>
      </c>
    </row>
    <row r="3476" spans="2:16" x14ac:dyDescent="0.25">
      <c r="B3476" s="16">
        <f t="shared" si="441"/>
        <v>42276</v>
      </c>
      <c r="C3476">
        <f t="shared" si="442"/>
        <v>287</v>
      </c>
      <c r="D3476">
        <f t="shared" si="433"/>
        <v>163</v>
      </c>
      <c r="E3476">
        <f t="shared" si="434"/>
        <v>124</v>
      </c>
      <c r="F3476">
        <f t="shared" si="440"/>
        <v>13</v>
      </c>
      <c r="G3476">
        <v>0</v>
      </c>
      <c r="H3476">
        <f t="shared" si="438"/>
        <v>125</v>
      </c>
      <c r="I3476">
        <f>2</f>
        <v>2</v>
      </c>
      <c r="J3476">
        <v>0</v>
      </c>
      <c r="K3476">
        <v>10</v>
      </c>
      <c r="L3476">
        <v>0</v>
      </c>
      <c r="M3476">
        <v>0</v>
      </c>
      <c r="N3476">
        <v>0</v>
      </c>
      <c r="O3476">
        <f t="shared" si="435"/>
        <v>12</v>
      </c>
      <c r="P3476">
        <f t="shared" si="439"/>
        <v>1</v>
      </c>
    </row>
    <row r="3477" spans="2:16" x14ac:dyDescent="0.25">
      <c r="B3477" s="16">
        <f t="shared" si="441"/>
        <v>42277</v>
      </c>
      <c r="C3477">
        <f t="shared" si="442"/>
        <v>287</v>
      </c>
      <c r="D3477">
        <f t="shared" si="433"/>
        <v>163</v>
      </c>
      <c r="E3477">
        <f t="shared" si="434"/>
        <v>124</v>
      </c>
      <c r="F3477">
        <f t="shared" si="440"/>
        <v>13</v>
      </c>
      <c r="G3477">
        <v>0</v>
      </c>
      <c r="H3477">
        <f t="shared" si="438"/>
        <v>125</v>
      </c>
      <c r="I3477">
        <f>2</f>
        <v>2</v>
      </c>
      <c r="J3477">
        <v>0</v>
      </c>
      <c r="K3477">
        <v>10</v>
      </c>
      <c r="L3477">
        <v>0</v>
      </c>
      <c r="M3477">
        <v>0</v>
      </c>
      <c r="N3477">
        <v>0</v>
      </c>
      <c r="O3477">
        <f t="shared" si="435"/>
        <v>12</v>
      </c>
      <c r="P3477">
        <f t="shared" si="439"/>
        <v>1</v>
      </c>
    </row>
    <row r="3478" spans="2:16" x14ac:dyDescent="0.25">
      <c r="B3478" s="16">
        <f t="shared" si="441"/>
        <v>42278</v>
      </c>
      <c r="C3478">
        <f t="shared" si="442"/>
        <v>287</v>
      </c>
      <c r="D3478">
        <f t="shared" ref="D3478:D3541" si="443">SUM(F3478:W3478)</f>
        <v>194</v>
      </c>
      <c r="E3478">
        <f t="shared" ref="E3478:E3541" si="444">C3478-D3478</f>
        <v>93</v>
      </c>
      <c r="F3478">
        <f>11+8+4+5</f>
        <v>28</v>
      </c>
      <c r="G3478">
        <f>42+12+5+25</f>
        <v>84</v>
      </c>
      <c r="H3478">
        <f>18+10+15+30</f>
        <v>73</v>
      </c>
      <c r="O3478">
        <v>9</v>
      </c>
    </row>
    <row r="3479" spans="2:16" x14ac:dyDescent="0.25">
      <c r="B3479" s="16">
        <f t="shared" si="441"/>
        <v>42279</v>
      </c>
      <c r="C3479">
        <f t="shared" si="442"/>
        <v>287</v>
      </c>
      <c r="D3479">
        <f t="shared" si="443"/>
        <v>194</v>
      </c>
      <c r="E3479">
        <f t="shared" si="444"/>
        <v>93</v>
      </c>
      <c r="F3479">
        <f t="shared" ref="F3479:F3508" si="445">11+8+4+5</f>
        <v>28</v>
      </c>
      <c r="G3479">
        <f t="shared" ref="G3479:G3508" si="446">42+12+5+25</f>
        <v>84</v>
      </c>
      <c r="H3479">
        <f t="shared" ref="H3479:H3508" si="447">18+10+15+30</f>
        <v>73</v>
      </c>
      <c r="O3479">
        <v>9</v>
      </c>
    </row>
    <row r="3480" spans="2:16" x14ac:dyDescent="0.25">
      <c r="B3480" s="16">
        <f t="shared" si="441"/>
        <v>42280</v>
      </c>
      <c r="C3480">
        <f t="shared" si="442"/>
        <v>287</v>
      </c>
      <c r="D3480">
        <f t="shared" si="443"/>
        <v>194</v>
      </c>
      <c r="E3480">
        <f t="shared" si="444"/>
        <v>93</v>
      </c>
      <c r="F3480">
        <f t="shared" si="445"/>
        <v>28</v>
      </c>
      <c r="G3480">
        <f t="shared" si="446"/>
        <v>84</v>
      </c>
      <c r="H3480">
        <f t="shared" si="447"/>
        <v>73</v>
      </c>
      <c r="O3480">
        <v>9</v>
      </c>
    </row>
    <row r="3481" spans="2:16" x14ac:dyDescent="0.25">
      <c r="B3481" s="16">
        <f t="shared" si="441"/>
        <v>42281</v>
      </c>
      <c r="C3481">
        <f t="shared" si="442"/>
        <v>287</v>
      </c>
      <c r="D3481">
        <f t="shared" si="443"/>
        <v>194</v>
      </c>
      <c r="E3481">
        <f t="shared" si="444"/>
        <v>93</v>
      </c>
      <c r="F3481">
        <f t="shared" si="445"/>
        <v>28</v>
      </c>
      <c r="G3481">
        <f t="shared" si="446"/>
        <v>84</v>
      </c>
      <c r="H3481">
        <f t="shared" si="447"/>
        <v>73</v>
      </c>
      <c r="O3481">
        <v>9</v>
      </c>
    </row>
    <row r="3482" spans="2:16" x14ac:dyDescent="0.25">
      <c r="B3482" s="16">
        <f t="shared" si="441"/>
        <v>42282</v>
      </c>
      <c r="C3482">
        <f t="shared" si="442"/>
        <v>287</v>
      </c>
      <c r="D3482">
        <f t="shared" si="443"/>
        <v>194</v>
      </c>
      <c r="E3482">
        <f t="shared" si="444"/>
        <v>93</v>
      </c>
      <c r="F3482">
        <f t="shared" si="445"/>
        <v>28</v>
      </c>
      <c r="G3482">
        <f t="shared" si="446"/>
        <v>84</v>
      </c>
      <c r="H3482">
        <f t="shared" si="447"/>
        <v>73</v>
      </c>
      <c r="O3482">
        <v>9</v>
      </c>
    </row>
    <row r="3483" spans="2:16" x14ac:dyDescent="0.25">
      <c r="B3483" s="16">
        <f t="shared" si="441"/>
        <v>42283</v>
      </c>
      <c r="C3483">
        <f t="shared" si="442"/>
        <v>287</v>
      </c>
      <c r="D3483">
        <f t="shared" si="443"/>
        <v>194</v>
      </c>
      <c r="E3483">
        <f t="shared" si="444"/>
        <v>93</v>
      </c>
      <c r="F3483">
        <f t="shared" si="445"/>
        <v>28</v>
      </c>
      <c r="G3483">
        <f t="shared" si="446"/>
        <v>84</v>
      </c>
      <c r="H3483">
        <f t="shared" si="447"/>
        <v>73</v>
      </c>
      <c r="O3483">
        <v>9</v>
      </c>
    </row>
    <row r="3484" spans="2:16" x14ac:dyDescent="0.25">
      <c r="B3484" s="16">
        <f t="shared" si="441"/>
        <v>42284</v>
      </c>
      <c r="C3484">
        <f t="shared" si="442"/>
        <v>287</v>
      </c>
      <c r="D3484">
        <f t="shared" si="443"/>
        <v>194</v>
      </c>
      <c r="E3484">
        <f t="shared" si="444"/>
        <v>93</v>
      </c>
      <c r="F3484">
        <f t="shared" si="445"/>
        <v>28</v>
      </c>
      <c r="G3484">
        <f t="shared" si="446"/>
        <v>84</v>
      </c>
      <c r="H3484">
        <f t="shared" si="447"/>
        <v>73</v>
      </c>
      <c r="O3484">
        <v>9</v>
      </c>
    </row>
    <row r="3485" spans="2:16" x14ac:dyDescent="0.25">
      <c r="B3485" s="16">
        <f t="shared" si="441"/>
        <v>42285</v>
      </c>
      <c r="C3485">
        <f t="shared" si="442"/>
        <v>287</v>
      </c>
      <c r="D3485">
        <f t="shared" si="443"/>
        <v>194</v>
      </c>
      <c r="E3485">
        <f t="shared" si="444"/>
        <v>93</v>
      </c>
      <c r="F3485">
        <f t="shared" si="445"/>
        <v>28</v>
      </c>
      <c r="G3485">
        <f t="shared" si="446"/>
        <v>84</v>
      </c>
      <c r="H3485">
        <f t="shared" si="447"/>
        <v>73</v>
      </c>
      <c r="O3485">
        <v>9</v>
      </c>
    </row>
    <row r="3486" spans="2:16" x14ac:dyDescent="0.25">
      <c r="B3486" s="16">
        <f t="shared" si="441"/>
        <v>42286</v>
      </c>
      <c r="C3486">
        <f t="shared" si="442"/>
        <v>287</v>
      </c>
      <c r="D3486">
        <f t="shared" si="443"/>
        <v>194</v>
      </c>
      <c r="E3486">
        <f t="shared" si="444"/>
        <v>93</v>
      </c>
      <c r="F3486">
        <f t="shared" si="445"/>
        <v>28</v>
      </c>
      <c r="G3486">
        <f t="shared" si="446"/>
        <v>84</v>
      </c>
      <c r="H3486">
        <f t="shared" si="447"/>
        <v>73</v>
      </c>
      <c r="O3486">
        <v>9</v>
      </c>
    </row>
    <row r="3487" spans="2:16" x14ac:dyDescent="0.25">
      <c r="B3487" s="16">
        <f t="shared" si="441"/>
        <v>42287</v>
      </c>
      <c r="C3487">
        <f t="shared" si="442"/>
        <v>287</v>
      </c>
      <c r="D3487">
        <f t="shared" si="443"/>
        <v>194</v>
      </c>
      <c r="E3487">
        <f t="shared" si="444"/>
        <v>93</v>
      </c>
      <c r="F3487">
        <f t="shared" si="445"/>
        <v>28</v>
      </c>
      <c r="G3487">
        <f t="shared" si="446"/>
        <v>84</v>
      </c>
      <c r="H3487">
        <f t="shared" si="447"/>
        <v>73</v>
      </c>
      <c r="O3487">
        <v>9</v>
      </c>
    </row>
    <row r="3488" spans="2:16" x14ac:dyDescent="0.25">
      <c r="B3488" s="16">
        <f t="shared" si="441"/>
        <v>42288</v>
      </c>
      <c r="C3488">
        <f t="shared" si="442"/>
        <v>287</v>
      </c>
      <c r="D3488">
        <f t="shared" si="443"/>
        <v>194</v>
      </c>
      <c r="E3488">
        <f t="shared" si="444"/>
        <v>93</v>
      </c>
      <c r="F3488">
        <f t="shared" si="445"/>
        <v>28</v>
      </c>
      <c r="G3488">
        <f t="shared" si="446"/>
        <v>84</v>
      </c>
      <c r="H3488">
        <f t="shared" si="447"/>
        <v>73</v>
      </c>
      <c r="O3488">
        <v>9</v>
      </c>
    </row>
    <row r="3489" spans="2:15" x14ac:dyDescent="0.25">
      <c r="B3489" s="16">
        <f t="shared" si="441"/>
        <v>42289</v>
      </c>
      <c r="C3489">
        <f t="shared" si="442"/>
        <v>287</v>
      </c>
      <c r="D3489">
        <f t="shared" si="443"/>
        <v>194</v>
      </c>
      <c r="E3489">
        <f t="shared" si="444"/>
        <v>93</v>
      </c>
      <c r="F3489">
        <f t="shared" si="445"/>
        <v>28</v>
      </c>
      <c r="G3489">
        <f t="shared" si="446"/>
        <v>84</v>
      </c>
      <c r="H3489">
        <f t="shared" si="447"/>
        <v>73</v>
      </c>
      <c r="O3489">
        <v>9</v>
      </c>
    </row>
    <row r="3490" spans="2:15" x14ac:dyDescent="0.25">
      <c r="B3490" s="16">
        <f t="shared" si="441"/>
        <v>42290</v>
      </c>
      <c r="C3490">
        <f t="shared" si="442"/>
        <v>287</v>
      </c>
      <c r="D3490">
        <f t="shared" si="443"/>
        <v>194</v>
      </c>
      <c r="E3490">
        <f t="shared" si="444"/>
        <v>93</v>
      </c>
      <c r="F3490">
        <f t="shared" si="445"/>
        <v>28</v>
      </c>
      <c r="G3490">
        <f t="shared" si="446"/>
        <v>84</v>
      </c>
      <c r="H3490">
        <f t="shared" si="447"/>
        <v>73</v>
      </c>
      <c r="O3490">
        <v>9</v>
      </c>
    </row>
    <row r="3491" spans="2:15" x14ac:dyDescent="0.25">
      <c r="B3491" s="16">
        <f t="shared" si="441"/>
        <v>42291</v>
      </c>
      <c r="C3491">
        <f t="shared" si="442"/>
        <v>287</v>
      </c>
      <c r="D3491">
        <f t="shared" si="443"/>
        <v>194</v>
      </c>
      <c r="E3491">
        <f t="shared" si="444"/>
        <v>93</v>
      </c>
      <c r="F3491">
        <f t="shared" si="445"/>
        <v>28</v>
      </c>
      <c r="G3491">
        <f t="shared" si="446"/>
        <v>84</v>
      </c>
      <c r="H3491">
        <f t="shared" si="447"/>
        <v>73</v>
      </c>
      <c r="O3491">
        <v>9</v>
      </c>
    </row>
    <row r="3492" spans="2:15" x14ac:dyDescent="0.25">
      <c r="B3492" s="16">
        <f t="shared" si="441"/>
        <v>42292</v>
      </c>
      <c r="C3492">
        <f t="shared" si="442"/>
        <v>287</v>
      </c>
      <c r="D3492">
        <f t="shared" si="443"/>
        <v>194</v>
      </c>
      <c r="E3492">
        <f t="shared" si="444"/>
        <v>93</v>
      </c>
      <c r="F3492">
        <f t="shared" si="445"/>
        <v>28</v>
      </c>
      <c r="G3492">
        <f t="shared" si="446"/>
        <v>84</v>
      </c>
      <c r="H3492">
        <f t="shared" si="447"/>
        <v>73</v>
      </c>
      <c r="O3492">
        <v>9</v>
      </c>
    </row>
    <row r="3493" spans="2:15" x14ac:dyDescent="0.25">
      <c r="B3493" s="16">
        <f t="shared" si="441"/>
        <v>42293</v>
      </c>
      <c r="C3493">
        <f t="shared" si="442"/>
        <v>287</v>
      </c>
      <c r="D3493">
        <f t="shared" si="443"/>
        <v>194</v>
      </c>
      <c r="E3493">
        <f t="shared" si="444"/>
        <v>93</v>
      </c>
      <c r="F3493">
        <f t="shared" si="445"/>
        <v>28</v>
      </c>
      <c r="G3493">
        <f t="shared" si="446"/>
        <v>84</v>
      </c>
      <c r="H3493">
        <f t="shared" si="447"/>
        <v>73</v>
      </c>
      <c r="O3493">
        <v>9</v>
      </c>
    </row>
    <row r="3494" spans="2:15" x14ac:dyDescent="0.25">
      <c r="B3494" s="16">
        <f t="shared" si="441"/>
        <v>42294</v>
      </c>
      <c r="C3494">
        <f t="shared" si="442"/>
        <v>287</v>
      </c>
      <c r="D3494">
        <f t="shared" si="443"/>
        <v>194</v>
      </c>
      <c r="E3494">
        <f t="shared" si="444"/>
        <v>93</v>
      </c>
      <c r="F3494">
        <f t="shared" si="445"/>
        <v>28</v>
      </c>
      <c r="G3494">
        <f t="shared" si="446"/>
        <v>84</v>
      </c>
      <c r="H3494">
        <f t="shared" si="447"/>
        <v>73</v>
      </c>
      <c r="O3494">
        <v>9</v>
      </c>
    </row>
    <row r="3495" spans="2:15" x14ac:dyDescent="0.25">
      <c r="B3495" s="16">
        <f t="shared" si="441"/>
        <v>42295</v>
      </c>
      <c r="C3495">
        <f t="shared" si="442"/>
        <v>287</v>
      </c>
      <c r="D3495">
        <f t="shared" si="443"/>
        <v>194</v>
      </c>
      <c r="E3495">
        <f t="shared" si="444"/>
        <v>93</v>
      </c>
      <c r="F3495">
        <f t="shared" si="445"/>
        <v>28</v>
      </c>
      <c r="G3495">
        <f t="shared" si="446"/>
        <v>84</v>
      </c>
      <c r="H3495">
        <f t="shared" si="447"/>
        <v>73</v>
      </c>
      <c r="O3495">
        <v>9</v>
      </c>
    </row>
    <row r="3496" spans="2:15" x14ac:dyDescent="0.25">
      <c r="B3496" s="16">
        <f t="shared" si="441"/>
        <v>42296</v>
      </c>
      <c r="C3496">
        <f t="shared" si="442"/>
        <v>287</v>
      </c>
      <c r="D3496">
        <f t="shared" si="443"/>
        <v>194</v>
      </c>
      <c r="E3496">
        <f t="shared" si="444"/>
        <v>93</v>
      </c>
      <c r="F3496">
        <f t="shared" si="445"/>
        <v>28</v>
      </c>
      <c r="G3496">
        <f t="shared" si="446"/>
        <v>84</v>
      </c>
      <c r="H3496">
        <f t="shared" si="447"/>
        <v>73</v>
      </c>
      <c r="O3496">
        <v>9</v>
      </c>
    </row>
    <row r="3497" spans="2:15" x14ac:dyDescent="0.25">
      <c r="B3497" s="16">
        <f t="shared" si="441"/>
        <v>42297</v>
      </c>
      <c r="C3497">
        <f t="shared" si="442"/>
        <v>287</v>
      </c>
      <c r="D3497">
        <f t="shared" si="443"/>
        <v>194</v>
      </c>
      <c r="E3497">
        <f t="shared" si="444"/>
        <v>93</v>
      </c>
      <c r="F3497">
        <f t="shared" si="445"/>
        <v>28</v>
      </c>
      <c r="G3497">
        <f t="shared" si="446"/>
        <v>84</v>
      </c>
      <c r="H3497">
        <f t="shared" si="447"/>
        <v>73</v>
      </c>
      <c r="O3497">
        <v>9</v>
      </c>
    </row>
    <row r="3498" spans="2:15" x14ac:dyDescent="0.25">
      <c r="B3498" s="16">
        <f t="shared" si="441"/>
        <v>42298</v>
      </c>
      <c r="C3498">
        <f t="shared" si="442"/>
        <v>287</v>
      </c>
      <c r="D3498">
        <f t="shared" si="443"/>
        <v>194</v>
      </c>
      <c r="E3498">
        <f t="shared" si="444"/>
        <v>93</v>
      </c>
      <c r="F3498">
        <f t="shared" si="445"/>
        <v>28</v>
      </c>
      <c r="G3498">
        <f t="shared" si="446"/>
        <v>84</v>
      </c>
      <c r="H3498">
        <f t="shared" si="447"/>
        <v>73</v>
      </c>
      <c r="O3498">
        <v>9</v>
      </c>
    </row>
    <row r="3499" spans="2:15" x14ac:dyDescent="0.25">
      <c r="B3499" s="16">
        <f t="shared" si="441"/>
        <v>42299</v>
      </c>
      <c r="C3499">
        <f t="shared" si="442"/>
        <v>287</v>
      </c>
      <c r="D3499">
        <f t="shared" si="443"/>
        <v>194</v>
      </c>
      <c r="E3499">
        <f t="shared" si="444"/>
        <v>93</v>
      </c>
      <c r="F3499">
        <f t="shared" si="445"/>
        <v>28</v>
      </c>
      <c r="G3499">
        <f t="shared" si="446"/>
        <v>84</v>
      </c>
      <c r="H3499">
        <f t="shared" si="447"/>
        <v>73</v>
      </c>
      <c r="O3499">
        <v>9</v>
      </c>
    </row>
    <row r="3500" spans="2:15" x14ac:dyDescent="0.25">
      <c r="B3500" s="16">
        <f t="shared" si="441"/>
        <v>42300</v>
      </c>
      <c r="C3500">
        <f t="shared" si="442"/>
        <v>287</v>
      </c>
      <c r="D3500">
        <f t="shared" si="443"/>
        <v>194</v>
      </c>
      <c r="E3500">
        <f t="shared" si="444"/>
        <v>93</v>
      </c>
      <c r="F3500">
        <f t="shared" si="445"/>
        <v>28</v>
      </c>
      <c r="G3500">
        <f t="shared" si="446"/>
        <v>84</v>
      </c>
      <c r="H3500">
        <f t="shared" si="447"/>
        <v>73</v>
      </c>
      <c r="O3500">
        <v>9</v>
      </c>
    </row>
    <row r="3501" spans="2:15" x14ac:dyDescent="0.25">
      <c r="B3501" s="16">
        <f t="shared" si="441"/>
        <v>42301</v>
      </c>
      <c r="C3501">
        <f t="shared" si="442"/>
        <v>287</v>
      </c>
      <c r="D3501">
        <f t="shared" si="443"/>
        <v>194</v>
      </c>
      <c r="E3501">
        <f t="shared" si="444"/>
        <v>93</v>
      </c>
      <c r="F3501">
        <f t="shared" si="445"/>
        <v>28</v>
      </c>
      <c r="G3501">
        <f t="shared" si="446"/>
        <v>84</v>
      </c>
      <c r="H3501">
        <f t="shared" si="447"/>
        <v>73</v>
      </c>
      <c r="O3501">
        <v>9</v>
      </c>
    </row>
    <row r="3502" spans="2:15" x14ac:dyDescent="0.25">
      <c r="B3502" s="16">
        <f t="shared" si="441"/>
        <v>42302</v>
      </c>
      <c r="C3502">
        <f t="shared" si="442"/>
        <v>287</v>
      </c>
      <c r="D3502">
        <f t="shared" si="443"/>
        <v>194</v>
      </c>
      <c r="E3502">
        <f t="shared" si="444"/>
        <v>93</v>
      </c>
      <c r="F3502">
        <f t="shared" si="445"/>
        <v>28</v>
      </c>
      <c r="G3502">
        <f t="shared" si="446"/>
        <v>84</v>
      </c>
      <c r="H3502">
        <f t="shared" si="447"/>
        <v>73</v>
      </c>
      <c r="O3502">
        <v>9</v>
      </c>
    </row>
    <row r="3503" spans="2:15" x14ac:dyDescent="0.25">
      <c r="B3503" s="16">
        <f t="shared" si="441"/>
        <v>42303</v>
      </c>
      <c r="C3503">
        <f t="shared" si="442"/>
        <v>287</v>
      </c>
      <c r="D3503">
        <f t="shared" si="443"/>
        <v>194</v>
      </c>
      <c r="E3503">
        <f t="shared" si="444"/>
        <v>93</v>
      </c>
      <c r="F3503">
        <f t="shared" si="445"/>
        <v>28</v>
      </c>
      <c r="G3503">
        <f t="shared" si="446"/>
        <v>84</v>
      </c>
      <c r="H3503">
        <f t="shared" si="447"/>
        <v>73</v>
      </c>
      <c r="O3503">
        <v>9</v>
      </c>
    </row>
    <row r="3504" spans="2:15" x14ac:dyDescent="0.25">
      <c r="B3504" s="16">
        <f t="shared" si="441"/>
        <v>42304</v>
      </c>
      <c r="C3504">
        <f t="shared" si="442"/>
        <v>287</v>
      </c>
      <c r="D3504">
        <f t="shared" si="443"/>
        <v>194</v>
      </c>
      <c r="E3504">
        <f t="shared" si="444"/>
        <v>93</v>
      </c>
      <c r="F3504">
        <f t="shared" si="445"/>
        <v>28</v>
      </c>
      <c r="G3504">
        <f t="shared" si="446"/>
        <v>84</v>
      </c>
      <c r="H3504">
        <f t="shared" si="447"/>
        <v>73</v>
      </c>
      <c r="O3504">
        <v>9</v>
      </c>
    </row>
    <row r="3505" spans="2:20" x14ac:dyDescent="0.25">
      <c r="B3505" s="16">
        <f t="shared" si="441"/>
        <v>42305</v>
      </c>
      <c r="C3505">
        <f t="shared" si="442"/>
        <v>287</v>
      </c>
      <c r="D3505">
        <f t="shared" si="443"/>
        <v>194</v>
      </c>
      <c r="E3505">
        <f t="shared" si="444"/>
        <v>93</v>
      </c>
      <c r="F3505">
        <f t="shared" si="445"/>
        <v>28</v>
      </c>
      <c r="G3505">
        <f t="shared" si="446"/>
        <v>84</v>
      </c>
      <c r="H3505">
        <f t="shared" si="447"/>
        <v>73</v>
      </c>
      <c r="O3505">
        <v>9</v>
      </c>
    </row>
    <row r="3506" spans="2:20" x14ac:dyDescent="0.25">
      <c r="B3506" s="16">
        <f t="shared" si="441"/>
        <v>42306</v>
      </c>
      <c r="C3506">
        <f t="shared" si="442"/>
        <v>287</v>
      </c>
      <c r="D3506">
        <f t="shared" si="443"/>
        <v>194</v>
      </c>
      <c r="E3506">
        <f t="shared" si="444"/>
        <v>93</v>
      </c>
      <c r="F3506">
        <f t="shared" si="445"/>
        <v>28</v>
      </c>
      <c r="G3506">
        <f t="shared" si="446"/>
        <v>84</v>
      </c>
      <c r="H3506">
        <f t="shared" si="447"/>
        <v>73</v>
      </c>
      <c r="O3506">
        <v>9</v>
      </c>
    </row>
    <row r="3507" spans="2:20" x14ac:dyDescent="0.25">
      <c r="B3507" s="16">
        <f t="shared" si="441"/>
        <v>42307</v>
      </c>
      <c r="C3507">
        <f t="shared" si="442"/>
        <v>287</v>
      </c>
      <c r="D3507">
        <f t="shared" si="443"/>
        <v>194</v>
      </c>
      <c r="E3507">
        <f t="shared" si="444"/>
        <v>93</v>
      </c>
      <c r="F3507">
        <f t="shared" si="445"/>
        <v>28</v>
      </c>
      <c r="G3507">
        <f t="shared" si="446"/>
        <v>84</v>
      </c>
      <c r="H3507">
        <f t="shared" si="447"/>
        <v>73</v>
      </c>
      <c r="O3507">
        <v>9</v>
      </c>
    </row>
    <row r="3508" spans="2:20" x14ac:dyDescent="0.25">
      <c r="B3508" s="16">
        <f t="shared" si="441"/>
        <v>42308</v>
      </c>
      <c r="C3508">
        <f t="shared" si="442"/>
        <v>287</v>
      </c>
      <c r="D3508">
        <f t="shared" si="443"/>
        <v>194</v>
      </c>
      <c r="E3508">
        <f t="shared" si="444"/>
        <v>93</v>
      </c>
      <c r="F3508">
        <f t="shared" si="445"/>
        <v>28</v>
      </c>
      <c r="G3508">
        <f t="shared" si="446"/>
        <v>84</v>
      </c>
      <c r="H3508">
        <f t="shared" si="447"/>
        <v>73</v>
      </c>
      <c r="O3508">
        <v>9</v>
      </c>
    </row>
    <row r="3509" spans="2:20" x14ac:dyDescent="0.25">
      <c r="B3509" s="16">
        <f t="shared" si="441"/>
        <v>42309</v>
      </c>
      <c r="C3509">
        <f t="shared" si="442"/>
        <v>287</v>
      </c>
      <c r="D3509">
        <f t="shared" si="443"/>
        <v>193</v>
      </c>
      <c r="E3509">
        <f t="shared" si="444"/>
        <v>94</v>
      </c>
      <c r="F3509">
        <f>11+8+4+27</f>
        <v>50</v>
      </c>
      <c r="G3509">
        <f>42+12+5+10</f>
        <v>69</v>
      </c>
      <c r="H3509">
        <f>18+10+15+20</f>
        <v>63</v>
      </c>
      <c r="O3509">
        <v>9</v>
      </c>
      <c r="T3509">
        <v>2</v>
      </c>
    </row>
    <row r="3510" spans="2:20" x14ac:dyDescent="0.25">
      <c r="B3510" s="16">
        <f t="shared" si="441"/>
        <v>42310</v>
      </c>
      <c r="C3510">
        <f t="shared" si="442"/>
        <v>287</v>
      </c>
      <c r="D3510">
        <f t="shared" si="443"/>
        <v>193</v>
      </c>
      <c r="E3510">
        <f t="shared" si="444"/>
        <v>94</v>
      </c>
      <c r="F3510">
        <f t="shared" ref="F3510:F3538" si="448">11+8+4+27</f>
        <v>50</v>
      </c>
      <c r="G3510">
        <f t="shared" ref="G3510:G3538" si="449">42+12+5+10</f>
        <v>69</v>
      </c>
      <c r="H3510">
        <f t="shared" ref="H3510:H3538" si="450">18+10+15+20</f>
        <v>63</v>
      </c>
      <c r="O3510">
        <v>9</v>
      </c>
      <c r="T3510">
        <v>2</v>
      </c>
    </row>
    <row r="3511" spans="2:20" x14ac:dyDescent="0.25">
      <c r="B3511" s="16">
        <f t="shared" si="441"/>
        <v>42311</v>
      </c>
      <c r="C3511">
        <f t="shared" si="442"/>
        <v>287</v>
      </c>
      <c r="D3511">
        <f t="shared" si="443"/>
        <v>193</v>
      </c>
      <c r="E3511">
        <f t="shared" si="444"/>
        <v>94</v>
      </c>
      <c r="F3511">
        <f t="shared" si="448"/>
        <v>50</v>
      </c>
      <c r="G3511">
        <f t="shared" si="449"/>
        <v>69</v>
      </c>
      <c r="H3511">
        <f t="shared" si="450"/>
        <v>63</v>
      </c>
      <c r="O3511">
        <v>9</v>
      </c>
      <c r="T3511">
        <v>2</v>
      </c>
    </row>
    <row r="3512" spans="2:20" x14ac:dyDescent="0.25">
      <c r="B3512" s="16">
        <f t="shared" si="441"/>
        <v>42312</v>
      </c>
      <c r="C3512">
        <f t="shared" si="442"/>
        <v>287</v>
      </c>
      <c r="D3512">
        <f t="shared" si="443"/>
        <v>193</v>
      </c>
      <c r="E3512">
        <f t="shared" si="444"/>
        <v>94</v>
      </c>
      <c r="F3512">
        <f t="shared" si="448"/>
        <v>50</v>
      </c>
      <c r="G3512">
        <f t="shared" si="449"/>
        <v>69</v>
      </c>
      <c r="H3512">
        <f t="shared" si="450"/>
        <v>63</v>
      </c>
      <c r="O3512">
        <v>9</v>
      </c>
      <c r="T3512">
        <v>2</v>
      </c>
    </row>
    <row r="3513" spans="2:20" x14ac:dyDescent="0.25">
      <c r="B3513" s="16">
        <f t="shared" si="441"/>
        <v>42313</v>
      </c>
      <c r="C3513">
        <f t="shared" si="442"/>
        <v>287</v>
      </c>
      <c r="D3513">
        <f t="shared" si="443"/>
        <v>193</v>
      </c>
      <c r="E3513">
        <f t="shared" si="444"/>
        <v>94</v>
      </c>
      <c r="F3513">
        <f t="shared" si="448"/>
        <v>50</v>
      </c>
      <c r="G3513">
        <f t="shared" si="449"/>
        <v>69</v>
      </c>
      <c r="H3513">
        <f t="shared" si="450"/>
        <v>63</v>
      </c>
      <c r="O3513">
        <v>9</v>
      </c>
      <c r="T3513">
        <v>2</v>
      </c>
    </row>
    <row r="3514" spans="2:20" x14ac:dyDescent="0.25">
      <c r="B3514" s="16">
        <f t="shared" si="441"/>
        <v>42314</v>
      </c>
      <c r="C3514">
        <f t="shared" si="442"/>
        <v>287</v>
      </c>
      <c r="D3514">
        <f t="shared" si="443"/>
        <v>193</v>
      </c>
      <c r="E3514">
        <f t="shared" si="444"/>
        <v>94</v>
      </c>
      <c r="F3514">
        <f t="shared" si="448"/>
        <v>50</v>
      </c>
      <c r="G3514">
        <f t="shared" si="449"/>
        <v>69</v>
      </c>
      <c r="H3514">
        <f t="shared" si="450"/>
        <v>63</v>
      </c>
      <c r="O3514">
        <v>9</v>
      </c>
      <c r="T3514">
        <v>2</v>
      </c>
    </row>
    <row r="3515" spans="2:20" x14ac:dyDescent="0.25">
      <c r="B3515" s="16">
        <f t="shared" si="441"/>
        <v>42315</v>
      </c>
      <c r="C3515">
        <f t="shared" si="442"/>
        <v>287</v>
      </c>
      <c r="D3515">
        <f t="shared" si="443"/>
        <v>193</v>
      </c>
      <c r="E3515">
        <f t="shared" si="444"/>
        <v>94</v>
      </c>
      <c r="F3515">
        <f t="shared" si="448"/>
        <v>50</v>
      </c>
      <c r="G3515">
        <f t="shared" si="449"/>
        <v>69</v>
      </c>
      <c r="H3515">
        <f t="shared" si="450"/>
        <v>63</v>
      </c>
      <c r="O3515">
        <v>9</v>
      </c>
      <c r="T3515">
        <v>2</v>
      </c>
    </row>
    <row r="3516" spans="2:20" x14ac:dyDescent="0.25">
      <c r="B3516" s="16">
        <f t="shared" si="441"/>
        <v>42316</v>
      </c>
      <c r="C3516">
        <f t="shared" si="442"/>
        <v>287</v>
      </c>
      <c r="D3516">
        <f t="shared" si="443"/>
        <v>193</v>
      </c>
      <c r="E3516">
        <f t="shared" si="444"/>
        <v>94</v>
      </c>
      <c r="F3516">
        <f t="shared" si="448"/>
        <v>50</v>
      </c>
      <c r="G3516">
        <f t="shared" si="449"/>
        <v>69</v>
      </c>
      <c r="H3516">
        <f t="shared" si="450"/>
        <v>63</v>
      </c>
      <c r="O3516">
        <v>9</v>
      </c>
      <c r="T3516">
        <v>2</v>
      </c>
    </row>
    <row r="3517" spans="2:20" x14ac:dyDescent="0.25">
      <c r="B3517" s="16">
        <f t="shared" si="441"/>
        <v>42317</v>
      </c>
      <c r="C3517">
        <f t="shared" si="442"/>
        <v>287</v>
      </c>
      <c r="D3517">
        <f t="shared" si="443"/>
        <v>193</v>
      </c>
      <c r="E3517">
        <f t="shared" si="444"/>
        <v>94</v>
      </c>
      <c r="F3517">
        <f t="shared" si="448"/>
        <v>50</v>
      </c>
      <c r="G3517">
        <f t="shared" si="449"/>
        <v>69</v>
      </c>
      <c r="H3517">
        <f t="shared" si="450"/>
        <v>63</v>
      </c>
      <c r="O3517">
        <v>9</v>
      </c>
      <c r="T3517">
        <v>2</v>
      </c>
    </row>
    <row r="3518" spans="2:20" x14ac:dyDescent="0.25">
      <c r="B3518" s="16">
        <f t="shared" si="441"/>
        <v>42318</v>
      </c>
      <c r="C3518">
        <f t="shared" si="442"/>
        <v>287</v>
      </c>
      <c r="D3518">
        <f t="shared" si="443"/>
        <v>193</v>
      </c>
      <c r="E3518">
        <f t="shared" si="444"/>
        <v>94</v>
      </c>
      <c r="F3518">
        <f t="shared" si="448"/>
        <v>50</v>
      </c>
      <c r="G3518">
        <f t="shared" si="449"/>
        <v>69</v>
      </c>
      <c r="H3518">
        <f t="shared" si="450"/>
        <v>63</v>
      </c>
      <c r="O3518">
        <v>9</v>
      </c>
      <c r="T3518">
        <v>2</v>
      </c>
    </row>
    <row r="3519" spans="2:20" x14ac:dyDescent="0.25">
      <c r="B3519" s="16">
        <f t="shared" si="441"/>
        <v>42319</v>
      </c>
      <c r="C3519">
        <f t="shared" si="442"/>
        <v>287</v>
      </c>
      <c r="D3519">
        <f t="shared" si="443"/>
        <v>193</v>
      </c>
      <c r="E3519">
        <f t="shared" si="444"/>
        <v>94</v>
      </c>
      <c r="F3519">
        <f t="shared" si="448"/>
        <v>50</v>
      </c>
      <c r="G3519">
        <f t="shared" si="449"/>
        <v>69</v>
      </c>
      <c r="H3519">
        <f t="shared" si="450"/>
        <v>63</v>
      </c>
      <c r="O3519">
        <v>9</v>
      </c>
      <c r="T3519">
        <v>2</v>
      </c>
    </row>
    <row r="3520" spans="2:20" x14ac:dyDescent="0.25">
      <c r="B3520" s="16">
        <f t="shared" si="441"/>
        <v>42320</v>
      </c>
      <c r="C3520">
        <f t="shared" si="442"/>
        <v>287</v>
      </c>
      <c r="D3520">
        <f t="shared" si="443"/>
        <v>193</v>
      </c>
      <c r="E3520">
        <f t="shared" si="444"/>
        <v>94</v>
      </c>
      <c r="F3520">
        <f t="shared" si="448"/>
        <v>50</v>
      </c>
      <c r="G3520">
        <f t="shared" si="449"/>
        <v>69</v>
      </c>
      <c r="H3520">
        <f t="shared" si="450"/>
        <v>63</v>
      </c>
      <c r="O3520">
        <v>9</v>
      </c>
      <c r="T3520">
        <v>2</v>
      </c>
    </row>
    <row r="3521" spans="2:20" x14ac:dyDescent="0.25">
      <c r="B3521" s="16">
        <f t="shared" si="441"/>
        <v>42321</v>
      </c>
      <c r="C3521">
        <f t="shared" si="442"/>
        <v>287</v>
      </c>
      <c r="D3521">
        <f t="shared" si="443"/>
        <v>193</v>
      </c>
      <c r="E3521">
        <f t="shared" si="444"/>
        <v>94</v>
      </c>
      <c r="F3521">
        <f t="shared" si="448"/>
        <v>50</v>
      </c>
      <c r="G3521">
        <f t="shared" si="449"/>
        <v>69</v>
      </c>
      <c r="H3521">
        <f t="shared" si="450"/>
        <v>63</v>
      </c>
      <c r="O3521">
        <v>9</v>
      </c>
      <c r="T3521">
        <v>2</v>
      </c>
    </row>
    <row r="3522" spans="2:20" x14ac:dyDescent="0.25">
      <c r="B3522" s="16">
        <f t="shared" si="441"/>
        <v>42322</v>
      </c>
      <c r="C3522">
        <f t="shared" si="442"/>
        <v>287</v>
      </c>
      <c r="D3522">
        <f t="shared" si="443"/>
        <v>193</v>
      </c>
      <c r="E3522">
        <f t="shared" si="444"/>
        <v>94</v>
      </c>
      <c r="F3522">
        <f t="shared" si="448"/>
        <v>50</v>
      </c>
      <c r="G3522">
        <f t="shared" si="449"/>
        <v>69</v>
      </c>
      <c r="H3522">
        <f t="shared" si="450"/>
        <v>63</v>
      </c>
      <c r="O3522">
        <v>9</v>
      </c>
      <c r="T3522">
        <v>2</v>
      </c>
    </row>
    <row r="3523" spans="2:20" x14ac:dyDescent="0.25">
      <c r="B3523" s="16">
        <f t="shared" si="441"/>
        <v>42323</v>
      </c>
      <c r="C3523">
        <f t="shared" si="442"/>
        <v>287</v>
      </c>
      <c r="D3523">
        <f t="shared" si="443"/>
        <v>193</v>
      </c>
      <c r="E3523">
        <f t="shared" si="444"/>
        <v>94</v>
      </c>
      <c r="F3523">
        <f t="shared" si="448"/>
        <v>50</v>
      </c>
      <c r="G3523">
        <f t="shared" si="449"/>
        <v>69</v>
      </c>
      <c r="H3523">
        <f t="shared" si="450"/>
        <v>63</v>
      </c>
      <c r="O3523">
        <v>9</v>
      </c>
      <c r="T3523">
        <v>2</v>
      </c>
    </row>
    <row r="3524" spans="2:20" x14ac:dyDescent="0.25">
      <c r="B3524" s="16">
        <f t="shared" si="441"/>
        <v>42324</v>
      </c>
      <c r="C3524">
        <f t="shared" si="442"/>
        <v>287</v>
      </c>
      <c r="D3524">
        <f t="shared" si="443"/>
        <v>193</v>
      </c>
      <c r="E3524">
        <f t="shared" si="444"/>
        <v>94</v>
      </c>
      <c r="F3524">
        <f t="shared" si="448"/>
        <v>50</v>
      </c>
      <c r="G3524">
        <f t="shared" si="449"/>
        <v>69</v>
      </c>
      <c r="H3524">
        <f t="shared" si="450"/>
        <v>63</v>
      </c>
      <c r="O3524">
        <v>9</v>
      </c>
      <c r="T3524">
        <v>2</v>
      </c>
    </row>
    <row r="3525" spans="2:20" x14ac:dyDescent="0.25">
      <c r="B3525" s="16">
        <f t="shared" si="441"/>
        <v>42325</v>
      </c>
      <c r="C3525">
        <f t="shared" si="442"/>
        <v>287</v>
      </c>
      <c r="D3525">
        <f t="shared" si="443"/>
        <v>193</v>
      </c>
      <c r="E3525">
        <f t="shared" si="444"/>
        <v>94</v>
      </c>
      <c r="F3525">
        <f t="shared" si="448"/>
        <v>50</v>
      </c>
      <c r="G3525">
        <f t="shared" si="449"/>
        <v>69</v>
      </c>
      <c r="H3525">
        <f t="shared" si="450"/>
        <v>63</v>
      </c>
      <c r="O3525">
        <v>9</v>
      </c>
      <c r="T3525">
        <v>2</v>
      </c>
    </row>
    <row r="3526" spans="2:20" x14ac:dyDescent="0.25">
      <c r="B3526" s="16">
        <f t="shared" si="441"/>
        <v>42326</v>
      </c>
      <c r="C3526">
        <f t="shared" si="442"/>
        <v>287</v>
      </c>
      <c r="D3526">
        <f t="shared" si="443"/>
        <v>193</v>
      </c>
      <c r="E3526">
        <f t="shared" si="444"/>
        <v>94</v>
      </c>
      <c r="F3526">
        <f t="shared" si="448"/>
        <v>50</v>
      </c>
      <c r="G3526">
        <f t="shared" si="449"/>
        <v>69</v>
      </c>
      <c r="H3526">
        <f t="shared" si="450"/>
        <v>63</v>
      </c>
      <c r="O3526">
        <v>9</v>
      </c>
      <c r="T3526">
        <v>2</v>
      </c>
    </row>
    <row r="3527" spans="2:20" x14ac:dyDescent="0.25">
      <c r="B3527" s="16">
        <f t="shared" si="441"/>
        <v>42327</v>
      </c>
      <c r="C3527">
        <f t="shared" si="442"/>
        <v>287</v>
      </c>
      <c r="D3527">
        <f t="shared" si="443"/>
        <v>193</v>
      </c>
      <c r="E3527">
        <f t="shared" si="444"/>
        <v>94</v>
      </c>
      <c r="F3527">
        <f t="shared" si="448"/>
        <v>50</v>
      </c>
      <c r="G3527">
        <f t="shared" si="449"/>
        <v>69</v>
      </c>
      <c r="H3527">
        <f t="shared" si="450"/>
        <v>63</v>
      </c>
      <c r="O3527">
        <v>9</v>
      </c>
      <c r="T3527">
        <v>2</v>
      </c>
    </row>
    <row r="3528" spans="2:20" x14ac:dyDescent="0.25">
      <c r="B3528" s="16">
        <f t="shared" si="441"/>
        <v>42328</v>
      </c>
      <c r="C3528">
        <f t="shared" si="442"/>
        <v>287</v>
      </c>
      <c r="D3528">
        <f t="shared" si="443"/>
        <v>193</v>
      </c>
      <c r="E3528">
        <f t="shared" si="444"/>
        <v>94</v>
      </c>
      <c r="F3528">
        <f t="shared" si="448"/>
        <v>50</v>
      </c>
      <c r="G3528">
        <f t="shared" si="449"/>
        <v>69</v>
      </c>
      <c r="H3528">
        <f t="shared" si="450"/>
        <v>63</v>
      </c>
      <c r="O3528">
        <v>9</v>
      </c>
      <c r="T3528">
        <v>2</v>
      </c>
    </row>
    <row r="3529" spans="2:20" x14ac:dyDescent="0.25">
      <c r="B3529" s="16">
        <f t="shared" ref="B3529:B3592" si="451">B3528+1</f>
        <v>42329</v>
      </c>
      <c r="C3529">
        <f t="shared" si="442"/>
        <v>287</v>
      </c>
      <c r="D3529">
        <f t="shared" si="443"/>
        <v>193</v>
      </c>
      <c r="E3529">
        <f t="shared" si="444"/>
        <v>94</v>
      </c>
      <c r="F3529">
        <f t="shared" si="448"/>
        <v>50</v>
      </c>
      <c r="G3529">
        <f t="shared" si="449"/>
        <v>69</v>
      </c>
      <c r="H3529">
        <f t="shared" si="450"/>
        <v>63</v>
      </c>
      <c r="O3529">
        <v>9</v>
      </c>
      <c r="T3529">
        <v>2</v>
      </c>
    </row>
    <row r="3530" spans="2:20" x14ac:dyDescent="0.25">
      <c r="B3530" s="16">
        <f t="shared" si="451"/>
        <v>42330</v>
      </c>
      <c r="C3530">
        <f t="shared" ref="C3530:C3593" si="452">C3529</f>
        <v>287</v>
      </c>
      <c r="D3530">
        <f t="shared" si="443"/>
        <v>193</v>
      </c>
      <c r="E3530">
        <f t="shared" si="444"/>
        <v>94</v>
      </c>
      <c r="F3530">
        <f t="shared" si="448"/>
        <v>50</v>
      </c>
      <c r="G3530">
        <f t="shared" si="449"/>
        <v>69</v>
      </c>
      <c r="H3530">
        <f t="shared" si="450"/>
        <v>63</v>
      </c>
      <c r="O3530">
        <v>9</v>
      </c>
      <c r="T3530">
        <v>2</v>
      </c>
    </row>
    <row r="3531" spans="2:20" x14ac:dyDescent="0.25">
      <c r="B3531" s="16">
        <f t="shared" si="451"/>
        <v>42331</v>
      </c>
      <c r="C3531">
        <f t="shared" si="452"/>
        <v>287</v>
      </c>
      <c r="D3531">
        <f t="shared" si="443"/>
        <v>193</v>
      </c>
      <c r="E3531">
        <f t="shared" si="444"/>
        <v>94</v>
      </c>
      <c r="F3531">
        <f t="shared" si="448"/>
        <v>50</v>
      </c>
      <c r="G3531">
        <f t="shared" si="449"/>
        <v>69</v>
      </c>
      <c r="H3531">
        <f t="shared" si="450"/>
        <v>63</v>
      </c>
      <c r="O3531">
        <v>9</v>
      </c>
      <c r="T3531">
        <v>2</v>
      </c>
    </row>
    <row r="3532" spans="2:20" x14ac:dyDescent="0.25">
      <c r="B3532" s="16">
        <f t="shared" si="451"/>
        <v>42332</v>
      </c>
      <c r="C3532">
        <f t="shared" si="452"/>
        <v>287</v>
      </c>
      <c r="D3532">
        <f t="shared" si="443"/>
        <v>193</v>
      </c>
      <c r="E3532">
        <f t="shared" si="444"/>
        <v>94</v>
      </c>
      <c r="F3532">
        <f t="shared" si="448"/>
        <v>50</v>
      </c>
      <c r="G3532">
        <f t="shared" si="449"/>
        <v>69</v>
      </c>
      <c r="H3532">
        <f t="shared" si="450"/>
        <v>63</v>
      </c>
      <c r="O3532">
        <v>9</v>
      </c>
      <c r="T3532">
        <v>2</v>
      </c>
    </row>
    <row r="3533" spans="2:20" x14ac:dyDescent="0.25">
      <c r="B3533" s="16">
        <f t="shared" si="451"/>
        <v>42333</v>
      </c>
      <c r="C3533">
        <f t="shared" si="452"/>
        <v>287</v>
      </c>
      <c r="D3533">
        <f t="shared" si="443"/>
        <v>193</v>
      </c>
      <c r="E3533">
        <f t="shared" si="444"/>
        <v>94</v>
      </c>
      <c r="F3533">
        <f t="shared" si="448"/>
        <v>50</v>
      </c>
      <c r="G3533">
        <f t="shared" si="449"/>
        <v>69</v>
      </c>
      <c r="H3533">
        <f t="shared" si="450"/>
        <v>63</v>
      </c>
      <c r="O3533">
        <v>9</v>
      </c>
      <c r="T3533">
        <v>2</v>
      </c>
    </row>
    <row r="3534" spans="2:20" x14ac:dyDescent="0.25">
      <c r="B3534" s="16">
        <f t="shared" si="451"/>
        <v>42334</v>
      </c>
      <c r="C3534">
        <f t="shared" si="452"/>
        <v>287</v>
      </c>
      <c r="D3534">
        <f t="shared" si="443"/>
        <v>193</v>
      </c>
      <c r="E3534">
        <f t="shared" si="444"/>
        <v>94</v>
      </c>
      <c r="F3534">
        <f t="shared" si="448"/>
        <v>50</v>
      </c>
      <c r="G3534">
        <f t="shared" si="449"/>
        <v>69</v>
      </c>
      <c r="H3534">
        <f t="shared" si="450"/>
        <v>63</v>
      </c>
      <c r="O3534">
        <v>9</v>
      </c>
      <c r="T3534">
        <v>2</v>
      </c>
    </row>
    <row r="3535" spans="2:20" x14ac:dyDescent="0.25">
      <c r="B3535" s="16">
        <f t="shared" si="451"/>
        <v>42335</v>
      </c>
      <c r="C3535">
        <f t="shared" si="452"/>
        <v>287</v>
      </c>
      <c r="D3535">
        <f t="shared" si="443"/>
        <v>193</v>
      </c>
      <c r="E3535">
        <f t="shared" si="444"/>
        <v>94</v>
      </c>
      <c r="F3535">
        <f t="shared" si="448"/>
        <v>50</v>
      </c>
      <c r="G3535">
        <f t="shared" si="449"/>
        <v>69</v>
      </c>
      <c r="H3535">
        <f t="shared" si="450"/>
        <v>63</v>
      </c>
      <c r="O3535">
        <v>9</v>
      </c>
      <c r="T3535">
        <v>2</v>
      </c>
    </row>
    <row r="3536" spans="2:20" x14ac:dyDescent="0.25">
      <c r="B3536" s="16">
        <f t="shared" si="451"/>
        <v>42336</v>
      </c>
      <c r="C3536">
        <f t="shared" si="452"/>
        <v>287</v>
      </c>
      <c r="D3536">
        <f t="shared" si="443"/>
        <v>193</v>
      </c>
      <c r="E3536">
        <f t="shared" si="444"/>
        <v>94</v>
      </c>
      <c r="F3536">
        <f t="shared" si="448"/>
        <v>50</v>
      </c>
      <c r="G3536">
        <f t="shared" si="449"/>
        <v>69</v>
      </c>
      <c r="H3536">
        <f t="shared" si="450"/>
        <v>63</v>
      </c>
      <c r="O3536">
        <v>9</v>
      </c>
      <c r="T3536">
        <v>2</v>
      </c>
    </row>
    <row r="3537" spans="2:20" x14ac:dyDescent="0.25">
      <c r="B3537" s="16">
        <f t="shared" si="451"/>
        <v>42337</v>
      </c>
      <c r="C3537">
        <f t="shared" si="452"/>
        <v>287</v>
      </c>
      <c r="D3537">
        <f t="shared" si="443"/>
        <v>193</v>
      </c>
      <c r="E3537">
        <f t="shared" si="444"/>
        <v>94</v>
      </c>
      <c r="F3537">
        <f t="shared" si="448"/>
        <v>50</v>
      </c>
      <c r="G3537">
        <f t="shared" si="449"/>
        <v>69</v>
      </c>
      <c r="H3537">
        <f t="shared" si="450"/>
        <v>63</v>
      </c>
      <c r="O3537">
        <v>9</v>
      </c>
      <c r="T3537">
        <v>2</v>
      </c>
    </row>
    <row r="3538" spans="2:20" x14ac:dyDescent="0.25">
      <c r="B3538" s="16">
        <f t="shared" si="451"/>
        <v>42338</v>
      </c>
      <c r="C3538">
        <f t="shared" si="452"/>
        <v>287</v>
      </c>
      <c r="D3538">
        <f t="shared" si="443"/>
        <v>193</v>
      </c>
      <c r="E3538">
        <f t="shared" si="444"/>
        <v>94</v>
      </c>
      <c r="F3538">
        <f t="shared" si="448"/>
        <v>50</v>
      </c>
      <c r="G3538">
        <f t="shared" si="449"/>
        <v>69</v>
      </c>
      <c r="H3538">
        <f t="shared" si="450"/>
        <v>63</v>
      </c>
      <c r="O3538">
        <v>9</v>
      </c>
      <c r="T3538">
        <v>2</v>
      </c>
    </row>
    <row r="3539" spans="2:20" x14ac:dyDescent="0.25">
      <c r="B3539" s="16">
        <f t="shared" si="451"/>
        <v>42339</v>
      </c>
      <c r="C3539">
        <f t="shared" si="452"/>
        <v>287</v>
      </c>
      <c r="D3539">
        <f t="shared" si="443"/>
        <v>193</v>
      </c>
      <c r="E3539">
        <f t="shared" si="444"/>
        <v>94</v>
      </c>
      <c r="F3539">
        <f>11+8+4+25</f>
        <v>48</v>
      </c>
      <c r="G3539">
        <f t="shared" ref="G3539:G3569" si="453">42+12+5</f>
        <v>59</v>
      </c>
      <c r="H3539">
        <f>18+10+15+7</f>
        <v>50</v>
      </c>
      <c r="O3539">
        <f>9+17</f>
        <v>26</v>
      </c>
      <c r="T3539">
        <v>10</v>
      </c>
    </row>
    <row r="3540" spans="2:20" x14ac:dyDescent="0.25">
      <c r="B3540" s="16">
        <f t="shared" si="451"/>
        <v>42340</v>
      </c>
      <c r="C3540">
        <f t="shared" si="452"/>
        <v>287</v>
      </c>
      <c r="D3540">
        <f t="shared" si="443"/>
        <v>193</v>
      </c>
      <c r="E3540">
        <f t="shared" si="444"/>
        <v>94</v>
      </c>
      <c r="F3540">
        <f t="shared" ref="F3540:F3569" si="454">11+8+4+25</f>
        <v>48</v>
      </c>
      <c r="G3540">
        <f t="shared" si="453"/>
        <v>59</v>
      </c>
      <c r="H3540">
        <f t="shared" ref="H3540:H3569" si="455">18+10+15+7</f>
        <v>50</v>
      </c>
      <c r="O3540">
        <f t="shared" ref="O3540:O3569" si="456">9+17</f>
        <v>26</v>
      </c>
      <c r="T3540">
        <v>10</v>
      </c>
    </row>
    <row r="3541" spans="2:20" x14ac:dyDescent="0.25">
      <c r="B3541" s="16">
        <f t="shared" si="451"/>
        <v>42341</v>
      </c>
      <c r="C3541">
        <f t="shared" si="452"/>
        <v>287</v>
      </c>
      <c r="D3541">
        <f t="shared" si="443"/>
        <v>193</v>
      </c>
      <c r="E3541">
        <f t="shared" si="444"/>
        <v>94</v>
      </c>
      <c r="F3541">
        <f t="shared" si="454"/>
        <v>48</v>
      </c>
      <c r="G3541">
        <f t="shared" si="453"/>
        <v>59</v>
      </c>
      <c r="H3541">
        <f t="shared" si="455"/>
        <v>50</v>
      </c>
      <c r="O3541">
        <f t="shared" si="456"/>
        <v>26</v>
      </c>
      <c r="T3541">
        <v>10</v>
      </c>
    </row>
    <row r="3542" spans="2:20" x14ac:dyDescent="0.25">
      <c r="B3542" s="16">
        <f t="shared" si="451"/>
        <v>42342</v>
      </c>
      <c r="C3542">
        <f t="shared" si="452"/>
        <v>287</v>
      </c>
      <c r="D3542">
        <f t="shared" ref="D3542:D3605" si="457">SUM(F3542:W3542)</f>
        <v>193</v>
      </c>
      <c r="E3542">
        <f t="shared" ref="E3542:E3605" si="458">C3542-D3542</f>
        <v>94</v>
      </c>
      <c r="F3542">
        <f t="shared" si="454"/>
        <v>48</v>
      </c>
      <c r="G3542">
        <f t="shared" si="453"/>
        <v>59</v>
      </c>
      <c r="H3542">
        <f t="shared" si="455"/>
        <v>50</v>
      </c>
      <c r="O3542">
        <f t="shared" si="456"/>
        <v>26</v>
      </c>
      <c r="T3542">
        <v>10</v>
      </c>
    </row>
    <row r="3543" spans="2:20" x14ac:dyDescent="0.25">
      <c r="B3543" s="16">
        <f t="shared" si="451"/>
        <v>42343</v>
      </c>
      <c r="C3543">
        <f t="shared" si="452"/>
        <v>287</v>
      </c>
      <c r="D3543">
        <f t="shared" si="457"/>
        <v>193</v>
      </c>
      <c r="E3543">
        <f t="shared" si="458"/>
        <v>94</v>
      </c>
      <c r="F3543">
        <f t="shared" si="454"/>
        <v>48</v>
      </c>
      <c r="G3543">
        <f t="shared" si="453"/>
        <v>59</v>
      </c>
      <c r="H3543">
        <f t="shared" si="455"/>
        <v>50</v>
      </c>
      <c r="O3543">
        <f t="shared" si="456"/>
        <v>26</v>
      </c>
      <c r="T3543">
        <v>10</v>
      </c>
    </row>
    <row r="3544" spans="2:20" x14ac:dyDescent="0.25">
      <c r="B3544" s="16">
        <f t="shared" si="451"/>
        <v>42344</v>
      </c>
      <c r="C3544">
        <f t="shared" si="452"/>
        <v>287</v>
      </c>
      <c r="D3544">
        <f t="shared" si="457"/>
        <v>193</v>
      </c>
      <c r="E3544">
        <f t="shared" si="458"/>
        <v>94</v>
      </c>
      <c r="F3544">
        <f t="shared" si="454"/>
        <v>48</v>
      </c>
      <c r="G3544">
        <f t="shared" si="453"/>
        <v>59</v>
      </c>
      <c r="H3544">
        <f t="shared" si="455"/>
        <v>50</v>
      </c>
      <c r="O3544">
        <f t="shared" si="456"/>
        <v>26</v>
      </c>
      <c r="T3544">
        <v>10</v>
      </c>
    </row>
    <row r="3545" spans="2:20" x14ac:dyDescent="0.25">
      <c r="B3545" s="16">
        <f t="shared" si="451"/>
        <v>42345</v>
      </c>
      <c r="C3545">
        <f t="shared" si="452"/>
        <v>287</v>
      </c>
      <c r="D3545">
        <f t="shared" si="457"/>
        <v>193</v>
      </c>
      <c r="E3545">
        <f t="shared" si="458"/>
        <v>94</v>
      </c>
      <c r="F3545">
        <f t="shared" si="454"/>
        <v>48</v>
      </c>
      <c r="G3545">
        <f t="shared" si="453"/>
        <v>59</v>
      </c>
      <c r="H3545">
        <f t="shared" si="455"/>
        <v>50</v>
      </c>
      <c r="O3545">
        <f t="shared" si="456"/>
        <v>26</v>
      </c>
      <c r="T3545">
        <v>10</v>
      </c>
    </row>
    <row r="3546" spans="2:20" x14ac:dyDescent="0.25">
      <c r="B3546" s="16">
        <f t="shared" si="451"/>
        <v>42346</v>
      </c>
      <c r="C3546">
        <f t="shared" si="452"/>
        <v>287</v>
      </c>
      <c r="D3546">
        <f t="shared" si="457"/>
        <v>193</v>
      </c>
      <c r="E3546">
        <f t="shared" si="458"/>
        <v>94</v>
      </c>
      <c r="F3546">
        <f t="shared" si="454"/>
        <v>48</v>
      </c>
      <c r="G3546">
        <f t="shared" si="453"/>
        <v>59</v>
      </c>
      <c r="H3546">
        <f t="shared" si="455"/>
        <v>50</v>
      </c>
      <c r="O3546">
        <f t="shared" si="456"/>
        <v>26</v>
      </c>
      <c r="T3546">
        <v>10</v>
      </c>
    </row>
    <row r="3547" spans="2:20" x14ac:dyDescent="0.25">
      <c r="B3547" s="16">
        <f t="shared" si="451"/>
        <v>42347</v>
      </c>
      <c r="C3547">
        <f t="shared" si="452"/>
        <v>287</v>
      </c>
      <c r="D3547">
        <f t="shared" si="457"/>
        <v>193</v>
      </c>
      <c r="E3547">
        <f t="shared" si="458"/>
        <v>94</v>
      </c>
      <c r="F3547">
        <f t="shared" si="454"/>
        <v>48</v>
      </c>
      <c r="G3547">
        <f t="shared" si="453"/>
        <v>59</v>
      </c>
      <c r="H3547">
        <f t="shared" si="455"/>
        <v>50</v>
      </c>
      <c r="O3547">
        <f t="shared" si="456"/>
        <v>26</v>
      </c>
      <c r="T3547">
        <v>10</v>
      </c>
    </row>
    <row r="3548" spans="2:20" x14ac:dyDescent="0.25">
      <c r="B3548" s="16">
        <f t="shared" si="451"/>
        <v>42348</v>
      </c>
      <c r="C3548">
        <f t="shared" si="452"/>
        <v>287</v>
      </c>
      <c r="D3548">
        <f t="shared" si="457"/>
        <v>193</v>
      </c>
      <c r="E3548">
        <f t="shared" si="458"/>
        <v>94</v>
      </c>
      <c r="F3548">
        <f t="shared" si="454"/>
        <v>48</v>
      </c>
      <c r="G3548">
        <f t="shared" si="453"/>
        <v>59</v>
      </c>
      <c r="H3548">
        <f t="shared" si="455"/>
        <v>50</v>
      </c>
      <c r="O3548">
        <f t="shared" si="456"/>
        <v>26</v>
      </c>
      <c r="T3548">
        <v>10</v>
      </c>
    </row>
    <row r="3549" spans="2:20" x14ac:dyDescent="0.25">
      <c r="B3549" s="16">
        <f t="shared" si="451"/>
        <v>42349</v>
      </c>
      <c r="C3549">
        <f t="shared" si="452"/>
        <v>287</v>
      </c>
      <c r="D3549">
        <f t="shared" si="457"/>
        <v>193</v>
      </c>
      <c r="E3549">
        <f t="shared" si="458"/>
        <v>94</v>
      </c>
      <c r="F3549">
        <f t="shared" si="454"/>
        <v>48</v>
      </c>
      <c r="G3549">
        <f t="shared" si="453"/>
        <v>59</v>
      </c>
      <c r="H3549">
        <f t="shared" si="455"/>
        <v>50</v>
      </c>
      <c r="O3549">
        <f t="shared" si="456"/>
        <v>26</v>
      </c>
      <c r="T3549">
        <v>10</v>
      </c>
    </row>
    <row r="3550" spans="2:20" x14ac:dyDescent="0.25">
      <c r="B3550" s="16">
        <f t="shared" si="451"/>
        <v>42350</v>
      </c>
      <c r="C3550">
        <f t="shared" si="452"/>
        <v>287</v>
      </c>
      <c r="D3550">
        <f t="shared" si="457"/>
        <v>193</v>
      </c>
      <c r="E3550">
        <f t="shared" si="458"/>
        <v>94</v>
      </c>
      <c r="F3550">
        <f t="shared" si="454"/>
        <v>48</v>
      </c>
      <c r="G3550">
        <f t="shared" si="453"/>
        <v>59</v>
      </c>
      <c r="H3550">
        <f t="shared" si="455"/>
        <v>50</v>
      </c>
      <c r="O3550">
        <f t="shared" si="456"/>
        <v>26</v>
      </c>
      <c r="T3550">
        <v>10</v>
      </c>
    </row>
    <row r="3551" spans="2:20" x14ac:dyDescent="0.25">
      <c r="B3551" s="16">
        <f t="shared" si="451"/>
        <v>42351</v>
      </c>
      <c r="C3551">
        <f t="shared" si="452"/>
        <v>287</v>
      </c>
      <c r="D3551">
        <f t="shared" si="457"/>
        <v>193</v>
      </c>
      <c r="E3551">
        <f t="shared" si="458"/>
        <v>94</v>
      </c>
      <c r="F3551">
        <f t="shared" si="454"/>
        <v>48</v>
      </c>
      <c r="G3551">
        <f t="shared" si="453"/>
        <v>59</v>
      </c>
      <c r="H3551">
        <f t="shared" si="455"/>
        <v>50</v>
      </c>
      <c r="O3551">
        <f t="shared" si="456"/>
        <v>26</v>
      </c>
      <c r="T3551">
        <v>10</v>
      </c>
    </row>
    <row r="3552" spans="2:20" x14ac:dyDescent="0.25">
      <c r="B3552" s="16">
        <f t="shared" si="451"/>
        <v>42352</v>
      </c>
      <c r="C3552">
        <f t="shared" si="452"/>
        <v>287</v>
      </c>
      <c r="D3552">
        <f t="shared" si="457"/>
        <v>193</v>
      </c>
      <c r="E3552">
        <f t="shared" si="458"/>
        <v>94</v>
      </c>
      <c r="F3552">
        <f t="shared" si="454"/>
        <v>48</v>
      </c>
      <c r="G3552">
        <f t="shared" si="453"/>
        <v>59</v>
      </c>
      <c r="H3552">
        <f t="shared" si="455"/>
        <v>50</v>
      </c>
      <c r="O3552">
        <f t="shared" si="456"/>
        <v>26</v>
      </c>
      <c r="T3552">
        <v>10</v>
      </c>
    </row>
    <row r="3553" spans="2:20" x14ac:dyDescent="0.25">
      <c r="B3553" s="16">
        <f t="shared" si="451"/>
        <v>42353</v>
      </c>
      <c r="C3553">
        <f t="shared" si="452"/>
        <v>287</v>
      </c>
      <c r="D3553">
        <f t="shared" si="457"/>
        <v>193</v>
      </c>
      <c r="E3553">
        <f t="shared" si="458"/>
        <v>94</v>
      </c>
      <c r="F3553">
        <f t="shared" si="454"/>
        <v>48</v>
      </c>
      <c r="G3553">
        <f t="shared" si="453"/>
        <v>59</v>
      </c>
      <c r="H3553">
        <f t="shared" si="455"/>
        <v>50</v>
      </c>
      <c r="O3553">
        <f t="shared" si="456"/>
        <v>26</v>
      </c>
      <c r="T3553">
        <v>10</v>
      </c>
    </row>
    <row r="3554" spans="2:20" x14ac:dyDescent="0.25">
      <c r="B3554" s="16">
        <f t="shared" si="451"/>
        <v>42354</v>
      </c>
      <c r="C3554">
        <f t="shared" si="452"/>
        <v>287</v>
      </c>
      <c r="D3554">
        <f t="shared" si="457"/>
        <v>193</v>
      </c>
      <c r="E3554">
        <f t="shared" si="458"/>
        <v>94</v>
      </c>
      <c r="F3554">
        <f t="shared" si="454"/>
        <v>48</v>
      </c>
      <c r="G3554">
        <f t="shared" si="453"/>
        <v>59</v>
      </c>
      <c r="H3554">
        <f t="shared" si="455"/>
        <v>50</v>
      </c>
      <c r="O3554">
        <f t="shared" si="456"/>
        <v>26</v>
      </c>
      <c r="T3554">
        <v>10</v>
      </c>
    </row>
    <row r="3555" spans="2:20" x14ac:dyDescent="0.25">
      <c r="B3555" s="16">
        <f t="shared" si="451"/>
        <v>42355</v>
      </c>
      <c r="C3555">
        <f t="shared" si="452"/>
        <v>287</v>
      </c>
      <c r="D3555">
        <f t="shared" si="457"/>
        <v>193</v>
      </c>
      <c r="E3555">
        <f t="shared" si="458"/>
        <v>94</v>
      </c>
      <c r="F3555">
        <f t="shared" si="454"/>
        <v>48</v>
      </c>
      <c r="G3555">
        <f t="shared" si="453"/>
        <v>59</v>
      </c>
      <c r="H3555">
        <f t="shared" si="455"/>
        <v>50</v>
      </c>
      <c r="O3555">
        <f t="shared" si="456"/>
        <v>26</v>
      </c>
      <c r="T3555">
        <v>10</v>
      </c>
    </row>
    <row r="3556" spans="2:20" x14ac:dyDescent="0.25">
      <c r="B3556" s="16">
        <f t="shared" si="451"/>
        <v>42356</v>
      </c>
      <c r="C3556">
        <f t="shared" si="452"/>
        <v>287</v>
      </c>
      <c r="D3556">
        <f t="shared" si="457"/>
        <v>193</v>
      </c>
      <c r="E3556">
        <f t="shared" si="458"/>
        <v>94</v>
      </c>
      <c r="F3556">
        <f t="shared" si="454"/>
        <v>48</v>
      </c>
      <c r="G3556">
        <f t="shared" si="453"/>
        <v>59</v>
      </c>
      <c r="H3556">
        <f t="shared" si="455"/>
        <v>50</v>
      </c>
      <c r="O3556">
        <f t="shared" si="456"/>
        <v>26</v>
      </c>
      <c r="T3556">
        <v>10</v>
      </c>
    </row>
    <row r="3557" spans="2:20" x14ac:dyDescent="0.25">
      <c r="B3557" s="16">
        <f t="shared" si="451"/>
        <v>42357</v>
      </c>
      <c r="C3557">
        <f t="shared" si="452"/>
        <v>287</v>
      </c>
      <c r="D3557">
        <f t="shared" si="457"/>
        <v>193</v>
      </c>
      <c r="E3557">
        <f t="shared" si="458"/>
        <v>94</v>
      </c>
      <c r="F3557">
        <f t="shared" si="454"/>
        <v>48</v>
      </c>
      <c r="G3557">
        <f t="shared" si="453"/>
        <v>59</v>
      </c>
      <c r="H3557">
        <f t="shared" si="455"/>
        <v>50</v>
      </c>
      <c r="O3557">
        <f t="shared" si="456"/>
        <v>26</v>
      </c>
      <c r="T3557">
        <v>10</v>
      </c>
    </row>
    <row r="3558" spans="2:20" x14ac:dyDescent="0.25">
      <c r="B3558" s="16">
        <f t="shared" si="451"/>
        <v>42358</v>
      </c>
      <c r="C3558">
        <f t="shared" si="452"/>
        <v>287</v>
      </c>
      <c r="D3558">
        <f t="shared" si="457"/>
        <v>193</v>
      </c>
      <c r="E3558">
        <f t="shared" si="458"/>
        <v>94</v>
      </c>
      <c r="F3558">
        <f t="shared" si="454"/>
        <v>48</v>
      </c>
      <c r="G3558">
        <f t="shared" si="453"/>
        <v>59</v>
      </c>
      <c r="H3558">
        <f t="shared" si="455"/>
        <v>50</v>
      </c>
      <c r="O3558">
        <f t="shared" si="456"/>
        <v>26</v>
      </c>
      <c r="T3558">
        <v>10</v>
      </c>
    </row>
    <row r="3559" spans="2:20" x14ac:dyDescent="0.25">
      <c r="B3559" s="16">
        <f t="shared" si="451"/>
        <v>42359</v>
      </c>
      <c r="C3559">
        <f t="shared" si="452"/>
        <v>287</v>
      </c>
      <c r="D3559">
        <f t="shared" si="457"/>
        <v>193</v>
      </c>
      <c r="E3559">
        <f t="shared" si="458"/>
        <v>94</v>
      </c>
      <c r="F3559">
        <f t="shared" si="454"/>
        <v>48</v>
      </c>
      <c r="G3559">
        <f t="shared" si="453"/>
        <v>59</v>
      </c>
      <c r="H3559">
        <f t="shared" si="455"/>
        <v>50</v>
      </c>
      <c r="O3559">
        <f t="shared" si="456"/>
        <v>26</v>
      </c>
      <c r="T3559">
        <v>10</v>
      </c>
    </row>
    <row r="3560" spans="2:20" x14ac:dyDescent="0.25">
      <c r="B3560" s="16">
        <f t="shared" si="451"/>
        <v>42360</v>
      </c>
      <c r="C3560">
        <f t="shared" si="452"/>
        <v>287</v>
      </c>
      <c r="D3560">
        <f t="shared" si="457"/>
        <v>193</v>
      </c>
      <c r="E3560">
        <f t="shared" si="458"/>
        <v>94</v>
      </c>
      <c r="F3560">
        <f t="shared" si="454"/>
        <v>48</v>
      </c>
      <c r="G3560">
        <f t="shared" si="453"/>
        <v>59</v>
      </c>
      <c r="H3560">
        <f t="shared" si="455"/>
        <v>50</v>
      </c>
      <c r="O3560">
        <f t="shared" si="456"/>
        <v>26</v>
      </c>
      <c r="T3560">
        <v>10</v>
      </c>
    </row>
    <row r="3561" spans="2:20" x14ac:dyDescent="0.25">
      <c r="B3561" s="16">
        <f t="shared" si="451"/>
        <v>42361</v>
      </c>
      <c r="C3561">
        <f t="shared" si="452"/>
        <v>287</v>
      </c>
      <c r="D3561">
        <f t="shared" si="457"/>
        <v>193</v>
      </c>
      <c r="E3561">
        <f t="shared" si="458"/>
        <v>94</v>
      </c>
      <c r="F3561">
        <f t="shared" si="454"/>
        <v>48</v>
      </c>
      <c r="G3561">
        <f t="shared" si="453"/>
        <v>59</v>
      </c>
      <c r="H3561">
        <f t="shared" si="455"/>
        <v>50</v>
      </c>
      <c r="O3561">
        <f t="shared" si="456"/>
        <v>26</v>
      </c>
      <c r="T3561">
        <v>10</v>
      </c>
    </row>
    <row r="3562" spans="2:20" x14ac:dyDescent="0.25">
      <c r="B3562" s="16">
        <f t="shared" si="451"/>
        <v>42362</v>
      </c>
      <c r="C3562">
        <f t="shared" si="452"/>
        <v>287</v>
      </c>
      <c r="D3562">
        <f t="shared" si="457"/>
        <v>193</v>
      </c>
      <c r="E3562">
        <f t="shared" si="458"/>
        <v>94</v>
      </c>
      <c r="F3562">
        <f t="shared" si="454"/>
        <v>48</v>
      </c>
      <c r="G3562">
        <f t="shared" si="453"/>
        <v>59</v>
      </c>
      <c r="H3562">
        <f t="shared" si="455"/>
        <v>50</v>
      </c>
      <c r="O3562">
        <f t="shared" si="456"/>
        <v>26</v>
      </c>
      <c r="T3562">
        <v>10</v>
      </c>
    </row>
    <row r="3563" spans="2:20" x14ac:dyDescent="0.25">
      <c r="B3563" s="16">
        <f t="shared" si="451"/>
        <v>42363</v>
      </c>
      <c r="C3563">
        <f t="shared" si="452"/>
        <v>287</v>
      </c>
      <c r="D3563">
        <f t="shared" si="457"/>
        <v>193</v>
      </c>
      <c r="E3563">
        <f t="shared" si="458"/>
        <v>94</v>
      </c>
      <c r="F3563">
        <f t="shared" si="454"/>
        <v>48</v>
      </c>
      <c r="G3563">
        <f t="shared" si="453"/>
        <v>59</v>
      </c>
      <c r="H3563">
        <f t="shared" si="455"/>
        <v>50</v>
      </c>
      <c r="O3563">
        <f t="shared" si="456"/>
        <v>26</v>
      </c>
      <c r="T3563">
        <v>10</v>
      </c>
    </row>
    <row r="3564" spans="2:20" x14ac:dyDescent="0.25">
      <c r="B3564" s="16">
        <f t="shared" si="451"/>
        <v>42364</v>
      </c>
      <c r="C3564">
        <f t="shared" si="452"/>
        <v>287</v>
      </c>
      <c r="D3564">
        <f t="shared" si="457"/>
        <v>193</v>
      </c>
      <c r="E3564">
        <f t="shared" si="458"/>
        <v>94</v>
      </c>
      <c r="F3564">
        <f t="shared" si="454"/>
        <v>48</v>
      </c>
      <c r="G3564">
        <f t="shared" si="453"/>
        <v>59</v>
      </c>
      <c r="H3564">
        <f t="shared" si="455"/>
        <v>50</v>
      </c>
      <c r="O3564">
        <f t="shared" si="456"/>
        <v>26</v>
      </c>
      <c r="T3564">
        <v>10</v>
      </c>
    </row>
    <row r="3565" spans="2:20" x14ac:dyDescent="0.25">
      <c r="B3565" s="16">
        <f t="shared" si="451"/>
        <v>42365</v>
      </c>
      <c r="C3565">
        <f t="shared" si="452"/>
        <v>287</v>
      </c>
      <c r="D3565">
        <f t="shared" si="457"/>
        <v>193</v>
      </c>
      <c r="E3565">
        <f t="shared" si="458"/>
        <v>94</v>
      </c>
      <c r="F3565">
        <f t="shared" si="454"/>
        <v>48</v>
      </c>
      <c r="G3565">
        <f t="shared" si="453"/>
        <v>59</v>
      </c>
      <c r="H3565">
        <f t="shared" si="455"/>
        <v>50</v>
      </c>
      <c r="O3565">
        <f t="shared" si="456"/>
        <v>26</v>
      </c>
      <c r="T3565">
        <v>10</v>
      </c>
    </row>
    <row r="3566" spans="2:20" x14ac:dyDescent="0.25">
      <c r="B3566" s="16">
        <f t="shared" si="451"/>
        <v>42366</v>
      </c>
      <c r="C3566">
        <f t="shared" si="452"/>
        <v>287</v>
      </c>
      <c r="D3566">
        <f t="shared" si="457"/>
        <v>193</v>
      </c>
      <c r="E3566">
        <f t="shared" si="458"/>
        <v>94</v>
      </c>
      <c r="F3566">
        <f t="shared" si="454"/>
        <v>48</v>
      </c>
      <c r="G3566">
        <f t="shared" si="453"/>
        <v>59</v>
      </c>
      <c r="H3566">
        <f t="shared" si="455"/>
        <v>50</v>
      </c>
      <c r="O3566">
        <f t="shared" si="456"/>
        <v>26</v>
      </c>
      <c r="T3566">
        <v>10</v>
      </c>
    </row>
    <row r="3567" spans="2:20" x14ac:dyDescent="0.25">
      <c r="B3567" s="16">
        <f t="shared" si="451"/>
        <v>42367</v>
      </c>
      <c r="C3567">
        <f t="shared" si="452"/>
        <v>287</v>
      </c>
      <c r="D3567">
        <f t="shared" si="457"/>
        <v>193</v>
      </c>
      <c r="E3567">
        <f t="shared" si="458"/>
        <v>94</v>
      </c>
      <c r="F3567">
        <f t="shared" si="454"/>
        <v>48</v>
      </c>
      <c r="G3567">
        <f t="shared" si="453"/>
        <v>59</v>
      </c>
      <c r="H3567">
        <f t="shared" si="455"/>
        <v>50</v>
      </c>
      <c r="O3567">
        <f t="shared" si="456"/>
        <v>26</v>
      </c>
      <c r="T3567">
        <v>10</v>
      </c>
    </row>
    <row r="3568" spans="2:20" x14ac:dyDescent="0.25">
      <c r="B3568" s="16">
        <f t="shared" si="451"/>
        <v>42368</v>
      </c>
      <c r="C3568">
        <f t="shared" si="452"/>
        <v>287</v>
      </c>
      <c r="D3568">
        <f t="shared" si="457"/>
        <v>193</v>
      </c>
      <c r="E3568">
        <f t="shared" si="458"/>
        <v>94</v>
      </c>
      <c r="F3568">
        <f t="shared" si="454"/>
        <v>48</v>
      </c>
      <c r="G3568">
        <f t="shared" si="453"/>
        <v>59</v>
      </c>
      <c r="H3568">
        <f t="shared" si="455"/>
        <v>50</v>
      </c>
      <c r="O3568">
        <f t="shared" si="456"/>
        <v>26</v>
      </c>
      <c r="T3568">
        <v>10</v>
      </c>
    </row>
    <row r="3569" spans="2:20" x14ac:dyDescent="0.25">
      <c r="B3569" s="16">
        <f t="shared" si="451"/>
        <v>42369</v>
      </c>
      <c r="C3569">
        <f t="shared" si="452"/>
        <v>287</v>
      </c>
      <c r="D3569">
        <f t="shared" si="457"/>
        <v>193</v>
      </c>
      <c r="E3569">
        <f t="shared" si="458"/>
        <v>94</v>
      </c>
      <c r="F3569">
        <f t="shared" si="454"/>
        <v>48</v>
      </c>
      <c r="G3569">
        <f t="shared" si="453"/>
        <v>59</v>
      </c>
      <c r="H3569">
        <f t="shared" si="455"/>
        <v>50</v>
      </c>
      <c r="O3569">
        <f t="shared" si="456"/>
        <v>26</v>
      </c>
      <c r="T3569">
        <v>10</v>
      </c>
    </row>
    <row r="3570" spans="2:20" x14ac:dyDescent="0.25">
      <c r="B3570" s="16">
        <f t="shared" si="451"/>
        <v>42370</v>
      </c>
      <c r="C3570">
        <f t="shared" si="452"/>
        <v>287</v>
      </c>
      <c r="D3570">
        <f t="shared" si="457"/>
        <v>195</v>
      </c>
      <c r="E3570">
        <f t="shared" si="458"/>
        <v>92</v>
      </c>
      <c r="F3570">
        <f t="shared" ref="F3570:F3606" si="459">11+8</f>
        <v>19</v>
      </c>
      <c r="G3570">
        <f>42+12+5</f>
        <v>59</v>
      </c>
      <c r="H3570">
        <f>18+10+10+16</f>
        <v>54</v>
      </c>
      <c r="O3570">
        <f>9+10+39</f>
        <v>58</v>
      </c>
      <c r="T3570">
        <v>5</v>
      </c>
    </row>
    <row r="3571" spans="2:20" x14ac:dyDescent="0.25">
      <c r="B3571" s="16">
        <f t="shared" si="451"/>
        <v>42371</v>
      </c>
      <c r="C3571">
        <f t="shared" si="452"/>
        <v>287</v>
      </c>
      <c r="D3571">
        <f t="shared" si="457"/>
        <v>195</v>
      </c>
      <c r="E3571">
        <f t="shared" si="458"/>
        <v>92</v>
      </c>
      <c r="F3571">
        <f t="shared" si="459"/>
        <v>19</v>
      </c>
      <c r="G3571">
        <f t="shared" ref="G3571:G3600" si="460">42+12+5</f>
        <v>59</v>
      </c>
      <c r="H3571">
        <f t="shared" ref="H3571:H3600" si="461">18+10+10+16</f>
        <v>54</v>
      </c>
      <c r="O3571">
        <f t="shared" ref="O3571:O3600" si="462">9+10+39</f>
        <v>58</v>
      </c>
      <c r="T3571">
        <v>5</v>
      </c>
    </row>
    <row r="3572" spans="2:20" x14ac:dyDescent="0.25">
      <c r="B3572" s="16">
        <f t="shared" si="451"/>
        <v>42372</v>
      </c>
      <c r="C3572">
        <f t="shared" si="452"/>
        <v>287</v>
      </c>
      <c r="D3572">
        <f t="shared" si="457"/>
        <v>195</v>
      </c>
      <c r="E3572">
        <f t="shared" si="458"/>
        <v>92</v>
      </c>
      <c r="F3572">
        <f t="shared" si="459"/>
        <v>19</v>
      </c>
      <c r="G3572">
        <f t="shared" si="460"/>
        <v>59</v>
      </c>
      <c r="H3572">
        <f t="shared" si="461"/>
        <v>54</v>
      </c>
      <c r="O3572">
        <f t="shared" si="462"/>
        <v>58</v>
      </c>
      <c r="T3572">
        <v>5</v>
      </c>
    </row>
    <row r="3573" spans="2:20" x14ac:dyDescent="0.25">
      <c r="B3573" s="16">
        <f t="shared" si="451"/>
        <v>42373</v>
      </c>
      <c r="C3573">
        <f t="shared" si="452"/>
        <v>287</v>
      </c>
      <c r="D3573">
        <f t="shared" si="457"/>
        <v>195</v>
      </c>
      <c r="E3573">
        <f t="shared" si="458"/>
        <v>92</v>
      </c>
      <c r="F3573">
        <f t="shared" si="459"/>
        <v>19</v>
      </c>
      <c r="G3573">
        <f t="shared" si="460"/>
        <v>59</v>
      </c>
      <c r="H3573">
        <f t="shared" si="461"/>
        <v>54</v>
      </c>
      <c r="O3573">
        <f t="shared" si="462"/>
        <v>58</v>
      </c>
      <c r="T3573">
        <v>5</v>
      </c>
    </row>
    <row r="3574" spans="2:20" x14ac:dyDescent="0.25">
      <c r="B3574" s="16">
        <f t="shared" si="451"/>
        <v>42374</v>
      </c>
      <c r="C3574">
        <f t="shared" si="452"/>
        <v>287</v>
      </c>
      <c r="D3574">
        <f t="shared" si="457"/>
        <v>195</v>
      </c>
      <c r="E3574">
        <f t="shared" si="458"/>
        <v>92</v>
      </c>
      <c r="F3574">
        <f t="shared" si="459"/>
        <v>19</v>
      </c>
      <c r="G3574">
        <f t="shared" si="460"/>
        <v>59</v>
      </c>
      <c r="H3574">
        <f t="shared" si="461"/>
        <v>54</v>
      </c>
      <c r="O3574">
        <f t="shared" si="462"/>
        <v>58</v>
      </c>
      <c r="T3574">
        <v>5</v>
      </c>
    </row>
    <row r="3575" spans="2:20" x14ac:dyDescent="0.25">
      <c r="B3575" s="16">
        <f t="shared" si="451"/>
        <v>42375</v>
      </c>
      <c r="C3575">
        <f t="shared" si="452"/>
        <v>287</v>
      </c>
      <c r="D3575">
        <f t="shared" si="457"/>
        <v>195</v>
      </c>
      <c r="E3575">
        <f t="shared" si="458"/>
        <v>92</v>
      </c>
      <c r="F3575">
        <f t="shared" si="459"/>
        <v>19</v>
      </c>
      <c r="G3575">
        <f t="shared" si="460"/>
        <v>59</v>
      </c>
      <c r="H3575">
        <f t="shared" si="461"/>
        <v>54</v>
      </c>
      <c r="O3575">
        <f t="shared" si="462"/>
        <v>58</v>
      </c>
      <c r="T3575">
        <v>5</v>
      </c>
    </row>
    <row r="3576" spans="2:20" x14ac:dyDescent="0.25">
      <c r="B3576" s="16">
        <f t="shared" si="451"/>
        <v>42376</v>
      </c>
      <c r="C3576">
        <f t="shared" si="452"/>
        <v>287</v>
      </c>
      <c r="D3576">
        <f t="shared" si="457"/>
        <v>195</v>
      </c>
      <c r="E3576">
        <f t="shared" si="458"/>
        <v>92</v>
      </c>
      <c r="F3576">
        <f t="shared" si="459"/>
        <v>19</v>
      </c>
      <c r="G3576">
        <f t="shared" si="460"/>
        <v>59</v>
      </c>
      <c r="H3576">
        <f t="shared" si="461"/>
        <v>54</v>
      </c>
      <c r="O3576">
        <f t="shared" si="462"/>
        <v>58</v>
      </c>
      <c r="T3576">
        <v>5</v>
      </c>
    </row>
    <row r="3577" spans="2:20" x14ac:dyDescent="0.25">
      <c r="B3577" s="16">
        <f t="shared" si="451"/>
        <v>42377</v>
      </c>
      <c r="C3577">
        <f t="shared" si="452"/>
        <v>287</v>
      </c>
      <c r="D3577">
        <f t="shared" si="457"/>
        <v>195</v>
      </c>
      <c r="E3577">
        <f t="shared" si="458"/>
        <v>92</v>
      </c>
      <c r="F3577">
        <f t="shared" si="459"/>
        <v>19</v>
      </c>
      <c r="G3577">
        <f t="shared" si="460"/>
        <v>59</v>
      </c>
      <c r="H3577">
        <f t="shared" si="461"/>
        <v>54</v>
      </c>
      <c r="O3577">
        <f t="shared" si="462"/>
        <v>58</v>
      </c>
      <c r="T3577">
        <v>5</v>
      </c>
    </row>
    <row r="3578" spans="2:20" x14ac:dyDescent="0.25">
      <c r="B3578" s="16">
        <f t="shared" si="451"/>
        <v>42378</v>
      </c>
      <c r="C3578">
        <f t="shared" si="452"/>
        <v>287</v>
      </c>
      <c r="D3578">
        <f t="shared" si="457"/>
        <v>195</v>
      </c>
      <c r="E3578">
        <f t="shared" si="458"/>
        <v>92</v>
      </c>
      <c r="F3578">
        <f t="shared" si="459"/>
        <v>19</v>
      </c>
      <c r="G3578">
        <f t="shared" si="460"/>
        <v>59</v>
      </c>
      <c r="H3578">
        <f t="shared" si="461"/>
        <v>54</v>
      </c>
      <c r="O3578">
        <f t="shared" si="462"/>
        <v>58</v>
      </c>
      <c r="T3578">
        <v>5</v>
      </c>
    </row>
    <row r="3579" spans="2:20" x14ac:dyDescent="0.25">
      <c r="B3579" s="16">
        <f t="shared" si="451"/>
        <v>42379</v>
      </c>
      <c r="C3579">
        <f t="shared" si="452"/>
        <v>287</v>
      </c>
      <c r="D3579">
        <f t="shared" si="457"/>
        <v>195</v>
      </c>
      <c r="E3579">
        <f t="shared" si="458"/>
        <v>92</v>
      </c>
      <c r="F3579">
        <f t="shared" si="459"/>
        <v>19</v>
      </c>
      <c r="G3579">
        <f t="shared" si="460"/>
        <v>59</v>
      </c>
      <c r="H3579">
        <f t="shared" si="461"/>
        <v>54</v>
      </c>
      <c r="O3579">
        <f t="shared" si="462"/>
        <v>58</v>
      </c>
      <c r="T3579">
        <v>5</v>
      </c>
    </row>
    <row r="3580" spans="2:20" x14ac:dyDescent="0.25">
      <c r="B3580" s="16">
        <f t="shared" si="451"/>
        <v>42380</v>
      </c>
      <c r="C3580">
        <f t="shared" si="452"/>
        <v>287</v>
      </c>
      <c r="D3580">
        <f t="shared" si="457"/>
        <v>195</v>
      </c>
      <c r="E3580">
        <f t="shared" si="458"/>
        <v>92</v>
      </c>
      <c r="F3580">
        <f t="shared" si="459"/>
        <v>19</v>
      </c>
      <c r="G3580">
        <f t="shared" si="460"/>
        <v>59</v>
      </c>
      <c r="H3580">
        <f t="shared" si="461"/>
        <v>54</v>
      </c>
      <c r="O3580">
        <f t="shared" si="462"/>
        <v>58</v>
      </c>
      <c r="T3580">
        <v>5</v>
      </c>
    </row>
    <row r="3581" spans="2:20" x14ac:dyDescent="0.25">
      <c r="B3581" s="16">
        <f t="shared" si="451"/>
        <v>42381</v>
      </c>
      <c r="C3581">
        <f t="shared" si="452"/>
        <v>287</v>
      </c>
      <c r="D3581">
        <f t="shared" si="457"/>
        <v>195</v>
      </c>
      <c r="E3581">
        <f t="shared" si="458"/>
        <v>92</v>
      </c>
      <c r="F3581">
        <f t="shared" si="459"/>
        <v>19</v>
      </c>
      <c r="G3581">
        <f t="shared" si="460"/>
        <v>59</v>
      </c>
      <c r="H3581">
        <f t="shared" si="461"/>
        <v>54</v>
      </c>
      <c r="O3581">
        <f t="shared" si="462"/>
        <v>58</v>
      </c>
      <c r="T3581">
        <v>5</v>
      </c>
    </row>
    <row r="3582" spans="2:20" x14ac:dyDescent="0.25">
      <c r="B3582" s="16">
        <f t="shared" si="451"/>
        <v>42382</v>
      </c>
      <c r="C3582">
        <f t="shared" si="452"/>
        <v>287</v>
      </c>
      <c r="D3582">
        <f t="shared" si="457"/>
        <v>195</v>
      </c>
      <c r="E3582">
        <f t="shared" si="458"/>
        <v>92</v>
      </c>
      <c r="F3582">
        <f t="shared" si="459"/>
        <v>19</v>
      </c>
      <c r="G3582">
        <f t="shared" si="460"/>
        <v>59</v>
      </c>
      <c r="H3582">
        <f t="shared" si="461"/>
        <v>54</v>
      </c>
      <c r="O3582">
        <f t="shared" si="462"/>
        <v>58</v>
      </c>
      <c r="T3582">
        <v>5</v>
      </c>
    </row>
    <row r="3583" spans="2:20" x14ac:dyDescent="0.25">
      <c r="B3583" s="16">
        <f t="shared" si="451"/>
        <v>42383</v>
      </c>
      <c r="C3583">
        <f t="shared" si="452"/>
        <v>287</v>
      </c>
      <c r="D3583">
        <f t="shared" si="457"/>
        <v>195</v>
      </c>
      <c r="E3583">
        <f t="shared" si="458"/>
        <v>92</v>
      </c>
      <c r="F3583">
        <f t="shared" si="459"/>
        <v>19</v>
      </c>
      <c r="G3583">
        <f t="shared" si="460"/>
        <v>59</v>
      </c>
      <c r="H3583">
        <f t="shared" si="461"/>
        <v>54</v>
      </c>
      <c r="O3583">
        <f t="shared" si="462"/>
        <v>58</v>
      </c>
      <c r="T3583">
        <v>5</v>
      </c>
    </row>
    <row r="3584" spans="2:20" x14ac:dyDescent="0.25">
      <c r="B3584" s="16">
        <f t="shared" si="451"/>
        <v>42384</v>
      </c>
      <c r="C3584">
        <f t="shared" si="452"/>
        <v>287</v>
      </c>
      <c r="D3584">
        <f t="shared" si="457"/>
        <v>195</v>
      </c>
      <c r="E3584">
        <f t="shared" si="458"/>
        <v>92</v>
      </c>
      <c r="F3584">
        <f t="shared" si="459"/>
        <v>19</v>
      </c>
      <c r="G3584">
        <f t="shared" si="460"/>
        <v>59</v>
      </c>
      <c r="H3584">
        <f t="shared" si="461"/>
        <v>54</v>
      </c>
      <c r="O3584">
        <f t="shared" si="462"/>
        <v>58</v>
      </c>
      <c r="T3584">
        <v>5</v>
      </c>
    </row>
    <row r="3585" spans="2:20" x14ac:dyDescent="0.25">
      <c r="B3585" s="16">
        <f t="shared" si="451"/>
        <v>42385</v>
      </c>
      <c r="C3585">
        <f t="shared" si="452"/>
        <v>287</v>
      </c>
      <c r="D3585">
        <f t="shared" si="457"/>
        <v>195</v>
      </c>
      <c r="E3585">
        <f t="shared" si="458"/>
        <v>92</v>
      </c>
      <c r="F3585">
        <f t="shared" si="459"/>
        <v>19</v>
      </c>
      <c r="G3585">
        <f t="shared" si="460"/>
        <v>59</v>
      </c>
      <c r="H3585">
        <f t="shared" si="461"/>
        <v>54</v>
      </c>
      <c r="O3585">
        <f t="shared" si="462"/>
        <v>58</v>
      </c>
      <c r="T3585">
        <v>5</v>
      </c>
    </row>
    <row r="3586" spans="2:20" x14ac:dyDescent="0.25">
      <c r="B3586" s="16">
        <f t="shared" si="451"/>
        <v>42386</v>
      </c>
      <c r="C3586">
        <f t="shared" si="452"/>
        <v>287</v>
      </c>
      <c r="D3586">
        <f t="shared" si="457"/>
        <v>195</v>
      </c>
      <c r="E3586">
        <f t="shared" si="458"/>
        <v>92</v>
      </c>
      <c r="F3586">
        <f t="shared" si="459"/>
        <v>19</v>
      </c>
      <c r="G3586">
        <f t="shared" si="460"/>
        <v>59</v>
      </c>
      <c r="H3586">
        <f t="shared" si="461"/>
        <v>54</v>
      </c>
      <c r="O3586">
        <f t="shared" si="462"/>
        <v>58</v>
      </c>
      <c r="T3586">
        <v>5</v>
      </c>
    </row>
    <row r="3587" spans="2:20" x14ac:dyDescent="0.25">
      <c r="B3587" s="16">
        <f t="shared" si="451"/>
        <v>42387</v>
      </c>
      <c r="C3587">
        <f t="shared" si="452"/>
        <v>287</v>
      </c>
      <c r="D3587">
        <f t="shared" si="457"/>
        <v>195</v>
      </c>
      <c r="E3587">
        <f t="shared" si="458"/>
        <v>92</v>
      </c>
      <c r="F3587">
        <f t="shared" si="459"/>
        <v>19</v>
      </c>
      <c r="G3587">
        <f t="shared" si="460"/>
        <v>59</v>
      </c>
      <c r="H3587">
        <f t="shared" si="461"/>
        <v>54</v>
      </c>
      <c r="O3587">
        <f t="shared" si="462"/>
        <v>58</v>
      </c>
      <c r="T3587">
        <v>5</v>
      </c>
    </row>
    <row r="3588" spans="2:20" x14ac:dyDescent="0.25">
      <c r="B3588" s="16">
        <f t="shared" si="451"/>
        <v>42388</v>
      </c>
      <c r="C3588">
        <f t="shared" si="452"/>
        <v>287</v>
      </c>
      <c r="D3588">
        <f t="shared" si="457"/>
        <v>195</v>
      </c>
      <c r="E3588">
        <f t="shared" si="458"/>
        <v>92</v>
      </c>
      <c r="F3588">
        <f t="shared" si="459"/>
        <v>19</v>
      </c>
      <c r="G3588">
        <f t="shared" si="460"/>
        <v>59</v>
      </c>
      <c r="H3588">
        <f t="shared" si="461"/>
        <v>54</v>
      </c>
      <c r="O3588">
        <f t="shared" si="462"/>
        <v>58</v>
      </c>
      <c r="T3588">
        <v>5</v>
      </c>
    </row>
    <row r="3589" spans="2:20" x14ac:dyDescent="0.25">
      <c r="B3589" s="16">
        <f t="shared" si="451"/>
        <v>42389</v>
      </c>
      <c r="C3589">
        <f t="shared" si="452"/>
        <v>287</v>
      </c>
      <c r="D3589">
        <f t="shared" si="457"/>
        <v>195</v>
      </c>
      <c r="E3589">
        <f t="shared" si="458"/>
        <v>92</v>
      </c>
      <c r="F3589">
        <f t="shared" si="459"/>
        <v>19</v>
      </c>
      <c r="G3589">
        <f t="shared" si="460"/>
        <v>59</v>
      </c>
      <c r="H3589">
        <f t="shared" si="461"/>
        <v>54</v>
      </c>
      <c r="O3589">
        <f t="shared" si="462"/>
        <v>58</v>
      </c>
      <c r="T3589">
        <v>5</v>
      </c>
    </row>
    <row r="3590" spans="2:20" x14ac:dyDescent="0.25">
      <c r="B3590" s="16">
        <f t="shared" si="451"/>
        <v>42390</v>
      </c>
      <c r="C3590">
        <f t="shared" si="452"/>
        <v>287</v>
      </c>
      <c r="D3590">
        <f t="shared" si="457"/>
        <v>195</v>
      </c>
      <c r="E3590">
        <f t="shared" si="458"/>
        <v>92</v>
      </c>
      <c r="F3590">
        <f t="shared" si="459"/>
        <v>19</v>
      </c>
      <c r="G3590">
        <f t="shared" si="460"/>
        <v>59</v>
      </c>
      <c r="H3590">
        <f t="shared" si="461"/>
        <v>54</v>
      </c>
      <c r="O3590">
        <f t="shared" si="462"/>
        <v>58</v>
      </c>
      <c r="T3590">
        <v>5</v>
      </c>
    </row>
    <row r="3591" spans="2:20" x14ac:dyDescent="0.25">
      <c r="B3591" s="16">
        <f t="shared" si="451"/>
        <v>42391</v>
      </c>
      <c r="C3591">
        <f t="shared" si="452"/>
        <v>287</v>
      </c>
      <c r="D3591">
        <f t="shared" si="457"/>
        <v>195</v>
      </c>
      <c r="E3591">
        <f t="shared" si="458"/>
        <v>92</v>
      </c>
      <c r="F3591">
        <f t="shared" si="459"/>
        <v>19</v>
      </c>
      <c r="G3591">
        <f t="shared" si="460"/>
        <v>59</v>
      </c>
      <c r="H3591">
        <f t="shared" si="461"/>
        <v>54</v>
      </c>
      <c r="O3591">
        <f t="shared" si="462"/>
        <v>58</v>
      </c>
      <c r="T3591">
        <v>5</v>
      </c>
    </row>
    <row r="3592" spans="2:20" x14ac:dyDescent="0.25">
      <c r="B3592" s="16">
        <f t="shared" si="451"/>
        <v>42392</v>
      </c>
      <c r="C3592">
        <f t="shared" si="452"/>
        <v>287</v>
      </c>
      <c r="D3592">
        <f t="shared" si="457"/>
        <v>195</v>
      </c>
      <c r="E3592">
        <f t="shared" si="458"/>
        <v>92</v>
      </c>
      <c r="F3592">
        <f t="shared" si="459"/>
        <v>19</v>
      </c>
      <c r="G3592">
        <f t="shared" si="460"/>
        <v>59</v>
      </c>
      <c r="H3592">
        <f t="shared" si="461"/>
        <v>54</v>
      </c>
      <c r="O3592">
        <f t="shared" si="462"/>
        <v>58</v>
      </c>
      <c r="T3592">
        <v>5</v>
      </c>
    </row>
    <row r="3593" spans="2:20" x14ac:dyDescent="0.25">
      <c r="B3593" s="16">
        <f t="shared" ref="B3593:B3656" si="463">B3592+1</f>
        <v>42393</v>
      </c>
      <c r="C3593">
        <f t="shared" si="452"/>
        <v>287</v>
      </c>
      <c r="D3593">
        <f t="shared" si="457"/>
        <v>195</v>
      </c>
      <c r="E3593">
        <f t="shared" si="458"/>
        <v>92</v>
      </c>
      <c r="F3593">
        <f t="shared" si="459"/>
        <v>19</v>
      </c>
      <c r="G3593">
        <f t="shared" si="460"/>
        <v>59</v>
      </c>
      <c r="H3593">
        <f t="shared" si="461"/>
        <v>54</v>
      </c>
      <c r="O3593">
        <f t="shared" si="462"/>
        <v>58</v>
      </c>
      <c r="T3593">
        <v>5</v>
      </c>
    </row>
    <row r="3594" spans="2:20" x14ac:dyDescent="0.25">
      <c r="B3594" s="16">
        <f t="shared" si="463"/>
        <v>42394</v>
      </c>
      <c r="C3594">
        <f t="shared" ref="C3594:C3657" si="464">C3593</f>
        <v>287</v>
      </c>
      <c r="D3594">
        <f t="shared" si="457"/>
        <v>195</v>
      </c>
      <c r="E3594">
        <f t="shared" si="458"/>
        <v>92</v>
      </c>
      <c r="F3594">
        <f t="shared" si="459"/>
        <v>19</v>
      </c>
      <c r="G3594">
        <f t="shared" si="460"/>
        <v>59</v>
      </c>
      <c r="H3594">
        <f t="shared" si="461"/>
        <v>54</v>
      </c>
      <c r="O3594">
        <f t="shared" si="462"/>
        <v>58</v>
      </c>
      <c r="T3594">
        <v>5</v>
      </c>
    </row>
    <row r="3595" spans="2:20" x14ac:dyDescent="0.25">
      <c r="B3595" s="16">
        <f t="shared" si="463"/>
        <v>42395</v>
      </c>
      <c r="C3595">
        <f t="shared" si="464"/>
        <v>287</v>
      </c>
      <c r="D3595">
        <f t="shared" si="457"/>
        <v>195</v>
      </c>
      <c r="E3595">
        <f t="shared" si="458"/>
        <v>92</v>
      </c>
      <c r="F3595">
        <f t="shared" si="459"/>
        <v>19</v>
      </c>
      <c r="G3595">
        <f t="shared" si="460"/>
        <v>59</v>
      </c>
      <c r="H3595">
        <f t="shared" si="461"/>
        <v>54</v>
      </c>
      <c r="O3595">
        <f t="shared" si="462"/>
        <v>58</v>
      </c>
      <c r="T3595">
        <v>5</v>
      </c>
    </row>
    <row r="3596" spans="2:20" x14ac:dyDescent="0.25">
      <c r="B3596" s="16">
        <f t="shared" si="463"/>
        <v>42396</v>
      </c>
      <c r="C3596">
        <f t="shared" si="464"/>
        <v>287</v>
      </c>
      <c r="D3596">
        <f t="shared" si="457"/>
        <v>195</v>
      </c>
      <c r="E3596">
        <f t="shared" si="458"/>
        <v>92</v>
      </c>
      <c r="F3596">
        <f t="shared" si="459"/>
        <v>19</v>
      </c>
      <c r="G3596">
        <f t="shared" si="460"/>
        <v>59</v>
      </c>
      <c r="H3596">
        <f t="shared" si="461"/>
        <v>54</v>
      </c>
      <c r="O3596">
        <f t="shared" si="462"/>
        <v>58</v>
      </c>
      <c r="T3596">
        <v>5</v>
      </c>
    </row>
    <row r="3597" spans="2:20" x14ac:dyDescent="0.25">
      <c r="B3597" s="16">
        <f t="shared" si="463"/>
        <v>42397</v>
      </c>
      <c r="C3597">
        <f t="shared" si="464"/>
        <v>287</v>
      </c>
      <c r="D3597">
        <f t="shared" si="457"/>
        <v>195</v>
      </c>
      <c r="E3597">
        <f t="shared" si="458"/>
        <v>92</v>
      </c>
      <c r="F3597">
        <f t="shared" si="459"/>
        <v>19</v>
      </c>
      <c r="G3597">
        <f t="shared" si="460"/>
        <v>59</v>
      </c>
      <c r="H3597">
        <f t="shared" si="461"/>
        <v>54</v>
      </c>
      <c r="O3597">
        <f t="shared" si="462"/>
        <v>58</v>
      </c>
      <c r="T3597">
        <v>5</v>
      </c>
    </row>
    <row r="3598" spans="2:20" x14ac:dyDescent="0.25">
      <c r="B3598" s="16">
        <f t="shared" si="463"/>
        <v>42398</v>
      </c>
      <c r="C3598">
        <f t="shared" si="464"/>
        <v>287</v>
      </c>
      <c r="D3598">
        <f t="shared" si="457"/>
        <v>195</v>
      </c>
      <c r="E3598">
        <f t="shared" si="458"/>
        <v>92</v>
      </c>
      <c r="F3598">
        <f t="shared" si="459"/>
        <v>19</v>
      </c>
      <c r="G3598">
        <f t="shared" si="460"/>
        <v>59</v>
      </c>
      <c r="H3598">
        <f t="shared" si="461"/>
        <v>54</v>
      </c>
      <c r="O3598">
        <f t="shared" si="462"/>
        <v>58</v>
      </c>
      <c r="T3598">
        <v>5</v>
      </c>
    </row>
    <row r="3599" spans="2:20" x14ac:dyDescent="0.25">
      <c r="B3599" s="16">
        <f t="shared" si="463"/>
        <v>42399</v>
      </c>
      <c r="C3599">
        <f t="shared" si="464"/>
        <v>287</v>
      </c>
      <c r="D3599">
        <f t="shared" si="457"/>
        <v>195</v>
      </c>
      <c r="E3599">
        <f t="shared" si="458"/>
        <v>92</v>
      </c>
      <c r="F3599">
        <f t="shared" si="459"/>
        <v>19</v>
      </c>
      <c r="G3599">
        <f t="shared" si="460"/>
        <v>59</v>
      </c>
      <c r="H3599">
        <f t="shared" si="461"/>
        <v>54</v>
      </c>
      <c r="O3599">
        <f t="shared" si="462"/>
        <v>58</v>
      </c>
      <c r="T3599">
        <v>5</v>
      </c>
    </row>
    <row r="3600" spans="2:20" x14ac:dyDescent="0.25">
      <c r="B3600" s="16">
        <f t="shared" si="463"/>
        <v>42400</v>
      </c>
      <c r="C3600">
        <f t="shared" si="464"/>
        <v>287</v>
      </c>
      <c r="D3600">
        <f t="shared" si="457"/>
        <v>195</v>
      </c>
      <c r="E3600">
        <f t="shared" si="458"/>
        <v>92</v>
      </c>
      <c r="F3600">
        <f t="shared" si="459"/>
        <v>19</v>
      </c>
      <c r="G3600">
        <f t="shared" si="460"/>
        <v>59</v>
      </c>
      <c r="H3600">
        <f t="shared" si="461"/>
        <v>54</v>
      </c>
      <c r="O3600">
        <f t="shared" si="462"/>
        <v>58</v>
      </c>
      <c r="T3600">
        <v>5</v>
      </c>
    </row>
    <row r="3601" spans="2:20" x14ac:dyDescent="0.25">
      <c r="B3601" s="16">
        <f t="shared" si="463"/>
        <v>42401</v>
      </c>
      <c r="C3601">
        <f t="shared" si="464"/>
        <v>287</v>
      </c>
      <c r="D3601">
        <f t="shared" si="457"/>
        <v>195</v>
      </c>
      <c r="E3601">
        <f t="shared" si="458"/>
        <v>92</v>
      </c>
      <c r="F3601">
        <f t="shared" si="459"/>
        <v>19</v>
      </c>
      <c r="G3601">
        <f>42+12+16</f>
        <v>70</v>
      </c>
      <c r="H3601">
        <f>18+10+10+20</f>
        <v>58</v>
      </c>
      <c r="O3601">
        <f>9+10+24</f>
        <v>43</v>
      </c>
      <c r="T3601">
        <v>5</v>
      </c>
    </row>
    <row r="3602" spans="2:20" x14ac:dyDescent="0.25">
      <c r="B3602" s="16">
        <f t="shared" si="463"/>
        <v>42402</v>
      </c>
      <c r="C3602">
        <f t="shared" si="464"/>
        <v>287</v>
      </c>
      <c r="D3602">
        <f t="shared" si="457"/>
        <v>195</v>
      </c>
      <c r="E3602">
        <f t="shared" si="458"/>
        <v>92</v>
      </c>
      <c r="F3602">
        <f t="shared" si="459"/>
        <v>19</v>
      </c>
      <c r="G3602">
        <f t="shared" ref="G3602:G3629" si="465">42+12+16</f>
        <v>70</v>
      </c>
      <c r="H3602">
        <f t="shared" ref="H3602:H3629" si="466">18+10+10+20</f>
        <v>58</v>
      </c>
      <c r="O3602">
        <f t="shared" ref="O3602:O3629" si="467">9+10+24</f>
        <v>43</v>
      </c>
      <c r="T3602">
        <v>5</v>
      </c>
    </row>
    <row r="3603" spans="2:20" x14ac:dyDescent="0.25">
      <c r="B3603" s="16">
        <f t="shared" si="463"/>
        <v>42403</v>
      </c>
      <c r="C3603">
        <f t="shared" si="464"/>
        <v>287</v>
      </c>
      <c r="D3603">
        <f t="shared" si="457"/>
        <v>195</v>
      </c>
      <c r="E3603">
        <f t="shared" si="458"/>
        <v>92</v>
      </c>
      <c r="F3603">
        <f t="shared" si="459"/>
        <v>19</v>
      </c>
      <c r="G3603">
        <f t="shared" si="465"/>
        <v>70</v>
      </c>
      <c r="H3603">
        <f t="shared" si="466"/>
        <v>58</v>
      </c>
      <c r="O3603">
        <f t="shared" si="467"/>
        <v>43</v>
      </c>
      <c r="T3603">
        <v>5</v>
      </c>
    </row>
    <row r="3604" spans="2:20" x14ac:dyDescent="0.25">
      <c r="B3604" s="16">
        <f t="shared" si="463"/>
        <v>42404</v>
      </c>
      <c r="C3604">
        <f t="shared" si="464"/>
        <v>287</v>
      </c>
      <c r="D3604">
        <f t="shared" si="457"/>
        <v>195</v>
      </c>
      <c r="E3604">
        <f t="shared" si="458"/>
        <v>92</v>
      </c>
      <c r="F3604">
        <f t="shared" si="459"/>
        <v>19</v>
      </c>
      <c r="G3604">
        <f t="shared" si="465"/>
        <v>70</v>
      </c>
      <c r="H3604">
        <f t="shared" si="466"/>
        <v>58</v>
      </c>
      <c r="O3604">
        <f t="shared" si="467"/>
        <v>43</v>
      </c>
      <c r="T3604">
        <v>5</v>
      </c>
    </row>
    <row r="3605" spans="2:20" x14ac:dyDescent="0.25">
      <c r="B3605" s="16">
        <f t="shared" si="463"/>
        <v>42405</v>
      </c>
      <c r="C3605">
        <f t="shared" si="464"/>
        <v>287</v>
      </c>
      <c r="D3605">
        <f t="shared" si="457"/>
        <v>195</v>
      </c>
      <c r="E3605">
        <f t="shared" si="458"/>
        <v>92</v>
      </c>
      <c r="F3605">
        <f t="shared" si="459"/>
        <v>19</v>
      </c>
      <c r="G3605">
        <f t="shared" si="465"/>
        <v>70</v>
      </c>
      <c r="H3605">
        <f t="shared" si="466"/>
        <v>58</v>
      </c>
      <c r="O3605">
        <f t="shared" si="467"/>
        <v>43</v>
      </c>
      <c r="T3605">
        <v>5</v>
      </c>
    </row>
    <row r="3606" spans="2:20" x14ac:dyDescent="0.25">
      <c r="B3606" s="16">
        <f t="shared" si="463"/>
        <v>42406</v>
      </c>
      <c r="C3606">
        <f t="shared" si="464"/>
        <v>287</v>
      </c>
      <c r="D3606">
        <f t="shared" ref="D3606:D3669" si="468">SUM(F3606:W3606)</f>
        <v>195</v>
      </c>
      <c r="E3606">
        <f t="shared" ref="E3606:E3669" si="469">C3606-D3606</f>
        <v>92</v>
      </c>
      <c r="F3606">
        <f t="shared" si="459"/>
        <v>19</v>
      </c>
      <c r="G3606">
        <f t="shared" si="465"/>
        <v>70</v>
      </c>
      <c r="H3606">
        <f t="shared" si="466"/>
        <v>58</v>
      </c>
      <c r="O3606">
        <f t="shared" si="467"/>
        <v>43</v>
      </c>
      <c r="T3606">
        <v>5</v>
      </c>
    </row>
    <row r="3607" spans="2:20" x14ac:dyDescent="0.25">
      <c r="B3607" s="16">
        <f t="shared" si="463"/>
        <v>42407</v>
      </c>
      <c r="C3607">
        <f t="shared" si="464"/>
        <v>287</v>
      </c>
      <c r="D3607">
        <f t="shared" si="468"/>
        <v>195</v>
      </c>
      <c r="E3607">
        <f t="shared" si="469"/>
        <v>92</v>
      </c>
      <c r="F3607">
        <f t="shared" ref="F3607:F3660" si="470">11+8</f>
        <v>19</v>
      </c>
      <c r="G3607">
        <f t="shared" si="465"/>
        <v>70</v>
      </c>
      <c r="H3607">
        <f t="shared" si="466"/>
        <v>58</v>
      </c>
      <c r="O3607">
        <f t="shared" si="467"/>
        <v>43</v>
      </c>
      <c r="T3607">
        <v>5</v>
      </c>
    </row>
    <row r="3608" spans="2:20" x14ac:dyDescent="0.25">
      <c r="B3608" s="16">
        <f t="shared" si="463"/>
        <v>42408</v>
      </c>
      <c r="C3608">
        <f t="shared" si="464"/>
        <v>287</v>
      </c>
      <c r="D3608">
        <f t="shared" si="468"/>
        <v>195</v>
      </c>
      <c r="E3608">
        <f t="shared" si="469"/>
        <v>92</v>
      </c>
      <c r="F3608">
        <f t="shared" si="470"/>
        <v>19</v>
      </c>
      <c r="G3608">
        <f t="shared" si="465"/>
        <v>70</v>
      </c>
      <c r="H3608">
        <f t="shared" si="466"/>
        <v>58</v>
      </c>
      <c r="O3608">
        <f t="shared" si="467"/>
        <v>43</v>
      </c>
      <c r="T3608">
        <v>5</v>
      </c>
    </row>
    <row r="3609" spans="2:20" x14ac:dyDescent="0.25">
      <c r="B3609" s="16">
        <f t="shared" si="463"/>
        <v>42409</v>
      </c>
      <c r="C3609">
        <f t="shared" si="464"/>
        <v>287</v>
      </c>
      <c r="D3609">
        <f t="shared" si="468"/>
        <v>195</v>
      </c>
      <c r="E3609">
        <f t="shared" si="469"/>
        <v>92</v>
      </c>
      <c r="F3609">
        <f t="shared" si="470"/>
        <v>19</v>
      </c>
      <c r="G3609">
        <f t="shared" si="465"/>
        <v>70</v>
      </c>
      <c r="H3609">
        <f t="shared" si="466"/>
        <v>58</v>
      </c>
      <c r="O3609">
        <f t="shared" si="467"/>
        <v>43</v>
      </c>
      <c r="T3609">
        <v>5</v>
      </c>
    </row>
    <row r="3610" spans="2:20" x14ac:dyDescent="0.25">
      <c r="B3610" s="16">
        <f t="shared" si="463"/>
        <v>42410</v>
      </c>
      <c r="C3610">
        <f t="shared" si="464"/>
        <v>287</v>
      </c>
      <c r="D3610">
        <f t="shared" si="468"/>
        <v>195</v>
      </c>
      <c r="E3610">
        <f t="shared" si="469"/>
        <v>92</v>
      </c>
      <c r="F3610">
        <f t="shared" si="470"/>
        <v>19</v>
      </c>
      <c r="G3610">
        <f t="shared" si="465"/>
        <v>70</v>
      </c>
      <c r="H3610">
        <f t="shared" si="466"/>
        <v>58</v>
      </c>
      <c r="O3610">
        <f t="shared" si="467"/>
        <v>43</v>
      </c>
      <c r="T3610">
        <v>5</v>
      </c>
    </row>
    <row r="3611" spans="2:20" x14ac:dyDescent="0.25">
      <c r="B3611" s="16">
        <f t="shared" si="463"/>
        <v>42411</v>
      </c>
      <c r="C3611">
        <f t="shared" si="464"/>
        <v>287</v>
      </c>
      <c r="D3611">
        <f t="shared" si="468"/>
        <v>195</v>
      </c>
      <c r="E3611">
        <f t="shared" si="469"/>
        <v>92</v>
      </c>
      <c r="F3611">
        <f t="shared" si="470"/>
        <v>19</v>
      </c>
      <c r="G3611">
        <f t="shared" si="465"/>
        <v>70</v>
      </c>
      <c r="H3611">
        <f t="shared" si="466"/>
        <v>58</v>
      </c>
      <c r="O3611">
        <f t="shared" si="467"/>
        <v>43</v>
      </c>
      <c r="T3611">
        <v>5</v>
      </c>
    </row>
    <row r="3612" spans="2:20" x14ac:dyDescent="0.25">
      <c r="B3612" s="16">
        <f t="shared" si="463"/>
        <v>42412</v>
      </c>
      <c r="C3612">
        <f t="shared" si="464"/>
        <v>287</v>
      </c>
      <c r="D3612">
        <f t="shared" si="468"/>
        <v>195</v>
      </c>
      <c r="E3612">
        <f t="shared" si="469"/>
        <v>92</v>
      </c>
      <c r="F3612">
        <f t="shared" si="470"/>
        <v>19</v>
      </c>
      <c r="G3612">
        <f t="shared" si="465"/>
        <v>70</v>
      </c>
      <c r="H3612">
        <f t="shared" si="466"/>
        <v>58</v>
      </c>
      <c r="O3612">
        <f t="shared" si="467"/>
        <v>43</v>
      </c>
      <c r="T3612">
        <v>5</v>
      </c>
    </row>
    <row r="3613" spans="2:20" x14ac:dyDescent="0.25">
      <c r="B3613" s="16">
        <f t="shared" si="463"/>
        <v>42413</v>
      </c>
      <c r="C3613">
        <f t="shared" si="464"/>
        <v>287</v>
      </c>
      <c r="D3613">
        <f t="shared" si="468"/>
        <v>195</v>
      </c>
      <c r="E3613">
        <f t="shared" si="469"/>
        <v>92</v>
      </c>
      <c r="F3613">
        <f t="shared" si="470"/>
        <v>19</v>
      </c>
      <c r="G3613">
        <f t="shared" si="465"/>
        <v>70</v>
      </c>
      <c r="H3613">
        <f t="shared" si="466"/>
        <v>58</v>
      </c>
      <c r="O3613">
        <f t="shared" si="467"/>
        <v>43</v>
      </c>
      <c r="T3613">
        <v>5</v>
      </c>
    </row>
    <row r="3614" spans="2:20" x14ac:dyDescent="0.25">
      <c r="B3614" s="16">
        <f t="shared" si="463"/>
        <v>42414</v>
      </c>
      <c r="C3614">
        <f t="shared" si="464"/>
        <v>287</v>
      </c>
      <c r="D3614">
        <f t="shared" si="468"/>
        <v>195</v>
      </c>
      <c r="E3614">
        <f t="shared" si="469"/>
        <v>92</v>
      </c>
      <c r="F3614">
        <f t="shared" si="470"/>
        <v>19</v>
      </c>
      <c r="G3614">
        <f t="shared" si="465"/>
        <v>70</v>
      </c>
      <c r="H3614">
        <f t="shared" si="466"/>
        <v>58</v>
      </c>
      <c r="O3614">
        <f t="shared" si="467"/>
        <v>43</v>
      </c>
      <c r="T3614">
        <v>5</v>
      </c>
    </row>
    <row r="3615" spans="2:20" x14ac:dyDescent="0.25">
      <c r="B3615" s="16">
        <f t="shared" si="463"/>
        <v>42415</v>
      </c>
      <c r="C3615">
        <f t="shared" si="464"/>
        <v>287</v>
      </c>
      <c r="D3615">
        <f t="shared" si="468"/>
        <v>195</v>
      </c>
      <c r="E3615">
        <f t="shared" si="469"/>
        <v>92</v>
      </c>
      <c r="F3615">
        <f t="shared" si="470"/>
        <v>19</v>
      </c>
      <c r="G3615">
        <f t="shared" si="465"/>
        <v>70</v>
      </c>
      <c r="H3615">
        <f t="shared" si="466"/>
        <v>58</v>
      </c>
      <c r="O3615">
        <f t="shared" si="467"/>
        <v>43</v>
      </c>
      <c r="T3615">
        <v>5</v>
      </c>
    </row>
    <row r="3616" spans="2:20" x14ac:dyDescent="0.25">
      <c r="B3616" s="16">
        <f t="shared" si="463"/>
        <v>42416</v>
      </c>
      <c r="C3616">
        <f t="shared" si="464"/>
        <v>287</v>
      </c>
      <c r="D3616">
        <f t="shared" si="468"/>
        <v>195</v>
      </c>
      <c r="E3616">
        <f t="shared" si="469"/>
        <v>92</v>
      </c>
      <c r="F3616">
        <f t="shared" si="470"/>
        <v>19</v>
      </c>
      <c r="G3616">
        <f t="shared" si="465"/>
        <v>70</v>
      </c>
      <c r="H3616">
        <f t="shared" si="466"/>
        <v>58</v>
      </c>
      <c r="O3616">
        <f t="shared" si="467"/>
        <v>43</v>
      </c>
      <c r="T3616">
        <v>5</v>
      </c>
    </row>
    <row r="3617" spans="2:20" x14ac:dyDescent="0.25">
      <c r="B3617" s="16">
        <f t="shared" si="463"/>
        <v>42417</v>
      </c>
      <c r="C3617">
        <f t="shared" si="464"/>
        <v>287</v>
      </c>
      <c r="D3617">
        <f t="shared" si="468"/>
        <v>195</v>
      </c>
      <c r="E3617">
        <f t="shared" si="469"/>
        <v>92</v>
      </c>
      <c r="F3617">
        <f t="shared" si="470"/>
        <v>19</v>
      </c>
      <c r="G3617">
        <f t="shared" si="465"/>
        <v>70</v>
      </c>
      <c r="H3617">
        <f t="shared" si="466"/>
        <v>58</v>
      </c>
      <c r="O3617">
        <f t="shared" si="467"/>
        <v>43</v>
      </c>
      <c r="T3617">
        <v>5</v>
      </c>
    </row>
    <row r="3618" spans="2:20" x14ac:dyDescent="0.25">
      <c r="B3618" s="16">
        <f t="shared" si="463"/>
        <v>42418</v>
      </c>
      <c r="C3618">
        <f t="shared" si="464"/>
        <v>287</v>
      </c>
      <c r="D3618">
        <f t="shared" si="468"/>
        <v>195</v>
      </c>
      <c r="E3618">
        <f t="shared" si="469"/>
        <v>92</v>
      </c>
      <c r="F3618">
        <f t="shared" si="470"/>
        <v>19</v>
      </c>
      <c r="G3618">
        <f t="shared" si="465"/>
        <v>70</v>
      </c>
      <c r="H3618">
        <f t="shared" si="466"/>
        <v>58</v>
      </c>
      <c r="O3618">
        <f t="shared" si="467"/>
        <v>43</v>
      </c>
      <c r="T3618">
        <v>5</v>
      </c>
    </row>
    <row r="3619" spans="2:20" x14ac:dyDescent="0.25">
      <c r="B3619" s="16">
        <f t="shared" si="463"/>
        <v>42419</v>
      </c>
      <c r="C3619">
        <f t="shared" si="464"/>
        <v>287</v>
      </c>
      <c r="D3619">
        <f t="shared" si="468"/>
        <v>195</v>
      </c>
      <c r="E3619">
        <f t="shared" si="469"/>
        <v>92</v>
      </c>
      <c r="F3619">
        <f t="shared" si="470"/>
        <v>19</v>
      </c>
      <c r="G3619">
        <f t="shared" si="465"/>
        <v>70</v>
      </c>
      <c r="H3619">
        <f t="shared" si="466"/>
        <v>58</v>
      </c>
      <c r="O3619">
        <f t="shared" si="467"/>
        <v>43</v>
      </c>
      <c r="T3619">
        <v>5</v>
      </c>
    </row>
    <row r="3620" spans="2:20" x14ac:dyDescent="0.25">
      <c r="B3620" s="16">
        <f t="shared" si="463"/>
        <v>42420</v>
      </c>
      <c r="C3620">
        <f t="shared" si="464"/>
        <v>287</v>
      </c>
      <c r="D3620">
        <f t="shared" si="468"/>
        <v>195</v>
      </c>
      <c r="E3620">
        <f t="shared" si="469"/>
        <v>92</v>
      </c>
      <c r="F3620">
        <f t="shared" si="470"/>
        <v>19</v>
      </c>
      <c r="G3620">
        <f t="shared" si="465"/>
        <v>70</v>
      </c>
      <c r="H3620">
        <f t="shared" si="466"/>
        <v>58</v>
      </c>
      <c r="O3620">
        <f t="shared" si="467"/>
        <v>43</v>
      </c>
      <c r="T3620">
        <v>5</v>
      </c>
    </row>
    <row r="3621" spans="2:20" x14ac:dyDescent="0.25">
      <c r="B3621" s="16">
        <f t="shared" si="463"/>
        <v>42421</v>
      </c>
      <c r="C3621">
        <f t="shared" si="464"/>
        <v>287</v>
      </c>
      <c r="D3621">
        <f t="shared" si="468"/>
        <v>195</v>
      </c>
      <c r="E3621">
        <f t="shared" si="469"/>
        <v>92</v>
      </c>
      <c r="F3621">
        <f t="shared" si="470"/>
        <v>19</v>
      </c>
      <c r="G3621">
        <f t="shared" si="465"/>
        <v>70</v>
      </c>
      <c r="H3621">
        <f t="shared" si="466"/>
        <v>58</v>
      </c>
      <c r="O3621">
        <f t="shared" si="467"/>
        <v>43</v>
      </c>
      <c r="T3621">
        <v>5</v>
      </c>
    </row>
    <row r="3622" spans="2:20" x14ac:dyDescent="0.25">
      <c r="B3622" s="16">
        <f t="shared" si="463"/>
        <v>42422</v>
      </c>
      <c r="C3622">
        <f t="shared" si="464"/>
        <v>287</v>
      </c>
      <c r="D3622">
        <f t="shared" si="468"/>
        <v>195</v>
      </c>
      <c r="E3622">
        <f t="shared" si="469"/>
        <v>92</v>
      </c>
      <c r="F3622">
        <f t="shared" si="470"/>
        <v>19</v>
      </c>
      <c r="G3622">
        <f t="shared" si="465"/>
        <v>70</v>
      </c>
      <c r="H3622">
        <f t="shared" si="466"/>
        <v>58</v>
      </c>
      <c r="O3622">
        <f t="shared" si="467"/>
        <v>43</v>
      </c>
      <c r="T3622">
        <v>5</v>
      </c>
    </row>
    <row r="3623" spans="2:20" x14ac:dyDescent="0.25">
      <c r="B3623" s="16">
        <f t="shared" si="463"/>
        <v>42423</v>
      </c>
      <c r="C3623">
        <f t="shared" si="464"/>
        <v>287</v>
      </c>
      <c r="D3623">
        <f t="shared" si="468"/>
        <v>195</v>
      </c>
      <c r="E3623">
        <f t="shared" si="469"/>
        <v>92</v>
      </c>
      <c r="F3623">
        <f t="shared" si="470"/>
        <v>19</v>
      </c>
      <c r="G3623">
        <f t="shared" si="465"/>
        <v>70</v>
      </c>
      <c r="H3623">
        <f t="shared" si="466"/>
        <v>58</v>
      </c>
      <c r="O3623">
        <f t="shared" si="467"/>
        <v>43</v>
      </c>
      <c r="T3623">
        <v>5</v>
      </c>
    </row>
    <row r="3624" spans="2:20" x14ac:dyDescent="0.25">
      <c r="B3624" s="16">
        <f t="shared" si="463"/>
        <v>42424</v>
      </c>
      <c r="C3624">
        <f t="shared" si="464"/>
        <v>287</v>
      </c>
      <c r="D3624">
        <f t="shared" si="468"/>
        <v>195</v>
      </c>
      <c r="E3624">
        <f t="shared" si="469"/>
        <v>92</v>
      </c>
      <c r="F3624">
        <f t="shared" si="470"/>
        <v>19</v>
      </c>
      <c r="G3624">
        <f t="shared" si="465"/>
        <v>70</v>
      </c>
      <c r="H3624">
        <f t="shared" si="466"/>
        <v>58</v>
      </c>
      <c r="O3624">
        <f t="shared" si="467"/>
        <v>43</v>
      </c>
      <c r="T3624">
        <v>5</v>
      </c>
    </row>
    <row r="3625" spans="2:20" x14ac:dyDescent="0.25">
      <c r="B3625" s="16">
        <f t="shared" si="463"/>
        <v>42425</v>
      </c>
      <c r="C3625">
        <f t="shared" si="464"/>
        <v>287</v>
      </c>
      <c r="D3625">
        <f t="shared" si="468"/>
        <v>195</v>
      </c>
      <c r="E3625">
        <f t="shared" si="469"/>
        <v>92</v>
      </c>
      <c r="F3625">
        <f t="shared" si="470"/>
        <v>19</v>
      </c>
      <c r="G3625">
        <f t="shared" si="465"/>
        <v>70</v>
      </c>
      <c r="H3625">
        <f t="shared" si="466"/>
        <v>58</v>
      </c>
      <c r="O3625">
        <f t="shared" si="467"/>
        <v>43</v>
      </c>
      <c r="T3625">
        <v>5</v>
      </c>
    </row>
    <row r="3626" spans="2:20" x14ac:dyDescent="0.25">
      <c r="B3626" s="16">
        <f t="shared" si="463"/>
        <v>42426</v>
      </c>
      <c r="C3626">
        <f t="shared" si="464"/>
        <v>287</v>
      </c>
      <c r="D3626">
        <f t="shared" si="468"/>
        <v>195</v>
      </c>
      <c r="E3626">
        <f t="shared" si="469"/>
        <v>92</v>
      </c>
      <c r="F3626">
        <f t="shared" si="470"/>
        <v>19</v>
      </c>
      <c r="G3626">
        <f t="shared" si="465"/>
        <v>70</v>
      </c>
      <c r="H3626">
        <f t="shared" si="466"/>
        <v>58</v>
      </c>
      <c r="O3626">
        <f t="shared" si="467"/>
        <v>43</v>
      </c>
      <c r="T3626">
        <v>5</v>
      </c>
    </row>
    <row r="3627" spans="2:20" x14ac:dyDescent="0.25">
      <c r="B3627" s="16">
        <f t="shared" si="463"/>
        <v>42427</v>
      </c>
      <c r="C3627">
        <f t="shared" si="464"/>
        <v>287</v>
      </c>
      <c r="D3627">
        <f t="shared" si="468"/>
        <v>195</v>
      </c>
      <c r="E3627">
        <f t="shared" si="469"/>
        <v>92</v>
      </c>
      <c r="F3627">
        <f t="shared" si="470"/>
        <v>19</v>
      </c>
      <c r="G3627">
        <f t="shared" si="465"/>
        <v>70</v>
      </c>
      <c r="H3627">
        <f t="shared" si="466"/>
        <v>58</v>
      </c>
      <c r="O3627">
        <f t="shared" si="467"/>
        <v>43</v>
      </c>
      <c r="T3627">
        <v>5</v>
      </c>
    </row>
    <row r="3628" spans="2:20" x14ac:dyDescent="0.25">
      <c r="B3628" s="16">
        <f t="shared" si="463"/>
        <v>42428</v>
      </c>
      <c r="C3628">
        <f t="shared" si="464"/>
        <v>287</v>
      </c>
      <c r="D3628">
        <f t="shared" si="468"/>
        <v>195</v>
      </c>
      <c r="E3628">
        <f t="shared" si="469"/>
        <v>92</v>
      </c>
      <c r="F3628">
        <f t="shared" si="470"/>
        <v>19</v>
      </c>
      <c r="G3628">
        <f t="shared" si="465"/>
        <v>70</v>
      </c>
      <c r="H3628">
        <f t="shared" si="466"/>
        <v>58</v>
      </c>
      <c r="O3628">
        <f t="shared" si="467"/>
        <v>43</v>
      </c>
      <c r="T3628">
        <v>5</v>
      </c>
    </row>
    <row r="3629" spans="2:20" x14ac:dyDescent="0.25">
      <c r="B3629" s="16">
        <f t="shared" si="463"/>
        <v>42429</v>
      </c>
      <c r="C3629">
        <f t="shared" si="464"/>
        <v>287</v>
      </c>
      <c r="D3629">
        <f t="shared" si="468"/>
        <v>195</v>
      </c>
      <c r="E3629">
        <f t="shared" si="469"/>
        <v>92</v>
      </c>
      <c r="F3629">
        <f t="shared" si="470"/>
        <v>19</v>
      </c>
      <c r="G3629">
        <f t="shared" si="465"/>
        <v>70</v>
      </c>
      <c r="H3629">
        <f t="shared" si="466"/>
        <v>58</v>
      </c>
      <c r="O3629">
        <f t="shared" si="467"/>
        <v>43</v>
      </c>
      <c r="T3629">
        <v>5</v>
      </c>
    </row>
    <row r="3630" spans="2:20" x14ac:dyDescent="0.25">
      <c r="B3630" s="16">
        <f t="shared" si="463"/>
        <v>42430</v>
      </c>
      <c r="C3630">
        <f t="shared" si="464"/>
        <v>287</v>
      </c>
      <c r="D3630">
        <f t="shared" si="468"/>
        <v>235</v>
      </c>
      <c r="E3630">
        <f t="shared" si="469"/>
        <v>52</v>
      </c>
      <c r="F3630">
        <f t="shared" si="470"/>
        <v>19</v>
      </c>
      <c r="G3630">
        <f>42+12+16</f>
        <v>70</v>
      </c>
      <c r="H3630">
        <f>18+10+10+40</f>
        <v>78</v>
      </c>
      <c r="O3630">
        <f>9+10+44</f>
        <v>63</v>
      </c>
      <c r="T3630">
        <v>5</v>
      </c>
    </row>
    <row r="3631" spans="2:20" x14ac:dyDescent="0.25">
      <c r="B3631" s="16">
        <f t="shared" si="463"/>
        <v>42431</v>
      </c>
      <c r="C3631">
        <f t="shared" si="464"/>
        <v>287</v>
      </c>
      <c r="D3631">
        <f t="shared" si="468"/>
        <v>235</v>
      </c>
      <c r="E3631">
        <f t="shared" si="469"/>
        <v>52</v>
      </c>
      <c r="F3631">
        <f t="shared" si="470"/>
        <v>19</v>
      </c>
      <c r="G3631">
        <f t="shared" ref="G3631:G3660" si="471">42+12+16</f>
        <v>70</v>
      </c>
      <c r="H3631">
        <f t="shared" ref="H3631:H3660" si="472">18+10+10+40</f>
        <v>78</v>
      </c>
      <c r="O3631">
        <f t="shared" ref="O3631:O3660" si="473">9+10+44</f>
        <v>63</v>
      </c>
      <c r="T3631">
        <v>5</v>
      </c>
    </row>
    <row r="3632" spans="2:20" x14ac:dyDescent="0.25">
      <c r="B3632" s="16">
        <f t="shared" si="463"/>
        <v>42432</v>
      </c>
      <c r="C3632">
        <f t="shared" si="464"/>
        <v>287</v>
      </c>
      <c r="D3632">
        <f t="shared" si="468"/>
        <v>235</v>
      </c>
      <c r="E3632">
        <f t="shared" si="469"/>
        <v>52</v>
      </c>
      <c r="F3632">
        <f t="shared" si="470"/>
        <v>19</v>
      </c>
      <c r="G3632">
        <f t="shared" si="471"/>
        <v>70</v>
      </c>
      <c r="H3632">
        <f t="shared" si="472"/>
        <v>78</v>
      </c>
      <c r="O3632">
        <f t="shared" si="473"/>
        <v>63</v>
      </c>
      <c r="T3632">
        <v>5</v>
      </c>
    </row>
    <row r="3633" spans="2:20" x14ac:dyDescent="0.25">
      <c r="B3633" s="16">
        <f t="shared" si="463"/>
        <v>42433</v>
      </c>
      <c r="C3633">
        <f t="shared" si="464"/>
        <v>287</v>
      </c>
      <c r="D3633">
        <f t="shared" si="468"/>
        <v>235</v>
      </c>
      <c r="E3633">
        <f t="shared" si="469"/>
        <v>52</v>
      </c>
      <c r="F3633">
        <f t="shared" si="470"/>
        <v>19</v>
      </c>
      <c r="G3633">
        <f t="shared" si="471"/>
        <v>70</v>
      </c>
      <c r="H3633">
        <f t="shared" si="472"/>
        <v>78</v>
      </c>
      <c r="O3633">
        <f t="shared" si="473"/>
        <v>63</v>
      </c>
      <c r="T3633">
        <v>5</v>
      </c>
    </row>
    <row r="3634" spans="2:20" x14ac:dyDescent="0.25">
      <c r="B3634" s="16">
        <f t="shared" si="463"/>
        <v>42434</v>
      </c>
      <c r="C3634">
        <f t="shared" si="464"/>
        <v>287</v>
      </c>
      <c r="D3634">
        <f t="shared" si="468"/>
        <v>235</v>
      </c>
      <c r="E3634">
        <f t="shared" si="469"/>
        <v>52</v>
      </c>
      <c r="F3634">
        <f t="shared" si="470"/>
        <v>19</v>
      </c>
      <c r="G3634">
        <f t="shared" si="471"/>
        <v>70</v>
      </c>
      <c r="H3634">
        <f t="shared" si="472"/>
        <v>78</v>
      </c>
      <c r="O3634">
        <f t="shared" si="473"/>
        <v>63</v>
      </c>
      <c r="T3634">
        <v>5</v>
      </c>
    </row>
    <row r="3635" spans="2:20" x14ac:dyDescent="0.25">
      <c r="B3635" s="16">
        <f t="shared" si="463"/>
        <v>42435</v>
      </c>
      <c r="C3635">
        <f t="shared" si="464"/>
        <v>287</v>
      </c>
      <c r="D3635">
        <f t="shared" si="468"/>
        <v>235</v>
      </c>
      <c r="E3635">
        <f t="shared" si="469"/>
        <v>52</v>
      </c>
      <c r="F3635">
        <f t="shared" si="470"/>
        <v>19</v>
      </c>
      <c r="G3635">
        <f t="shared" si="471"/>
        <v>70</v>
      </c>
      <c r="H3635">
        <f t="shared" si="472"/>
        <v>78</v>
      </c>
      <c r="O3635">
        <f t="shared" si="473"/>
        <v>63</v>
      </c>
      <c r="T3635">
        <v>5</v>
      </c>
    </row>
    <row r="3636" spans="2:20" x14ac:dyDescent="0.25">
      <c r="B3636" s="16">
        <f t="shared" si="463"/>
        <v>42436</v>
      </c>
      <c r="C3636">
        <f t="shared" si="464"/>
        <v>287</v>
      </c>
      <c r="D3636">
        <f t="shared" si="468"/>
        <v>235</v>
      </c>
      <c r="E3636">
        <f t="shared" si="469"/>
        <v>52</v>
      </c>
      <c r="F3636">
        <f t="shared" si="470"/>
        <v>19</v>
      </c>
      <c r="G3636">
        <f t="shared" si="471"/>
        <v>70</v>
      </c>
      <c r="H3636">
        <f t="shared" si="472"/>
        <v>78</v>
      </c>
      <c r="O3636">
        <f t="shared" si="473"/>
        <v>63</v>
      </c>
      <c r="T3636">
        <v>5</v>
      </c>
    </row>
    <row r="3637" spans="2:20" x14ac:dyDescent="0.25">
      <c r="B3637" s="16">
        <f t="shared" si="463"/>
        <v>42437</v>
      </c>
      <c r="C3637">
        <f t="shared" si="464"/>
        <v>287</v>
      </c>
      <c r="D3637">
        <f t="shared" si="468"/>
        <v>235</v>
      </c>
      <c r="E3637">
        <f t="shared" si="469"/>
        <v>52</v>
      </c>
      <c r="F3637">
        <f t="shared" si="470"/>
        <v>19</v>
      </c>
      <c r="G3637">
        <f t="shared" si="471"/>
        <v>70</v>
      </c>
      <c r="H3637">
        <f t="shared" si="472"/>
        <v>78</v>
      </c>
      <c r="O3637">
        <f t="shared" si="473"/>
        <v>63</v>
      </c>
      <c r="T3637">
        <v>5</v>
      </c>
    </row>
    <row r="3638" spans="2:20" x14ac:dyDescent="0.25">
      <c r="B3638" s="16">
        <f t="shared" si="463"/>
        <v>42438</v>
      </c>
      <c r="C3638">
        <f t="shared" si="464"/>
        <v>287</v>
      </c>
      <c r="D3638">
        <f t="shared" si="468"/>
        <v>235</v>
      </c>
      <c r="E3638">
        <f t="shared" si="469"/>
        <v>52</v>
      </c>
      <c r="F3638">
        <f t="shared" si="470"/>
        <v>19</v>
      </c>
      <c r="G3638">
        <f t="shared" si="471"/>
        <v>70</v>
      </c>
      <c r="H3638">
        <f t="shared" si="472"/>
        <v>78</v>
      </c>
      <c r="O3638">
        <f t="shared" si="473"/>
        <v>63</v>
      </c>
      <c r="T3638">
        <v>5</v>
      </c>
    </row>
    <row r="3639" spans="2:20" x14ac:dyDescent="0.25">
      <c r="B3639" s="16">
        <f t="shared" si="463"/>
        <v>42439</v>
      </c>
      <c r="C3639">
        <f t="shared" si="464"/>
        <v>287</v>
      </c>
      <c r="D3639">
        <f t="shared" si="468"/>
        <v>235</v>
      </c>
      <c r="E3639">
        <f t="shared" si="469"/>
        <v>52</v>
      </c>
      <c r="F3639">
        <f t="shared" si="470"/>
        <v>19</v>
      </c>
      <c r="G3639">
        <f t="shared" si="471"/>
        <v>70</v>
      </c>
      <c r="H3639">
        <f t="shared" si="472"/>
        <v>78</v>
      </c>
      <c r="O3639">
        <f t="shared" si="473"/>
        <v>63</v>
      </c>
      <c r="T3639">
        <v>5</v>
      </c>
    </row>
    <row r="3640" spans="2:20" x14ac:dyDescent="0.25">
      <c r="B3640" s="16">
        <f t="shared" si="463"/>
        <v>42440</v>
      </c>
      <c r="C3640">
        <f t="shared" si="464"/>
        <v>287</v>
      </c>
      <c r="D3640">
        <f t="shared" si="468"/>
        <v>235</v>
      </c>
      <c r="E3640">
        <f t="shared" si="469"/>
        <v>52</v>
      </c>
      <c r="F3640">
        <f t="shared" si="470"/>
        <v>19</v>
      </c>
      <c r="G3640">
        <f t="shared" si="471"/>
        <v>70</v>
      </c>
      <c r="H3640">
        <f t="shared" si="472"/>
        <v>78</v>
      </c>
      <c r="O3640">
        <f t="shared" si="473"/>
        <v>63</v>
      </c>
      <c r="T3640">
        <v>5</v>
      </c>
    </row>
    <row r="3641" spans="2:20" x14ac:dyDescent="0.25">
      <c r="B3641" s="16">
        <f t="shared" si="463"/>
        <v>42441</v>
      </c>
      <c r="C3641">
        <f t="shared" si="464"/>
        <v>287</v>
      </c>
      <c r="D3641">
        <f t="shared" si="468"/>
        <v>235</v>
      </c>
      <c r="E3641">
        <f t="shared" si="469"/>
        <v>52</v>
      </c>
      <c r="F3641">
        <f t="shared" si="470"/>
        <v>19</v>
      </c>
      <c r="G3641">
        <f t="shared" si="471"/>
        <v>70</v>
      </c>
      <c r="H3641">
        <f t="shared" si="472"/>
        <v>78</v>
      </c>
      <c r="O3641">
        <f t="shared" si="473"/>
        <v>63</v>
      </c>
      <c r="T3641">
        <v>5</v>
      </c>
    </row>
    <row r="3642" spans="2:20" x14ac:dyDescent="0.25">
      <c r="B3642" s="16">
        <f t="shared" si="463"/>
        <v>42442</v>
      </c>
      <c r="C3642">
        <f t="shared" si="464"/>
        <v>287</v>
      </c>
      <c r="D3642">
        <f t="shared" si="468"/>
        <v>235</v>
      </c>
      <c r="E3642">
        <f t="shared" si="469"/>
        <v>52</v>
      </c>
      <c r="F3642">
        <f t="shared" si="470"/>
        <v>19</v>
      </c>
      <c r="G3642">
        <f t="shared" si="471"/>
        <v>70</v>
      </c>
      <c r="H3642">
        <f t="shared" si="472"/>
        <v>78</v>
      </c>
      <c r="O3642">
        <f t="shared" si="473"/>
        <v>63</v>
      </c>
      <c r="T3642">
        <v>5</v>
      </c>
    </row>
    <row r="3643" spans="2:20" x14ac:dyDescent="0.25">
      <c r="B3643" s="16">
        <f t="shared" si="463"/>
        <v>42443</v>
      </c>
      <c r="C3643">
        <f t="shared" si="464"/>
        <v>287</v>
      </c>
      <c r="D3643">
        <f t="shared" si="468"/>
        <v>235</v>
      </c>
      <c r="E3643">
        <f t="shared" si="469"/>
        <v>52</v>
      </c>
      <c r="F3643">
        <f t="shared" si="470"/>
        <v>19</v>
      </c>
      <c r="G3643">
        <f t="shared" si="471"/>
        <v>70</v>
      </c>
      <c r="H3643">
        <f t="shared" si="472"/>
        <v>78</v>
      </c>
      <c r="O3643">
        <f t="shared" si="473"/>
        <v>63</v>
      </c>
      <c r="T3643">
        <v>5</v>
      </c>
    </row>
    <row r="3644" spans="2:20" x14ac:dyDescent="0.25">
      <c r="B3644" s="16">
        <f t="shared" si="463"/>
        <v>42444</v>
      </c>
      <c r="C3644">
        <f t="shared" si="464"/>
        <v>287</v>
      </c>
      <c r="D3644">
        <f t="shared" si="468"/>
        <v>235</v>
      </c>
      <c r="E3644">
        <f t="shared" si="469"/>
        <v>52</v>
      </c>
      <c r="F3644">
        <f t="shared" si="470"/>
        <v>19</v>
      </c>
      <c r="G3644">
        <f t="shared" si="471"/>
        <v>70</v>
      </c>
      <c r="H3644">
        <f t="shared" si="472"/>
        <v>78</v>
      </c>
      <c r="O3644">
        <f t="shared" si="473"/>
        <v>63</v>
      </c>
      <c r="T3644">
        <v>5</v>
      </c>
    </row>
    <row r="3645" spans="2:20" x14ac:dyDescent="0.25">
      <c r="B3645" s="16">
        <f t="shared" si="463"/>
        <v>42445</v>
      </c>
      <c r="C3645">
        <f t="shared" si="464"/>
        <v>287</v>
      </c>
      <c r="D3645">
        <f t="shared" si="468"/>
        <v>235</v>
      </c>
      <c r="E3645">
        <f t="shared" si="469"/>
        <v>52</v>
      </c>
      <c r="F3645">
        <f t="shared" si="470"/>
        <v>19</v>
      </c>
      <c r="G3645">
        <f t="shared" si="471"/>
        <v>70</v>
      </c>
      <c r="H3645">
        <f t="shared" si="472"/>
        <v>78</v>
      </c>
      <c r="O3645">
        <f t="shared" si="473"/>
        <v>63</v>
      </c>
      <c r="T3645">
        <v>5</v>
      </c>
    </row>
    <row r="3646" spans="2:20" x14ac:dyDescent="0.25">
      <c r="B3646" s="16">
        <f t="shared" si="463"/>
        <v>42446</v>
      </c>
      <c r="C3646">
        <f t="shared" si="464"/>
        <v>287</v>
      </c>
      <c r="D3646">
        <f t="shared" si="468"/>
        <v>235</v>
      </c>
      <c r="E3646">
        <f t="shared" si="469"/>
        <v>52</v>
      </c>
      <c r="F3646">
        <f t="shared" si="470"/>
        <v>19</v>
      </c>
      <c r="G3646">
        <f t="shared" si="471"/>
        <v>70</v>
      </c>
      <c r="H3646">
        <f t="shared" si="472"/>
        <v>78</v>
      </c>
      <c r="O3646">
        <f t="shared" si="473"/>
        <v>63</v>
      </c>
      <c r="T3646">
        <v>5</v>
      </c>
    </row>
    <row r="3647" spans="2:20" x14ac:dyDescent="0.25">
      <c r="B3647" s="16">
        <f t="shared" si="463"/>
        <v>42447</v>
      </c>
      <c r="C3647">
        <f t="shared" si="464"/>
        <v>287</v>
      </c>
      <c r="D3647">
        <f t="shared" si="468"/>
        <v>235</v>
      </c>
      <c r="E3647">
        <f t="shared" si="469"/>
        <v>52</v>
      </c>
      <c r="F3647">
        <f t="shared" si="470"/>
        <v>19</v>
      </c>
      <c r="G3647">
        <f t="shared" si="471"/>
        <v>70</v>
      </c>
      <c r="H3647">
        <f t="shared" si="472"/>
        <v>78</v>
      </c>
      <c r="O3647">
        <f t="shared" si="473"/>
        <v>63</v>
      </c>
      <c r="T3647">
        <v>5</v>
      </c>
    </row>
    <row r="3648" spans="2:20" x14ac:dyDescent="0.25">
      <c r="B3648" s="16">
        <f t="shared" si="463"/>
        <v>42448</v>
      </c>
      <c r="C3648">
        <f t="shared" si="464"/>
        <v>287</v>
      </c>
      <c r="D3648">
        <f t="shared" si="468"/>
        <v>235</v>
      </c>
      <c r="E3648">
        <f t="shared" si="469"/>
        <v>52</v>
      </c>
      <c r="F3648">
        <f t="shared" si="470"/>
        <v>19</v>
      </c>
      <c r="G3648">
        <f t="shared" si="471"/>
        <v>70</v>
      </c>
      <c r="H3648">
        <f t="shared" si="472"/>
        <v>78</v>
      </c>
      <c r="O3648">
        <f t="shared" si="473"/>
        <v>63</v>
      </c>
      <c r="T3648">
        <v>5</v>
      </c>
    </row>
    <row r="3649" spans="2:20" x14ac:dyDescent="0.25">
      <c r="B3649" s="16">
        <f t="shared" si="463"/>
        <v>42449</v>
      </c>
      <c r="C3649">
        <f t="shared" si="464"/>
        <v>287</v>
      </c>
      <c r="D3649">
        <f t="shared" si="468"/>
        <v>235</v>
      </c>
      <c r="E3649">
        <f t="shared" si="469"/>
        <v>52</v>
      </c>
      <c r="F3649">
        <f t="shared" si="470"/>
        <v>19</v>
      </c>
      <c r="G3649">
        <f t="shared" si="471"/>
        <v>70</v>
      </c>
      <c r="H3649">
        <f t="shared" si="472"/>
        <v>78</v>
      </c>
      <c r="O3649">
        <f t="shared" si="473"/>
        <v>63</v>
      </c>
      <c r="T3649">
        <v>5</v>
      </c>
    </row>
    <row r="3650" spans="2:20" x14ac:dyDescent="0.25">
      <c r="B3650" s="16">
        <f t="shared" si="463"/>
        <v>42450</v>
      </c>
      <c r="C3650">
        <f t="shared" si="464"/>
        <v>287</v>
      </c>
      <c r="D3650">
        <f t="shared" si="468"/>
        <v>235</v>
      </c>
      <c r="E3650">
        <f t="shared" si="469"/>
        <v>52</v>
      </c>
      <c r="F3650">
        <f t="shared" si="470"/>
        <v>19</v>
      </c>
      <c r="G3650">
        <f t="shared" si="471"/>
        <v>70</v>
      </c>
      <c r="H3650">
        <f t="shared" si="472"/>
        <v>78</v>
      </c>
      <c r="O3650">
        <f t="shared" si="473"/>
        <v>63</v>
      </c>
      <c r="T3650">
        <v>5</v>
      </c>
    </row>
    <row r="3651" spans="2:20" x14ac:dyDescent="0.25">
      <c r="B3651" s="16">
        <f t="shared" si="463"/>
        <v>42451</v>
      </c>
      <c r="C3651">
        <f t="shared" si="464"/>
        <v>287</v>
      </c>
      <c r="D3651">
        <f t="shared" si="468"/>
        <v>235</v>
      </c>
      <c r="E3651">
        <f t="shared" si="469"/>
        <v>52</v>
      </c>
      <c r="F3651">
        <f t="shared" si="470"/>
        <v>19</v>
      </c>
      <c r="G3651">
        <f t="shared" si="471"/>
        <v>70</v>
      </c>
      <c r="H3651">
        <f t="shared" si="472"/>
        <v>78</v>
      </c>
      <c r="O3651">
        <f t="shared" si="473"/>
        <v>63</v>
      </c>
      <c r="T3651">
        <v>5</v>
      </c>
    </row>
    <row r="3652" spans="2:20" x14ac:dyDescent="0.25">
      <c r="B3652" s="16">
        <f t="shared" si="463"/>
        <v>42452</v>
      </c>
      <c r="C3652">
        <f t="shared" si="464"/>
        <v>287</v>
      </c>
      <c r="D3652">
        <f t="shared" si="468"/>
        <v>235</v>
      </c>
      <c r="E3652">
        <f t="shared" si="469"/>
        <v>52</v>
      </c>
      <c r="F3652">
        <f t="shared" si="470"/>
        <v>19</v>
      </c>
      <c r="G3652">
        <f t="shared" si="471"/>
        <v>70</v>
      </c>
      <c r="H3652">
        <f t="shared" si="472"/>
        <v>78</v>
      </c>
      <c r="O3652">
        <f t="shared" si="473"/>
        <v>63</v>
      </c>
      <c r="T3652">
        <v>5</v>
      </c>
    </row>
    <row r="3653" spans="2:20" x14ac:dyDescent="0.25">
      <c r="B3653" s="16">
        <f t="shared" si="463"/>
        <v>42453</v>
      </c>
      <c r="C3653">
        <f t="shared" si="464"/>
        <v>287</v>
      </c>
      <c r="D3653">
        <f t="shared" si="468"/>
        <v>235</v>
      </c>
      <c r="E3653">
        <f t="shared" si="469"/>
        <v>52</v>
      </c>
      <c r="F3653">
        <f t="shared" si="470"/>
        <v>19</v>
      </c>
      <c r="G3653">
        <f t="shared" si="471"/>
        <v>70</v>
      </c>
      <c r="H3653">
        <f t="shared" si="472"/>
        <v>78</v>
      </c>
      <c r="O3653">
        <f t="shared" si="473"/>
        <v>63</v>
      </c>
      <c r="T3653">
        <v>5</v>
      </c>
    </row>
    <row r="3654" spans="2:20" x14ac:dyDescent="0.25">
      <c r="B3654" s="16">
        <f t="shared" si="463"/>
        <v>42454</v>
      </c>
      <c r="C3654">
        <f t="shared" si="464"/>
        <v>287</v>
      </c>
      <c r="D3654">
        <f t="shared" si="468"/>
        <v>235</v>
      </c>
      <c r="E3654">
        <f t="shared" si="469"/>
        <v>52</v>
      </c>
      <c r="F3654">
        <f t="shared" si="470"/>
        <v>19</v>
      </c>
      <c r="G3654">
        <f t="shared" si="471"/>
        <v>70</v>
      </c>
      <c r="H3654">
        <f t="shared" si="472"/>
        <v>78</v>
      </c>
      <c r="O3654">
        <f t="shared" si="473"/>
        <v>63</v>
      </c>
      <c r="T3654">
        <v>5</v>
      </c>
    </row>
    <row r="3655" spans="2:20" x14ac:dyDescent="0.25">
      <c r="B3655" s="16">
        <f t="shared" si="463"/>
        <v>42455</v>
      </c>
      <c r="C3655">
        <f t="shared" si="464"/>
        <v>287</v>
      </c>
      <c r="D3655">
        <f t="shared" si="468"/>
        <v>235</v>
      </c>
      <c r="E3655">
        <f t="shared" si="469"/>
        <v>52</v>
      </c>
      <c r="F3655">
        <f t="shared" si="470"/>
        <v>19</v>
      </c>
      <c r="G3655">
        <f t="shared" si="471"/>
        <v>70</v>
      </c>
      <c r="H3655">
        <f t="shared" si="472"/>
        <v>78</v>
      </c>
      <c r="O3655">
        <f t="shared" si="473"/>
        <v>63</v>
      </c>
      <c r="T3655">
        <v>5</v>
      </c>
    </row>
    <row r="3656" spans="2:20" x14ac:dyDescent="0.25">
      <c r="B3656" s="16">
        <f t="shared" si="463"/>
        <v>42456</v>
      </c>
      <c r="C3656">
        <f t="shared" si="464"/>
        <v>287</v>
      </c>
      <c r="D3656">
        <f t="shared" si="468"/>
        <v>235</v>
      </c>
      <c r="E3656">
        <f t="shared" si="469"/>
        <v>52</v>
      </c>
      <c r="F3656">
        <f t="shared" si="470"/>
        <v>19</v>
      </c>
      <c r="G3656">
        <f t="shared" si="471"/>
        <v>70</v>
      </c>
      <c r="H3656">
        <f t="shared" si="472"/>
        <v>78</v>
      </c>
      <c r="O3656">
        <f t="shared" si="473"/>
        <v>63</v>
      </c>
      <c r="T3656">
        <v>5</v>
      </c>
    </row>
    <row r="3657" spans="2:20" x14ac:dyDescent="0.25">
      <c r="B3657" s="16">
        <f t="shared" ref="B3657:B3720" si="474">B3656+1</f>
        <v>42457</v>
      </c>
      <c r="C3657">
        <f t="shared" si="464"/>
        <v>287</v>
      </c>
      <c r="D3657">
        <f t="shared" si="468"/>
        <v>235</v>
      </c>
      <c r="E3657">
        <f t="shared" si="469"/>
        <v>52</v>
      </c>
      <c r="F3657">
        <f t="shared" si="470"/>
        <v>19</v>
      </c>
      <c r="G3657">
        <f t="shared" si="471"/>
        <v>70</v>
      </c>
      <c r="H3657">
        <f t="shared" si="472"/>
        <v>78</v>
      </c>
      <c r="O3657">
        <f t="shared" si="473"/>
        <v>63</v>
      </c>
      <c r="T3657">
        <v>5</v>
      </c>
    </row>
    <row r="3658" spans="2:20" x14ac:dyDescent="0.25">
      <c r="B3658" s="16">
        <f t="shared" si="474"/>
        <v>42458</v>
      </c>
      <c r="C3658">
        <f t="shared" ref="C3658:C3721" si="475">C3657</f>
        <v>287</v>
      </c>
      <c r="D3658">
        <f t="shared" si="468"/>
        <v>235</v>
      </c>
      <c r="E3658">
        <f t="shared" si="469"/>
        <v>52</v>
      </c>
      <c r="F3658">
        <f t="shared" si="470"/>
        <v>19</v>
      </c>
      <c r="G3658">
        <f t="shared" si="471"/>
        <v>70</v>
      </c>
      <c r="H3658">
        <f t="shared" si="472"/>
        <v>78</v>
      </c>
      <c r="O3658">
        <f t="shared" si="473"/>
        <v>63</v>
      </c>
      <c r="T3658">
        <v>5</v>
      </c>
    </row>
    <row r="3659" spans="2:20" x14ac:dyDescent="0.25">
      <c r="B3659" s="16">
        <f t="shared" si="474"/>
        <v>42459</v>
      </c>
      <c r="C3659">
        <f t="shared" si="475"/>
        <v>287</v>
      </c>
      <c r="D3659">
        <f t="shared" si="468"/>
        <v>235</v>
      </c>
      <c r="E3659">
        <f t="shared" si="469"/>
        <v>52</v>
      </c>
      <c r="F3659">
        <f t="shared" si="470"/>
        <v>19</v>
      </c>
      <c r="G3659">
        <f t="shared" si="471"/>
        <v>70</v>
      </c>
      <c r="H3659">
        <f t="shared" si="472"/>
        <v>78</v>
      </c>
      <c r="O3659">
        <f t="shared" si="473"/>
        <v>63</v>
      </c>
      <c r="T3659">
        <v>5</v>
      </c>
    </row>
    <row r="3660" spans="2:20" x14ac:dyDescent="0.25">
      <c r="B3660" s="16">
        <f t="shared" si="474"/>
        <v>42460</v>
      </c>
      <c r="C3660">
        <f t="shared" si="475"/>
        <v>287</v>
      </c>
      <c r="D3660">
        <f t="shared" si="468"/>
        <v>235</v>
      </c>
      <c r="E3660">
        <f t="shared" si="469"/>
        <v>52</v>
      </c>
      <c r="F3660">
        <f t="shared" si="470"/>
        <v>19</v>
      </c>
      <c r="G3660">
        <f t="shared" si="471"/>
        <v>70</v>
      </c>
      <c r="H3660">
        <f t="shared" si="472"/>
        <v>78</v>
      </c>
      <c r="O3660">
        <f t="shared" si="473"/>
        <v>63</v>
      </c>
      <c r="T3660">
        <v>5</v>
      </c>
    </row>
    <row r="3661" spans="2:20" x14ac:dyDescent="0.25">
      <c r="B3661" s="16">
        <f t="shared" si="474"/>
        <v>42461</v>
      </c>
      <c r="C3661">
        <f t="shared" si="475"/>
        <v>287</v>
      </c>
      <c r="D3661">
        <f t="shared" si="468"/>
        <v>170</v>
      </c>
      <c r="E3661">
        <f t="shared" si="469"/>
        <v>117</v>
      </c>
      <c r="F3661">
        <v>11</v>
      </c>
      <c r="G3661">
        <f>42+30</f>
        <v>72</v>
      </c>
      <c r="H3661">
        <v>72</v>
      </c>
      <c r="O3661">
        <f>9+6</f>
        <v>15</v>
      </c>
    </row>
    <row r="3662" spans="2:20" x14ac:dyDescent="0.25">
      <c r="B3662" s="16">
        <f t="shared" si="474"/>
        <v>42462</v>
      </c>
      <c r="C3662">
        <f t="shared" si="475"/>
        <v>287</v>
      </c>
      <c r="D3662">
        <f t="shared" si="468"/>
        <v>170</v>
      </c>
      <c r="E3662">
        <f t="shared" si="469"/>
        <v>117</v>
      </c>
      <c r="F3662">
        <v>11</v>
      </c>
      <c r="G3662">
        <f t="shared" ref="G3662:G3690" si="476">42+30</f>
        <v>72</v>
      </c>
      <c r="H3662">
        <v>72</v>
      </c>
      <c r="O3662">
        <f t="shared" ref="O3662:O3690" si="477">9+6</f>
        <v>15</v>
      </c>
    </row>
    <row r="3663" spans="2:20" x14ac:dyDescent="0.25">
      <c r="B3663" s="16">
        <f t="shared" si="474"/>
        <v>42463</v>
      </c>
      <c r="C3663">
        <f t="shared" si="475"/>
        <v>287</v>
      </c>
      <c r="D3663">
        <f t="shared" si="468"/>
        <v>170</v>
      </c>
      <c r="E3663">
        <f t="shared" si="469"/>
        <v>117</v>
      </c>
      <c r="F3663">
        <v>11</v>
      </c>
      <c r="G3663">
        <f t="shared" si="476"/>
        <v>72</v>
      </c>
      <c r="H3663">
        <v>72</v>
      </c>
      <c r="O3663">
        <f t="shared" si="477"/>
        <v>15</v>
      </c>
    </row>
    <row r="3664" spans="2:20" x14ac:dyDescent="0.25">
      <c r="B3664" s="16">
        <f t="shared" si="474"/>
        <v>42464</v>
      </c>
      <c r="C3664">
        <f t="shared" si="475"/>
        <v>287</v>
      </c>
      <c r="D3664">
        <f t="shared" si="468"/>
        <v>170</v>
      </c>
      <c r="E3664">
        <f t="shared" si="469"/>
        <v>117</v>
      </c>
      <c r="F3664">
        <v>11</v>
      </c>
      <c r="G3664">
        <f t="shared" si="476"/>
        <v>72</v>
      </c>
      <c r="H3664">
        <v>72</v>
      </c>
      <c r="O3664">
        <f t="shared" si="477"/>
        <v>15</v>
      </c>
    </row>
    <row r="3665" spans="2:15" x14ac:dyDescent="0.25">
      <c r="B3665" s="16">
        <f t="shared" si="474"/>
        <v>42465</v>
      </c>
      <c r="C3665">
        <f t="shared" si="475"/>
        <v>287</v>
      </c>
      <c r="D3665">
        <f t="shared" si="468"/>
        <v>170</v>
      </c>
      <c r="E3665">
        <f t="shared" si="469"/>
        <v>117</v>
      </c>
      <c r="F3665">
        <v>11</v>
      </c>
      <c r="G3665">
        <f t="shared" si="476"/>
        <v>72</v>
      </c>
      <c r="H3665">
        <v>72</v>
      </c>
      <c r="O3665">
        <f t="shared" si="477"/>
        <v>15</v>
      </c>
    </row>
    <row r="3666" spans="2:15" x14ac:dyDescent="0.25">
      <c r="B3666" s="16">
        <f t="shared" si="474"/>
        <v>42466</v>
      </c>
      <c r="C3666">
        <f t="shared" si="475"/>
        <v>287</v>
      </c>
      <c r="D3666">
        <f t="shared" si="468"/>
        <v>170</v>
      </c>
      <c r="E3666">
        <f t="shared" si="469"/>
        <v>117</v>
      </c>
      <c r="F3666">
        <v>11</v>
      </c>
      <c r="G3666">
        <f t="shared" si="476"/>
        <v>72</v>
      </c>
      <c r="H3666">
        <v>72</v>
      </c>
      <c r="O3666">
        <f t="shared" si="477"/>
        <v>15</v>
      </c>
    </row>
    <row r="3667" spans="2:15" x14ac:dyDescent="0.25">
      <c r="B3667" s="16">
        <f t="shared" si="474"/>
        <v>42467</v>
      </c>
      <c r="C3667">
        <f t="shared" si="475"/>
        <v>287</v>
      </c>
      <c r="D3667">
        <f t="shared" si="468"/>
        <v>170</v>
      </c>
      <c r="E3667">
        <f t="shared" si="469"/>
        <v>117</v>
      </c>
      <c r="F3667">
        <v>11</v>
      </c>
      <c r="G3667">
        <f t="shared" si="476"/>
        <v>72</v>
      </c>
      <c r="H3667">
        <v>72</v>
      </c>
      <c r="O3667">
        <f t="shared" si="477"/>
        <v>15</v>
      </c>
    </row>
    <row r="3668" spans="2:15" x14ac:dyDescent="0.25">
      <c r="B3668" s="16">
        <f t="shared" si="474"/>
        <v>42468</v>
      </c>
      <c r="C3668">
        <f t="shared" si="475"/>
        <v>287</v>
      </c>
      <c r="D3668">
        <f t="shared" si="468"/>
        <v>170</v>
      </c>
      <c r="E3668">
        <f t="shared" si="469"/>
        <v>117</v>
      </c>
      <c r="F3668">
        <v>11</v>
      </c>
      <c r="G3668">
        <f t="shared" si="476"/>
        <v>72</v>
      </c>
      <c r="H3668">
        <v>72</v>
      </c>
      <c r="O3668">
        <f t="shared" si="477"/>
        <v>15</v>
      </c>
    </row>
    <row r="3669" spans="2:15" x14ac:dyDescent="0.25">
      <c r="B3669" s="16">
        <f t="shared" si="474"/>
        <v>42469</v>
      </c>
      <c r="C3669">
        <f t="shared" si="475"/>
        <v>287</v>
      </c>
      <c r="D3669">
        <f t="shared" si="468"/>
        <v>170</v>
      </c>
      <c r="E3669">
        <f t="shared" si="469"/>
        <v>117</v>
      </c>
      <c r="F3669">
        <v>11</v>
      </c>
      <c r="G3669">
        <f t="shared" si="476"/>
        <v>72</v>
      </c>
      <c r="H3669">
        <v>72</v>
      </c>
      <c r="O3669">
        <f t="shared" si="477"/>
        <v>15</v>
      </c>
    </row>
    <row r="3670" spans="2:15" x14ac:dyDescent="0.25">
      <c r="B3670" s="16">
        <f t="shared" si="474"/>
        <v>42470</v>
      </c>
      <c r="C3670">
        <f t="shared" si="475"/>
        <v>287</v>
      </c>
      <c r="D3670">
        <f t="shared" ref="D3670:D3733" si="478">SUM(F3670:W3670)</f>
        <v>170</v>
      </c>
      <c r="E3670">
        <f t="shared" ref="E3670:E3733" si="479">C3670-D3670</f>
        <v>117</v>
      </c>
      <c r="F3670">
        <v>11</v>
      </c>
      <c r="G3670">
        <f t="shared" si="476"/>
        <v>72</v>
      </c>
      <c r="H3670">
        <v>72</v>
      </c>
      <c r="O3670">
        <f t="shared" si="477"/>
        <v>15</v>
      </c>
    </row>
    <row r="3671" spans="2:15" x14ac:dyDescent="0.25">
      <c r="B3671" s="16">
        <f t="shared" si="474"/>
        <v>42471</v>
      </c>
      <c r="C3671">
        <f t="shared" si="475"/>
        <v>287</v>
      </c>
      <c r="D3671">
        <f t="shared" si="478"/>
        <v>170</v>
      </c>
      <c r="E3671">
        <f t="shared" si="479"/>
        <v>117</v>
      </c>
      <c r="F3671">
        <v>11</v>
      </c>
      <c r="G3671">
        <f t="shared" si="476"/>
        <v>72</v>
      </c>
      <c r="H3671">
        <v>72</v>
      </c>
      <c r="O3671">
        <f t="shared" si="477"/>
        <v>15</v>
      </c>
    </row>
    <row r="3672" spans="2:15" x14ac:dyDescent="0.25">
      <c r="B3672" s="16">
        <f t="shared" si="474"/>
        <v>42472</v>
      </c>
      <c r="C3672">
        <f t="shared" si="475"/>
        <v>287</v>
      </c>
      <c r="D3672">
        <f t="shared" si="478"/>
        <v>170</v>
      </c>
      <c r="E3672">
        <f t="shared" si="479"/>
        <v>117</v>
      </c>
      <c r="F3672">
        <v>11</v>
      </c>
      <c r="G3672">
        <f t="shared" si="476"/>
        <v>72</v>
      </c>
      <c r="H3672">
        <v>72</v>
      </c>
      <c r="O3672">
        <f t="shared" si="477"/>
        <v>15</v>
      </c>
    </row>
    <row r="3673" spans="2:15" x14ac:dyDescent="0.25">
      <c r="B3673" s="16">
        <f t="shared" si="474"/>
        <v>42473</v>
      </c>
      <c r="C3673">
        <f t="shared" si="475"/>
        <v>287</v>
      </c>
      <c r="D3673">
        <f t="shared" si="478"/>
        <v>170</v>
      </c>
      <c r="E3673">
        <f t="shared" si="479"/>
        <v>117</v>
      </c>
      <c r="F3673">
        <v>11</v>
      </c>
      <c r="G3673">
        <f t="shared" si="476"/>
        <v>72</v>
      </c>
      <c r="H3673">
        <v>72</v>
      </c>
      <c r="O3673">
        <f t="shared" si="477"/>
        <v>15</v>
      </c>
    </row>
    <row r="3674" spans="2:15" x14ac:dyDescent="0.25">
      <c r="B3674" s="16">
        <f t="shared" si="474"/>
        <v>42474</v>
      </c>
      <c r="C3674">
        <f t="shared" si="475"/>
        <v>287</v>
      </c>
      <c r="D3674">
        <f t="shared" si="478"/>
        <v>170</v>
      </c>
      <c r="E3674">
        <f t="shared" si="479"/>
        <v>117</v>
      </c>
      <c r="F3674">
        <v>11</v>
      </c>
      <c r="G3674">
        <f t="shared" si="476"/>
        <v>72</v>
      </c>
      <c r="H3674">
        <v>72</v>
      </c>
      <c r="O3674">
        <f t="shared" si="477"/>
        <v>15</v>
      </c>
    </row>
    <row r="3675" spans="2:15" x14ac:dyDescent="0.25">
      <c r="B3675" s="16">
        <f t="shared" si="474"/>
        <v>42475</v>
      </c>
      <c r="C3675">
        <f t="shared" si="475"/>
        <v>287</v>
      </c>
      <c r="D3675">
        <f t="shared" si="478"/>
        <v>170</v>
      </c>
      <c r="E3675">
        <f t="shared" si="479"/>
        <v>117</v>
      </c>
      <c r="F3675">
        <v>11</v>
      </c>
      <c r="G3675">
        <f t="shared" si="476"/>
        <v>72</v>
      </c>
      <c r="H3675">
        <v>72</v>
      </c>
      <c r="O3675">
        <f t="shared" si="477"/>
        <v>15</v>
      </c>
    </row>
    <row r="3676" spans="2:15" x14ac:dyDescent="0.25">
      <c r="B3676" s="16">
        <f t="shared" si="474"/>
        <v>42476</v>
      </c>
      <c r="C3676">
        <f t="shared" si="475"/>
        <v>287</v>
      </c>
      <c r="D3676">
        <f t="shared" si="478"/>
        <v>170</v>
      </c>
      <c r="E3676">
        <f t="shared" si="479"/>
        <v>117</v>
      </c>
      <c r="F3676">
        <v>11</v>
      </c>
      <c r="G3676">
        <f t="shared" si="476"/>
        <v>72</v>
      </c>
      <c r="H3676">
        <v>72</v>
      </c>
      <c r="O3676">
        <f t="shared" si="477"/>
        <v>15</v>
      </c>
    </row>
    <row r="3677" spans="2:15" x14ac:dyDescent="0.25">
      <c r="B3677" s="16">
        <f t="shared" si="474"/>
        <v>42477</v>
      </c>
      <c r="C3677">
        <f t="shared" si="475"/>
        <v>287</v>
      </c>
      <c r="D3677">
        <f t="shared" si="478"/>
        <v>170</v>
      </c>
      <c r="E3677">
        <f t="shared" si="479"/>
        <v>117</v>
      </c>
      <c r="F3677">
        <v>11</v>
      </c>
      <c r="G3677">
        <f t="shared" si="476"/>
        <v>72</v>
      </c>
      <c r="H3677">
        <v>72</v>
      </c>
      <c r="O3677">
        <f t="shared" si="477"/>
        <v>15</v>
      </c>
    </row>
    <row r="3678" spans="2:15" x14ac:dyDescent="0.25">
      <c r="B3678" s="16">
        <f t="shared" si="474"/>
        <v>42478</v>
      </c>
      <c r="C3678">
        <f t="shared" si="475"/>
        <v>287</v>
      </c>
      <c r="D3678">
        <f t="shared" si="478"/>
        <v>170</v>
      </c>
      <c r="E3678">
        <f t="shared" si="479"/>
        <v>117</v>
      </c>
      <c r="F3678">
        <v>11</v>
      </c>
      <c r="G3678">
        <f t="shared" si="476"/>
        <v>72</v>
      </c>
      <c r="H3678">
        <v>72</v>
      </c>
      <c r="O3678">
        <f t="shared" si="477"/>
        <v>15</v>
      </c>
    </row>
    <row r="3679" spans="2:15" x14ac:dyDescent="0.25">
      <c r="B3679" s="16">
        <f t="shared" si="474"/>
        <v>42479</v>
      </c>
      <c r="C3679">
        <f t="shared" si="475"/>
        <v>287</v>
      </c>
      <c r="D3679">
        <f t="shared" si="478"/>
        <v>170</v>
      </c>
      <c r="E3679">
        <f t="shared" si="479"/>
        <v>117</v>
      </c>
      <c r="F3679">
        <v>11</v>
      </c>
      <c r="G3679">
        <f t="shared" si="476"/>
        <v>72</v>
      </c>
      <c r="H3679">
        <v>72</v>
      </c>
      <c r="O3679">
        <f t="shared" si="477"/>
        <v>15</v>
      </c>
    </row>
    <row r="3680" spans="2:15" x14ac:dyDescent="0.25">
      <c r="B3680" s="16">
        <f t="shared" si="474"/>
        <v>42480</v>
      </c>
      <c r="C3680">
        <f t="shared" si="475"/>
        <v>287</v>
      </c>
      <c r="D3680">
        <f t="shared" si="478"/>
        <v>170</v>
      </c>
      <c r="E3680">
        <f t="shared" si="479"/>
        <v>117</v>
      </c>
      <c r="F3680">
        <v>11</v>
      </c>
      <c r="G3680">
        <f t="shared" si="476"/>
        <v>72</v>
      </c>
      <c r="H3680">
        <v>72</v>
      </c>
      <c r="O3680">
        <f t="shared" si="477"/>
        <v>15</v>
      </c>
    </row>
    <row r="3681" spans="2:15" x14ac:dyDescent="0.25">
      <c r="B3681" s="16">
        <f t="shared" si="474"/>
        <v>42481</v>
      </c>
      <c r="C3681">
        <f t="shared" si="475"/>
        <v>287</v>
      </c>
      <c r="D3681">
        <f t="shared" si="478"/>
        <v>170</v>
      </c>
      <c r="E3681">
        <f t="shared" si="479"/>
        <v>117</v>
      </c>
      <c r="F3681">
        <v>11</v>
      </c>
      <c r="G3681">
        <f t="shared" si="476"/>
        <v>72</v>
      </c>
      <c r="H3681">
        <v>72</v>
      </c>
      <c r="O3681">
        <f t="shared" si="477"/>
        <v>15</v>
      </c>
    </row>
    <row r="3682" spans="2:15" x14ac:dyDescent="0.25">
      <c r="B3682" s="16">
        <f t="shared" si="474"/>
        <v>42482</v>
      </c>
      <c r="C3682">
        <f t="shared" si="475"/>
        <v>287</v>
      </c>
      <c r="D3682">
        <f t="shared" si="478"/>
        <v>170</v>
      </c>
      <c r="E3682">
        <f t="shared" si="479"/>
        <v>117</v>
      </c>
      <c r="F3682">
        <v>11</v>
      </c>
      <c r="G3682">
        <f t="shared" si="476"/>
        <v>72</v>
      </c>
      <c r="H3682">
        <v>72</v>
      </c>
      <c r="O3682">
        <f t="shared" si="477"/>
        <v>15</v>
      </c>
    </row>
    <row r="3683" spans="2:15" x14ac:dyDescent="0.25">
      <c r="B3683" s="16">
        <f t="shared" si="474"/>
        <v>42483</v>
      </c>
      <c r="C3683">
        <f t="shared" si="475"/>
        <v>287</v>
      </c>
      <c r="D3683">
        <f t="shared" si="478"/>
        <v>170</v>
      </c>
      <c r="E3683">
        <f t="shared" si="479"/>
        <v>117</v>
      </c>
      <c r="F3683">
        <v>11</v>
      </c>
      <c r="G3683">
        <f t="shared" si="476"/>
        <v>72</v>
      </c>
      <c r="H3683">
        <v>72</v>
      </c>
      <c r="O3683">
        <f t="shared" si="477"/>
        <v>15</v>
      </c>
    </row>
    <row r="3684" spans="2:15" x14ac:dyDescent="0.25">
      <c r="B3684" s="16">
        <f t="shared" si="474"/>
        <v>42484</v>
      </c>
      <c r="C3684">
        <f t="shared" si="475"/>
        <v>287</v>
      </c>
      <c r="D3684">
        <f t="shared" si="478"/>
        <v>170</v>
      </c>
      <c r="E3684">
        <f t="shared" si="479"/>
        <v>117</v>
      </c>
      <c r="F3684">
        <v>11</v>
      </c>
      <c r="G3684">
        <f t="shared" si="476"/>
        <v>72</v>
      </c>
      <c r="H3684">
        <v>72</v>
      </c>
      <c r="O3684">
        <f t="shared" si="477"/>
        <v>15</v>
      </c>
    </row>
    <row r="3685" spans="2:15" x14ac:dyDescent="0.25">
      <c r="B3685" s="16">
        <f t="shared" si="474"/>
        <v>42485</v>
      </c>
      <c r="C3685">
        <f t="shared" si="475"/>
        <v>287</v>
      </c>
      <c r="D3685">
        <f t="shared" si="478"/>
        <v>170</v>
      </c>
      <c r="E3685">
        <f t="shared" si="479"/>
        <v>117</v>
      </c>
      <c r="F3685">
        <v>11</v>
      </c>
      <c r="G3685">
        <f t="shared" si="476"/>
        <v>72</v>
      </c>
      <c r="H3685">
        <v>72</v>
      </c>
      <c r="O3685">
        <f t="shared" si="477"/>
        <v>15</v>
      </c>
    </row>
    <row r="3686" spans="2:15" x14ac:dyDescent="0.25">
      <c r="B3686" s="16">
        <f t="shared" si="474"/>
        <v>42486</v>
      </c>
      <c r="C3686">
        <f t="shared" si="475"/>
        <v>287</v>
      </c>
      <c r="D3686">
        <f t="shared" si="478"/>
        <v>170</v>
      </c>
      <c r="E3686">
        <f t="shared" si="479"/>
        <v>117</v>
      </c>
      <c r="F3686">
        <v>11</v>
      </c>
      <c r="G3686">
        <f t="shared" si="476"/>
        <v>72</v>
      </c>
      <c r="H3686">
        <v>72</v>
      </c>
      <c r="O3686">
        <f t="shared" si="477"/>
        <v>15</v>
      </c>
    </row>
    <row r="3687" spans="2:15" x14ac:dyDescent="0.25">
      <c r="B3687" s="16">
        <f t="shared" si="474"/>
        <v>42487</v>
      </c>
      <c r="C3687">
        <f t="shared" si="475"/>
        <v>287</v>
      </c>
      <c r="D3687">
        <f t="shared" si="478"/>
        <v>170</v>
      </c>
      <c r="E3687">
        <f t="shared" si="479"/>
        <v>117</v>
      </c>
      <c r="F3687">
        <v>11</v>
      </c>
      <c r="G3687">
        <f t="shared" si="476"/>
        <v>72</v>
      </c>
      <c r="H3687">
        <v>72</v>
      </c>
      <c r="O3687">
        <f t="shared" si="477"/>
        <v>15</v>
      </c>
    </row>
    <row r="3688" spans="2:15" x14ac:dyDescent="0.25">
      <c r="B3688" s="16">
        <f t="shared" si="474"/>
        <v>42488</v>
      </c>
      <c r="C3688">
        <f t="shared" si="475"/>
        <v>287</v>
      </c>
      <c r="D3688">
        <f t="shared" si="478"/>
        <v>170</v>
      </c>
      <c r="E3688">
        <f t="shared" si="479"/>
        <v>117</v>
      </c>
      <c r="F3688">
        <v>11</v>
      </c>
      <c r="G3688">
        <f t="shared" si="476"/>
        <v>72</v>
      </c>
      <c r="H3688">
        <v>72</v>
      </c>
      <c r="O3688">
        <f t="shared" si="477"/>
        <v>15</v>
      </c>
    </row>
    <row r="3689" spans="2:15" x14ac:dyDescent="0.25">
      <c r="B3689" s="16">
        <f t="shared" si="474"/>
        <v>42489</v>
      </c>
      <c r="C3689">
        <f t="shared" si="475"/>
        <v>287</v>
      </c>
      <c r="D3689">
        <f t="shared" si="478"/>
        <v>170</v>
      </c>
      <c r="E3689">
        <f t="shared" si="479"/>
        <v>117</v>
      </c>
      <c r="F3689">
        <v>11</v>
      </c>
      <c r="G3689">
        <f t="shared" si="476"/>
        <v>72</v>
      </c>
      <c r="H3689">
        <v>72</v>
      </c>
      <c r="O3689">
        <f t="shared" si="477"/>
        <v>15</v>
      </c>
    </row>
    <row r="3690" spans="2:15" x14ac:dyDescent="0.25">
      <c r="B3690" s="16">
        <f t="shared" si="474"/>
        <v>42490</v>
      </c>
      <c r="C3690">
        <f t="shared" si="475"/>
        <v>287</v>
      </c>
      <c r="D3690">
        <f t="shared" si="478"/>
        <v>170</v>
      </c>
      <c r="E3690">
        <f t="shared" si="479"/>
        <v>117</v>
      </c>
      <c r="F3690">
        <v>11</v>
      </c>
      <c r="G3690">
        <f t="shared" si="476"/>
        <v>72</v>
      </c>
      <c r="H3690">
        <v>72</v>
      </c>
      <c r="O3690">
        <f t="shared" si="477"/>
        <v>15</v>
      </c>
    </row>
    <row r="3691" spans="2:15" x14ac:dyDescent="0.25">
      <c r="B3691" s="16">
        <f t="shared" si="474"/>
        <v>42491</v>
      </c>
      <c r="C3691">
        <f t="shared" si="475"/>
        <v>287</v>
      </c>
      <c r="D3691">
        <f t="shared" si="478"/>
        <v>170</v>
      </c>
      <c r="E3691">
        <f t="shared" si="479"/>
        <v>117</v>
      </c>
      <c r="F3691">
        <v>11</v>
      </c>
      <c r="G3691">
        <v>42</v>
      </c>
      <c r="H3691">
        <f>18+10+79</f>
        <v>107</v>
      </c>
      <c r="I3691">
        <v>1</v>
      </c>
      <c r="O3691">
        <v>9</v>
      </c>
    </row>
    <row r="3692" spans="2:15" x14ac:dyDescent="0.25">
      <c r="B3692" s="16">
        <f t="shared" si="474"/>
        <v>42492</v>
      </c>
      <c r="C3692">
        <f t="shared" si="475"/>
        <v>287</v>
      </c>
      <c r="D3692">
        <f t="shared" si="478"/>
        <v>170</v>
      </c>
      <c r="E3692">
        <f t="shared" si="479"/>
        <v>117</v>
      </c>
      <c r="F3692">
        <v>11</v>
      </c>
      <c r="G3692">
        <v>42</v>
      </c>
      <c r="H3692">
        <f t="shared" ref="H3692:H3721" si="480">18+10+79</f>
        <v>107</v>
      </c>
      <c r="I3692">
        <v>1</v>
      </c>
      <c r="O3692">
        <v>9</v>
      </c>
    </row>
    <row r="3693" spans="2:15" x14ac:dyDescent="0.25">
      <c r="B3693" s="16">
        <f t="shared" si="474"/>
        <v>42493</v>
      </c>
      <c r="C3693">
        <f t="shared" si="475"/>
        <v>287</v>
      </c>
      <c r="D3693">
        <f t="shared" si="478"/>
        <v>170</v>
      </c>
      <c r="E3693">
        <f t="shared" si="479"/>
        <v>117</v>
      </c>
      <c r="F3693">
        <v>11</v>
      </c>
      <c r="G3693">
        <v>42</v>
      </c>
      <c r="H3693">
        <f t="shared" si="480"/>
        <v>107</v>
      </c>
      <c r="I3693">
        <v>1</v>
      </c>
      <c r="O3693">
        <v>9</v>
      </c>
    </row>
    <row r="3694" spans="2:15" x14ac:dyDescent="0.25">
      <c r="B3694" s="16">
        <f t="shared" si="474"/>
        <v>42494</v>
      </c>
      <c r="C3694">
        <f t="shared" si="475"/>
        <v>287</v>
      </c>
      <c r="D3694">
        <f t="shared" si="478"/>
        <v>170</v>
      </c>
      <c r="E3694">
        <f t="shared" si="479"/>
        <v>117</v>
      </c>
      <c r="F3694">
        <v>11</v>
      </c>
      <c r="G3694">
        <v>42</v>
      </c>
      <c r="H3694">
        <f t="shared" si="480"/>
        <v>107</v>
      </c>
      <c r="I3694">
        <v>1</v>
      </c>
      <c r="O3694">
        <v>9</v>
      </c>
    </row>
    <row r="3695" spans="2:15" x14ac:dyDescent="0.25">
      <c r="B3695" s="16">
        <f t="shared" si="474"/>
        <v>42495</v>
      </c>
      <c r="C3695">
        <f t="shared" si="475"/>
        <v>287</v>
      </c>
      <c r="D3695">
        <f t="shared" si="478"/>
        <v>170</v>
      </c>
      <c r="E3695">
        <f t="shared" si="479"/>
        <v>117</v>
      </c>
      <c r="F3695">
        <v>11</v>
      </c>
      <c r="G3695">
        <v>42</v>
      </c>
      <c r="H3695">
        <f t="shared" si="480"/>
        <v>107</v>
      </c>
      <c r="I3695">
        <v>1</v>
      </c>
      <c r="O3695">
        <v>9</v>
      </c>
    </row>
    <row r="3696" spans="2:15" x14ac:dyDescent="0.25">
      <c r="B3696" s="16">
        <f t="shared" si="474"/>
        <v>42496</v>
      </c>
      <c r="C3696">
        <f t="shared" si="475"/>
        <v>287</v>
      </c>
      <c r="D3696">
        <f t="shared" si="478"/>
        <v>170</v>
      </c>
      <c r="E3696">
        <f t="shared" si="479"/>
        <v>117</v>
      </c>
      <c r="F3696">
        <v>11</v>
      </c>
      <c r="G3696">
        <v>42</v>
      </c>
      <c r="H3696">
        <f t="shared" si="480"/>
        <v>107</v>
      </c>
      <c r="I3696">
        <v>1</v>
      </c>
      <c r="O3696">
        <v>9</v>
      </c>
    </row>
    <row r="3697" spans="2:15" x14ac:dyDescent="0.25">
      <c r="B3697" s="16">
        <f t="shared" si="474"/>
        <v>42497</v>
      </c>
      <c r="C3697">
        <f t="shared" si="475"/>
        <v>287</v>
      </c>
      <c r="D3697">
        <f t="shared" si="478"/>
        <v>170</v>
      </c>
      <c r="E3697">
        <f t="shared" si="479"/>
        <v>117</v>
      </c>
      <c r="F3697">
        <v>11</v>
      </c>
      <c r="G3697">
        <v>42</v>
      </c>
      <c r="H3697">
        <f t="shared" si="480"/>
        <v>107</v>
      </c>
      <c r="I3697">
        <v>1</v>
      </c>
      <c r="O3697">
        <v>9</v>
      </c>
    </row>
    <row r="3698" spans="2:15" x14ac:dyDescent="0.25">
      <c r="B3698" s="16">
        <f t="shared" si="474"/>
        <v>42498</v>
      </c>
      <c r="C3698">
        <f t="shared" si="475"/>
        <v>287</v>
      </c>
      <c r="D3698">
        <f t="shared" si="478"/>
        <v>170</v>
      </c>
      <c r="E3698">
        <f t="shared" si="479"/>
        <v>117</v>
      </c>
      <c r="F3698">
        <v>11</v>
      </c>
      <c r="G3698">
        <v>42</v>
      </c>
      <c r="H3698">
        <f t="shared" si="480"/>
        <v>107</v>
      </c>
      <c r="I3698">
        <v>1</v>
      </c>
      <c r="O3698">
        <v>9</v>
      </c>
    </row>
    <row r="3699" spans="2:15" x14ac:dyDescent="0.25">
      <c r="B3699" s="16">
        <f t="shared" si="474"/>
        <v>42499</v>
      </c>
      <c r="C3699">
        <f t="shared" si="475"/>
        <v>287</v>
      </c>
      <c r="D3699">
        <f t="shared" si="478"/>
        <v>170</v>
      </c>
      <c r="E3699">
        <f t="shared" si="479"/>
        <v>117</v>
      </c>
      <c r="F3699">
        <v>11</v>
      </c>
      <c r="G3699">
        <v>42</v>
      </c>
      <c r="H3699">
        <f t="shared" si="480"/>
        <v>107</v>
      </c>
      <c r="I3699">
        <v>1</v>
      </c>
      <c r="O3699">
        <v>9</v>
      </c>
    </row>
    <row r="3700" spans="2:15" x14ac:dyDescent="0.25">
      <c r="B3700" s="16">
        <f t="shared" si="474"/>
        <v>42500</v>
      </c>
      <c r="C3700">
        <f t="shared" si="475"/>
        <v>287</v>
      </c>
      <c r="D3700">
        <f t="shared" si="478"/>
        <v>170</v>
      </c>
      <c r="E3700">
        <f t="shared" si="479"/>
        <v>117</v>
      </c>
      <c r="F3700">
        <v>11</v>
      </c>
      <c r="G3700">
        <v>42</v>
      </c>
      <c r="H3700">
        <f t="shared" si="480"/>
        <v>107</v>
      </c>
      <c r="I3700">
        <v>1</v>
      </c>
      <c r="O3700">
        <v>9</v>
      </c>
    </row>
    <row r="3701" spans="2:15" x14ac:dyDescent="0.25">
      <c r="B3701" s="16">
        <f t="shared" si="474"/>
        <v>42501</v>
      </c>
      <c r="C3701">
        <f t="shared" si="475"/>
        <v>287</v>
      </c>
      <c r="D3701">
        <f t="shared" si="478"/>
        <v>170</v>
      </c>
      <c r="E3701">
        <f t="shared" si="479"/>
        <v>117</v>
      </c>
      <c r="F3701">
        <v>11</v>
      </c>
      <c r="G3701">
        <v>42</v>
      </c>
      <c r="H3701">
        <f t="shared" si="480"/>
        <v>107</v>
      </c>
      <c r="I3701">
        <v>1</v>
      </c>
      <c r="O3701">
        <v>9</v>
      </c>
    </row>
    <row r="3702" spans="2:15" x14ac:dyDescent="0.25">
      <c r="B3702" s="16">
        <f t="shared" si="474"/>
        <v>42502</v>
      </c>
      <c r="C3702">
        <f t="shared" si="475"/>
        <v>287</v>
      </c>
      <c r="D3702">
        <f t="shared" si="478"/>
        <v>170</v>
      </c>
      <c r="E3702">
        <f t="shared" si="479"/>
        <v>117</v>
      </c>
      <c r="F3702">
        <v>11</v>
      </c>
      <c r="G3702">
        <v>42</v>
      </c>
      <c r="H3702">
        <f t="shared" si="480"/>
        <v>107</v>
      </c>
      <c r="I3702">
        <v>1</v>
      </c>
      <c r="O3702">
        <v>9</v>
      </c>
    </row>
    <row r="3703" spans="2:15" x14ac:dyDescent="0.25">
      <c r="B3703" s="16">
        <f t="shared" si="474"/>
        <v>42503</v>
      </c>
      <c r="C3703">
        <f t="shared" si="475"/>
        <v>287</v>
      </c>
      <c r="D3703">
        <f t="shared" si="478"/>
        <v>170</v>
      </c>
      <c r="E3703">
        <f t="shared" si="479"/>
        <v>117</v>
      </c>
      <c r="F3703">
        <v>11</v>
      </c>
      <c r="G3703">
        <v>42</v>
      </c>
      <c r="H3703">
        <f t="shared" si="480"/>
        <v>107</v>
      </c>
      <c r="I3703">
        <v>1</v>
      </c>
      <c r="O3703">
        <v>9</v>
      </c>
    </row>
    <row r="3704" spans="2:15" x14ac:dyDescent="0.25">
      <c r="B3704" s="16">
        <f t="shared" si="474"/>
        <v>42504</v>
      </c>
      <c r="C3704">
        <f t="shared" si="475"/>
        <v>287</v>
      </c>
      <c r="D3704">
        <f t="shared" si="478"/>
        <v>170</v>
      </c>
      <c r="E3704">
        <f t="shared" si="479"/>
        <v>117</v>
      </c>
      <c r="F3704">
        <v>11</v>
      </c>
      <c r="G3704">
        <v>42</v>
      </c>
      <c r="H3704">
        <f t="shared" si="480"/>
        <v>107</v>
      </c>
      <c r="I3704">
        <v>1</v>
      </c>
      <c r="O3704">
        <v>9</v>
      </c>
    </row>
    <row r="3705" spans="2:15" x14ac:dyDescent="0.25">
      <c r="B3705" s="16">
        <f t="shared" si="474"/>
        <v>42505</v>
      </c>
      <c r="C3705">
        <f t="shared" si="475"/>
        <v>287</v>
      </c>
      <c r="D3705">
        <f t="shared" si="478"/>
        <v>170</v>
      </c>
      <c r="E3705">
        <f t="shared" si="479"/>
        <v>117</v>
      </c>
      <c r="F3705">
        <v>11</v>
      </c>
      <c r="G3705">
        <v>42</v>
      </c>
      <c r="H3705">
        <f t="shared" si="480"/>
        <v>107</v>
      </c>
      <c r="I3705">
        <v>1</v>
      </c>
      <c r="O3705">
        <v>9</v>
      </c>
    </row>
    <row r="3706" spans="2:15" x14ac:dyDescent="0.25">
      <c r="B3706" s="16">
        <f t="shared" si="474"/>
        <v>42506</v>
      </c>
      <c r="C3706">
        <f t="shared" si="475"/>
        <v>287</v>
      </c>
      <c r="D3706">
        <f t="shared" si="478"/>
        <v>170</v>
      </c>
      <c r="E3706">
        <f t="shared" si="479"/>
        <v>117</v>
      </c>
      <c r="F3706">
        <v>11</v>
      </c>
      <c r="G3706">
        <v>42</v>
      </c>
      <c r="H3706">
        <f t="shared" si="480"/>
        <v>107</v>
      </c>
      <c r="I3706">
        <v>1</v>
      </c>
      <c r="O3706">
        <v>9</v>
      </c>
    </row>
    <row r="3707" spans="2:15" x14ac:dyDescent="0.25">
      <c r="B3707" s="16">
        <f t="shared" si="474"/>
        <v>42507</v>
      </c>
      <c r="C3707">
        <f t="shared" si="475"/>
        <v>287</v>
      </c>
      <c r="D3707">
        <f t="shared" si="478"/>
        <v>170</v>
      </c>
      <c r="E3707">
        <f t="shared" si="479"/>
        <v>117</v>
      </c>
      <c r="F3707">
        <v>11</v>
      </c>
      <c r="G3707">
        <v>42</v>
      </c>
      <c r="H3707">
        <f t="shared" si="480"/>
        <v>107</v>
      </c>
      <c r="I3707">
        <v>1</v>
      </c>
      <c r="O3707">
        <v>9</v>
      </c>
    </row>
    <row r="3708" spans="2:15" x14ac:dyDescent="0.25">
      <c r="B3708" s="16">
        <f t="shared" si="474"/>
        <v>42508</v>
      </c>
      <c r="C3708">
        <f t="shared" si="475"/>
        <v>287</v>
      </c>
      <c r="D3708">
        <f t="shared" si="478"/>
        <v>170</v>
      </c>
      <c r="E3708">
        <f t="shared" si="479"/>
        <v>117</v>
      </c>
      <c r="F3708">
        <v>11</v>
      </c>
      <c r="G3708">
        <v>42</v>
      </c>
      <c r="H3708">
        <f t="shared" si="480"/>
        <v>107</v>
      </c>
      <c r="I3708">
        <v>1</v>
      </c>
      <c r="O3708">
        <v>9</v>
      </c>
    </row>
    <row r="3709" spans="2:15" x14ac:dyDescent="0.25">
      <c r="B3709" s="16">
        <f t="shared" si="474"/>
        <v>42509</v>
      </c>
      <c r="C3709">
        <f t="shared" si="475"/>
        <v>287</v>
      </c>
      <c r="D3709">
        <f t="shared" si="478"/>
        <v>170</v>
      </c>
      <c r="E3709">
        <f t="shared" si="479"/>
        <v>117</v>
      </c>
      <c r="F3709">
        <v>11</v>
      </c>
      <c r="G3709">
        <v>42</v>
      </c>
      <c r="H3709">
        <f t="shared" si="480"/>
        <v>107</v>
      </c>
      <c r="I3709">
        <v>1</v>
      </c>
      <c r="O3709">
        <v>9</v>
      </c>
    </row>
    <row r="3710" spans="2:15" x14ac:dyDescent="0.25">
      <c r="B3710" s="16">
        <f t="shared" si="474"/>
        <v>42510</v>
      </c>
      <c r="C3710">
        <f t="shared" si="475"/>
        <v>287</v>
      </c>
      <c r="D3710">
        <f t="shared" si="478"/>
        <v>170</v>
      </c>
      <c r="E3710">
        <f t="shared" si="479"/>
        <v>117</v>
      </c>
      <c r="F3710">
        <v>11</v>
      </c>
      <c r="G3710">
        <v>42</v>
      </c>
      <c r="H3710">
        <f t="shared" si="480"/>
        <v>107</v>
      </c>
      <c r="I3710">
        <v>1</v>
      </c>
      <c r="O3710">
        <v>9</v>
      </c>
    </row>
    <row r="3711" spans="2:15" x14ac:dyDescent="0.25">
      <c r="B3711" s="16">
        <f t="shared" si="474"/>
        <v>42511</v>
      </c>
      <c r="C3711">
        <f t="shared" si="475"/>
        <v>287</v>
      </c>
      <c r="D3711">
        <f t="shared" si="478"/>
        <v>170</v>
      </c>
      <c r="E3711">
        <f t="shared" si="479"/>
        <v>117</v>
      </c>
      <c r="F3711">
        <v>11</v>
      </c>
      <c r="G3711">
        <v>42</v>
      </c>
      <c r="H3711">
        <f t="shared" si="480"/>
        <v>107</v>
      </c>
      <c r="I3711">
        <v>1</v>
      </c>
      <c r="O3711">
        <v>9</v>
      </c>
    </row>
    <row r="3712" spans="2:15" x14ac:dyDescent="0.25">
      <c r="B3712" s="16">
        <f t="shared" si="474"/>
        <v>42512</v>
      </c>
      <c r="C3712">
        <f t="shared" si="475"/>
        <v>287</v>
      </c>
      <c r="D3712">
        <f t="shared" si="478"/>
        <v>170</v>
      </c>
      <c r="E3712">
        <f t="shared" si="479"/>
        <v>117</v>
      </c>
      <c r="F3712">
        <v>11</v>
      </c>
      <c r="G3712">
        <v>42</v>
      </c>
      <c r="H3712">
        <f t="shared" si="480"/>
        <v>107</v>
      </c>
      <c r="I3712">
        <v>1</v>
      </c>
      <c r="O3712">
        <v>9</v>
      </c>
    </row>
    <row r="3713" spans="2:15" x14ac:dyDescent="0.25">
      <c r="B3713" s="16">
        <f t="shared" si="474"/>
        <v>42513</v>
      </c>
      <c r="C3713">
        <f t="shared" si="475"/>
        <v>287</v>
      </c>
      <c r="D3713">
        <f t="shared" si="478"/>
        <v>170</v>
      </c>
      <c r="E3713">
        <f t="shared" si="479"/>
        <v>117</v>
      </c>
      <c r="F3713">
        <v>11</v>
      </c>
      <c r="G3713">
        <v>42</v>
      </c>
      <c r="H3713">
        <f t="shared" si="480"/>
        <v>107</v>
      </c>
      <c r="I3713">
        <v>1</v>
      </c>
      <c r="O3713">
        <v>9</v>
      </c>
    </row>
    <row r="3714" spans="2:15" x14ac:dyDescent="0.25">
      <c r="B3714" s="16">
        <f t="shared" si="474"/>
        <v>42514</v>
      </c>
      <c r="C3714">
        <f t="shared" si="475"/>
        <v>287</v>
      </c>
      <c r="D3714">
        <f t="shared" si="478"/>
        <v>170</v>
      </c>
      <c r="E3714">
        <f t="shared" si="479"/>
        <v>117</v>
      </c>
      <c r="F3714">
        <v>11</v>
      </c>
      <c r="G3714">
        <v>42</v>
      </c>
      <c r="H3714">
        <f t="shared" si="480"/>
        <v>107</v>
      </c>
      <c r="I3714">
        <v>1</v>
      </c>
      <c r="O3714">
        <v>9</v>
      </c>
    </row>
    <row r="3715" spans="2:15" x14ac:dyDescent="0.25">
      <c r="B3715" s="16">
        <f t="shared" si="474"/>
        <v>42515</v>
      </c>
      <c r="C3715">
        <f t="shared" si="475"/>
        <v>287</v>
      </c>
      <c r="D3715">
        <f t="shared" si="478"/>
        <v>170</v>
      </c>
      <c r="E3715">
        <f t="shared" si="479"/>
        <v>117</v>
      </c>
      <c r="F3715">
        <v>11</v>
      </c>
      <c r="G3715">
        <v>42</v>
      </c>
      <c r="H3715">
        <f t="shared" si="480"/>
        <v>107</v>
      </c>
      <c r="I3715">
        <v>1</v>
      </c>
      <c r="O3715">
        <v>9</v>
      </c>
    </row>
    <row r="3716" spans="2:15" x14ac:dyDescent="0.25">
      <c r="B3716" s="16">
        <f t="shared" si="474"/>
        <v>42516</v>
      </c>
      <c r="C3716">
        <f t="shared" si="475"/>
        <v>287</v>
      </c>
      <c r="D3716">
        <f t="shared" si="478"/>
        <v>170</v>
      </c>
      <c r="E3716">
        <f t="shared" si="479"/>
        <v>117</v>
      </c>
      <c r="F3716">
        <v>11</v>
      </c>
      <c r="G3716">
        <v>42</v>
      </c>
      <c r="H3716">
        <f t="shared" si="480"/>
        <v>107</v>
      </c>
      <c r="I3716">
        <v>1</v>
      </c>
      <c r="O3716">
        <v>9</v>
      </c>
    </row>
    <row r="3717" spans="2:15" x14ac:dyDescent="0.25">
      <c r="B3717" s="16">
        <f t="shared" si="474"/>
        <v>42517</v>
      </c>
      <c r="C3717">
        <f t="shared" si="475"/>
        <v>287</v>
      </c>
      <c r="D3717">
        <f t="shared" si="478"/>
        <v>170</v>
      </c>
      <c r="E3717">
        <f t="shared" si="479"/>
        <v>117</v>
      </c>
      <c r="F3717">
        <v>11</v>
      </c>
      <c r="G3717">
        <v>42</v>
      </c>
      <c r="H3717">
        <f t="shared" si="480"/>
        <v>107</v>
      </c>
      <c r="I3717">
        <v>1</v>
      </c>
      <c r="O3717">
        <v>9</v>
      </c>
    </row>
    <row r="3718" spans="2:15" x14ac:dyDescent="0.25">
      <c r="B3718" s="16">
        <f t="shared" si="474"/>
        <v>42518</v>
      </c>
      <c r="C3718">
        <f t="shared" si="475"/>
        <v>287</v>
      </c>
      <c r="D3718">
        <f t="shared" si="478"/>
        <v>170</v>
      </c>
      <c r="E3718">
        <f t="shared" si="479"/>
        <v>117</v>
      </c>
      <c r="F3718">
        <v>11</v>
      </c>
      <c r="G3718">
        <v>42</v>
      </c>
      <c r="H3718">
        <f t="shared" si="480"/>
        <v>107</v>
      </c>
      <c r="I3718">
        <v>1</v>
      </c>
      <c r="O3718">
        <v>9</v>
      </c>
    </row>
    <row r="3719" spans="2:15" x14ac:dyDescent="0.25">
      <c r="B3719" s="16">
        <f t="shared" si="474"/>
        <v>42519</v>
      </c>
      <c r="C3719">
        <f t="shared" si="475"/>
        <v>287</v>
      </c>
      <c r="D3719">
        <f t="shared" si="478"/>
        <v>170</v>
      </c>
      <c r="E3719">
        <f t="shared" si="479"/>
        <v>117</v>
      </c>
      <c r="F3719">
        <v>11</v>
      </c>
      <c r="G3719">
        <v>42</v>
      </c>
      <c r="H3719">
        <f t="shared" si="480"/>
        <v>107</v>
      </c>
      <c r="I3719">
        <v>1</v>
      </c>
      <c r="O3719">
        <v>9</v>
      </c>
    </row>
    <row r="3720" spans="2:15" x14ac:dyDescent="0.25">
      <c r="B3720" s="16">
        <f t="shared" si="474"/>
        <v>42520</v>
      </c>
      <c r="C3720">
        <f t="shared" si="475"/>
        <v>287</v>
      </c>
      <c r="D3720">
        <f t="shared" si="478"/>
        <v>170</v>
      </c>
      <c r="E3720">
        <f t="shared" si="479"/>
        <v>117</v>
      </c>
      <c r="F3720">
        <v>11</v>
      </c>
      <c r="G3720">
        <v>42</v>
      </c>
      <c r="H3720">
        <f t="shared" si="480"/>
        <v>107</v>
      </c>
      <c r="I3720">
        <v>1</v>
      </c>
      <c r="O3720">
        <v>9</v>
      </c>
    </row>
    <row r="3721" spans="2:15" x14ac:dyDescent="0.25">
      <c r="B3721" s="16">
        <f t="shared" ref="B3721:B3784" si="481">B3720+1</f>
        <v>42521</v>
      </c>
      <c r="C3721">
        <f t="shared" si="475"/>
        <v>287</v>
      </c>
      <c r="D3721">
        <f t="shared" si="478"/>
        <v>170</v>
      </c>
      <c r="E3721">
        <f t="shared" si="479"/>
        <v>117</v>
      </c>
      <c r="F3721">
        <v>11</v>
      </c>
      <c r="G3721">
        <v>42</v>
      </c>
      <c r="H3721">
        <f t="shared" si="480"/>
        <v>107</v>
      </c>
      <c r="I3721">
        <v>1</v>
      </c>
      <c r="O3721">
        <v>9</v>
      </c>
    </row>
    <row r="3722" spans="2:15" x14ac:dyDescent="0.25">
      <c r="B3722" s="16">
        <f t="shared" si="481"/>
        <v>42522</v>
      </c>
      <c r="C3722">
        <f t="shared" ref="C3722:C3785" si="482">C3721</f>
        <v>287</v>
      </c>
      <c r="D3722">
        <f t="shared" si="478"/>
        <v>90</v>
      </c>
      <c r="E3722">
        <f t="shared" si="479"/>
        <v>197</v>
      </c>
      <c r="F3722">
        <v>11</v>
      </c>
      <c r="G3722">
        <v>42</v>
      </c>
      <c r="H3722">
        <f t="shared" ref="H3722:H3734" si="483">18+10</f>
        <v>28</v>
      </c>
      <c r="O3722">
        <v>9</v>
      </c>
    </row>
    <row r="3723" spans="2:15" x14ac:dyDescent="0.25">
      <c r="B3723" s="16">
        <f t="shared" si="481"/>
        <v>42523</v>
      </c>
      <c r="C3723">
        <f t="shared" si="482"/>
        <v>287</v>
      </c>
      <c r="D3723">
        <f t="shared" si="478"/>
        <v>90</v>
      </c>
      <c r="E3723">
        <f t="shared" si="479"/>
        <v>197</v>
      </c>
      <c r="F3723">
        <v>11</v>
      </c>
      <c r="G3723">
        <v>42</v>
      </c>
      <c r="H3723">
        <f t="shared" si="483"/>
        <v>28</v>
      </c>
      <c r="O3723">
        <v>9</v>
      </c>
    </row>
    <row r="3724" spans="2:15" x14ac:dyDescent="0.25">
      <c r="B3724" s="16">
        <f t="shared" si="481"/>
        <v>42524</v>
      </c>
      <c r="C3724">
        <f t="shared" si="482"/>
        <v>287</v>
      </c>
      <c r="D3724">
        <f t="shared" si="478"/>
        <v>90</v>
      </c>
      <c r="E3724">
        <f t="shared" si="479"/>
        <v>197</v>
      </c>
      <c r="F3724">
        <v>11</v>
      </c>
      <c r="G3724">
        <v>42</v>
      </c>
      <c r="H3724">
        <f t="shared" si="483"/>
        <v>28</v>
      </c>
      <c r="O3724">
        <v>9</v>
      </c>
    </row>
    <row r="3725" spans="2:15" x14ac:dyDescent="0.25">
      <c r="B3725" s="16">
        <f t="shared" si="481"/>
        <v>42525</v>
      </c>
      <c r="C3725">
        <f t="shared" si="482"/>
        <v>287</v>
      </c>
      <c r="D3725">
        <f t="shared" si="478"/>
        <v>90</v>
      </c>
      <c r="E3725">
        <f t="shared" si="479"/>
        <v>197</v>
      </c>
      <c r="F3725">
        <v>11</v>
      </c>
      <c r="G3725">
        <v>42</v>
      </c>
      <c r="H3725">
        <f t="shared" si="483"/>
        <v>28</v>
      </c>
      <c r="O3725">
        <v>9</v>
      </c>
    </row>
    <row r="3726" spans="2:15" x14ac:dyDescent="0.25">
      <c r="B3726" s="16">
        <f t="shared" si="481"/>
        <v>42526</v>
      </c>
      <c r="C3726">
        <f t="shared" si="482"/>
        <v>287</v>
      </c>
      <c r="D3726">
        <f t="shared" si="478"/>
        <v>90</v>
      </c>
      <c r="E3726">
        <f t="shared" si="479"/>
        <v>197</v>
      </c>
      <c r="F3726">
        <v>11</v>
      </c>
      <c r="G3726">
        <v>42</v>
      </c>
      <c r="H3726">
        <f t="shared" si="483"/>
        <v>28</v>
      </c>
      <c r="O3726">
        <v>9</v>
      </c>
    </row>
    <row r="3727" spans="2:15" x14ac:dyDescent="0.25">
      <c r="B3727" s="16">
        <f t="shared" si="481"/>
        <v>42527</v>
      </c>
      <c r="C3727">
        <f t="shared" si="482"/>
        <v>287</v>
      </c>
      <c r="D3727">
        <f t="shared" si="478"/>
        <v>90</v>
      </c>
      <c r="E3727">
        <f t="shared" si="479"/>
        <v>197</v>
      </c>
      <c r="F3727">
        <v>11</v>
      </c>
      <c r="G3727">
        <v>42</v>
      </c>
      <c r="H3727">
        <f t="shared" si="483"/>
        <v>28</v>
      </c>
      <c r="O3727">
        <v>9</v>
      </c>
    </row>
    <row r="3728" spans="2:15" x14ac:dyDescent="0.25">
      <c r="B3728" s="16">
        <f t="shared" si="481"/>
        <v>42528</v>
      </c>
      <c r="C3728">
        <f t="shared" si="482"/>
        <v>287</v>
      </c>
      <c r="D3728">
        <f t="shared" si="478"/>
        <v>90</v>
      </c>
      <c r="E3728">
        <f t="shared" si="479"/>
        <v>197</v>
      </c>
      <c r="F3728">
        <v>11</v>
      </c>
      <c r="G3728">
        <v>42</v>
      </c>
      <c r="H3728">
        <f t="shared" si="483"/>
        <v>28</v>
      </c>
      <c r="O3728">
        <v>9</v>
      </c>
    </row>
    <row r="3729" spans="2:15" x14ac:dyDescent="0.25">
      <c r="B3729" s="16">
        <f t="shared" si="481"/>
        <v>42529</v>
      </c>
      <c r="C3729">
        <f t="shared" si="482"/>
        <v>287</v>
      </c>
      <c r="D3729">
        <f t="shared" si="478"/>
        <v>90</v>
      </c>
      <c r="E3729">
        <f t="shared" si="479"/>
        <v>197</v>
      </c>
      <c r="F3729">
        <v>11</v>
      </c>
      <c r="G3729">
        <v>42</v>
      </c>
      <c r="H3729">
        <f t="shared" si="483"/>
        <v>28</v>
      </c>
      <c r="O3729">
        <v>9</v>
      </c>
    </row>
    <row r="3730" spans="2:15" x14ac:dyDescent="0.25">
      <c r="B3730" s="16">
        <f t="shared" si="481"/>
        <v>42530</v>
      </c>
      <c r="C3730">
        <f t="shared" si="482"/>
        <v>287</v>
      </c>
      <c r="D3730">
        <f t="shared" si="478"/>
        <v>90</v>
      </c>
      <c r="E3730">
        <f t="shared" si="479"/>
        <v>197</v>
      </c>
      <c r="F3730">
        <v>11</v>
      </c>
      <c r="G3730">
        <v>42</v>
      </c>
      <c r="H3730">
        <f t="shared" si="483"/>
        <v>28</v>
      </c>
      <c r="O3730">
        <v>9</v>
      </c>
    </row>
    <row r="3731" spans="2:15" x14ac:dyDescent="0.25">
      <c r="B3731" s="16">
        <f t="shared" si="481"/>
        <v>42531</v>
      </c>
      <c r="C3731">
        <f t="shared" si="482"/>
        <v>287</v>
      </c>
      <c r="D3731">
        <f t="shared" si="478"/>
        <v>90</v>
      </c>
      <c r="E3731">
        <f t="shared" si="479"/>
        <v>197</v>
      </c>
      <c r="F3731">
        <v>11</v>
      </c>
      <c r="G3731">
        <v>42</v>
      </c>
      <c r="H3731">
        <f t="shared" si="483"/>
        <v>28</v>
      </c>
      <c r="O3731">
        <v>9</v>
      </c>
    </row>
    <row r="3732" spans="2:15" x14ac:dyDescent="0.25">
      <c r="B3732" s="16">
        <f t="shared" si="481"/>
        <v>42532</v>
      </c>
      <c r="C3732">
        <f t="shared" si="482"/>
        <v>287</v>
      </c>
      <c r="D3732">
        <f t="shared" si="478"/>
        <v>90</v>
      </c>
      <c r="E3732">
        <f t="shared" si="479"/>
        <v>197</v>
      </c>
      <c r="F3732">
        <v>11</v>
      </c>
      <c r="G3732">
        <v>42</v>
      </c>
      <c r="H3732">
        <f t="shared" si="483"/>
        <v>28</v>
      </c>
      <c r="O3732">
        <v>9</v>
      </c>
    </row>
    <row r="3733" spans="2:15" x14ac:dyDescent="0.25">
      <c r="B3733" s="16">
        <f t="shared" si="481"/>
        <v>42533</v>
      </c>
      <c r="C3733">
        <f t="shared" si="482"/>
        <v>287</v>
      </c>
      <c r="D3733">
        <f t="shared" si="478"/>
        <v>90</v>
      </c>
      <c r="E3733">
        <f t="shared" si="479"/>
        <v>197</v>
      </c>
      <c r="F3733">
        <v>11</v>
      </c>
      <c r="G3733">
        <v>42</v>
      </c>
      <c r="H3733">
        <f t="shared" si="483"/>
        <v>28</v>
      </c>
      <c r="O3733">
        <v>9</v>
      </c>
    </row>
    <row r="3734" spans="2:15" x14ac:dyDescent="0.25">
      <c r="B3734" s="16">
        <f t="shared" si="481"/>
        <v>42534</v>
      </c>
      <c r="C3734">
        <f t="shared" si="482"/>
        <v>287</v>
      </c>
      <c r="D3734">
        <f t="shared" ref="D3734:D3797" si="484">SUM(F3734:W3734)</f>
        <v>90</v>
      </c>
      <c r="E3734">
        <f t="shared" ref="E3734:E3797" si="485">C3734-D3734</f>
        <v>197</v>
      </c>
      <c r="F3734">
        <v>11</v>
      </c>
      <c r="G3734">
        <v>42</v>
      </c>
      <c r="H3734">
        <f t="shared" si="483"/>
        <v>28</v>
      </c>
      <c r="O3734">
        <v>9</v>
      </c>
    </row>
    <row r="3735" spans="2:15" x14ac:dyDescent="0.25">
      <c r="B3735" s="16">
        <f t="shared" si="481"/>
        <v>42535</v>
      </c>
      <c r="C3735">
        <f t="shared" si="482"/>
        <v>287</v>
      </c>
      <c r="D3735">
        <f t="shared" si="484"/>
        <v>90</v>
      </c>
      <c r="E3735">
        <f t="shared" si="485"/>
        <v>197</v>
      </c>
      <c r="F3735">
        <v>11</v>
      </c>
      <c r="G3735">
        <v>42</v>
      </c>
      <c r="H3735">
        <f t="shared" ref="H3735:H3798" si="486">18+10</f>
        <v>28</v>
      </c>
      <c r="O3735">
        <v>9</v>
      </c>
    </row>
    <row r="3736" spans="2:15" x14ac:dyDescent="0.25">
      <c r="B3736" s="16">
        <f t="shared" si="481"/>
        <v>42536</v>
      </c>
      <c r="C3736">
        <f t="shared" si="482"/>
        <v>287</v>
      </c>
      <c r="D3736">
        <f t="shared" si="484"/>
        <v>90</v>
      </c>
      <c r="E3736">
        <f t="shared" si="485"/>
        <v>197</v>
      </c>
      <c r="F3736">
        <v>11</v>
      </c>
      <c r="G3736">
        <v>42</v>
      </c>
      <c r="H3736">
        <f t="shared" si="486"/>
        <v>28</v>
      </c>
      <c r="O3736">
        <v>9</v>
      </c>
    </row>
    <row r="3737" spans="2:15" x14ac:dyDescent="0.25">
      <c r="B3737" s="16">
        <f t="shared" si="481"/>
        <v>42537</v>
      </c>
      <c r="C3737">
        <f t="shared" si="482"/>
        <v>287</v>
      </c>
      <c r="D3737">
        <f t="shared" si="484"/>
        <v>90</v>
      </c>
      <c r="E3737">
        <f t="shared" si="485"/>
        <v>197</v>
      </c>
      <c r="F3737">
        <v>11</v>
      </c>
      <c r="G3737">
        <v>42</v>
      </c>
      <c r="H3737">
        <f t="shared" si="486"/>
        <v>28</v>
      </c>
      <c r="O3737">
        <v>9</v>
      </c>
    </row>
    <row r="3738" spans="2:15" x14ac:dyDescent="0.25">
      <c r="B3738" s="16">
        <f t="shared" si="481"/>
        <v>42538</v>
      </c>
      <c r="C3738">
        <f t="shared" si="482"/>
        <v>287</v>
      </c>
      <c r="D3738">
        <f t="shared" si="484"/>
        <v>90</v>
      </c>
      <c r="E3738">
        <f t="shared" si="485"/>
        <v>197</v>
      </c>
      <c r="F3738">
        <v>11</v>
      </c>
      <c r="G3738">
        <v>42</v>
      </c>
      <c r="H3738">
        <f t="shared" si="486"/>
        <v>28</v>
      </c>
      <c r="O3738">
        <v>9</v>
      </c>
    </row>
    <row r="3739" spans="2:15" x14ac:dyDescent="0.25">
      <c r="B3739" s="16">
        <f t="shared" si="481"/>
        <v>42539</v>
      </c>
      <c r="C3739">
        <f t="shared" si="482"/>
        <v>287</v>
      </c>
      <c r="D3739">
        <f t="shared" si="484"/>
        <v>90</v>
      </c>
      <c r="E3739">
        <f t="shared" si="485"/>
        <v>197</v>
      </c>
      <c r="F3739">
        <v>11</v>
      </c>
      <c r="G3739">
        <v>42</v>
      </c>
      <c r="H3739">
        <f t="shared" si="486"/>
        <v>28</v>
      </c>
      <c r="O3739">
        <v>9</v>
      </c>
    </row>
    <row r="3740" spans="2:15" x14ac:dyDescent="0.25">
      <c r="B3740" s="16">
        <f t="shared" si="481"/>
        <v>42540</v>
      </c>
      <c r="C3740">
        <f t="shared" si="482"/>
        <v>287</v>
      </c>
      <c r="D3740">
        <f t="shared" si="484"/>
        <v>90</v>
      </c>
      <c r="E3740">
        <f t="shared" si="485"/>
        <v>197</v>
      </c>
      <c r="F3740">
        <v>11</v>
      </c>
      <c r="G3740">
        <v>42</v>
      </c>
      <c r="H3740">
        <f t="shared" si="486"/>
        <v>28</v>
      </c>
      <c r="O3740">
        <v>9</v>
      </c>
    </row>
    <row r="3741" spans="2:15" x14ac:dyDescent="0.25">
      <c r="B3741" s="16">
        <f t="shared" si="481"/>
        <v>42541</v>
      </c>
      <c r="C3741">
        <f t="shared" si="482"/>
        <v>287</v>
      </c>
      <c r="D3741">
        <f t="shared" si="484"/>
        <v>90</v>
      </c>
      <c r="E3741">
        <f t="shared" si="485"/>
        <v>197</v>
      </c>
      <c r="F3741">
        <v>11</v>
      </c>
      <c r="G3741">
        <v>42</v>
      </c>
      <c r="H3741">
        <f t="shared" si="486"/>
        <v>28</v>
      </c>
      <c r="O3741">
        <v>9</v>
      </c>
    </row>
    <row r="3742" spans="2:15" x14ac:dyDescent="0.25">
      <c r="B3742" s="16">
        <f t="shared" si="481"/>
        <v>42542</v>
      </c>
      <c r="C3742">
        <f t="shared" si="482"/>
        <v>287</v>
      </c>
      <c r="D3742">
        <f t="shared" si="484"/>
        <v>90</v>
      </c>
      <c r="E3742">
        <f t="shared" si="485"/>
        <v>197</v>
      </c>
      <c r="F3742">
        <v>11</v>
      </c>
      <c r="G3742">
        <v>42</v>
      </c>
      <c r="H3742">
        <f t="shared" si="486"/>
        <v>28</v>
      </c>
      <c r="O3742">
        <v>9</v>
      </c>
    </row>
    <row r="3743" spans="2:15" x14ac:dyDescent="0.25">
      <c r="B3743" s="16">
        <f t="shared" si="481"/>
        <v>42543</v>
      </c>
      <c r="C3743">
        <f t="shared" si="482"/>
        <v>287</v>
      </c>
      <c r="D3743">
        <f t="shared" si="484"/>
        <v>90</v>
      </c>
      <c r="E3743">
        <f t="shared" si="485"/>
        <v>197</v>
      </c>
      <c r="F3743">
        <v>11</v>
      </c>
      <c r="G3743">
        <v>42</v>
      </c>
      <c r="H3743">
        <f t="shared" si="486"/>
        <v>28</v>
      </c>
      <c r="O3743">
        <v>9</v>
      </c>
    </row>
    <row r="3744" spans="2:15" x14ac:dyDescent="0.25">
      <c r="B3744" s="16">
        <f t="shared" si="481"/>
        <v>42544</v>
      </c>
      <c r="C3744">
        <f t="shared" si="482"/>
        <v>287</v>
      </c>
      <c r="D3744">
        <f t="shared" si="484"/>
        <v>90</v>
      </c>
      <c r="E3744">
        <f t="shared" si="485"/>
        <v>197</v>
      </c>
      <c r="F3744">
        <v>11</v>
      </c>
      <c r="G3744">
        <v>42</v>
      </c>
      <c r="H3744">
        <f t="shared" si="486"/>
        <v>28</v>
      </c>
      <c r="O3744">
        <v>9</v>
      </c>
    </row>
    <row r="3745" spans="2:15" x14ac:dyDescent="0.25">
      <c r="B3745" s="16">
        <f t="shared" si="481"/>
        <v>42545</v>
      </c>
      <c r="C3745">
        <f t="shared" si="482"/>
        <v>287</v>
      </c>
      <c r="D3745">
        <f t="shared" si="484"/>
        <v>90</v>
      </c>
      <c r="E3745">
        <f t="shared" si="485"/>
        <v>197</v>
      </c>
      <c r="F3745">
        <v>11</v>
      </c>
      <c r="G3745">
        <v>42</v>
      </c>
      <c r="H3745">
        <f t="shared" si="486"/>
        <v>28</v>
      </c>
      <c r="O3745">
        <v>9</v>
      </c>
    </row>
    <row r="3746" spans="2:15" x14ac:dyDescent="0.25">
      <c r="B3746" s="16">
        <f t="shared" si="481"/>
        <v>42546</v>
      </c>
      <c r="C3746">
        <f t="shared" si="482"/>
        <v>287</v>
      </c>
      <c r="D3746">
        <f t="shared" si="484"/>
        <v>90</v>
      </c>
      <c r="E3746">
        <f t="shared" si="485"/>
        <v>197</v>
      </c>
      <c r="F3746">
        <v>11</v>
      </c>
      <c r="G3746">
        <v>42</v>
      </c>
      <c r="H3746">
        <f t="shared" si="486"/>
        <v>28</v>
      </c>
      <c r="O3746">
        <v>9</v>
      </c>
    </row>
    <row r="3747" spans="2:15" x14ac:dyDescent="0.25">
      <c r="B3747" s="16">
        <f t="shared" si="481"/>
        <v>42547</v>
      </c>
      <c r="C3747">
        <f t="shared" si="482"/>
        <v>287</v>
      </c>
      <c r="D3747">
        <f t="shared" si="484"/>
        <v>90</v>
      </c>
      <c r="E3747">
        <f t="shared" si="485"/>
        <v>197</v>
      </c>
      <c r="F3747">
        <v>11</v>
      </c>
      <c r="G3747">
        <v>42</v>
      </c>
      <c r="H3747">
        <f t="shared" si="486"/>
        <v>28</v>
      </c>
      <c r="O3747">
        <v>9</v>
      </c>
    </row>
    <row r="3748" spans="2:15" x14ac:dyDescent="0.25">
      <c r="B3748" s="16">
        <f t="shared" si="481"/>
        <v>42548</v>
      </c>
      <c r="C3748">
        <f t="shared" si="482"/>
        <v>287</v>
      </c>
      <c r="D3748">
        <f t="shared" si="484"/>
        <v>90</v>
      </c>
      <c r="E3748">
        <f t="shared" si="485"/>
        <v>197</v>
      </c>
      <c r="F3748">
        <v>11</v>
      </c>
      <c r="G3748">
        <v>42</v>
      </c>
      <c r="H3748">
        <f t="shared" si="486"/>
        <v>28</v>
      </c>
      <c r="O3748">
        <v>9</v>
      </c>
    </row>
    <row r="3749" spans="2:15" x14ac:dyDescent="0.25">
      <c r="B3749" s="16">
        <f t="shared" si="481"/>
        <v>42549</v>
      </c>
      <c r="C3749">
        <f t="shared" si="482"/>
        <v>287</v>
      </c>
      <c r="D3749">
        <f t="shared" si="484"/>
        <v>90</v>
      </c>
      <c r="E3749">
        <f t="shared" si="485"/>
        <v>197</v>
      </c>
      <c r="F3749">
        <v>11</v>
      </c>
      <c r="G3749">
        <v>42</v>
      </c>
      <c r="H3749">
        <f t="shared" si="486"/>
        <v>28</v>
      </c>
      <c r="O3749">
        <v>9</v>
      </c>
    </row>
    <row r="3750" spans="2:15" x14ac:dyDescent="0.25">
      <c r="B3750" s="16">
        <f t="shared" si="481"/>
        <v>42550</v>
      </c>
      <c r="C3750">
        <f t="shared" si="482"/>
        <v>287</v>
      </c>
      <c r="D3750">
        <f t="shared" si="484"/>
        <v>90</v>
      </c>
      <c r="E3750">
        <f t="shared" si="485"/>
        <v>197</v>
      </c>
      <c r="F3750">
        <v>11</v>
      </c>
      <c r="G3750">
        <v>42</v>
      </c>
      <c r="H3750">
        <f t="shared" si="486"/>
        <v>28</v>
      </c>
      <c r="O3750">
        <v>9</v>
      </c>
    </row>
    <row r="3751" spans="2:15" x14ac:dyDescent="0.25">
      <c r="B3751" s="16">
        <f t="shared" si="481"/>
        <v>42551</v>
      </c>
      <c r="C3751">
        <f t="shared" si="482"/>
        <v>287</v>
      </c>
      <c r="D3751">
        <f t="shared" si="484"/>
        <v>90</v>
      </c>
      <c r="E3751">
        <f t="shared" si="485"/>
        <v>197</v>
      </c>
      <c r="F3751">
        <v>11</v>
      </c>
      <c r="G3751">
        <v>42</v>
      </c>
      <c r="H3751">
        <f t="shared" si="486"/>
        <v>28</v>
      </c>
      <c r="O3751">
        <v>9</v>
      </c>
    </row>
    <row r="3752" spans="2:15" x14ac:dyDescent="0.25">
      <c r="B3752" s="16">
        <f t="shared" si="481"/>
        <v>42552</v>
      </c>
      <c r="C3752">
        <f t="shared" si="482"/>
        <v>287</v>
      </c>
      <c r="D3752">
        <f t="shared" si="484"/>
        <v>90</v>
      </c>
      <c r="E3752">
        <f t="shared" si="485"/>
        <v>197</v>
      </c>
      <c r="F3752">
        <v>11</v>
      </c>
      <c r="G3752">
        <v>42</v>
      </c>
      <c r="H3752">
        <f t="shared" si="486"/>
        <v>28</v>
      </c>
      <c r="O3752">
        <v>9</v>
      </c>
    </row>
    <row r="3753" spans="2:15" x14ac:dyDescent="0.25">
      <c r="B3753" s="16">
        <f t="shared" si="481"/>
        <v>42553</v>
      </c>
      <c r="C3753">
        <f t="shared" si="482"/>
        <v>287</v>
      </c>
      <c r="D3753">
        <f t="shared" si="484"/>
        <v>90</v>
      </c>
      <c r="E3753">
        <f t="shared" si="485"/>
        <v>197</v>
      </c>
      <c r="F3753">
        <v>11</v>
      </c>
      <c r="G3753">
        <v>42</v>
      </c>
      <c r="H3753">
        <f t="shared" si="486"/>
        <v>28</v>
      </c>
      <c r="O3753">
        <v>9</v>
      </c>
    </row>
    <row r="3754" spans="2:15" x14ac:dyDescent="0.25">
      <c r="B3754" s="16">
        <f t="shared" si="481"/>
        <v>42554</v>
      </c>
      <c r="C3754">
        <f t="shared" si="482"/>
        <v>287</v>
      </c>
      <c r="D3754">
        <f t="shared" si="484"/>
        <v>90</v>
      </c>
      <c r="E3754">
        <f t="shared" si="485"/>
        <v>197</v>
      </c>
      <c r="F3754">
        <v>11</v>
      </c>
      <c r="G3754">
        <v>42</v>
      </c>
      <c r="H3754">
        <f t="shared" si="486"/>
        <v>28</v>
      </c>
      <c r="O3754">
        <v>9</v>
      </c>
    </row>
    <row r="3755" spans="2:15" x14ac:dyDescent="0.25">
      <c r="B3755" s="16">
        <f t="shared" si="481"/>
        <v>42555</v>
      </c>
      <c r="C3755">
        <f t="shared" si="482"/>
        <v>287</v>
      </c>
      <c r="D3755">
        <f t="shared" si="484"/>
        <v>90</v>
      </c>
      <c r="E3755">
        <f t="shared" si="485"/>
        <v>197</v>
      </c>
      <c r="F3755">
        <v>11</v>
      </c>
      <c r="G3755">
        <v>42</v>
      </c>
      <c r="H3755">
        <f t="shared" si="486"/>
        <v>28</v>
      </c>
      <c r="O3755">
        <v>9</v>
      </c>
    </row>
    <row r="3756" spans="2:15" x14ac:dyDescent="0.25">
      <c r="B3756" s="16">
        <f t="shared" si="481"/>
        <v>42556</v>
      </c>
      <c r="C3756">
        <f t="shared" si="482"/>
        <v>287</v>
      </c>
      <c r="D3756">
        <f t="shared" si="484"/>
        <v>90</v>
      </c>
      <c r="E3756">
        <f t="shared" si="485"/>
        <v>197</v>
      </c>
      <c r="F3756">
        <v>11</v>
      </c>
      <c r="G3756">
        <v>42</v>
      </c>
      <c r="H3756">
        <f t="shared" si="486"/>
        <v>28</v>
      </c>
      <c r="O3756">
        <v>9</v>
      </c>
    </row>
    <row r="3757" spans="2:15" x14ac:dyDescent="0.25">
      <c r="B3757" s="16">
        <f t="shared" si="481"/>
        <v>42557</v>
      </c>
      <c r="C3757">
        <f t="shared" si="482"/>
        <v>287</v>
      </c>
      <c r="D3757">
        <f t="shared" si="484"/>
        <v>90</v>
      </c>
      <c r="E3757">
        <f t="shared" si="485"/>
        <v>197</v>
      </c>
      <c r="F3757">
        <v>11</v>
      </c>
      <c r="G3757">
        <v>42</v>
      </c>
      <c r="H3757">
        <f t="shared" si="486"/>
        <v>28</v>
      </c>
      <c r="O3757">
        <v>9</v>
      </c>
    </row>
    <row r="3758" spans="2:15" x14ac:dyDescent="0.25">
      <c r="B3758" s="16">
        <f t="shared" si="481"/>
        <v>42558</v>
      </c>
      <c r="C3758">
        <f t="shared" si="482"/>
        <v>287</v>
      </c>
      <c r="D3758">
        <f t="shared" si="484"/>
        <v>90</v>
      </c>
      <c r="E3758">
        <f t="shared" si="485"/>
        <v>197</v>
      </c>
      <c r="F3758">
        <v>11</v>
      </c>
      <c r="G3758">
        <v>42</v>
      </c>
      <c r="H3758">
        <f t="shared" si="486"/>
        <v>28</v>
      </c>
      <c r="O3758">
        <v>9</v>
      </c>
    </row>
    <row r="3759" spans="2:15" x14ac:dyDescent="0.25">
      <c r="B3759" s="16">
        <f t="shared" si="481"/>
        <v>42559</v>
      </c>
      <c r="C3759">
        <f t="shared" si="482"/>
        <v>287</v>
      </c>
      <c r="D3759">
        <f t="shared" si="484"/>
        <v>90</v>
      </c>
      <c r="E3759">
        <f t="shared" si="485"/>
        <v>197</v>
      </c>
      <c r="F3759">
        <v>11</v>
      </c>
      <c r="G3759">
        <v>42</v>
      </c>
      <c r="H3759">
        <f t="shared" si="486"/>
        <v>28</v>
      </c>
      <c r="O3759">
        <v>9</v>
      </c>
    </row>
    <row r="3760" spans="2:15" x14ac:dyDescent="0.25">
      <c r="B3760" s="16">
        <f t="shared" si="481"/>
        <v>42560</v>
      </c>
      <c r="C3760">
        <f t="shared" si="482"/>
        <v>287</v>
      </c>
      <c r="D3760">
        <f t="shared" si="484"/>
        <v>90</v>
      </c>
      <c r="E3760">
        <f t="shared" si="485"/>
        <v>197</v>
      </c>
      <c r="F3760">
        <v>11</v>
      </c>
      <c r="G3760">
        <v>42</v>
      </c>
      <c r="H3760">
        <f t="shared" si="486"/>
        <v>28</v>
      </c>
      <c r="O3760">
        <v>9</v>
      </c>
    </row>
    <row r="3761" spans="2:15" x14ac:dyDescent="0.25">
      <c r="B3761" s="16">
        <f t="shared" si="481"/>
        <v>42561</v>
      </c>
      <c r="C3761">
        <f t="shared" si="482"/>
        <v>287</v>
      </c>
      <c r="D3761">
        <f t="shared" si="484"/>
        <v>90</v>
      </c>
      <c r="E3761">
        <f t="shared" si="485"/>
        <v>197</v>
      </c>
      <c r="F3761">
        <v>11</v>
      </c>
      <c r="G3761">
        <v>42</v>
      </c>
      <c r="H3761">
        <f t="shared" si="486"/>
        <v>28</v>
      </c>
      <c r="O3761">
        <v>9</v>
      </c>
    </row>
    <row r="3762" spans="2:15" x14ac:dyDescent="0.25">
      <c r="B3762" s="16">
        <f t="shared" si="481"/>
        <v>42562</v>
      </c>
      <c r="C3762">
        <f t="shared" si="482"/>
        <v>287</v>
      </c>
      <c r="D3762">
        <f t="shared" si="484"/>
        <v>90</v>
      </c>
      <c r="E3762">
        <f t="shared" si="485"/>
        <v>197</v>
      </c>
      <c r="F3762">
        <v>11</v>
      </c>
      <c r="G3762">
        <v>42</v>
      </c>
      <c r="H3762">
        <f t="shared" si="486"/>
        <v>28</v>
      </c>
      <c r="O3762">
        <v>9</v>
      </c>
    </row>
    <row r="3763" spans="2:15" x14ac:dyDescent="0.25">
      <c r="B3763" s="16">
        <f t="shared" si="481"/>
        <v>42563</v>
      </c>
      <c r="C3763">
        <f t="shared" si="482"/>
        <v>287</v>
      </c>
      <c r="D3763">
        <f t="shared" si="484"/>
        <v>90</v>
      </c>
      <c r="E3763">
        <f t="shared" si="485"/>
        <v>197</v>
      </c>
      <c r="F3763">
        <v>11</v>
      </c>
      <c r="G3763">
        <v>42</v>
      </c>
      <c r="H3763">
        <f t="shared" si="486"/>
        <v>28</v>
      </c>
      <c r="O3763">
        <v>9</v>
      </c>
    </row>
    <row r="3764" spans="2:15" x14ac:dyDescent="0.25">
      <c r="B3764" s="16">
        <f t="shared" si="481"/>
        <v>42564</v>
      </c>
      <c r="C3764">
        <f t="shared" si="482"/>
        <v>287</v>
      </c>
      <c r="D3764">
        <f t="shared" si="484"/>
        <v>90</v>
      </c>
      <c r="E3764">
        <f t="shared" si="485"/>
        <v>197</v>
      </c>
      <c r="F3764">
        <v>11</v>
      </c>
      <c r="G3764">
        <v>42</v>
      </c>
      <c r="H3764">
        <f t="shared" si="486"/>
        <v>28</v>
      </c>
      <c r="O3764">
        <v>9</v>
      </c>
    </row>
    <row r="3765" spans="2:15" x14ac:dyDescent="0.25">
      <c r="B3765" s="16">
        <f t="shared" si="481"/>
        <v>42565</v>
      </c>
      <c r="C3765">
        <f t="shared" si="482"/>
        <v>287</v>
      </c>
      <c r="D3765">
        <f t="shared" si="484"/>
        <v>90</v>
      </c>
      <c r="E3765">
        <f t="shared" si="485"/>
        <v>197</v>
      </c>
      <c r="F3765">
        <v>11</v>
      </c>
      <c r="G3765">
        <v>42</v>
      </c>
      <c r="H3765">
        <f t="shared" si="486"/>
        <v>28</v>
      </c>
      <c r="O3765">
        <v>9</v>
      </c>
    </row>
    <row r="3766" spans="2:15" x14ac:dyDescent="0.25">
      <c r="B3766" s="16">
        <f t="shared" si="481"/>
        <v>42566</v>
      </c>
      <c r="C3766">
        <f t="shared" si="482"/>
        <v>287</v>
      </c>
      <c r="D3766">
        <f t="shared" si="484"/>
        <v>90</v>
      </c>
      <c r="E3766">
        <f t="shared" si="485"/>
        <v>197</v>
      </c>
      <c r="F3766">
        <v>11</v>
      </c>
      <c r="G3766">
        <v>42</v>
      </c>
      <c r="H3766">
        <f t="shared" si="486"/>
        <v>28</v>
      </c>
      <c r="O3766">
        <v>9</v>
      </c>
    </row>
    <row r="3767" spans="2:15" x14ac:dyDescent="0.25">
      <c r="B3767" s="16">
        <f t="shared" si="481"/>
        <v>42567</v>
      </c>
      <c r="C3767">
        <f t="shared" si="482"/>
        <v>287</v>
      </c>
      <c r="D3767">
        <f t="shared" si="484"/>
        <v>90</v>
      </c>
      <c r="E3767">
        <f t="shared" si="485"/>
        <v>197</v>
      </c>
      <c r="F3767">
        <v>11</v>
      </c>
      <c r="G3767">
        <v>42</v>
      </c>
      <c r="H3767">
        <f t="shared" si="486"/>
        <v>28</v>
      </c>
      <c r="O3767">
        <v>9</v>
      </c>
    </row>
    <row r="3768" spans="2:15" x14ac:dyDescent="0.25">
      <c r="B3768" s="16">
        <f t="shared" si="481"/>
        <v>42568</v>
      </c>
      <c r="C3768">
        <f t="shared" si="482"/>
        <v>287</v>
      </c>
      <c r="D3768">
        <f t="shared" si="484"/>
        <v>90</v>
      </c>
      <c r="E3768">
        <f t="shared" si="485"/>
        <v>197</v>
      </c>
      <c r="F3768">
        <v>11</v>
      </c>
      <c r="G3768">
        <v>42</v>
      </c>
      <c r="H3768">
        <f t="shared" si="486"/>
        <v>28</v>
      </c>
      <c r="O3768">
        <v>9</v>
      </c>
    </row>
    <row r="3769" spans="2:15" x14ac:dyDescent="0.25">
      <c r="B3769" s="16">
        <f t="shared" si="481"/>
        <v>42569</v>
      </c>
      <c r="C3769">
        <f t="shared" si="482"/>
        <v>287</v>
      </c>
      <c r="D3769">
        <f t="shared" si="484"/>
        <v>90</v>
      </c>
      <c r="E3769">
        <f t="shared" si="485"/>
        <v>197</v>
      </c>
      <c r="F3769">
        <v>11</v>
      </c>
      <c r="G3769">
        <v>42</v>
      </c>
      <c r="H3769">
        <f t="shared" si="486"/>
        <v>28</v>
      </c>
      <c r="O3769">
        <v>9</v>
      </c>
    </row>
    <row r="3770" spans="2:15" x14ac:dyDescent="0.25">
      <c r="B3770" s="16">
        <f t="shared" si="481"/>
        <v>42570</v>
      </c>
      <c r="C3770">
        <f t="shared" si="482"/>
        <v>287</v>
      </c>
      <c r="D3770">
        <f t="shared" si="484"/>
        <v>90</v>
      </c>
      <c r="E3770">
        <f t="shared" si="485"/>
        <v>197</v>
      </c>
      <c r="F3770">
        <v>11</v>
      </c>
      <c r="G3770">
        <v>42</v>
      </c>
      <c r="H3770">
        <f t="shared" si="486"/>
        <v>28</v>
      </c>
      <c r="O3770">
        <v>9</v>
      </c>
    </row>
    <row r="3771" spans="2:15" x14ac:dyDescent="0.25">
      <c r="B3771" s="16">
        <f t="shared" si="481"/>
        <v>42571</v>
      </c>
      <c r="C3771">
        <f t="shared" si="482"/>
        <v>287</v>
      </c>
      <c r="D3771">
        <f t="shared" si="484"/>
        <v>90</v>
      </c>
      <c r="E3771">
        <f t="shared" si="485"/>
        <v>197</v>
      </c>
      <c r="F3771">
        <v>11</v>
      </c>
      <c r="G3771">
        <v>42</v>
      </c>
      <c r="H3771">
        <f t="shared" si="486"/>
        <v>28</v>
      </c>
      <c r="O3771">
        <v>9</v>
      </c>
    </row>
    <row r="3772" spans="2:15" x14ac:dyDescent="0.25">
      <c r="B3772" s="16">
        <f t="shared" si="481"/>
        <v>42572</v>
      </c>
      <c r="C3772">
        <f t="shared" si="482"/>
        <v>287</v>
      </c>
      <c r="D3772">
        <f t="shared" si="484"/>
        <v>90</v>
      </c>
      <c r="E3772">
        <f t="shared" si="485"/>
        <v>197</v>
      </c>
      <c r="F3772">
        <v>11</v>
      </c>
      <c r="G3772">
        <v>42</v>
      </c>
      <c r="H3772">
        <f t="shared" si="486"/>
        <v>28</v>
      </c>
      <c r="O3772">
        <v>9</v>
      </c>
    </row>
    <row r="3773" spans="2:15" x14ac:dyDescent="0.25">
      <c r="B3773" s="16">
        <f t="shared" si="481"/>
        <v>42573</v>
      </c>
      <c r="C3773">
        <f t="shared" si="482"/>
        <v>287</v>
      </c>
      <c r="D3773">
        <f t="shared" si="484"/>
        <v>90</v>
      </c>
      <c r="E3773">
        <f t="shared" si="485"/>
        <v>197</v>
      </c>
      <c r="F3773">
        <v>11</v>
      </c>
      <c r="G3773">
        <v>42</v>
      </c>
      <c r="H3773">
        <f t="shared" si="486"/>
        <v>28</v>
      </c>
      <c r="O3773">
        <v>9</v>
      </c>
    </row>
    <row r="3774" spans="2:15" x14ac:dyDescent="0.25">
      <c r="B3774" s="16">
        <f t="shared" si="481"/>
        <v>42574</v>
      </c>
      <c r="C3774">
        <f t="shared" si="482"/>
        <v>287</v>
      </c>
      <c r="D3774">
        <f t="shared" si="484"/>
        <v>90</v>
      </c>
      <c r="E3774">
        <f t="shared" si="485"/>
        <v>197</v>
      </c>
      <c r="F3774">
        <v>11</v>
      </c>
      <c r="G3774">
        <v>42</v>
      </c>
      <c r="H3774">
        <f t="shared" si="486"/>
        <v>28</v>
      </c>
      <c r="O3774">
        <v>9</v>
      </c>
    </row>
    <row r="3775" spans="2:15" x14ac:dyDescent="0.25">
      <c r="B3775" s="16">
        <f t="shared" si="481"/>
        <v>42575</v>
      </c>
      <c r="C3775">
        <f t="shared" si="482"/>
        <v>287</v>
      </c>
      <c r="D3775">
        <f t="shared" si="484"/>
        <v>90</v>
      </c>
      <c r="E3775">
        <f t="shared" si="485"/>
        <v>197</v>
      </c>
      <c r="F3775">
        <v>11</v>
      </c>
      <c r="G3775">
        <v>42</v>
      </c>
      <c r="H3775">
        <f t="shared" si="486"/>
        <v>28</v>
      </c>
      <c r="O3775">
        <v>9</v>
      </c>
    </row>
    <row r="3776" spans="2:15" x14ac:dyDescent="0.25">
      <c r="B3776" s="16">
        <f t="shared" si="481"/>
        <v>42576</v>
      </c>
      <c r="C3776">
        <f t="shared" si="482"/>
        <v>287</v>
      </c>
      <c r="D3776">
        <f t="shared" si="484"/>
        <v>90</v>
      </c>
      <c r="E3776">
        <f t="shared" si="485"/>
        <v>197</v>
      </c>
      <c r="F3776">
        <v>11</v>
      </c>
      <c r="G3776">
        <v>42</v>
      </c>
      <c r="H3776">
        <f t="shared" si="486"/>
        <v>28</v>
      </c>
      <c r="O3776">
        <v>9</v>
      </c>
    </row>
    <row r="3777" spans="2:15" x14ac:dyDescent="0.25">
      <c r="B3777" s="16">
        <f t="shared" si="481"/>
        <v>42577</v>
      </c>
      <c r="C3777">
        <f t="shared" si="482"/>
        <v>287</v>
      </c>
      <c r="D3777">
        <f t="shared" si="484"/>
        <v>90</v>
      </c>
      <c r="E3777">
        <f t="shared" si="485"/>
        <v>197</v>
      </c>
      <c r="F3777">
        <v>11</v>
      </c>
      <c r="G3777">
        <v>42</v>
      </c>
      <c r="H3777">
        <f t="shared" si="486"/>
        <v>28</v>
      </c>
      <c r="O3777">
        <v>9</v>
      </c>
    </row>
    <row r="3778" spans="2:15" x14ac:dyDescent="0.25">
      <c r="B3778" s="16">
        <f t="shared" si="481"/>
        <v>42578</v>
      </c>
      <c r="C3778">
        <f t="shared" si="482"/>
        <v>287</v>
      </c>
      <c r="D3778">
        <f t="shared" si="484"/>
        <v>90</v>
      </c>
      <c r="E3778">
        <f t="shared" si="485"/>
        <v>197</v>
      </c>
      <c r="F3778">
        <v>11</v>
      </c>
      <c r="G3778">
        <v>42</v>
      </c>
      <c r="H3778">
        <f t="shared" si="486"/>
        <v>28</v>
      </c>
      <c r="O3778">
        <v>9</v>
      </c>
    </row>
    <row r="3779" spans="2:15" x14ac:dyDescent="0.25">
      <c r="B3779" s="16">
        <f t="shared" si="481"/>
        <v>42579</v>
      </c>
      <c r="C3779">
        <f t="shared" si="482"/>
        <v>287</v>
      </c>
      <c r="D3779">
        <f t="shared" si="484"/>
        <v>90</v>
      </c>
      <c r="E3779">
        <f t="shared" si="485"/>
        <v>197</v>
      </c>
      <c r="F3779">
        <v>11</v>
      </c>
      <c r="G3779">
        <v>42</v>
      </c>
      <c r="H3779">
        <f t="shared" si="486"/>
        <v>28</v>
      </c>
      <c r="O3779">
        <v>9</v>
      </c>
    </row>
    <row r="3780" spans="2:15" x14ac:dyDescent="0.25">
      <c r="B3780" s="16">
        <f t="shared" si="481"/>
        <v>42580</v>
      </c>
      <c r="C3780">
        <f t="shared" si="482"/>
        <v>287</v>
      </c>
      <c r="D3780">
        <f t="shared" si="484"/>
        <v>90</v>
      </c>
      <c r="E3780">
        <f t="shared" si="485"/>
        <v>197</v>
      </c>
      <c r="F3780">
        <v>11</v>
      </c>
      <c r="G3780">
        <v>42</v>
      </c>
      <c r="H3780">
        <f t="shared" si="486"/>
        <v>28</v>
      </c>
      <c r="O3780">
        <v>9</v>
      </c>
    </row>
    <row r="3781" spans="2:15" x14ac:dyDescent="0.25">
      <c r="B3781" s="16">
        <f t="shared" si="481"/>
        <v>42581</v>
      </c>
      <c r="C3781">
        <f t="shared" si="482"/>
        <v>287</v>
      </c>
      <c r="D3781">
        <f t="shared" si="484"/>
        <v>90</v>
      </c>
      <c r="E3781">
        <f t="shared" si="485"/>
        <v>197</v>
      </c>
      <c r="F3781">
        <v>11</v>
      </c>
      <c r="G3781">
        <v>42</v>
      </c>
      <c r="H3781">
        <f t="shared" si="486"/>
        <v>28</v>
      </c>
      <c r="O3781">
        <v>9</v>
      </c>
    </row>
    <row r="3782" spans="2:15" x14ac:dyDescent="0.25">
      <c r="B3782" s="16">
        <f t="shared" si="481"/>
        <v>42582</v>
      </c>
      <c r="C3782">
        <f t="shared" si="482"/>
        <v>287</v>
      </c>
      <c r="D3782">
        <f t="shared" si="484"/>
        <v>90</v>
      </c>
      <c r="E3782">
        <f t="shared" si="485"/>
        <v>197</v>
      </c>
      <c r="F3782">
        <v>11</v>
      </c>
      <c r="G3782">
        <v>42</v>
      </c>
      <c r="H3782">
        <f t="shared" si="486"/>
        <v>28</v>
      </c>
      <c r="O3782">
        <v>9</v>
      </c>
    </row>
    <row r="3783" spans="2:15" x14ac:dyDescent="0.25">
      <c r="B3783" s="16">
        <f t="shared" si="481"/>
        <v>42583</v>
      </c>
      <c r="C3783">
        <f t="shared" si="482"/>
        <v>287</v>
      </c>
      <c r="D3783">
        <f t="shared" si="484"/>
        <v>90</v>
      </c>
      <c r="E3783">
        <f t="shared" si="485"/>
        <v>197</v>
      </c>
      <c r="F3783">
        <v>11</v>
      </c>
      <c r="G3783">
        <v>42</v>
      </c>
      <c r="H3783">
        <f t="shared" si="486"/>
        <v>28</v>
      </c>
      <c r="O3783">
        <v>9</v>
      </c>
    </row>
    <row r="3784" spans="2:15" x14ac:dyDescent="0.25">
      <c r="B3784" s="16">
        <f t="shared" si="481"/>
        <v>42584</v>
      </c>
      <c r="C3784">
        <f t="shared" si="482"/>
        <v>287</v>
      </c>
      <c r="D3784">
        <f t="shared" si="484"/>
        <v>90</v>
      </c>
      <c r="E3784">
        <f t="shared" si="485"/>
        <v>197</v>
      </c>
      <c r="F3784">
        <v>11</v>
      </c>
      <c r="G3784">
        <v>42</v>
      </c>
      <c r="H3784">
        <f t="shared" si="486"/>
        <v>28</v>
      </c>
      <c r="O3784">
        <v>9</v>
      </c>
    </row>
    <row r="3785" spans="2:15" x14ac:dyDescent="0.25">
      <c r="B3785" s="16">
        <f t="shared" ref="B3785:B3848" si="487">B3784+1</f>
        <v>42585</v>
      </c>
      <c r="C3785">
        <f t="shared" si="482"/>
        <v>287</v>
      </c>
      <c r="D3785">
        <f t="shared" si="484"/>
        <v>90</v>
      </c>
      <c r="E3785">
        <f t="shared" si="485"/>
        <v>197</v>
      </c>
      <c r="F3785">
        <v>11</v>
      </c>
      <c r="G3785">
        <v>42</v>
      </c>
      <c r="H3785">
        <f t="shared" si="486"/>
        <v>28</v>
      </c>
      <c r="O3785">
        <v>9</v>
      </c>
    </row>
    <row r="3786" spans="2:15" x14ac:dyDescent="0.25">
      <c r="B3786" s="16">
        <f t="shared" si="487"/>
        <v>42586</v>
      </c>
      <c r="C3786">
        <f t="shared" ref="C3786:C3849" si="488">C3785</f>
        <v>287</v>
      </c>
      <c r="D3786">
        <f t="shared" si="484"/>
        <v>90</v>
      </c>
      <c r="E3786">
        <f t="shared" si="485"/>
        <v>197</v>
      </c>
      <c r="F3786">
        <v>11</v>
      </c>
      <c r="G3786">
        <v>42</v>
      </c>
      <c r="H3786">
        <f t="shared" si="486"/>
        <v>28</v>
      </c>
      <c r="O3786">
        <v>9</v>
      </c>
    </row>
    <row r="3787" spans="2:15" x14ac:dyDescent="0.25">
      <c r="B3787" s="16">
        <f t="shared" si="487"/>
        <v>42587</v>
      </c>
      <c r="C3787">
        <f t="shared" si="488"/>
        <v>287</v>
      </c>
      <c r="D3787">
        <f t="shared" si="484"/>
        <v>90</v>
      </c>
      <c r="E3787">
        <f t="shared" si="485"/>
        <v>197</v>
      </c>
      <c r="F3787">
        <v>11</v>
      </c>
      <c r="G3787">
        <v>42</v>
      </c>
      <c r="H3787">
        <f t="shared" si="486"/>
        <v>28</v>
      </c>
      <c r="O3787">
        <v>9</v>
      </c>
    </row>
    <row r="3788" spans="2:15" x14ac:dyDescent="0.25">
      <c r="B3788" s="16">
        <f t="shared" si="487"/>
        <v>42588</v>
      </c>
      <c r="C3788">
        <f t="shared" si="488"/>
        <v>287</v>
      </c>
      <c r="D3788">
        <f t="shared" si="484"/>
        <v>90</v>
      </c>
      <c r="E3788">
        <f t="shared" si="485"/>
        <v>197</v>
      </c>
      <c r="F3788">
        <v>11</v>
      </c>
      <c r="G3788">
        <v>42</v>
      </c>
      <c r="H3788">
        <f t="shared" si="486"/>
        <v>28</v>
      </c>
      <c r="O3788">
        <v>9</v>
      </c>
    </row>
    <row r="3789" spans="2:15" x14ac:dyDescent="0.25">
      <c r="B3789" s="16">
        <f t="shared" si="487"/>
        <v>42589</v>
      </c>
      <c r="C3789">
        <f t="shared" si="488"/>
        <v>287</v>
      </c>
      <c r="D3789">
        <f t="shared" si="484"/>
        <v>90</v>
      </c>
      <c r="E3789">
        <f t="shared" si="485"/>
        <v>197</v>
      </c>
      <c r="F3789">
        <v>11</v>
      </c>
      <c r="G3789">
        <v>42</v>
      </c>
      <c r="H3789">
        <f t="shared" si="486"/>
        <v>28</v>
      </c>
      <c r="O3789">
        <v>9</v>
      </c>
    </row>
    <row r="3790" spans="2:15" x14ac:dyDescent="0.25">
      <c r="B3790" s="16">
        <f t="shared" si="487"/>
        <v>42590</v>
      </c>
      <c r="C3790">
        <f t="shared" si="488"/>
        <v>287</v>
      </c>
      <c r="D3790">
        <f t="shared" si="484"/>
        <v>90</v>
      </c>
      <c r="E3790">
        <f t="shared" si="485"/>
        <v>197</v>
      </c>
      <c r="F3790">
        <v>11</v>
      </c>
      <c r="G3790">
        <v>42</v>
      </c>
      <c r="H3790">
        <f t="shared" si="486"/>
        <v>28</v>
      </c>
      <c r="O3790">
        <v>9</v>
      </c>
    </row>
    <row r="3791" spans="2:15" x14ac:dyDescent="0.25">
      <c r="B3791" s="16">
        <f t="shared" si="487"/>
        <v>42591</v>
      </c>
      <c r="C3791">
        <f t="shared" si="488"/>
        <v>287</v>
      </c>
      <c r="D3791">
        <f t="shared" si="484"/>
        <v>90</v>
      </c>
      <c r="E3791">
        <f t="shared" si="485"/>
        <v>197</v>
      </c>
      <c r="F3791">
        <v>11</v>
      </c>
      <c r="G3791">
        <v>42</v>
      </c>
      <c r="H3791">
        <f t="shared" si="486"/>
        <v>28</v>
      </c>
      <c r="O3791">
        <v>9</v>
      </c>
    </row>
    <row r="3792" spans="2:15" x14ac:dyDescent="0.25">
      <c r="B3792" s="16">
        <f t="shared" si="487"/>
        <v>42592</v>
      </c>
      <c r="C3792">
        <f t="shared" si="488"/>
        <v>287</v>
      </c>
      <c r="D3792">
        <f t="shared" si="484"/>
        <v>90</v>
      </c>
      <c r="E3792">
        <f t="shared" si="485"/>
        <v>197</v>
      </c>
      <c r="F3792">
        <v>11</v>
      </c>
      <c r="G3792">
        <v>42</v>
      </c>
      <c r="H3792">
        <f t="shared" si="486"/>
        <v>28</v>
      </c>
      <c r="O3792">
        <v>9</v>
      </c>
    </row>
    <row r="3793" spans="2:15" x14ac:dyDescent="0.25">
      <c r="B3793" s="16">
        <f t="shared" si="487"/>
        <v>42593</v>
      </c>
      <c r="C3793">
        <f t="shared" si="488"/>
        <v>287</v>
      </c>
      <c r="D3793">
        <f t="shared" si="484"/>
        <v>90</v>
      </c>
      <c r="E3793">
        <f t="shared" si="485"/>
        <v>197</v>
      </c>
      <c r="F3793">
        <v>11</v>
      </c>
      <c r="G3793">
        <v>42</v>
      </c>
      <c r="H3793">
        <f t="shared" si="486"/>
        <v>28</v>
      </c>
      <c r="O3793">
        <v>9</v>
      </c>
    </row>
    <row r="3794" spans="2:15" x14ac:dyDescent="0.25">
      <c r="B3794" s="16">
        <f t="shared" si="487"/>
        <v>42594</v>
      </c>
      <c r="C3794">
        <f t="shared" si="488"/>
        <v>287</v>
      </c>
      <c r="D3794">
        <f t="shared" si="484"/>
        <v>90</v>
      </c>
      <c r="E3794">
        <f t="shared" si="485"/>
        <v>197</v>
      </c>
      <c r="F3794">
        <v>11</v>
      </c>
      <c r="G3794">
        <v>42</v>
      </c>
      <c r="H3794">
        <f t="shared" si="486"/>
        <v>28</v>
      </c>
      <c r="O3794">
        <v>9</v>
      </c>
    </row>
    <row r="3795" spans="2:15" x14ac:dyDescent="0.25">
      <c r="B3795" s="16">
        <f t="shared" si="487"/>
        <v>42595</v>
      </c>
      <c r="C3795">
        <f t="shared" si="488"/>
        <v>287</v>
      </c>
      <c r="D3795">
        <f t="shared" si="484"/>
        <v>90</v>
      </c>
      <c r="E3795">
        <f t="shared" si="485"/>
        <v>197</v>
      </c>
      <c r="F3795">
        <v>11</v>
      </c>
      <c r="G3795">
        <v>42</v>
      </c>
      <c r="H3795">
        <f t="shared" si="486"/>
        <v>28</v>
      </c>
      <c r="O3795">
        <v>9</v>
      </c>
    </row>
    <row r="3796" spans="2:15" x14ac:dyDescent="0.25">
      <c r="B3796" s="16">
        <f t="shared" si="487"/>
        <v>42596</v>
      </c>
      <c r="C3796">
        <f t="shared" si="488"/>
        <v>287</v>
      </c>
      <c r="D3796">
        <f t="shared" si="484"/>
        <v>90</v>
      </c>
      <c r="E3796">
        <f t="shared" si="485"/>
        <v>197</v>
      </c>
      <c r="F3796">
        <v>11</v>
      </c>
      <c r="G3796">
        <v>42</v>
      </c>
      <c r="H3796">
        <f t="shared" si="486"/>
        <v>28</v>
      </c>
      <c r="O3796">
        <v>9</v>
      </c>
    </row>
    <row r="3797" spans="2:15" x14ac:dyDescent="0.25">
      <c r="B3797" s="16">
        <f t="shared" si="487"/>
        <v>42597</v>
      </c>
      <c r="C3797">
        <f t="shared" si="488"/>
        <v>287</v>
      </c>
      <c r="D3797">
        <f t="shared" si="484"/>
        <v>90</v>
      </c>
      <c r="E3797">
        <f t="shared" si="485"/>
        <v>197</v>
      </c>
      <c r="F3797">
        <v>11</v>
      </c>
      <c r="G3797">
        <v>42</v>
      </c>
      <c r="H3797">
        <f t="shared" si="486"/>
        <v>28</v>
      </c>
      <c r="O3797">
        <v>9</v>
      </c>
    </row>
    <row r="3798" spans="2:15" x14ac:dyDescent="0.25">
      <c r="B3798" s="16">
        <f t="shared" si="487"/>
        <v>42598</v>
      </c>
      <c r="C3798">
        <f t="shared" si="488"/>
        <v>287</v>
      </c>
      <c r="D3798">
        <f t="shared" ref="D3798:D3843" si="489">SUM(F3798:W3798)</f>
        <v>90</v>
      </c>
      <c r="E3798">
        <f t="shared" ref="E3798:E3843" si="490">C3798-D3798</f>
        <v>197</v>
      </c>
      <c r="F3798">
        <v>11</v>
      </c>
      <c r="G3798">
        <v>42</v>
      </c>
      <c r="H3798">
        <f t="shared" si="486"/>
        <v>28</v>
      </c>
      <c r="O3798">
        <v>9</v>
      </c>
    </row>
    <row r="3799" spans="2:15" x14ac:dyDescent="0.25">
      <c r="B3799" s="16">
        <f t="shared" si="487"/>
        <v>42599</v>
      </c>
      <c r="C3799">
        <f t="shared" si="488"/>
        <v>287</v>
      </c>
      <c r="D3799">
        <f t="shared" si="489"/>
        <v>90</v>
      </c>
      <c r="E3799">
        <f t="shared" si="490"/>
        <v>197</v>
      </c>
      <c r="F3799">
        <v>11</v>
      </c>
      <c r="G3799">
        <v>42</v>
      </c>
      <c r="H3799">
        <f t="shared" ref="H3799:H3843" si="491">18+10</f>
        <v>28</v>
      </c>
      <c r="O3799">
        <v>9</v>
      </c>
    </row>
    <row r="3800" spans="2:15" x14ac:dyDescent="0.25">
      <c r="B3800" s="16">
        <f t="shared" si="487"/>
        <v>42600</v>
      </c>
      <c r="C3800">
        <f t="shared" si="488"/>
        <v>287</v>
      </c>
      <c r="D3800">
        <f t="shared" si="489"/>
        <v>90</v>
      </c>
      <c r="E3800">
        <f t="shared" si="490"/>
        <v>197</v>
      </c>
      <c r="F3800">
        <v>11</v>
      </c>
      <c r="G3800">
        <v>42</v>
      </c>
      <c r="H3800">
        <f t="shared" si="491"/>
        <v>28</v>
      </c>
      <c r="O3800">
        <v>9</v>
      </c>
    </row>
    <row r="3801" spans="2:15" x14ac:dyDescent="0.25">
      <c r="B3801" s="16">
        <f t="shared" si="487"/>
        <v>42601</v>
      </c>
      <c r="C3801">
        <f t="shared" si="488"/>
        <v>287</v>
      </c>
      <c r="D3801">
        <f t="shared" si="489"/>
        <v>90</v>
      </c>
      <c r="E3801">
        <f t="shared" si="490"/>
        <v>197</v>
      </c>
      <c r="F3801">
        <v>11</v>
      </c>
      <c r="G3801">
        <v>42</v>
      </c>
      <c r="H3801">
        <f t="shared" si="491"/>
        <v>28</v>
      </c>
      <c r="O3801">
        <v>9</v>
      </c>
    </row>
    <row r="3802" spans="2:15" x14ac:dyDescent="0.25">
      <c r="B3802" s="16">
        <f t="shared" si="487"/>
        <v>42602</v>
      </c>
      <c r="C3802">
        <f t="shared" si="488"/>
        <v>287</v>
      </c>
      <c r="D3802">
        <f t="shared" si="489"/>
        <v>90</v>
      </c>
      <c r="E3802">
        <f t="shared" si="490"/>
        <v>197</v>
      </c>
      <c r="F3802">
        <v>11</v>
      </c>
      <c r="G3802">
        <v>42</v>
      </c>
      <c r="H3802">
        <f t="shared" si="491"/>
        <v>28</v>
      </c>
      <c r="O3802">
        <v>9</v>
      </c>
    </row>
    <row r="3803" spans="2:15" x14ac:dyDescent="0.25">
      <c r="B3803" s="16">
        <f t="shared" si="487"/>
        <v>42603</v>
      </c>
      <c r="C3803">
        <f t="shared" si="488"/>
        <v>287</v>
      </c>
      <c r="D3803">
        <f t="shared" si="489"/>
        <v>90</v>
      </c>
      <c r="E3803">
        <f t="shared" si="490"/>
        <v>197</v>
      </c>
      <c r="F3803">
        <v>11</v>
      </c>
      <c r="G3803">
        <v>42</v>
      </c>
      <c r="H3803">
        <f t="shared" si="491"/>
        <v>28</v>
      </c>
      <c r="O3803">
        <v>9</v>
      </c>
    </row>
    <row r="3804" spans="2:15" x14ac:dyDescent="0.25">
      <c r="B3804" s="16">
        <f t="shared" si="487"/>
        <v>42604</v>
      </c>
      <c r="C3804">
        <f t="shared" si="488"/>
        <v>287</v>
      </c>
      <c r="D3804">
        <f t="shared" si="489"/>
        <v>90</v>
      </c>
      <c r="E3804">
        <f t="shared" si="490"/>
        <v>197</v>
      </c>
      <c r="F3804">
        <v>11</v>
      </c>
      <c r="G3804">
        <v>42</v>
      </c>
      <c r="H3804">
        <f t="shared" si="491"/>
        <v>28</v>
      </c>
      <c r="O3804">
        <v>9</v>
      </c>
    </row>
    <row r="3805" spans="2:15" x14ac:dyDescent="0.25">
      <c r="B3805" s="16">
        <f t="shared" si="487"/>
        <v>42605</v>
      </c>
      <c r="C3805">
        <f t="shared" si="488"/>
        <v>287</v>
      </c>
      <c r="D3805">
        <f t="shared" si="489"/>
        <v>90</v>
      </c>
      <c r="E3805">
        <f t="shared" si="490"/>
        <v>197</v>
      </c>
      <c r="F3805">
        <v>11</v>
      </c>
      <c r="G3805">
        <v>42</v>
      </c>
      <c r="H3805">
        <f t="shared" si="491"/>
        <v>28</v>
      </c>
      <c r="O3805">
        <v>9</v>
      </c>
    </row>
    <row r="3806" spans="2:15" x14ac:dyDescent="0.25">
      <c r="B3806" s="16">
        <f t="shared" si="487"/>
        <v>42606</v>
      </c>
      <c r="C3806">
        <f t="shared" si="488"/>
        <v>287</v>
      </c>
      <c r="D3806">
        <f t="shared" si="489"/>
        <v>90</v>
      </c>
      <c r="E3806">
        <f t="shared" si="490"/>
        <v>197</v>
      </c>
      <c r="F3806">
        <v>11</v>
      </c>
      <c r="G3806">
        <v>42</v>
      </c>
      <c r="H3806">
        <f t="shared" si="491"/>
        <v>28</v>
      </c>
      <c r="O3806">
        <v>9</v>
      </c>
    </row>
    <row r="3807" spans="2:15" x14ac:dyDescent="0.25">
      <c r="B3807" s="16">
        <f t="shared" si="487"/>
        <v>42607</v>
      </c>
      <c r="C3807">
        <f t="shared" si="488"/>
        <v>287</v>
      </c>
      <c r="D3807">
        <f t="shared" si="489"/>
        <v>90</v>
      </c>
      <c r="E3807">
        <f t="shared" si="490"/>
        <v>197</v>
      </c>
      <c r="F3807">
        <v>11</v>
      </c>
      <c r="G3807">
        <v>42</v>
      </c>
      <c r="H3807">
        <f t="shared" si="491"/>
        <v>28</v>
      </c>
      <c r="O3807">
        <v>9</v>
      </c>
    </row>
    <row r="3808" spans="2:15" x14ac:dyDescent="0.25">
      <c r="B3808" s="16">
        <f t="shared" si="487"/>
        <v>42608</v>
      </c>
      <c r="C3808">
        <f t="shared" si="488"/>
        <v>287</v>
      </c>
      <c r="D3808">
        <f t="shared" si="489"/>
        <v>90</v>
      </c>
      <c r="E3808">
        <f t="shared" si="490"/>
        <v>197</v>
      </c>
      <c r="F3808">
        <v>11</v>
      </c>
      <c r="G3808">
        <v>42</v>
      </c>
      <c r="H3808">
        <f t="shared" si="491"/>
        <v>28</v>
      </c>
      <c r="O3808">
        <v>9</v>
      </c>
    </row>
    <row r="3809" spans="2:15" x14ac:dyDescent="0.25">
      <c r="B3809" s="16">
        <f t="shared" si="487"/>
        <v>42609</v>
      </c>
      <c r="C3809">
        <f t="shared" si="488"/>
        <v>287</v>
      </c>
      <c r="D3809">
        <f t="shared" si="489"/>
        <v>90</v>
      </c>
      <c r="E3809">
        <f t="shared" si="490"/>
        <v>197</v>
      </c>
      <c r="F3809">
        <v>11</v>
      </c>
      <c r="G3809">
        <v>42</v>
      </c>
      <c r="H3809">
        <f t="shared" si="491"/>
        <v>28</v>
      </c>
      <c r="O3809">
        <v>9</v>
      </c>
    </row>
    <row r="3810" spans="2:15" x14ac:dyDescent="0.25">
      <c r="B3810" s="16">
        <f t="shared" si="487"/>
        <v>42610</v>
      </c>
      <c r="C3810">
        <f t="shared" si="488"/>
        <v>287</v>
      </c>
      <c r="D3810">
        <f t="shared" si="489"/>
        <v>90</v>
      </c>
      <c r="E3810">
        <f t="shared" si="490"/>
        <v>197</v>
      </c>
      <c r="F3810">
        <v>11</v>
      </c>
      <c r="G3810">
        <v>42</v>
      </c>
      <c r="H3810">
        <f t="shared" si="491"/>
        <v>28</v>
      </c>
      <c r="O3810">
        <v>9</v>
      </c>
    </row>
    <row r="3811" spans="2:15" x14ac:dyDescent="0.25">
      <c r="B3811" s="16">
        <f t="shared" si="487"/>
        <v>42611</v>
      </c>
      <c r="C3811">
        <f t="shared" si="488"/>
        <v>287</v>
      </c>
      <c r="D3811">
        <f t="shared" si="489"/>
        <v>90</v>
      </c>
      <c r="E3811">
        <f t="shared" si="490"/>
        <v>197</v>
      </c>
      <c r="F3811">
        <v>11</v>
      </c>
      <c r="G3811">
        <v>42</v>
      </c>
      <c r="H3811">
        <f t="shared" si="491"/>
        <v>28</v>
      </c>
      <c r="O3811">
        <v>9</v>
      </c>
    </row>
    <row r="3812" spans="2:15" x14ac:dyDescent="0.25">
      <c r="B3812" s="16">
        <f t="shared" si="487"/>
        <v>42612</v>
      </c>
      <c r="C3812">
        <f t="shared" si="488"/>
        <v>287</v>
      </c>
      <c r="D3812">
        <f t="shared" si="489"/>
        <v>90</v>
      </c>
      <c r="E3812">
        <f t="shared" si="490"/>
        <v>197</v>
      </c>
      <c r="F3812">
        <v>11</v>
      </c>
      <c r="G3812">
        <v>42</v>
      </c>
      <c r="H3812">
        <f t="shared" si="491"/>
        <v>28</v>
      </c>
      <c r="O3812">
        <v>9</v>
      </c>
    </row>
    <row r="3813" spans="2:15" x14ac:dyDescent="0.25">
      <c r="B3813" s="16">
        <f t="shared" si="487"/>
        <v>42613</v>
      </c>
      <c r="C3813">
        <f t="shared" si="488"/>
        <v>287</v>
      </c>
      <c r="D3813">
        <f t="shared" si="489"/>
        <v>90</v>
      </c>
      <c r="E3813">
        <f t="shared" si="490"/>
        <v>197</v>
      </c>
      <c r="F3813">
        <v>11</v>
      </c>
      <c r="G3813">
        <v>42</v>
      </c>
      <c r="H3813">
        <f t="shared" si="491"/>
        <v>28</v>
      </c>
      <c r="O3813">
        <v>9</v>
      </c>
    </row>
    <row r="3814" spans="2:15" x14ac:dyDescent="0.25">
      <c r="B3814" s="16">
        <f t="shared" si="487"/>
        <v>42614</v>
      </c>
      <c r="C3814">
        <f t="shared" si="488"/>
        <v>287</v>
      </c>
      <c r="D3814">
        <f t="shared" si="489"/>
        <v>90</v>
      </c>
      <c r="E3814">
        <f t="shared" si="490"/>
        <v>197</v>
      </c>
      <c r="F3814">
        <v>11</v>
      </c>
      <c r="G3814">
        <v>42</v>
      </c>
      <c r="H3814">
        <f t="shared" si="491"/>
        <v>28</v>
      </c>
      <c r="O3814">
        <v>9</v>
      </c>
    </row>
    <row r="3815" spans="2:15" x14ac:dyDescent="0.25">
      <c r="B3815" s="16">
        <f t="shared" si="487"/>
        <v>42615</v>
      </c>
      <c r="C3815">
        <f t="shared" si="488"/>
        <v>287</v>
      </c>
      <c r="D3815">
        <f t="shared" si="489"/>
        <v>90</v>
      </c>
      <c r="E3815">
        <f t="shared" si="490"/>
        <v>197</v>
      </c>
      <c r="F3815">
        <v>11</v>
      </c>
      <c r="G3815">
        <v>42</v>
      </c>
      <c r="H3815">
        <f t="shared" si="491"/>
        <v>28</v>
      </c>
      <c r="O3815">
        <v>9</v>
      </c>
    </row>
    <row r="3816" spans="2:15" x14ac:dyDescent="0.25">
      <c r="B3816" s="16">
        <f t="shared" si="487"/>
        <v>42616</v>
      </c>
      <c r="C3816">
        <f t="shared" si="488"/>
        <v>287</v>
      </c>
      <c r="D3816">
        <f t="shared" si="489"/>
        <v>90</v>
      </c>
      <c r="E3816">
        <f t="shared" si="490"/>
        <v>197</v>
      </c>
      <c r="F3816">
        <v>11</v>
      </c>
      <c r="G3816">
        <v>42</v>
      </c>
      <c r="H3816">
        <f t="shared" si="491"/>
        <v>28</v>
      </c>
      <c r="O3816">
        <v>9</v>
      </c>
    </row>
    <row r="3817" spans="2:15" x14ac:dyDescent="0.25">
      <c r="B3817" s="16">
        <f t="shared" si="487"/>
        <v>42617</v>
      </c>
      <c r="C3817">
        <f t="shared" si="488"/>
        <v>287</v>
      </c>
      <c r="D3817">
        <f t="shared" si="489"/>
        <v>90</v>
      </c>
      <c r="E3817">
        <f t="shared" si="490"/>
        <v>197</v>
      </c>
      <c r="F3817">
        <v>11</v>
      </c>
      <c r="G3817">
        <v>42</v>
      </c>
      <c r="H3817">
        <f t="shared" si="491"/>
        <v>28</v>
      </c>
      <c r="O3817">
        <v>9</v>
      </c>
    </row>
    <row r="3818" spans="2:15" x14ac:dyDescent="0.25">
      <c r="B3818" s="16">
        <f t="shared" si="487"/>
        <v>42618</v>
      </c>
      <c r="C3818">
        <f t="shared" si="488"/>
        <v>287</v>
      </c>
      <c r="D3818">
        <f t="shared" si="489"/>
        <v>90</v>
      </c>
      <c r="E3818">
        <f t="shared" si="490"/>
        <v>197</v>
      </c>
      <c r="F3818">
        <v>11</v>
      </c>
      <c r="G3818">
        <v>42</v>
      </c>
      <c r="H3818">
        <f t="shared" si="491"/>
        <v>28</v>
      </c>
      <c r="O3818">
        <v>9</v>
      </c>
    </row>
    <row r="3819" spans="2:15" x14ac:dyDescent="0.25">
      <c r="B3819" s="16">
        <f t="shared" si="487"/>
        <v>42619</v>
      </c>
      <c r="C3819">
        <f t="shared" si="488"/>
        <v>287</v>
      </c>
      <c r="D3819">
        <f t="shared" si="489"/>
        <v>90</v>
      </c>
      <c r="E3819">
        <f t="shared" si="490"/>
        <v>197</v>
      </c>
      <c r="F3819">
        <v>11</v>
      </c>
      <c r="G3819">
        <v>42</v>
      </c>
      <c r="H3819">
        <f t="shared" si="491"/>
        <v>28</v>
      </c>
      <c r="O3819">
        <v>9</v>
      </c>
    </row>
    <row r="3820" spans="2:15" x14ac:dyDescent="0.25">
      <c r="B3820" s="16">
        <f t="shared" si="487"/>
        <v>42620</v>
      </c>
      <c r="C3820">
        <f t="shared" si="488"/>
        <v>287</v>
      </c>
      <c r="D3820">
        <f t="shared" si="489"/>
        <v>90</v>
      </c>
      <c r="E3820">
        <f t="shared" si="490"/>
        <v>197</v>
      </c>
      <c r="F3820">
        <v>11</v>
      </c>
      <c r="G3820">
        <v>42</v>
      </c>
      <c r="H3820">
        <f t="shared" si="491"/>
        <v>28</v>
      </c>
      <c r="O3820">
        <v>9</v>
      </c>
    </row>
    <row r="3821" spans="2:15" x14ac:dyDescent="0.25">
      <c r="B3821" s="16">
        <f t="shared" si="487"/>
        <v>42621</v>
      </c>
      <c r="C3821">
        <f t="shared" si="488"/>
        <v>287</v>
      </c>
      <c r="D3821">
        <f t="shared" si="489"/>
        <v>90</v>
      </c>
      <c r="E3821">
        <f t="shared" si="490"/>
        <v>197</v>
      </c>
      <c r="F3821">
        <v>11</v>
      </c>
      <c r="G3821">
        <v>42</v>
      </c>
      <c r="H3821">
        <f t="shared" si="491"/>
        <v>28</v>
      </c>
      <c r="O3821">
        <v>9</v>
      </c>
    </row>
    <row r="3822" spans="2:15" x14ac:dyDescent="0.25">
      <c r="B3822" s="16">
        <f t="shared" si="487"/>
        <v>42622</v>
      </c>
      <c r="C3822">
        <f t="shared" si="488"/>
        <v>287</v>
      </c>
      <c r="D3822">
        <f t="shared" si="489"/>
        <v>90</v>
      </c>
      <c r="E3822">
        <f t="shared" si="490"/>
        <v>197</v>
      </c>
      <c r="F3822">
        <v>11</v>
      </c>
      <c r="G3822">
        <v>42</v>
      </c>
      <c r="H3822">
        <f t="shared" si="491"/>
        <v>28</v>
      </c>
      <c r="O3822">
        <v>9</v>
      </c>
    </row>
    <row r="3823" spans="2:15" x14ac:dyDescent="0.25">
      <c r="B3823" s="16">
        <f t="shared" si="487"/>
        <v>42623</v>
      </c>
      <c r="C3823">
        <f t="shared" si="488"/>
        <v>287</v>
      </c>
      <c r="D3823">
        <f t="shared" si="489"/>
        <v>90</v>
      </c>
      <c r="E3823">
        <f t="shared" si="490"/>
        <v>197</v>
      </c>
      <c r="F3823">
        <v>11</v>
      </c>
      <c r="G3823">
        <v>42</v>
      </c>
      <c r="H3823">
        <f t="shared" si="491"/>
        <v>28</v>
      </c>
      <c r="O3823">
        <v>9</v>
      </c>
    </row>
    <row r="3824" spans="2:15" x14ac:dyDescent="0.25">
      <c r="B3824" s="16">
        <f t="shared" si="487"/>
        <v>42624</v>
      </c>
      <c r="C3824">
        <f t="shared" si="488"/>
        <v>287</v>
      </c>
      <c r="D3824">
        <f t="shared" si="489"/>
        <v>90</v>
      </c>
      <c r="E3824">
        <f t="shared" si="490"/>
        <v>197</v>
      </c>
      <c r="F3824">
        <v>11</v>
      </c>
      <c r="G3824">
        <v>42</v>
      </c>
      <c r="H3824">
        <f t="shared" si="491"/>
        <v>28</v>
      </c>
      <c r="O3824">
        <v>9</v>
      </c>
    </row>
    <row r="3825" spans="2:15" x14ac:dyDescent="0.25">
      <c r="B3825" s="16">
        <f t="shared" si="487"/>
        <v>42625</v>
      </c>
      <c r="C3825">
        <f t="shared" si="488"/>
        <v>287</v>
      </c>
      <c r="D3825">
        <f t="shared" si="489"/>
        <v>90</v>
      </c>
      <c r="E3825">
        <f t="shared" si="490"/>
        <v>197</v>
      </c>
      <c r="F3825">
        <v>11</v>
      </c>
      <c r="G3825">
        <v>42</v>
      </c>
      <c r="H3825">
        <f t="shared" si="491"/>
        <v>28</v>
      </c>
      <c r="O3825">
        <v>9</v>
      </c>
    </row>
    <row r="3826" spans="2:15" x14ac:dyDescent="0.25">
      <c r="B3826" s="16">
        <f t="shared" si="487"/>
        <v>42626</v>
      </c>
      <c r="C3826">
        <f t="shared" si="488"/>
        <v>287</v>
      </c>
      <c r="D3826">
        <f t="shared" si="489"/>
        <v>90</v>
      </c>
      <c r="E3826">
        <f t="shared" si="490"/>
        <v>197</v>
      </c>
      <c r="F3826">
        <v>11</v>
      </c>
      <c r="G3826">
        <v>42</v>
      </c>
      <c r="H3826">
        <f t="shared" si="491"/>
        <v>28</v>
      </c>
      <c r="O3826">
        <v>9</v>
      </c>
    </row>
    <row r="3827" spans="2:15" x14ac:dyDescent="0.25">
      <c r="B3827" s="16">
        <f t="shared" si="487"/>
        <v>42627</v>
      </c>
      <c r="C3827">
        <f t="shared" si="488"/>
        <v>287</v>
      </c>
      <c r="D3827">
        <f t="shared" si="489"/>
        <v>90</v>
      </c>
      <c r="E3827">
        <f t="shared" si="490"/>
        <v>197</v>
      </c>
      <c r="F3827">
        <v>11</v>
      </c>
      <c r="G3827">
        <v>42</v>
      </c>
      <c r="H3827">
        <f t="shared" si="491"/>
        <v>28</v>
      </c>
      <c r="O3827">
        <v>9</v>
      </c>
    </row>
    <row r="3828" spans="2:15" x14ac:dyDescent="0.25">
      <c r="B3828" s="16">
        <f t="shared" si="487"/>
        <v>42628</v>
      </c>
      <c r="C3828">
        <f t="shared" si="488"/>
        <v>287</v>
      </c>
      <c r="D3828">
        <f t="shared" si="489"/>
        <v>90</v>
      </c>
      <c r="E3828">
        <f t="shared" si="490"/>
        <v>197</v>
      </c>
      <c r="F3828">
        <v>11</v>
      </c>
      <c r="G3828">
        <v>42</v>
      </c>
      <c r="H3828">
        <f t="shared" si="491"/>
        <v>28</v>
      </c>
      <c r="O3828">
        <v>9</v>
      </c>
    </row>
    <row r="3829" spans="2:15" x14ac:dyDescent="0.25">
      <c r="B3829" s="16">
        <f t="shared" si="487"/>
        <v>42629</v>
      </c>
      <c r="C3829">
        <f t="shared" si="488"/>
        <v>287</v>
      </c>
      <c r="D3829">
        <f t="shared" si="489"/>
        <v>90</v>
      </c>
      <c r="E3829">
        <f t="shared" si="490"/>
        <v>197</v>
      </c>
      <c r="F3829">
        <v>11</v>
      </c>
      <c r="G3829">
        <v>42</v>
      </c>
      <c r="H3829">
        <f t="shared" si="491"/>
        <v>28</v>
      </c>
      <c r="O3829">
        <v>9</v>
      </c>
    </row>
    <row r="3830" spans="2:15" x14ac:dyDescent="0.25">
      <c r="B3830" s="16">
        <f t="shared" si="487"/>
        <v>42630</v>
      </c>
      <c r="C3830">
        <f t="shared" si="488"/>
        <v>287</v>
      </c>
      <c r="D3830">
        <f t="shared" si="489"/>
        <v>90</v>
      </c>
      <c r="E3830">
        <f t="shared" si="490"/>
        <v>197</v>
      </c>
      <c r="F3830">
        <v>11</v>
      </c>
      <c r="G3830">
        <v>42</v>
      </c>
      <c r="H3830">
        <f t="shared" si="491"/>
        <v>28</v>
      </c>
      <c r="O3830">
        <v>9</v>
      </c>
    </row>
    <row r="3831" spans="2:15" x14ac:dyDescent="0.25">
      <c r="B3831" s="16">
        <f t="shared" si="487"/>
        <v>42631</v>
      </c>
      <c r="C3831">
        <f t="shared" si="488"/>
        <v>287</v>
      </c>
      <c r="D3831">
        <f t="shared" si="489"/>
        <v>90</v>
      </c>
      <c r="E3831">
        <f t="shared" si="490"/>
        <v>197</v>
      </c>
      <c r="F3831">
        <v>11</v>
      </c>
      <c r="G3831">
        <v>42</v>
      </c>
      <c r="H3831">
        <f t="shared" si="491"/>
        <v>28</v>
      </c>
      <c r="O3831">
        <v>9</v>
      </c>
    </row>
    <row r="3832" spans="2:15" x14ac:dyDescent="0.25">
      <c r="B3832" s="16">
        <f t="shared" si="487"/>
        <v>42632</v>
      </c>
      <c r="C3832">
        <f t="shared" si="488"/>
        <v>287</v>
      </c>
      <c r="D3832">
        <f t="shared" si="489"/>
        <v>90</v>
      </c>
      <c r="E3832">
        <f t="shared" si="490"/>
        <v>197</v>
      </c>
      <c r="F3832">
        <v>11</v>
      </c>
      <c r="G3832">
        <v>42</v>
      </c>
      <c r="H3832">
        <f t="shared" si="491"/>
        <v>28</v>
      </c>
      <c r="O3832">
        <v>9</v>
      </c>
    </row>
    <row r="3833" spans="2:15" x14ac:dyDescent="0.25">
      <c r="B3833" s="16">
        <f t="shared" si="487"/>
        <v>42633</v>
      </c>
      <c r="C3833">
        <f t="shared" si="488"/>
        <v>287</v>
      </c>
      <c r="D3833">
        <f t="shared" si="489"/>
        <v>90</v>
      </c>
      <c r="E3833">
        <f t="shared" si="490"/>
        <v>197</v>
      </c>
      <c r="F3833">
        <v>11</v>
      </c>
      <c r="G3833">
        <v>42</v>
      </c>
      <c r="H3833">
        <f t="shared" si="491"/>
        <v>28</v>
      </c>
      <c r="O3833">
        <v>9</v>
      </c>
    </row>
    <row r="3834" spans="2:15" x14ac:dyDescent="0.25">
      <c r="B3834" s="16">
        <f t="shared" si="487"/>
        <v>42634</v>
      </c>
      <c r="C3834">
        <f t="shared" si="488"/>
        <v>287</v>
      </c>
      <c r="D3834">
        <f t="shared" si="489"/>
        <v>90</v>
      </c>
      <c r="E3834">
        <f t="shared" si="490"/>
        <v>197</v>
      </c>
      <c r="F3834">
        <v>11</v>
      </c>
      <c r="G3834">
        <v>42</v>
      </c>
      <c r="H3834">
        <f t="shared" si="491"/>
        <v>28</v>
      </c>
      <c r="O3834">
        <v>9</v>
      </c>
    </row>
    <row r="3835" spans="2:15" x14ac:dyDescent="0.25">
      <c r="B3835" s="16">
        <f t="shared" si="487"/>
        <v>42635</v>
      </c>
      <c r="C3835">
        <f t="shared" si="488"/>
        <v>287</v>
      </c>
      <c r="D3835">
        <f t="shared" si="489"/>
        <v>90</v>
      </c>
      <c r="E3835">
        <f t="shared" si="490"/>
        <v>197</v>
      </c>
      <c r="F3835">
        <v>11</v>
      </c>
      <c r="G3835">
        <v>42</v>
      </c>
      <c r="H3835">
        <f t="shared" si="491"/>
        <v>28</v>
      </c>
      <c r="O3835">
        <v>9</v>
      </c>
    </row>
    <row r="3836" spans="2:15" x14ac:dyDescent="0.25">
      <c r="B3836" s="16">
        <f t="shared" si="487"/>
        <v>42636</v>
      </c>
      <c r="C3836">
        <f t="shared" si="488"/>
        <v>287</v>
      </c>
      <c r="D3836">
        <f t="shared" si="489"/>
        <v>90</v>
      </c>
      <c r="E3836">
        <f t="shared" si="490"/>
        <v>197</v>
      </c>
      <c r="F3836">
        <v>11</v>
      </c>
      <c r="G3836">
        <v>42</v>
      </c>
      <c r="H3836">
        <f t="shared" si="491"/>
        <v>28</v>
      </c>
      <c r="O3836">
        <v>9</v>
      </c>
    </row>
    <row r="3837" spans="2:15" x14ac:dyDescent="0.25">
      <c r="B3837" s="16">
        <f t="shared" si="487"/>
        <v>42637</v>
      </c>
      <c r="C3837">
        <f t="shared" si="488"/>
        <v>287</v>
      </c>
      <c r="D3837">
        <f t="shared" si="489"/>
        <v>90</v>
      </c>
      <c r="E3837">
        <f t="shared" si="490"/>
        <v>197</v>
      </c>
      <c r="F3837">
        <v>11</v>
      </c>
      <c r="G3837">
        <v>42</v>
      </c>
      <c r="H3837">
        <f t="shared" si="491"/>
        <v>28</v>
      </c>
      <c r="O3837">
        <v>9</v>
      </c>
    </row>
    <row r="3838" spans="2:15" x14ac:dyDescent="0.25">
      <c r="B3838" s="16">
        <f t="shared" si="487"/>
        <v>42638</v>
      </c>
      <c r="C3838">
        <f t="shared" si="488"/>
        <v>287</v>
      </c>
      <c r="D3838">
        <f t="shared" si="489"/>
        <v>90</v>
      </c>
      <c r="E3838">
        <f t="shared" si="490"/>
        <v>197</v>
      </c>
      <c r="F3838">
        <v>11</v>
      </c>
      <c r="G3838">
        <v>42</v>
      </c>
      <c r="H3838">
        <f t="shared" si="491"/>
        <v>28</v>
      </c>
      <c r="O3838">
        <v>9</v>
      </c>
    </row>
    <row r="3839" spans="2:15" x14ac:dyDescent="0.25">
      <c r="B3839" s="16">
        <f t="shared" si="487"/>
        <v>42639</v>
      </c>
      <c r="C3839">
        <f t="shared" si="488"/>
        <v>287</v>
      </c>
      <c r="D3839">
        <f t="shared" si="489"/>
        <v>90</v>
      </c>
      <c r="E3839">
        <f t="shared" si="490"/>
        <v>197</v>
      </c>
      <c r="F3839">
        <v>11</v>
      </c>
      <c r="G3839">
        <v>42</v>
      </c>
      <c r="H3839">
        <f t="shared" si="491"/>
        <v>28</v>
      </c>
      <c r="O3839">
        <v>9</v>
      </c>
    </row>
    <row r="3840" spans="2:15" x14ac:dyDescent="0.25">
      <c r="B3840" s="16">
        <f t="shared" si="487"/>
        <v>42640</v>
      </c>
      <c r="C3840">
        <f t="shared" si="488"/>
        <v>287</v>
      </c>
      <c r="D3840">
        <f t="shared" si="489"/>
        <v>90</v>
      </c>
      <c r="E3840">
        <f t="shared" si="490"/>
        <v>197</v>
      </c>
      <c r="F3840">
        <v>11</v>
      </c>
      <c r="G3840">
        <v>42</v>
      </c>
      <c r="H3840">
        <f t="shared" si="491"/>
        <v>28</v>
      </c>
      <c r="O3840">
        <v>9</v>
      </c>
    </row>
    <row r="3841" spans="2:20" x14ac:dyDescent="0.25">
      <c r="B3841" s="16">
        <f t="shared" si="487"/>
        <v>42641</v>
      </c>
      <c r="C3841">
        <f t="shared" si="488"/>
        <v>287</v>
      </c>
      <c r="D3841">
        <f t="shared" si="489"/>
        <v>90</v>
      </c>
      <c r="E3841">
        <f t="shared" si="490"/>
        <v>197</v>
      </c>
      <c r="F3841">
        <v>11</v>
      </c>
      <c r="G3841">
        <v>42</v>
      </c>
      <c r="H3841">
        <f t="shared" si="491"/>
        <v>28</v>
      </c>
      <c r="O3841">
        <v>9</v>
      </c>
    </row>
    <row r="3842" spans="2:20" x14ac:dyDescent="0.25">
      <c r="B3842" s="16">
        <f t="shared" si="487"/>
        <v>42642</v>
      </c>
      <c r="C3842">
        <f t="shared" si="488"/>
        <v>287</v>
      </c>
      <c r="D3842">
        <f t="shared" si="489"/>
        <v>90</v>
      </c>
      <c r="E3842">
        <f t="shared" si="490"/>
        <v>197</v>
      </c>
      <c r="F3842">
        <v>11</v>
      </c>
      <c r="G3842">
        <v>42</v>
      </c>
      <c r="H3842">
        <f t="shared" si="491"/>
        <v>28</v>
      </c>
      <c r="O3842">
        <v>9</v>
      </c>
    </row>
    <row r="3843" spans="2:20" x14ac:dyDescent="0.25">
      <c r="B3843" s="16">
        <f t="shared" si="487"/>
        <v>42643</v>
      </c>
      <c r="C3843">
        <f t="shared" si="488"/>
        <v>287</v>
      </c>
      <c r="D3843">
        <f t="shared" si="489"/>
        <v>90</v>
      </c>
      <c r="E3843">
        <f t="shared" si="490"/>
        <v>197</v>
      </c>
      <c r="F3843">
        <v>11</v>
      </c>
      <c r="G3843">
        <v>42</v>
      </c>
      <c r="H3843">
        <f t="shared" si="491"/>
        <v>28</v>
      </c>
      <c r="O3843">
        <v>9</v>
      </c>
    </row>
    <row r="3844" spans="2:20" x14ac:dyDescent="0.25">
      <c r="B3844" s="16">
        <f t="shared" si="487"/>
        <v>42644</v>
      </c>
      <c r="C3844">
        <v>295</v>
      </c>
      <c r="D3844">
        <f t="shared" ref="D3844:D3907" si="492">SUM(F3844:W3844)</f>
        <v>229</v>
      </c>
      <c r="E3844">
        <f t="shared" ref="E3844:E3907" si="493">C3844-D3844</f>
        <v>66</v>
      </c>
      <c r="F3844">
        <f>3+5+10</f>
        <v>18</v>
      </c>
      <c r="G3844">
        <f>5+4+10</f>
        <v>19</v>
      </c>
      <c r="H3844">
        <f>40+10+3+80-50</f>
        <v>83</v>
      </c>
      <c r="O3844">
        <f>32+15+2</f>
        <v>49</v>
      </c>
      <c r="T3844">
        <f>50+10</f>
        <v>60</v>
      </c>
    </row>
    <row r="3845" spans="2:20" x14ac:dyDescent="0.25">
      <c r="B3845" s="16">
        <f t="shared" si="487"/>
        <v>42645</v>
      </c>
      <c r="C3845">
        <f t="shared" si="488"/>
        <v>295</v>
      </c>
      <c r="D3845">
        <f t="shared" si="492"/>
        <v>229</v>
      </c>
      <c r="E3845">
        <f t="shared" si="493"/>
        <v>66</v>
      </c>
      <c r="F3845">
        <f t="shared" ref="F3845:F3908" si="494">3+5+10</f>
        <v>18</v>
      </c>
      <c r="G3845">
        <f t="shared" ref="G3845:G3874" si="495">5+4+10</f>
        <v>19</v>
      </c>
      <c r="H3845">
        <f t="shared" ref="H3845:H3874" si="496">40+10+3+80-50</f>
        <v>83</v>
      </c>
      <c r="O3845">
        <f t="shared" ref="O3845:O3874" si="497">32+15+2</f>
        <v>49</v>
      </c>
      <c r="T3845">
        <f t="shared" ref="T3845:T3908" si="498">50+10</f>
        <v>60</v>
      </c>
    </row>
    <row r="3846" spans="2:20" x14ac:dyDescent="0.25">
      <c r="B3846" s="16">
        <f t="shared" si="487"/>
        <v>42646</v>
      </c>
      <c r="C3846">
        <f t="shared" si="488"/>
        <v>295</v>
      </c>
      <c r="D3846">
        <f t="shared" si="492"/>
        <v>229</v>
      </c>
      <c r="E3846">
        <f t="shared" si="493"/>
        <v>66</v>
      </c>
      <c r="F3846">
        <f t="shared" si="494"/>
        <v>18</v>
      </c>
      <c r="G3846">
        <f t="shared" si="495"/>
        <v>19</v>
      </c>
      <c r="H3846">
        <f t="shared" si="496"/>
        <v>83</v>
      </c>
      <c r="O3846">
        <f t="shared" si="497"/>
        <v>49</v>
      </c>
      <c r="T3846">
        <f t="shared" si="498"/>
        <v>60</v>
      </c>
    </row>
    <row r="3847" spans="2:20" x14ac:dyDescent="0.25">
      <c r="B3847" s="16">
        <f t="shared" si="487"/>
        <v>42647</v>
      </c>
      <c r="C3847">
        <f t="shared" si="488"/>
        <v>295</v>
      </c>
      <c r="D3847">
        <f t="shared" si="492"/>
        <v>229</v>
      </c>
      <c r="E3847">
        <f t="shared" si="493"/>
        <v>66</v>
      </c>
      <c r="F3847">
        <f t="shared" si="494"/>
        <v>18</v>
      </c>
      <c r="G3847">
        <f t="shared" si="495"/>
        <v>19</v>
      </c>
      <c r="H3847">
        <f t="shared" si="496"/>
        <v>83</v>
      </c>
      <c r="O3847">
        <f t="shared" si="497"/>
        <v>49</v>
      </c>
      <c r="T3847">
        <f t="shared" si="498"/>
        <v>60</v>
      </c>
    </row>
    <row r="3848" spans="2:20" x14ac:dyDescent="0.25">
      <c r="B3848" s="16">
        <f t="shared" si="487"/>
        <v>42648</v>
      </c>
      <c r="C3848">
        <f t="shared" si="488"/>
        <v>295</v>
      </c>
      <c r="D3848">
        <f t="shared" si="492"/>
        <v>229</v>
      </c>
      <c r="E3848">
        <f t="shared" si="493"/>
        <v>66</v>
      </c>
      <c r="F3848">
        <f t="shared" si="494"/>
        <v>18</v>
      </c>
      <c r="G3848">
        <f t="shared" si="495"/>
        <v>19</v>
      </c>
      <c r="H3848">
        <f t="shared" si="496"/>
        <v>83</v>
      </c>
      <c r="O3848">
        <f t="shared" si="497"/>
        <v>49</v>
      </c>
      <c r="T3848">
        <f t="shared" si="498"/>
        <v>60</v>
      </c>
    </row>
    <row r="3849" spans="2:20" x14ac:dyDescent="0.25">
      <c r="B3849" s="16">
        <f t="shared" ref="B3849:B3912" si="499">B3848+1</f>
        <v>42649</v>
      </c>
      <c r="C3849">
        <f t="shared" si="488"/>
        <v>295</v>
      </c>
      <c r="D3849">
        <f t="shared" si="492"/>
        <v>229</v>
      </c>
      <c r="E3849">
        <f t="shared" si="493"/>
        <v>66</v>
      </c>
      <c r="F3849">
        <f t="shared" si="494"/>
        <v>18</v>
      </c>
      <c r="G3849">
        <f t="shared" si="495"/>
        <v>19</v>
      </c>
      <c r="H3849">
        <f t="shared" si="496"/>
        <v>83</v>
      </c>
      <c r="O3849">
        <f t="shared" si="497"/>
        <v>49</v>
      </c>
      <c r="T3849">
        <f t="shared" si="498"/>
        <v>60</v>
      </c>
    </row>
    <row r="3850" spans="2:20" x14ac:dyDescent="0.25">
      <c r="B3850" s="16">
        <f t="shared" si="499"/>
        <v>42650</v>
      </c>
      <c r="C3850">
        <f t="shared" ref="C3850:C3913" si="500">C3849</f>
        <v>295</v>
      </c>
      <c r="D3850">
        <f t="shared" si="492"/>
        <v>229</v>
      </c>
      <c r="E3850">
        <f t="shared" si="493"/>
        <v>66</v>
      </c>
      <c r="F3850">
        <f t="shared" si="494"/>
        <v>18</v>
      </c>
      <c r="G3850">
        <f t="shared" si="495"/>
        <v>19</v>
      </c>
      <c r="H3850">
        <f t="shared" si="496"/>
        <v>83</v>
      </c>
      <c r="O3850">
        <f t="shared" si="497"/>
        <v>49</v>
      </c>
      <c r="T3850">
        <f t="shared" si="498"/>
        <v>60</v>
      </c>
    </row>
    <row r="3851" spans="2:20" x14ac:dyDescent="0.25">
      <c r="B3851" s="16">
        <f t="shared" si="499"/>
        <v>42651</v>
      </c>
      <c r="C3851">
        <f t="shared" si="500"/>
        <v>295</v>
      </c>
      <c r="D3851">
        <f t="shared" si="492"/>
        <v>229</v>
      </c>
      <c r="E3851">
        <f t="shared" si="493"/>
        <v>66</v>
      </c>
      <c r="F3851">
        <f t="shared" si="494"/>
        <v>18</v>
      </c>
      <c r="G3851">
        <f t="shared" si="495"/>
        <v>19</v>
      </c>
      <c r="H3851">
        <f t="shared" si="496"/>
        <v>83</v>
      </c>
      <c r="O3851">
        <f t="shared" si="497"/>
        <v>49</v>
      </c>
      <c r="T3851">
        <f t="shared" si="498"/>
        <v>60</v>
      </c>
    </row>
    <row r="3852" spans="2:20" x14ac:dyDescent="0.25">
      <c r="B3852" s="16">
        <f t="shared" si="499"/>
        <v>42652</v>
      </c>
      <c r="C3852">
        <f t="shared" si="500"/>
        <v>295</v>
      </c>
      <c r="D3852">
        <f t="shared" si="492"/>
        <v>229</v>
      </c>
      <c r="E3852">
        <f t="shared" si="493"/>
        <v>66</v>
      </c>
      <c r="F3852">
        <f t="shared" si="494"/>
        <v>18</v>
      </c>
      <c r="G3852">
        <f t="shared" si="495"/>
        <v>19</v>
      </c>
      <c r="H3852">
        <f t="shared" si="496"/>
        <v>83</v>
      </c>
      <c r="O3852">
        <f t="shared" si="497"/>
        <v>49</v>
      </c>
      <c r="T3852">
        <f t="shared" si="498"/>
        <v>60</v>
      </c>
    </row>
    <row r="3853" spans="2:20" x14ac:dyDescent="0.25">
      <c r="B3853" s="16">
        <f t="shared" si="499"/>
        <v>42653</v>
      </c>
      <c r="C3853">
        <f t="shared" si="500"/>
        <v>295</v>
      </c>
      <c r="D3853">
        <f t="shared" si="492"/>
        <v>229</v>
      </c>
      <c r="E3853">
        <f t="shared" si="493"/>
        <v>66</v>
      </c>
      <c r="F3853">
        <f t="shared" si="494"/>
        <v>18</v>
      </c>
      <c r="G3853">
        <f t="shared" si="495"/>
        <v>19</v>
      </c>
      <c r="H3853">
        <f t="shared" si="496"/>
        <v>83</v>
      </c>
      <c r="O3853">
        <f t="shared" si="497"/>
        <v>49</v>
      </c>
      <c r="T3853">
        <f t="shared" si="498"/>
        <v>60</v>
      </c>
    </row>
    <row r="3854" spans="2:20" x14ac:dyDescent="0.25">
      <c r="B3854" s="16">
        <f t="shared" si="499"/>
        <v>42654</v>
      </c>
      <c r="C3854">
        <f t="shared" si="500"/>
        <v>295</v>
      </c>
      <c r="D3854">
        <f t="shared" si="492"/>
        <v>229</v>
      </c>
      <c r="E3854">
        <f t="shared" si="493"/>
        <v>66</v>
      </c>
      <c r="F3854">
        <f t="shared" si="494"/>
        <v>18</v>
      </c>
      <c r="G3854">
        <f t="shared" si="495"/>
        <v>19</v>
      </c>
      <c r="H3854">
        <f t="shared" si="496"/>
        <v>83</v>
      </c>
      <c r="O3854">
        <f t="shared" si="497"/>
        <v>49</v>
      </c>
      <c r="T3854">
        <f t="shared" si="498"/>
        <v>60</v>
      </c>
    </row>
    <row r="3855" spans="2:20" x14ac:dyDescent="0.25">
      <c r="B3855" s="16">
        <f t="shared" si="499"/>
        <v>42655</v>
      </c>
      <c r="C3855">
        <f t="shared" si="500"/>
        <v>295</v>
      </c>
      <c r="D3855">
        <f t="shared" si="492"/>
        <v>229</v>
      </c>
      <c r="E3855">
        <f t="shared" si="493"/>
        <v>66</v>
      </c>
      <c r="F3855">
        <f t="shared" si="494"/>
        <v>18</v>
      </c>
      <c r="G3855">
        <f t="shared" si="495"/>
        <v>19</v>
      </c>
      <c r="H3855">
        <f t="shared" si="496"/>
        <v>83</v>
      </c>
      <c r="O3855">
        <f t="shared" si="497"/>
        <v>49</v>
      </c>
      <c r="T3855">
        <f t="shared" si="498"/>
        <v>60</v>
      </c>
    </row>
    <row r="3856" spans="2:20" x14ac:dyDescent="0.25">
      <c r="B3856" s="16">
        <f t="shared" si="499"/>
        <v>42656</v>
      </c>
      <c r="C3856">
        <f t="shared" si="500"/>
        <v>295</v>
      </c>
      <c r="D3856">
        <f t="shared" si="492"/>
        <v>229</v>
      </c>
      <c r="E3856">
        <f t="shared" si="493"/>
        <v>66</v>
      </c>
      <c r="F3856">
        <f t="shared" si="494"/>
        <v>18</v>
      </c>
      <c r="G3856">
        <f t="shared" si="495"/>
        <v>19</v>
      </c>
      <c r="H3856">
        <f t="shared" si="496"/>
        <v>83</v>
      </c>
      <c r="O3856">
        <f t="shared" si="497"/>
        <v>49</v>
      </c>
      <c r="T3856">
        <f t="shared" si="498"/>
        <v>60</v>
      </c>
    </row>
    <row r="3857" spans="2:20" x14ac:dyDescent="0.25">
      <c r="B3857" s="16">
        <f t="shared" si="499"/>
        <v>42657</v>
      </c>
      <c r="C3857">
        <f t="shared" si="500"/>
        <v>295</v>
      </c>
      <c r="D3857">
        <f t="shared" si="492"/>
        <v>229</v>
      </c>
      <c r="E3857">
        <f t="shared" si="493"/>
        <v>66</v>
      </c>
      <c r="F3857">
        <f t="shared" si="494"/>
        <v>18</v>
      </c>
      <c r="G3857">
        <f t="shared" si="495"/>
        <v>19</v>
      </c>
      <c r="H3857">
        <f t="shared" si="496"/>
        <v>83</v>
      </c>
      <c r="O3857">
        <f t="shared" si="497"/>
        <v>49</v>
      </c>
      <c r="T3857">
        <f t="shared" si="498"/>
        <v>60</v>
      </c>
    </row>
    <row r="3858" spans="2:20" x14ac:dyDescent="0.25">
      <c r="B3858" s="16">
        <f t="shared" si="499"/>
        <v>42658</v>
      </c>
      <c r="C3858">
        <f t="shared" si="500"/>
        <v>295</v>
      </c>
      <c r="D3858">
        <f t="shared" si="492"/>
        <v>229</v>
      </c>
      <c r="E3858">
        <f t="shared" si="493"/>
        <v>66</v>
      </c>
      <c r="F3858">
        <f t="shared" si="494"/>
        <v>18</v>
      </c>
      <c r="G3858">
        <f t="shared" si="495"/>
        <v>19</v>
      </c>
      <c r="H3858">
        <f t="shared" si="496"/>
        <v>83</v>
      </c>
      <c r="O3858">
        <f t="shared" si="497"/>
        <v>49</v>
      </c>
      <c r="T3858">
        <f t="shared" si="498"/>
        <v>60</v>
      </c>
    </row>
    <row r="3859" spans="2:20" x14ac:dyDescent="0.25">
      <c r="B3859" s="16">
        <f t="shared" si="499"/>
        <v>42659</v>
      </c>
      <c r="C3859">
        <f t="shared" si="500"/>
        <v>295</v>
      </c>
      <c r="D3859">
        <f t="shared" si="492"/>
        <v>229</v>
      </c>
      <c r="E3859">
        <f t="shared" si="493"/>
        <v>66</v>
      </c>
      <c r="F3859">
        <f t="shared" si="494"/>
        <v>18</v>
      </c>
      <c r="G3859">
        <f t="shared" si="495"/>
        <v>19</v>
      </c>
      <c r="H3859">
        <f t="shared" si="496"/>
        <v>83</v>
      </c>
      <c r="O3859">
        <f t="shared" si="497"/>
        <v>49</v>
      </c>
      <c r="T3859">
        <f t="shared" si="498"/>
        <v>60</v>
      </c>
    </row>
    <row r="3860" spans="2:20" x14ac:dyDescent="0.25">
      <c r="B3860" s="16">
        <f t="shared" si="499"/>
        <v>42660</v>
      </c>
      <c r="C3860">
        <f t="shared" si="500"/>
        <v>295</v>
      </c>
      <c r="D3860">
        <f t="shared" si="492"/>
        <v>229</v>
      </c>
      <c r="E3860">
        <f t="shared" si="493"/>
        <v>66</v>
      </c>
      <c r="F3860">
        <f t="shared" si="494"/>
        <v>18</v>
      </c>
      <c r="G3860">
        <f t="shared" si="495"/>
        <v>19</v>
      </c>
      <c r="H3860">
        <f t="shared" si="496"/>
        <v>83</v>
      </c>
      <c r="O3860">
        <f t="shared" si="497"/>
        <v>49</v>
      </c>
      <c r="T3860">
        <f t="shared" si="498"/>
        <v>60</v>
      </c>
    </row>
    <row r="3861" spans="2:20" x14ac:dyDescent="0.25">
      <c r="B3861" s="16">
        <f t="shared" si="499"/>
        <v>42661</v>
      </c>
      <c r="C3861">
        <f t="shared" si="500"/>
        <v>295</v>
      </c>
      <c r="D3861">
        <f t="shared" si="492"/>
        <v>229</v>
      </c>
      <c r="E3861">
        <f t="shared" si="493"/>
        <v>66</v>
      </c>
      <c r="F3861">
        <f t="shared" si="494"/>
        <v>18</v>
      </c>
      <c r="G3861">
        <f t="shared" si="495"/>
        <v>19</v>
      </c>
      <c r="H3861">
        <f t="shared" si="496"/>
        <v>83</v>
      </c>
      <c r="O3861">
        <f t="shared" si="497"/>
        <v>49</v>
      </c>
      <c r="T3861">
        <f t="shared" si="498"/>
        <v>60</v>
      </c>
    </row>
    <row r="3862" spans="2:20" x14ac:dyDescent="0.25">
      <c r="B3862" s="16">
        <f t="shared" si="499"/>
        <v>42662</v>
      </c>
      <c r="C3862">
        <f t="shared" si="500"/>
        <v>295</v>
      </c>
      <c r="D3862">
        <f t="shared" si="492"/>
        <v>229</v>
      </c>
      <c r="E3862">
        <f t="shared" si="493"/>
        <v>66</v>
      </c>
      <c r="F3862">
        <f t="shared" si="494"/>
        <v>18</v>
      </c>
      <c r="G3862">
        <f t="shared" si="495"/>
        <v>19</v>
      </c>
      <c r="H3862">
        <f t="shared" si="496"/>
        <v>83</v>
      </c>
      <c r="O3862">
        <f t="shared" si="497"/>
        <v>49</v>
      </c>
      <c r="T3862">
        <f t="shared" si="498"/>
        <v>60</v>
      </c>
    </row>
    <row r="3863" spans="2:20" x14ac:dyDescent="0.25">
      <c r="B3863" s="16">
        <f t="shared" si="499"/>
        <v>42663</v>
      </c>
      <c r="C3863">
        <f t="shared" si="500"/>
        <v>295</v>
      </c>
      <c r="D3863">
        <f t="shared" si="492"/>
        <v>229</v>
      </c>
      <c r="E3863">
        <f t="shared" si="493"/>
        <v>66</v>
      </c>
      <c r="F3863">
        <f t="shared" si="494"/>
        <v>18</v>
      </c>
      <c r="G3863">
        <f t="shared" si="495"/>
        <v>19</v>
      </c>
      <c r="H3863">
        <f t="shared" si="496"/>
        <v>83</v>
      </c>
      <c r="O3863">
        <f t="shared" si="497"/>
        <v>49</v>
      </c>
      <c r="T3863">
        <f t="shared" si="498"/>
        <v>60</v>
      </c>
    </row>
    <row r="3864" spans="2:20" x14ac:dyDescent="0.25">
      <c r="B3864" s="16">
        <f t="shared" si="499"/>
        <v>42664</v>
      </c>
      <c r="C3864">
        <f t="shared" si="500"/>
        <v>295</v>
      </c>
      <c r="D3864">
        <f t="shared" si="492"/>
        <v>229</v>
      </c>
      <c r="E3864">
        <f t="shared" si="493"/>
        <v>66</v>
      </c>
      <c r="F3864">
        <f t="shared" si="494"/>
        <v>18</v>
      </c>
      <c r="G3864">
        <f t="shared" si="495"/>
        <v>19</v>
      </c>
      <c r="H3864">
        <f t="shared" si="496"/>
        <v>83</v>
      </c>
      <c r="O3864">
        <f t="shared" si="497"/>
        <v>49</v>
      </c>
      <c r="T3864">
        <f t="shared" si="498"/>
        <v>60</v>
      </c>
    </row>
    <row r="3865" spans="2:20" x14ac:dyDescent="0.25">
      <c r="B3865" s="16">
        <f t="shared" si="499"/>
        <v>42665</v>
      </c>
      <c r="C3865">
        <f t="shared" si="500"/>
        <v>295</v>
      </c>
      <c r="D3865">
        <f t="shared" si="492"/>
        <v>229</v>
      </c>
      <c r="E3865">
        <f t="shared" si="493"/>
        <v>66</v>
      </c>
      <c r="F3865">
        <f t="shared" si="494"/>
        <v>18</v>
      </c>
      <c r="G3865">
        <f t="shared" si="495"/>
        <v>19</v>
      </c>
      <c r="H3865">
        <f t="shared" si="496"/>
        <v>83</v>
      </c>
      <c r="O3865">
        <f t="shared" si="497"/>
        <v>49</v>
      </c>
      <c r="T3865">
        <f t="shared" si="498"/>
        <v>60</v>
      </c>
    </row>
    <row r="3866" spans="2:20" x14ac:dyDescent="0.25">
      <c r="B3866" s="16">
        <f t="shared" si="499"/>
        <v>42666</v>
      </c>
      <c r="C3866">
        <f t="shared" si="500"/>
        <v>295</v>
      </c>
      <c r="D3866">
        <f t="shared" si="492"/>
        <v>229</v>
      </c>
      <c r="E3866">
        <f t="shared" si="493"/>
        <v>66</v>
      </c>
      <c r="F3866">
        <f t="shared" si="494"/>
        <v>18</v>
      </c>
      <c r="G3866">
        <f t="shared" si="495"/>
        <v>19</v>
      </c>
      <c r="H3866">
        <f t="shared" si="496"/>
        <v>83</v>
      </c>
      <c r="O3866">
        <f t="shared" si="497"/>
        <v>49</v>
      </c>
      <c r="T3866">
        <f t="shared" si="498"/>
        <v>60</v>
      </c>
    </row>
    <row r="3867" spans="2:20" x14ac:dyDescent="0.25">
      <c r="B3867" s="16">
        <f t="shared" si="499"/>
        <v>42667</v>
      </c>
      <c r="C3867">
        <f t="shared" si="500"/>
        <v>295</v>
      </c>
      <c r="D3867">
        <f t="shared" si="492"/>
        <v>229</v>
      </c>
      <c r="E3867">
        <f t="shared" si="493"/>
        <v>66</v>
      </c>
      <c r="F3867">
        <f t="shared" si="494"/>
        <v>18</v>
      </c>
      <c r="G3867">
        <f t="shared" si="495"/>
        <v>19</v>
      </c>
      <c r="H3867">
        <f t="shared" si="496"/>
        <v>83</v>
      </c>
      <c r="O3867">
        <f t="shared" si="497"/>
        <v>49</v>
      </c>
      <c r="T3867">
        <f t="shared" si="498"/>
        <v>60</v>
      </c>
    </row>
    <row r="3868" spans="2:20" x14ac:dyDescent="0.25">
      <c r="B3868" s="16">
        <f t="shared" si="499"/>
        <v>42668</v>
      </c>
      <c r="C3868">
        <f t="shared" si="500"/>
        <v>295</v>
      </c>
      <c r="D3868">
        <f t="shared" si="492"/>
        <v>229</v>
      </c>
      <c r="E3868">
        <f t="shared" si="493"/>
        <v>66</v>
      </c>
      <c r="F3868">
        <f t="shared" si="494"/>
        <v>18</v>
      </c>
      <c r="G3868">
        <f t="shared" si="495"/>
        <v>19</v>
      </c>
      <c r="H3868">
        <f t="shared" si="496"/>
        <v>83</v>
      </c>
      <c r="O3868">
        <f t="shared" si="497"/>
        <v>49</v>
      </c>
      <c r="T3868">
        <f t="shared" si="498"/>
        <v>60</v>
      </c>
    </row>
    <row r="3869" spans="2:20" x14ac:dyDescent="0.25">
      <c r="B3869" s="16">
        <f t="shared" si="499"/>
        <v>42669</v>
      </c>
      <c r="C3869">
        <f t="shared" si="500"/>
        <v>295</v>
      </c>
      <c r="D3869">
        <f t="shared" si="492"/>
        <v>229</v>
      </c>
      <c r="E3869">
        <f t="shared" si="493"/>
        <v>66</v>
      </c>
      <c r="F3869">
        <f t="shared" si="494"/>
        <v>18</v>
      </c>
      <c r="G3869">
        <f t="shared" si="495"/>
        <v>19</v>
      </c>
      <c r="H3869">
        <f t="shared" si="496"/>
        <v>83</v>
      </c>
      <c r="O3869">
        <f t="shared" si="497"/>
        <v>49</v>
      </c>
      <c r="T3869">
        <f t="shared" si="498"/>
        <v>60</v>
      </c>
    </row>
    <row r="3870" spans="2:20" x14ac:dyDescent="0.25">
      <c r="B3870" s="16">
        <f t="shared" si="499"/>
        <v>42670</v>
      </c>
      <c r="C3870">
        <f t="shared" si="500"/>
        <v>295</v>
      </c>
      <c r="D3870">
        <f t="shared" si="492"/>
        <v>229</v>
      </c>
      <c r="E3870">
        <f t="shared" si="493"/>
        <v>66</v>
      </c>
      <c r="F3870">
        <f t="shared" si="494"/>
        <v>18</v>
      </c>
      <c r="G3870">
        <f t="shared" si="495"/>
        <v>19</v>
      </c>
      <c r="H3870">
        <f t="shared" si="496"/>
        <v>83</v>
      </c>
      <c r="O3870">
        <f t="shared" si="497"/>
        <v>49</v>
      </c>
      <c r="T3870">
        <f t="shared" si="498"/>
        <v>60</v>
      </c>
    </row>
    <row r="3871" spans="2:20" x14ac:dyDescent="0.25">
      <c r="B3871" s="16">
        <f t="shared" si="499"/>
        <v>42671</v>
      </c>
      <c r="C3871">
        <f t="shared" si="500"/>
        <v>295</v>
      </c>
      <c r="D3871">
        <f t="shared" si="492"/>
        <v>229</v>
      </c>
      <c r="E3871">
        <f t="shared" si="493"/>
        <v>66</v>
      </c>
      <c r="F3871">
        <f t="shared" si="494"/>
        <v>18</v>
      </c>
      <c r="G3871">
        <f t="shared" si="495"/>
        <v>19</v>
      </c>
      <c r="H3871">
        <f t="shared" si="496"/>
        <v>83</v>
      </c>
      <c r="O3871">
        <f t="shared" si="497"/>
        <v>49</v>
      </c>
      <c r="T3871">
        <f t="shared" si="498"/>
        <v>60</v>
      </c>
    </row>
    <row r="3872" spans="2:20" x14ac:dyDescent="0.25">
      <c r="B3872" s="16">
        <f t="shared" si="499"/>
        <v>42672</v>
      </c>
      <c r="C3872">
        <f t="shared" si="500"/>
        <v>295</v>
      </c>
      <c r="D3872">
        <f t="shared" si="492"/>
        <v>229</v>
      </c>
      <c r="E3872">
        <f t="shared" si="493"/>
        <v>66</v>
      </c>
      <c r="F3872">
        <f t="shared" si="494"/>
        <v>18</v>
      </c>
      <c r="G3872">
        <f t="shared" si="495"/>
        <v>19</v>
      </c>
      <c r="H3872">
        <f t="shared" si="496"/>
        <v>83</v>
      </c>
      <c r="O3872">
        <f t="shared" si="497"/>
        <v>49</v>
      </c>
      <c r="T3872">
        <f t="shared" si="498"/>
        <v>60</v>
      </c>
    </row>
    <row r="3873" spans="2:20" x14ac:dyDescent="0.25">
      <c r="B3873" s="16">
        <f t="shared" si="499"/>
        <v>42673</v>
      </c>
      <c r="C3873">
        <f t="shared" si="500"/>
        <v>295</v>
      </c>
      <c r="D3873">
        <f t="shared" si="492"/>
        <v>229</v>
      </c>
      <c r="E3873">
        <f t="shared" si="493"/>
        <v>66</v>
      </c>
      <c r="F3873">
        <f t="shared" si="494"/>
        <v>18</v>
      </c>
      <c r="G3873">
        <f t="shared" si="495"/>
        <v>19</v>
      </c>
      <c r="H3873">
        <f t="shared" si="496"/>
        <v>83</v>
      </c>
      <c r="O3873">
        <f t="shared" si="497"/>
        <v>49</v>
      </c>
      <c r="T3873">
        <f t="shared" si="498"/>
        <v>60</v>
      </c>
    </row>
    <row r="3874" spans="2:20" x14ac:dyDescent="0.25">
      <c r="B3874" s="16">
        <f t="shared" si="499"/>
        <v>42674</v>
      </c>
      <c r="C3874">
        <f t="shared" si="500"/>
        <v>295</v>
      </c>
      <c r="D3874">
        <f t="shared" si="492"/>
        <v>229</v>
      </c>
      <c r="E3874">
        <f t="shared" si="493"/>
        <v>66</v>
      </c>
      <c r="F3874">
        <f t="shared" si="494"/>
        <v>18</v>
      </c>
      <c r="G3874">
        <f t="shared" si="495"/>
        <v>19</v>
      </c>
      <c r="H3874">
        <f t="shared" si="496"/>
        <v>83</v>
      </c>
      <c r="O3874">
        <f t="shared" si="497"/>
        <v>49</v>
      </c>
      <c r="T3874">
        <f t="shared" si="498"/>
        <v>60</v>
      </c>
    </row>
    <row r="3875" spans="2:20" x14ac:dyDescent="0.25">
      <c r="B3875" s="16">
        <f t="shared" si="499"/>
        <v>42675</v>
      </c>
      <c r="C3875">
        <f t="shared" si="500"/>
        <v>295</v>
      </c>
      <c r="D3875">
        <f t="shared" si="492"/>
        <v>234</v>
      </c>
      <c r="E3875">
        <f t="shared" si="493"/>
        <v>61</v>
      </c>
      <c r="F3875">
        <f>3+5+10+23</f>
        <v>41</v>
      </c>
      <c r="G3875">
        <f t="shared" ref="G3875:G3935" si="501">5+4</f>
        <v>9</v>
      </c>
      <c r="H3875">
        <f>40+10+3+73-53</f>
        <v>73</v>
      </c>
      <c r="O3875">
        <f>32+15+2+2</f>
        <v>51</v>
      </c>
      <c r="T3875">
        <f t="shared" si="498"/>
        <v>60</v>
      </c>
    </row>
    <row r="3876" spans="2:20" x14ac:dyDescent="0.25">
      <c r="B3876" s="16">
        <f t="shared" si="499"/>
        <v>42676</v>
      </c>
      <c r="C3876">
        <f t="shared" si="500"/>
        <v>295</v>
      </c>
      <c r="D3876">
        <f t="shared" si="492"/>
        <v>234</v>
      </c>
      <c r="E3876">
        <f t="shared" si="493"/>
        <v>61</v>
      </c>
      <c r="F3876">
        <f t="shared" ref="F3876:F3904" si="502">3+5+10+23</f>
        <v>41</v>
      </c>
      <c r="G3876">
        <f t="shared" si="501"/>
        <v>9</v>
      </c>
      <c r="H3876">
        <f t="shared" ref="H3876:H3904" si="503">40+10+3+73-53</f>
        <v>73</v>
      </c>
      <c r="O3876">
        <f t="shared" ref="O3876:O3904" si="504">32+15+2+2</f>
        <v>51</v>
      </c>
      <c r="T3876">
        <f t="shared" si="498"/>
        <v>60</v>
      </c>
    </row>
    <row r="3877" spans="2:20" x14ac:dyDescent="0.25">
      <c r="B3877" s="16">
        <f t="shared" si="499"/>
        <v>42677</v>
      </c>
      <c r="C3877">
        <f t="shared" si="500"/>
        <v>295</v>
      </c>
      <c r="D3877">
        <f t="shared" si="492"/>
        <v>234</v>
      </c>
      <c r="E3877">
        <f t="shared" si="493"/>
        <v>61</v>
      </c>
      <c r="F3877">
        <f t="shared" si="502"/>
        <v>41</v>
      </c>
      <c r="G3877">
        <f t="shared" si="501"/>
        <v>9</v>
      </c>
      <c r="H3877">
        <f t="shared" si="503"/>
        <v>73</v>
      </c>
      <c r="O3877">
        <f t="shared" si="504"/>
        <v>51</v>
      </c>
      <c r="T3877">
        <f t="shared" si="498"/>
        <v>60</v>
      </c>
    </row>
    <row r="3878" spans="2:20" x14ac:dyDescent="0.25">
      <c r="B3878" s="16">
        <f t="shared" si="499"/>
        <v>42678</v>
      </c>
      <c r="C3878">
        <f t="shared" si="500"/>
        <v>295</v>
      </c>
      <c r="D3878">
        <f t="shared" si="492"/>
        <v>234</v>
      </c>
      <c r="E3878">
        <f t="shared" si="493"/>
        <v>61</v>
      </c>
      <c r="F3878">
        <f t="shared" si="502"/>
        <v>41</v>
      </c>
      <c r="G3878">
        <f t="shared" si="501"/>
        <v>9</v>
      </c>
      <c r="H3878">
        <f t="shared" si="503"/>
        <v>73</v>
      </c>
      <c r="O3878">
        <f t="shared" si="504"/>
        <v>51</v>
      </c>
      <c r="T3878">
        <f t="shared" si="498"/>
        <v>60</v>
      </c>
    </row>
    <row r="3879" spans="2:20" x14ac:dyDescent="0.25">
      <c r="B3879" s="16">
        <f t="shared" si="499"/>
        <v>42679</v>
      </c>
      <c r="C3879">
        <f t="shared" si="500"/>
        <v>295</v>
      </c>
      <c r="D3879">
        <f t="shared" si="492"/>
        <v>234</v>
      </c>
      <c r="E3879">
        <f t="shared" si="493"/>
        <v>61</v>
      </c>
      <c r="F3879">
        <f t="shared" si="502"/>
        <v>41</v>
      </c>
      <c r="G3879">
        <f t="shared" si="501"/>
        <v>9</v>
      </c>
      <c r="H3879">
        <f t="shared" si="503"/>
        <v>73</v>
      </c>
      <c r="O3879">
        <f t="shared" si="504"/>
        <v>51</v>
      </c>
      <c r="T3879">
        <f t="shared" si="498"/>
        <v>60</v>
      </c>
    </row>
    <row r="3880" spans="2:20" x14ac:dyDescent="0.25">
      <c r="B3880" s="16">
        <f t="shared" si="499"/>
        <v>42680</v>
      </c>
      <c r="C3880">
        <f t="shared" si="500"/>
        <v>295</v>
      </c>
      <c r="D3880">
        <f t="shared" si="492"/>
        <v>234</v>
      </c>
      <c r="E3880">
        <f t="shared" si="493"/>
        <v>61</v>
      </c>
      <c r="F3880">
        <f t="shared" si="502"/>
        <v>41</v>
      </c>
      <c r="G3880">
        <f t="shared" si="501"/>
        <v>9</v>
      </c>
      <c r="H3880">
        <f t="shared" si="503"/>
        <v>73</v>
      </c>
      <c r="O3880">
        <f t="shared" si="504"/>
        <v>51</v>
      </c>
      <c r="T3880">
        <f t="shared" si="498"/>
        <v>60</v>
      </c>
    </row>
    <row r="3881" spans="2:20" x14ac:dyDescent="0.25">
      <c r="B3881" s="16">
        <f t="shared" si="499"/>
        <v>42681</v>
      </c>
      <c r="C3881">
        <f t="shared" si="500"/>
        <v>295</v>
      </c>
      <c r="D3881">
        <f t="shared" si="492"/>
        <v>234</v>
      </c>
      <c r="E3881">
        <f t="shared" si="493"/>
        <v>61</v>
      </c>
      <c r="F3881">
        <f t="shared" si="502"/>
        <v>41</v>
      </c>
      <c r="G3881">
        <f t="shared" si="501"/>
        <v>9</v>
      </c>
      <c r="H3881">
        <f t="shared" si="503"/>
        <v>73</v>
      </c>
      <c r="O3881">
        <f t="shared" si="504"/>
        <v>51</v>
      </c>
      <c r="T3881">
        <f t="shared" si="498"/>
        <v>60</v>
      </c>
    </row>
    <row r="3882" spans="2:20" x14ac:dyDescent="0.25">
      <c r="B3882" s="16">
        <f t="shared" si="499"/>
        <v>42682</v>
      </c>
      <c r="C3882">
        <f t="shared" si="500"/>
        <v>295</v>
      </c>
      <c r="D3882">
        <f t="shared" si="492"/>
        <v>234</v>
      </c>
      <c r="E3882">
        <f t="shared" si="493"/>
        <v>61</v>
      </c>
      <c r="F3882">
        <f t="shared" si="502"/>
        <v>41</v>
      </c>
      <c r="G3882">
        <f t="shared" si="501"/>
        <v>9</v>
      </c>
      <c r="H3882">
        <f t="shared" si="503"/>
        <v>73</v>
      </c>
      <c r="O3882">
        <f t="shared" si="504"/>
        <v>51</v>
      </c>
      <c r="T3882">
        <f t="shared" si="498"/>
        <v>60</v>
      </c>
    </row>
    <row r="3883" spans="2:20" x14ac:dyDescent="0.25">
      <c r="B3883" s="16">
        <f t="shared" si="499"/>
        <v>42683</v>
      </c>
      <c r="C3883">
        <f t="shared" si="500"/>
        <v>295</v>
      </c>
      <c r="D3883">
        <f t="shared" si="492"/>
        <v>234</v>
      </c>
      <c r="E3883">
        <f t="shared" si="493"/>
        <v>61</v>
      </c>
      <c r="F3883">
        <f t="shared" si="502"/>
        <v>41</v>
      </c>
      <c r="G3883">
        <f t="shared" si="501"/>
        <v>9</v>
      </c>
      <c r="H3883">
        <f t="shared" si="503"/>
        <v>73</v>
      </c>
      <c r="O3883">
        <f t="shared" si="504"/>
        <v>51</v>
      </c>
      <c r="T3883">
        <f t="shared" si="498"/>
        <v>60</v>
      </c>
    </row>
    <row r="3884" spans="2:20" x14ac:dyDescent="0.25">
      <c r="B3884" s="16">
        <f t="shared" si="499"/>
        <v>42684</v>
      </c>
      <c r="C3884">
        <f t="shared" si="500"/>
        <v>295</v>
      </c>
      <c r="D3884">
        <f t="shared" si="492"/>
        <v>234</v>
      </c>
      <c r="E3884">
        <f t="shared" si="493"/>
        <v>61</v>
      </c>
      <c r="F3884">
        <f t="shared" si="502"/>
        <v>41</v>
      </c>
      <c r="G3884">
        <f t="shared" si="501"/>
        <v>9</v>
      </c>
      <c r="H3884">
        <f t="shared" si="503"/>
        <v>73</v>
      </c>
      <c r="O3884">
        <f t="shared" si="504"/>
        <v>51</v>
      </c>
      <c r="T3884">
        <f t="shared" si="498"/>
        <v>60</v>
      </c>
    </row>
    <row r="3885" spans="2:20" x14ac:dyDescent="0.25">
      <c r="B3885" s="16">
        <f t="shared" si="499"/>
        <v>42685</v>
      </c>
      <c r="C3885">
        <f t="shared" si="500"/>
        <v>295</v>
      </c>
      <c r="D3885">
        <f t="shared" si="492"/>
        <v>234</v>
      </c>
      <c r="E3885">
        <f t="shared" si="493"/>
        <v>61</v>
      </c>
      <c r="F3885">
        <f t="shared" si="502"/>
        <v>41</v>
      </c>
      <c r="G3885">
        <f t="shared" si="501"/>
        <v>9</v>
      </c>
      <c r="H3885">
        <f t="shared" si="503"/>
        <v>73</v>
      </c>
      <c r="O3885">
        <f t="shared" si="504"/>
        <v>51</v>
      </c>
      <c r="T3885">
        <f t="shared" si="498"/>
        <v>60</v>
      </c>
    </row>
    <row r="3886" spans="2:20" x14ac:dyDescent="0.25">
      <c r="B3886" s="16">
        <f t="shared" si="499"/>
        <v>42686</v>
      </c>
      <c r="C3886">
        <f t="shared" si="500"/>
        <v>295</v>
      </c>
      <c r="D3886">
        <f t="shared" si="492"/>
        <v>234</v>
      </c>
      <c r="E3886">
        <f t="shared" si="493"/>
        <v>61</v>
      </c>
      <c r="F3886">
        <f t="shared" si="502"/>
        <v>41</v>
      </c>
      <c r="G3886">
        <f t="shared" si="501"/>
        <v>9</v>
      </c>
      <c r="H3886">
        <f t="shared" si="503"/>
        <v>73</v>
      </c>
      <c r="O3886">
        <f t="shared" si="504"/>
        <v>51</v>
      </c>
      <c r="T3886">
        <f t="shared" si="498"/>
        <v>60</v>
      </c>
    </row>
    <row r="3887" spans="2:20" x14ac:dyDescent="0.25">
      <c r="B3887" s="16">
        <f t="shared" si="499"/>
        <v>42687</v>
      </c>
      <c r="C3887">
        <f t="shared" si="500"/>
        <v>295</v>
      </c>
      <c r="D3887">
        <f t="shared" si="492"/>
        <v>234</v>
      </c>
      <c r="E3887">
        <f t="shared" si="493"/>
        <v>61</v>
      </c>
      <c r="F3887">
        <f t="shared" si="502"/>
        <v>41</v>
      </c>
      <c r="G3887">
        <f t="shared" si="501"/>
        <v>9</v>
      </c>
      <c r="H3887">
        <f t="shared" si="503"/>
        <v>73</v>
      </c>
      <c r="O3887">
        <f t="shared" si="504"/>
        <v>51</v>
      </c>
      <c r="T3887">
        <f t="shared" si="498"/>
        <v>60</v>
      </c>
    </row>
    <row r="3888" spans="2:20" x14ac:dyDescent="0.25">
      <c r="B3888" s="16">
        <f t="shared" si="499"/>
        <v>42688</v>
      </c>
      <c r="C3888">
        <f t="shared" si="500"/>
        <v>295</v>
      </c>
      <c r="D3888">
        <f t="shared" si="492"/>
        <v>234</v>
      </c>
      <c r="E3888">
        <f t="shared" si="493"/>
        <v>61</v>
      </c>
      <c r="F3888">
        <f t="shared" si="502"/>
        <v>41</v>
      </c>
      <c r="G3888">
        <f t="shared" si="501"/>
        <v>9</v>
      </c>
      <c r="H3888">
        <f t="shared" si="503"/>
        <v>73</v>
      </c>
      <c r="O3888">
        <f t="shared" si="504"/>
        <v>51</v>
      </c>
      <c r="T3888">
        <f t="shared" si="498"/>
        <v>60</v>
      </c>
    </row>
    <row r="3889" spans="2:20" x14ac:dyDescent="0.25">
      <c r="B3889" s="16">
        <f t="shared" si="499"/>
        <v>42689</v>
      </c>
      <c r="C3889">
        <f t="shared" si="500"/>
        <v>295</v>
      </c>
      <c r="D3889">
        <f t="shared" si="492"/>
        <v>234</v>
      </c>
      <c r="E3889">
        <f t="shared" si="493"/>
        <v>61</v>
      </c>
      <c r="F3889">
        <f t="shared" si="502"/>
        <v>41</v>
      </c>
      <c r="G3889">
        <f t="shared" si="501"/>
        <v>9</v>
      </c>
      <c r="H3889">
        <f t="shared" si="503"/>
        <v>73</v>
      </c>
      <c r="O3889">
        <f t="shared" si="504"/>
        <v>51</v>
      </c>
      <c r="T3889">
        <f t="shared" si="498"/>
        <v>60</v>
      </c>
    </row>
    <row r="3890" spans="2:20" x14ac:dyDescent="0.25">
      <c r="B3890" s="16">
        <f t="shared" si="499"/>
        <v>42690</v>
      </c>
      <c r="C3890">
        <f t="shared" si="500"/>
        <v>295</v>
      </c>
      <c r="D3890">
        <f t="shared" si="492"/>
        <v>234</v>
      </c>
      <c r="E3890">
        <f t="shared" si="493"/>
        <v>61</v>
      </c>
      <c r="F3890">
        <f t="shared" si="502"/>
        <v>41</v>
      </c>
      <c r="G3890">
        <f t="shared" si="501"/>
        <v>9</v>
      </c>
      <c r="H3890">
        <f t="shared" si="503"/>
        <v>73</v>
      </c>
      <c r="O3890">
        <f t="shared" si="504"/>
        <v>51</v>
      </c>
      <c r="T3890">
        <f t="shared" si="498"/>
        <v>60</v>
      </c>
    </row>
    <row r="3891" spans="2:20" x14ac:dyDescent="0.25">
      <c r="B3891" s="16">
        <f t="shared" si="499"/>
        <v>42691</v>
      </c>
      <c r="C3891">
        <f t="shared" si="500"/>
        <v>295</v>
      </c>
      <c r="D3891">
        <f t="shared" si="492"/>
        <v>234</v>
      </c>
      <c r="E3891">
        <f t="shared" si="493"/>
        <v>61</v>
      </c>
      <c r="F3891">
        <f t="shared" si="502"/>
        <v>41</v>
      </c>
      <c r="G3891">
        <f t="shared" si="501"/>
        <v>9</v>
      </c>
      <c r="H3891">
        <f t="shared" si="503"/>
        <v>73</v>
      </c>
      <c r="O3891">
        <f t="shared" si="504"/>
        <v>51</v>
      </c>
      <c r="T3891">
        <f t="shared" si="498"/>
        <v>60</v>
      </c>
    </row>
    <row r="3892" spans="2:20" x14ac:dyDescent="0.25">
      <c r="B3892" s="16">
        <f t="shared" si="499"/>
        <v>42692</v>
      </c>
      <c r="C3892">
        <f t="shared" si="500"/>
        <v>295</v>
      </c>
      <c r="D3892">
        <f t="shared" si="492"/>
        <v>234</v>
      </c>
      <c r="E3892">
        <f t="shared" si="493"/>
        <v>61</v>
      </c>
      <c r="F3892">
        <f t="shared" si="502"/>
        <v>41</v>
      </c>
      <c r="G3892">
        <f t="shared" si="501"/>
        <v>9</v>
      </c>
      <c r="H3892">
        <f t="shared" si="503"/>
        <v>73</v>
      </c>
      <c r="O3892">
        <f t="shared" si="504"/>
        <v>51</v>
      </c>
      <c r="T3892">
        <f t="shared" si="498"/>
        <v>60</v>
      </c>
    </row>
    <row r="3893" spans="2:20" x14ac:dyDescent="0.25">
      <c r="B3893" s="16">
        <f t="shared" si="499"/>
        <v>42693</v>
      </c>
      <c r="C3893">
        <f t="shared" si="500"/>
        <v>295</v>
      </c>
      <c r="D3893">
        <f t="shared" si="492"/>
        <v>234</v>
      </c>
      <c r="E3893">
        <f t="shared" si="493"/>
        <v>61</v>
      </c>
      <c r="F3893">
        <f t="shared" si="502"/>
        <v>41</v>
      </c>
      <c r="G3893">
        <f t="shared" si="501"/>
        <v>9</v>
      </c>
      <c r="H3893">
        <f t="shared" si="503"/>
        <v>73</v>
      </c>
      <c r="O3893">
        <f t="shared" si="504"/>
        <v>51</v>
      </c>
      <c r="T3893">
        <f t="shared" si="498"/>
        <v>60</v>
      </c>
    </row>
    <row r="3894" spans="2:20" x14ac:dyDescent="0.25">
      <c r="B3894" s="16">
        <f t="shared" si="499"/>
        <v>42694</v>
      </c>
      <c r="C3894">
        <f t="shared" si="500"/>
        <v>295</v>
      </c>
      <c r="D3894">
        <f t="shared" si="492"/>
        <v>234</v>
      </c>
      <c r="E3894">
        <f t="shared" si="493"/>
        <v>61</v>
      </c>
      <c r="F3894">
        <f t="shared" si="502"/>
        <v>41</v>
      </c>
      <c r="G3894">
        <f t="shared" si="501"/>
        <v>9</v>
      </c>
      <c r="H3894">
        <f t="shared" si="503"/>
        <v>73</v>
      </c>
      <c r="O3894">
        <f t="shared" si="504"/>
        <v>51</v>
      </c>
      <c r="T3894">
        <f t="shared" si="498"/>
        <v>60</v>
      </c>
    </row>
    <row r="3895" spans="2:20" x14ac:dyDescent="0.25">
      <c r="B3895" s="16">
        <f t="shared" si="499"/>
        <v>42695</v>
      </c>
      <c r="C3895">
        <f t="shared" si="500"/>
        <v>295</v>
      </c>
      <c r="D3895">
        <f t="shared" si="492"/>
        <v>234</v>
      </c>
      <c r="E3895">
        <f t="shared" si="493"/>
        <v>61</v>
      </c>
      <c r="F3895">
        <f t="shared" si="502"/>
        <v>41</v>
      </c>
      <c r="G3895">
        <f t="shared" si="501"/>
        <v>9</v>
      </c>
      <c r="H3895">
        <f t="shared" si="503"/>
        <v>73</v>
      </c>
      <c r="O3895">
        <f t="shared" si="504"/>
        <v>51</v>
      </c>
      <c r="T3895">
        <f t="shared" si="498"/>
        <v>60</v>
      </c>
    </row>
    <row r="3896" spans="2:20" x14ac:dyDescent="0.25">
      <c r="B3896" s="16">
        <f t="shared" si="499"/>
        <v>42696</v>
      </c>
      <c r="C3896">
        <f t="shared" si="500"/>
        <v>295</v>
      </c>
      <c r="D3896">
        <f t="shared" si="492"/>
        <v>234</v>
      </c>
      <c r="E3896">
        <f t="shared" si="493"/>
        <v>61</v>
      </c>
      <c r="F3896">
        <f t="shared" si="502"/>
        <v>41</v>
      </c>
      <c r="G3896">
        <f t="shared" si="501"/>
        <v>9</v>
      </c>
      <c r="H3896">
        <f t="shared" si="503"/>
        <v>73</v>
      </c>
      <c r="O3896">
        <f t="shared" si="504"/>
        <v>51</v>
      </c>
      <c r="T3896">
        <f t="shared" si="498"/>
        <v>60</v>
      </c>
    </row>
    <row r="3897" spans="2:20" x14ac:dyDescent="0.25">
      <c r="B3897" s="16">
        <f t="shared" si="499"/>
        <v>42697</v>
      </c>
      <c r="C3897">
        <f t="shared" si="500"/>
        <v>295</v>
      </c>
      <c r="D3897">
        <f t="shared" si="492"/>
        <v>234</v>
      </c>
      <c r="E3897">
        <f t="shared" si="493"/>
        <v>61</v>
      </c>
      <c r="F3897">
        <f t="shared" si="502"/>
        <v>41</v>
      </c>
      <c r="G3897">
        <f t="shared" si="501"/>
        <v>9</v>
      </c>
      <c r="H3897">
        <f t="shared" si="503"/>
        <v>73</v>
      </c>
      <c r="O3897">
        <f t="shared" si="504"/>
        <v>51</v>
      </c>
      <c r="T3897">
        <f t="shared" si="498"/>
        <v>60</v>
      </c>
    </row>
    <row r="3898" spans="2:20" x14ac:dyDescent="0.25">
      <c r="B3898" s="16">
        <f t="shared" si="499"/>
        <v>42698</v>
      </c>
      <c r="C3898">
        <f t="shared" si="500"/>
        <v>295</v>
      </c>
      <c r="D3898">
        <f t="shared" si="492"/>
        <v>234</v>
      </c>
      <c r="E3898">
        <f t="shared" si="493"/>
        <v>61</v>
      </c>
      <c r="F3898">
        <f t="shared" si="502"/>
        <v>41</v>
      </c>
      <c r="G3898">
        <f t="shared" si="501"/>
        <v>9</v>
      </c>
      <c r="H3898">
        <f t="shared" si="503"/>
        <v>73</v>
      </c>
      <c r="O3898">
        <f t="shared" si="504"/>
        <v>51</v>
      </c>
      <c r="T3898">
        <f t="shared" si="498"/>
        <v>60</v>
      </c>
    </row>
    <row r="3899" spans="2:20" x14ac:dyDescent="0.25">
      <c r="B3899" s="16">
        <f t="shared" si="499"/>
        <v>42699</v>
      </c>
      <c r="C3899">
        <f t="shared" si="500"/>
        <v>295</v>
      </c>
      <c r="D3899">
        <f t="shared" si="492"/>
        <v>234</v>
      </c>
      <c r="E3899">
        <f t="shared" si="493"/>
        <v>61</v>
      </c>
      <c r="F3899">
        <f t="shared" si="502"/>
        <v>41</v>
      </c>
      <c r="G3899">
        <f t="shared" si="501"/>
        <v>9</v>
      </c>
      <c r="H3899">
        <f t="shared" si="503"/>
        <v>73</v>
      </c>
      <c r="O3899">
        <f t="shared" si="504"/>
        <v>51</v>
      </c>
      <c r="T3899">
        <f t="shared" si="498"/>
        <v>60</v>
      </c>
    </row>
    <row r="3900" spans="2:20" x14ac:dyDescent="0.25">
      <c r="B3900" s="16">
        <f t="shared" si="499"/>
        <v>42700</v>
      </c>
      <c r="C3900">
        <f t="shared" si="500"/>
        <v>295</v>
      </c>
      <c r="D3900">
        <f t="shared" si="492"/>
        <v>234</v>
      </c>
      <c r="E3900">
        <f t="shared" si="493"/>
        <v>61</v>
      </c>
      <c r="F3900">
        <f t="shared" si="502"/>
        <v>41</v>
      </c>
      <c r="G3900">
        <f t="shared" si="501"/>
        <v>9</v>
      </c>
      <c r="H3900">
        <f t="shared" si="503"/>
        <v>73</v>
      </c>
      <c r="O3900">
        <f t="shared" si="504"/>
        <v>51</v>
      </c>
      <c r="T3900">
        <f t="shared" si="498"/>
        <v>60</v>
      </c>
    </row>
    <row r="3901" spans="2:20" x14ac:dyDescent="0.25">
      <c r="B3901" s="16">
        <f t="shared" si="499"/>
        <v>42701</v>
      </c>
      <c r="C3901">
        <f t="shared" si="500"/>
        <v>295</v>
      </c>
      <c r="D3901">
        <f t="shared" si="492"/>
        <v>234</v>
      </c>
      <c r="E3901">
        <f t="shared" si="493"/>
        <v>61</v>
      </c>
      <c r="F3901">
        <f t="shared" si="502"/>
        <v>41</v>
      </c>
      <c r="G3901">
        <f t="shared" si="501"/>
        <v>9</v>
      </c>
      <c r="H3901">
        <f t="shared" si="503"/>
        <v>73</v>
      </c>
      <c r="O3901">
        <f t="shared" si="504"/>
        <v>51</v>
      </c>
      <c r="T3901">
        <f t="shared" si="498"/>
        <v>60</v>
      </c>
    </row>
    <row r="3902" spans="2:20" x14ac:dyDescent="0.25">
      <c r="B3902" s="16">
        <f t="shared" si="499"/>
        <v>42702</v>
      </c>
      <c r="C3902">
        <f t="shared" si="500"/>
        <v>295</v>
      </c>
      <c r="D3902">
        <f t="shared" si="492"/>
        <v>234</v>
      </c>
      <c r="E3902">
        <f t="shared" si="493"/>
        <v>61</v>
      </c>
      <c r="F3902">
        <f t="shared" si="502"/>
        <v>41</v>
      </c>
      <c r="G3902">
        <f t="shared" si="501"/>
        <v>9</v>
      </c>
      <c r="H3902">
        <f t="shared" si="503"/>
        <v>73</v>
      </c>
      <c r="O3902">
        <f t="shared" si="504"/>
        <v>51</v>
      </c>
      <c r="T3902">
        <f t="shared" si="498"/>
        <v>60</v>
      </c>
    </row>
    <row r="3903" spans="2:20" x14ac:dyDescent="0.25">
      <c r="B3903" s="16">
        <f t="shared" si="499"/>
        <v>42703</v>
      </c>
      <c r="C3903">
        <f t="shared" si="500"/>
        <v>295</v>
      </c>
      <c r="D3903">
        <f t="shared" si="492"/>
        <v>234</v>
      </c>
      <c r="E3903">
        <f t="shared" si="493"/>
        <v>61</v>
      </c>
      <c r="F3903">
        <f t="shared" si="502"/>
        <v>41</v>
      </c>
      <c r="G3903">
        <f t="shared" si="501"/>
        <v>9</v>
      </c>
      <c r="H3903">
        <f t="shared" si="503"/>
        <v>73</v>
      </c>
      <c r="O3903">
        <f t="shared" si="504"/>
        <v>51</v>
      </c>
      <c r="T3903">
        <f t="shared" si="498"/>
        <v>60</v>
      </c>
    </row>
    <row r="3904" spans="2:20" x14ac:dyDescent="0.25">
      <c r="B3904" s="16">
        <f t="shared" si="499"/>
        <v>42704</v>
      </c>
      <c r="C3904">
        <f t="shared" si="500"/>
        <v>295</v>
      </c>
      <c r="D3904">
        <f t="shared" si="492"/>
        <v>234</v>
      </c>
      <c r="E3904">
        <f t="shared" si="493"/>
        <v>61</v>
      </c>
      <c r="F3904">
        <f t="shared" si="502"/>
        <v>41</v>
      </c>
      <c r="G3904">
        <f t="shared" si="501"/>
        <v>9</v>
      </c>
      <c r="H3904">
        <f t="shared" si="503"/>
        <v>73</v>
      </c>
      <c r="O3904">
        <f t="shared" si="504"/>
        <v>51</v>
      </c>
      <c r="T3904">
        <f t="shared" si="498"/>
        <v>60</v>
      </c>
    </row>
    <row r="3905" spans="2:20" x14ac:dyDescent="0.25">
      <c r="B3905" s="16">
        <f t="shared" si="499"/>
        <v>42705</v>
      </c>
      <c r="C3905">
        <f t="shared" si="500"/>
        <v>295</v>
      </c>
      <c r="D3905">
        <f t="shared" si="492"/>
        <v>239</v>
      </c>
      <c r="E3905">
        <f t="shared" si="493"/>
        <v>56</v>
      </c>
      <c r="F3905">
        <f t="shared" si="494"/>
        <v>18</v>
      </c>
      <c r="G3905">
        <f t="shared" si="501"/>
        <v>9</v>
      </c>
      <c r="H3905">
        <f>40+10+3+80-53</f>
        <v>80</v>
      </c>
      <c r="O3905">
        <f>32+15+2+18</f>
        <v>67</v>
      </c>
      <c r="R3905">
        <v>5</v>
      </c>
      <c r="T3905">
        <f t="shared" si="498"/>
        <v>60</v>
      </c>
    </row>
    <row r="3906" spans="2:20" x14ac:dyDescent="0.25">
      <c r="B3906" s="16">
        <f t="shared" si="499"/>
        <v>42706</v>
      </c>
      <c r="C3906">
        <f t="shared" si="500"/>
        <v>295</v>
      </c>
      <c r="D3906">
        <f t="shared" si="492"/>
        <v>239</v>
      </c>
      <c r="E3906">
        <f t="shared" si="493"/>
        <v>56</v>
      </c>
      <c r="F3906">
        <f t="shared" si="494"/>
        <v>18</v>
      </c>
      <c r="G3906">
        <f t="shared" si="501"/>
        <v>9</v>
      </c>
      <c r="H3906">
        <f t="shared" ref="H3906:H3935" si="505">40+10+3+80-53</f>
        <v>80</v>
      </c>
      <c r="O3906">
        <f t="shared" ref="O3906:O3935" si="506">32+15+2+18</f>
        <v>67</v>
      </c>
      <c r="R3906">
        <v>5</v>
      </c>
      <c r="T3906">
        <f t="shared" si="498"/>
        <v>60</v>
      </c>
    </row>
    <row r="3907" spans="2:20" x14ac:dyDescent="0.25">
      <c r="B3907" s="16">
        <f t="shared" si="499"/>
        <v>42707</v>
      </c>
      <c r="C3907">
        <f t="shared" si="500"/>
        <v>295</v>
      </c>
      <c r="D3907">
        <f t="shared" si="492"/>
        <v>239</v>
      </c>
      <c r="E3907">
        <f t="shared" si="493"/>
        <v>56</v>
      </c>
      <c r="F3907">
        <f t="shared" si="494"/>
        <v>18</v>
      </c>
      <c r="G3907">
        <f t="shared" si="501"/>
        <v>9</v>
      </c>
      <c r="H3907">
        <f t="shared" si="505"/>
        <v>80</v>
      </c>
      <c r="O3907">
        <f t="shared" si="506"/>
        <v>67</v>
      </c>
      <c r="R3907">
        <v>5</v>
      </c>
      <c r="T3907">
        <f t="shared" si="498"/>
        <v>60</v>
      </c>
    </row>
    <row r="3908" spans="2:20" x14ac:dyDescent="0.25">
      <c r="B3908" s="16">
        <f t="shared" si="499"/>
        <v>42708</v>
      </c>
      <c r="C3908">
        <f t="shared" si="500"/>
        <v>295</v>
      </c>
      <c r="D3908">
        <f t="shared" ref="D3908:D3971" si="507">SUM(F3908:W3908)</f>
        <v>239</v>
      </c>
      <c r="E3908">
        <f t="shared" ref="E3908:E3971" si="508">C3908-D3908</f>
        <v>56</v>
      </c>
      <c r="F3908">
        <f t="shared" si="494"/>
        <v>18</v>
      </c>
      <c r="G3908">
        <f t="shared" si="501"/>
        <v>9</v>
      </c>
      <c r="H3908">
        <f t="shared" si="505"/>
        <v>80</v>
      </c>
      <c r="O3908">
        <f t="shared" si="506"/>
        <v>67</v>
      </c>
      <c r="R3908">
        <v>5</v>
      </c>
      <c r="T3908">
        <f t="shared" si="498"/>
        <v>60</v>
      </c>
    </row>
    <row r="3909" spans="2:20" x14ac:dyDescent="0.25">
      <c r="B3909" s="16">
        <f t="shared" si="499"/>
        <v>42709</v>
      </c>
      <c r="C3909">
        <f t="shared" si="500"/>
        <v>295</v>
      </c>
      <c r="D3909">
        <f t="shared" si="507"/>
        <v>239</v>
      </c>
      <c r="E3909">
        <f t="shared" si="508"/>
        <v>56</v>
      </c>
      <c r="F3909">
        <f t="shared" ref="F3909:F3935" si="509">3+5+10</f>
        <v>18</v>
      </c>
      <c r="G3909">
        <f t="shared" si="501"/>
        <v>9</v>
      </c>
      <c r="H3909">
        <f t="shared" si="505"/>
        <v>80</v>
      </c>
      <c r="O3909">
        <f t="shared" si="506"/>
        <v>67</v>
      </c>
      <c r="R3909">
        <v>5</v>
      </c>
      <c r="T3909">
        <f t="shared" ref="T3909:T3935" si="510">50+10</f>
        <v>60</v>
      </c>
    </row>
    <row r="3910" spans="2:20" x14ac:dyDescent="0.25">
      <c r="B3910" s="16">
        <f t="shared" si="499"/>
        <v>42710</v>
      </c>
      <c r="C3910">
        <f t="shared" si="500"/>
        <v>295</v>
      </c>
      <c r="D3910">
        <f t="shared" si="507"/>
        <v>239</v>
      </c>
      <c r="E3910">
        <f t="shared" si="508"/>
        <v>56</v>
      </c>
      <c r="F3910">
        <f t="shared" si="509"/>
        <v>18</v>
      </c>
      <c r="G3910">
        <f t="shared" si="501"/>
        <v>9</v>
      </c>
      <c r="H3910">
        <f t="shared" si="505"/>
        <v>80</v>
      </c>
      <c r="O3910">
        <f t="shared" si="506"/>
        <v>67</v>
      </c>
      <c r="R3910">
        <v>5</v>
      </c>
      <c r="T3910">
        <f t="shared" si="510"/>
        <v>60</v>
      </c>
    </row>
    <row r="3911" spans="2:20" x14ac:dyDescent="0.25">
      <c r="B3911" s="16">
        <f t="shared" si="499"/>
        <v>42711</v>
      </c>
      <c r="C3911">
        <f t="shared" si="500"/>
        <v>295</v>
      </c>
      <c r="D3911">
        <f t="shared" si="507"/>
        <v>239</v>
      </c>
      <c r="E3911">
        <f t="shared" si="508"/>
        <v>56</v>
      </c>
      <c r="F3911">
        <f t="shared" si="509"/>
        <v>18</v>
      </c>
      <c r="G3911">
        <f t="shared" si="501"/>
        <v>9</v>
      </c>
      <c r="H3911">
        <f t="shared" si="505"/>
        <v>80</v>
      </c>
      <c r="O3911">
        <f t="shared" si="506"/>
        <v>67</v>
      </c>
      <c r="R3911">
        <v>5</v>
      </c>
      <c r="T3911">
        <f t="shared" si="510"/>
        <v>60</v>
      </c>
    </row>
    <row r="3912" spans="2:20" x14ac:dyDescent="0.25">
      <c r="B3912" s="16">
        <f t="shared" si="499"/>
        <v>42712</v>
      </c>
      <c r="C3912">
        <f t="shared" si="500"/>
        <v>295</v>
      </c>
      <c r="D3912">
        <f t="shared" si="507"/>
        <v>239</v>
      </c>
      <c r="E3912">
        <f t="shared" si="508"/>
        <v>56</v>
      </c>
      <c r="F3912">
        <f t="shared" si="509"/>
        <v>18</v>
      </c>
      <c r="G3912">
        <f t="shared" si="501"/>
        <v>9</v>
      </c>
      <c r="H3912">
        <f t="shared" si="505"/>
        <v>80</v>
      </c>
      <c r="O3912">
        <f t="shared" si="506"/>
        <v>67</v>
      </c>
      <c r="R3912">
        <v>5</v>
      </c>
      <c r="T3912">
        <f t="shared" si="510"/>
        <v>60</v>
      </c>
    </row>
    <row r="3913" spans="2:20" x14ac:dyDescent="0.25">
      <c r="B3913" s="16">
        <f t="shared" ref="B3913:B3976" si="511">B3912+1</f>
        <v>42713</v>
      </c>
      <c r="C3913">
        <f t="shared" si="500"/>
        <v>295</v>
      </c>
      <c r="D3913">
        <f t="shared" si="507"/>
        <v>239</v>
      </c>
      <c r="E3913">
        <f t="shared" si="508"/>
        <v>56</v>
      </c>
      <c r="F3913">
        <f t="shared" si="509"/>
        <v>18</v>
      </c>
      <c r="G3913">
        <f t="shared" si="501"/>
        <v>9</v>
      </c>
      <c r="H3913">
        <f t="shared" si="505"/>
        <v>80</v>
      </c>
      <c r="O3913">
        <f t="shared" si="506"/>
        <v>67</v>
      </c>
      <c r="R3913">
        <v>5</v>
      </c>
      <c r="T3913">
        <f t="shared" si="510"/>
        <v>60</v>
      </c>
    </row>
    <row r="3914" spans="2:20" x14ac:dyDescent="0.25">
      <c r="B3914" s="16">
        <f t="shared" si="511"/>
        <v>42714</v>
      </c>
      <c r="C3914">
        <f t="shared" ref="C3914:C3977" si="512">C3913</f>
        <v>295</v>
      </c>
      <c r="D3914">
        <f t="shared" si="507"/>
        <v>239</v>
      </c>
      <c r="E3914">
        <f t="shared" si="508"/>
        <v>56</v>
      </c>
      <c r="F3914">
        <f t="shared" si="509"/>
        <v>18</v>
      </c>
      <c r="G3914">
        <f t="shared" si="501"/>
        <v>9</v>
      </c>
      <c r="H3914">
        <f t="shared" si="505"/>
        <v>80</v>
      </c>
      <c r="O3914">
        <f t="shared" si="506"/>
        <v>67</v>
      </c>
      <c r="R3914">
        <v>5</v>
      </c>
      <c r="T3914">
        <f t="shared" si="510"/>
        <v>60</v>
      </c>
    </row>
    <row r="3915" spans="2:20" x14ac:dyDescent="0.25">
      <c r="B3915" s="16">
        <f t="shared" si="511"/>
        <v>42715</v>
      </c>
      <c r="C3915">
        <f t="shared" si="512"/>
        <v>295</v>
      </c>
      <c r="D3915">
        <f t="shared" si="507"/>
        <v>239</v>
      </c>
      <c r="E3915">
        <f t="shared" si="508"/>
        <v>56</v>
      </c>
      <c r="F3915">
        <f t="shared" si="509"/>
        <v>18</v>
      </c>
      <c r="G3915">
        <f t="shared" si="501"/>
        <v>9</v>
      </c>
      <c r="H3915">
        <f t="shared" si="505"/>
        <v>80</v>
      </c>
      <c r="O3915">
        <f t="shared" si="506"/>
        <v>67</v>
      </c>
      <c r="R3915">
        <v>5</v>
      </c>
      <c r="T3915">
        <f t="shared" si="510"/>
        <v>60</v>
      </c>
    </row>
    <row r="3916" spans="2:20" x14ac:dyDescent="0.25">
      <c r="B3916" s="16">
        <f t="shared" si="511"/>
        <v>42716</v>
      </c>
      <c r="C3916">
        <f t="shared" si="512"/>
        <v>295</v>
      </c>
      <c r="D3916">
        <f t="shared" si="507"/>
        <v>239</v>
      </c>
      <c r="E3916">
        <f t="shared" si="508"/>
        <v>56</v>
      </c>
      <c r="F3916">
        <f t="shared" si="509"/>
        <v>18</v>
      </c>
      <c r="G3916">
        <f t="shared" si="501"/>
        <v>9</v>
      </c>
      <c r="H3916">
        <f t="shared" si="505"/>
        <v>80</v>
      </c>
      <c r="O3916">
        <f t="shared" si="506"/>
        <v>67</v>
      </c>
      <c r="R3916">
        <v>5</v>
      </c>
      <c r="T3916">
        <f t="shared" si="510"/>
        <v>60</v>
      </c>
    </row>
    <row r="3917" spans="2:20" x14ac:dyDescent="0.25">
      <c r="B3917" s="16">
        <f t="shared" si="511"/>
        <v>42717</v>
      </c>
      <c r="C3917">
        <f t="shared" si="512"/>
        <v>295</v>
      </c>
      <c r="D3917">
        <f t="shared" si="507"/>
        <v>239</v>
      </c>
      <c r="E3917">
        <f t="shared" si="508"/>
        <v>56</v>
      </c>
      <c r="F3917">
        <f t="shared" si="509"/>
        <v>18</v>
      </c>
      <c r="G3917">
        <f t="shared" si="501"/>
        <v>9</v>
      </c>
      <c r="H3917">
        <f t="shared" si="505"/>
        <v>80</v>
      </c>
      <c r="O3917">
        <f t="shared" si="506"/>
        <v>67</v>
      </c>
      <c r="R3917">
        <v>5</v>
      </c>
      <c r="T3917">
        <f t="shared" si="510"/>
        <v>60</v>
      </c>
    </row>
    <row r="3918" spans="2:20" x14ac:dyDescent="0.25">
      <c r="B3918" s="16">
        <f t="shared" si="511"/>
        <v>42718</v>
      </c>
      <c r="C3918">
        <f t="shared" si="512"/>
        <v>295</v>
      </c>
      <c r="D3918">
        <f t="shared" si="507"/>
        <v>239</v>
      </c>
      <c r="E3918">
        <f t="shared" si="508"/>
        <v>56</v>
      </c>
      <c r="F3918">
        <f t="shared" si="509"/>
        <v>18</v>
      </c>
      <c r="G3918">
        <f t="shared" si="501"/>
        <v>9</v>
      </c>
      <c r="H3918">
        <f t="shared" si="505"/>
        <v>80</v>
      </c>
      <c r="O3918">
        <f t="shared" si="506"/>
        <v>67</v>
      </c>
      <c r="R3918">
        <v>5</v>
      </c>
      <c r="T3918">
        <f t="shared" si="510"/>
        <v>60</v>
      </c>
    </row>
    <row r="3919" spans="2:20" x14ac:dyDescent="0.25">
      <c r="B3919" s="16">
        <f t="shared" si="511"/>
        <v>42719</v>
      </c>
      <c r="C3919">
        <f t="shared" si="512"/>
        <v>295</v>
      </c>
      <c r="D3919">
        <f t="shared" si="507"/>
        <v>239</v>
      </c>
      <c r="E3919">
        <f t="shared" si="508"/>
        <v>56</v>
      </c>
      <c r="F3919">
        <f t="shared" si="509"/>
        <v>18</v>
      </c>
      <c r="G3919">
        <f t="shared" si="501"/>
        <v>9</v>
      </c>
      <c r="H3919">
        <f t="shared" si="505"/>
        <v>80</v>
      </c>
      <c r="O3919">
        <f t="shared" si="506"/>
        <v>67</v>
      </c>
      <c r="R3919">
        <v>5</v>
      </c>
      <c r="T3919">
        <f t="shared" si="510"/>
        <v>60</v>
      </c>
    </row>
    <row r="3920" spans="2:20" x14ac:dyDescent="0.25">
      <c r="B3920" s="16">
        <f t="shared" si="511"/>
        <v>42720</v>
      </c>
      <c r="C3920">
        <f t="shared" si="512"/>
        <v>295</v>
      </c>
      <c r="D3920">
        <f t="shared" si="507"/>
        <v>239</v>
      </c>
      <c r="E3920">
        <f t="shared" si="508"/>
        <v>56</v>
      </c>
      <c r="F3920">
        <f t="shared" si="509"/>
        <v>18</v>
      </c>
      <c r="G3920">
        <f t="shared" si="501"/>
        <v>9</v>
      </c>
      <c r="H3920">
        <f t="shared" si="505"/>
        <v>80</v>
      </c>
      <c r="O3920">
        <f t="shared" si="506"/>
        <v>67</v>
      </c>
      <c r="R3920">
        <v>5</v>
      </c>
      <c r="T3920">
        <f t="shared" si="510"/>
        <v>60</v>
      </c>
    </row>
    <row r="3921" spans="2:20" x14ac:dyDescent="0.25">
      <c r="B3921" s="16">
        <f t="shared" si="511"/>
        <v>42721</v>
      </c>
      <c r="C3921">
        <f t="shared" si="512"/>
        <v>295</v>
      </c>
      <c r="D3921">
        <f t="shared" si="507"/>
        <v>239</v>
      </c>
      <c r="E3921">
        <f t="shared" si="508"/>
        <v>56</v>
      </c>
      <c r="F3921">
        <f t="shared" si="509"/>
        <v>18</v>
      </c>
      <c r="G3921">
        <f t="shared" si="501"/>
        <v>9</v>
      </c>
      <c r="H3921">
        <f t="shared" si="505"/>
        <v>80</v>
      </c>
      <c r="O3921">
        <f t="shared" si="506"/>
        <v>67</v>
      </c>
      <c r="R3921">
        <v>5</v>
      </c>
      <c r="T3921">
        <f t="shared" si="510"/>
        <v>60</v>
      </c>
    </row>
    <row r="3922" spans="2:20" x14ac:dyDescent="0.25">
      <c r="B3922" s="16">
        <f t="shared" si="511"/>
        <v>42722</v>
      </c>
      <c r="C3922">
        <f t="shared" si="512"/>
        <v>295</v>
      </c>
      <c r="D3922">
        <f t="shared" si="507"/>
        <v>239</v>
      </c>
      <c r="E3922">
        <f t="shared" si="508"/>
        <v>56</v>
      </c>
      <c r="F3922">
        <f t="shared" si="509"/>
        <v>18</v>
      </c>
      <c r="G3922">
        <f t="shared" si="501"/>
        <v>9</v>
      </c>
      <c r="H3922">
        <f t="shared" si="505"/>
        <v>80</v>
      </c>
      <c r="O3922">
        <f t="shared" si="506"/>
        <v>67</v>
      </c>
      <c r="R3922">
        <v>5</v>
      </c>
      <c r="T3922">
        <f t="shared" si="510"/>
        <v>60</v>
      </c>
    </row>
    <row r="3923" spans="2:20" x14ac:dyDescent="0.25">
      <c r="B3923" s="16">
        <f t="shared" si="511"/>
        <v>42723</v>
      </c>
      <c r="C3923">
        <f t="shared" si="512"/>
        <v>295</v>
      </c>
      <c r="D3923">
        <f t="shared" si="507"/>
        <v>239</v>
      </c>
      <c r="E3923">
        <f t="shared" si="508"/>
        <v>56</v>
      </c>
      <c r="F3923">
        <f t="shared" si="509"/>
        <v>18</v>
      </c>
      <c r="G3923">
        <f t="shared" si="501"/>
        <v>9</v>
      </c>
      <c r="H3923">
        <f t="shared" si="505"/>
        <v>80</v>
      </c>
      <c r="O3923">
        <f t="shared" si="506"/>
        <v>67</v>
      </c>
      <c r="R3923">
        <v>5</v>
      </c>
      <c r="T3923">
        <f t="shared" si="510"/>
        <v>60</v>
      </c>
    </row>
    <row r="3924" spans="2:20" x14ac:dyDescent="0.25">
      <c r="B3924" s="16">
        <f t="shared" si="511"/>
        <v>42724</v>
      </c>
      <c r="C3924">
        <f t="shared" si="512"/>
        <v>295</v>
      </c>
      <c r="D3924">
        <f t="shared" si="507"/>
        <v>239</v>
      </c>
      <c r="E3924">
        <f t="shared" si="508"/>
        <v>56</v>
      </c>
      <c r="F3924">
        <f t="shared" si="509"/>
        <v>18</v>
      </c>
      <c r="G3924">
        <f t="shared" si="501"/>
        <v>9</v>
      </c>
      <c r="H3924">
        <f t="shared" si="505"/>
        <v>80</v>
      </c>
      <c r="O3924">
        <f t="shared" si="506"/>
        <v>67</v>
      </c>
      <c r="R3924">
        <v>5</v>
      </c>
      <c r="T3924">
        <f t="shared" si="510"/>
        <v>60</v>
      </c>
    </row>
    <row r="3925" spans="2:20" x14ac:dyDescent="0.25">
      <c r="B3925" s="16">
        <f t="shared" si="511"/>
        <v>42725</v>
      </c>
      <c r="C3925">
        <f t="shared" si="512"/>
        <v>295</v>
      </c>
      <c r="D3925">
        <f t="shared" si="507"/>
        <v>239</v>
      </c>
      <c r="E3925">
        <f t="shared" si="508"/>
        <v>56</v>
      </c>
      <c r="F3925">
        <f t="shared" si="509"/>
        <v>18</v>
      </c>
      <c r="G3925">
        <f t="shared" si="501"/>
        <v>9</v>
      </c>
      <c r="H3925">
        <f t="shared" si="505"/>
        <v>80</v>
      </c>
      <c r="O3925">
        <f t="shared" si="506"/>
        <v>67</v>
      </c>
      <c r="R3925">
        <v>5</v>
      </c>
      <c r="T3925">
        <f t="shared" si="510"/>
        <v>60</v>
      </c>
    </row>
    <row r="3926" spans="2:20" x14ac:dyDescent="0.25">
      <c r="B3926" s="16">
        <f t="shared" si="511"/>
        <v>42726</v>
      </c>
      <c r="C3926">
        <f t="shared" si="512"/>
        <v>295</v>
      </c>
      <c r="D3926">
        <f t="shared" si="507"/>
        <v>239</v>
      </c>
      <c r="E3926">
        <f t="shared" si="508"/>
        <v>56</v>
      </c>
      <c r="F3926">
        <f t="shared" si="509"/>
        <v>18</v>
      </c>
      <c r="G3926">
        <f t="shared" si="501"/>
        <v>9</v>
      </c>
      <c r="H3926">
        <f t="shared" si="505"/>
        <v>80</v>
      </c>
      <c r="O3926">
        <f t="shared" si="506"/>
        <v>67</v>
      </c>
      <c r="R3926">
        <v>5</v>
      </c>
      <c r="T3926">
        <f t="shared" si="510"/>
        <v>60</v>
      </c>
    </row>
    <row r="3927" spans="2:20" x14ac:dyDescent="0.25">
      <c r="B3927" s="16">
        <f t="shared" si="511"/>
        <v>42727</v>
      </c>
      <c r="C3927">
        <f t="shared" si="512"/>
        <v>295</v>
      </c>
      <c r="D3927">
        <f t="shared" si="507"/>
        <v>239</v>
      </c>
      <c r="E3927">
        <f t="shared" si="508"/>
        <v>56</v>
      </c>
      <c r="F3927">
        <f t="shared" si="509"/>
        <v>18</v>
      </c>
      <c r="G3927">
        <f t="shared" si="501"/>
        <v>9</v>
      </c>
      <c r="H3927">
        <f t="shared" si="505"/>
        <v>80</v>
      </c>
      <c r="O3927">
        <f t="shared" si="506"/>
        <v>67</v>
      </c>
      <c r="R3927">
        <v>5</v>
      </c>
      <c r="T3927">
        <f t="shared" si="510"/>
        <v>60</v>
      </c>
    </row>
    <row r="3928" spans="2:20" x14ac:dyDescent="0.25">
      <c r="B3928" s="16">
        <f t="shared" si="511"/>
        <v>42728</v>
      </c>
      <c r="C3928">
        <f t="shared" si="512"/>
        <v>295</v>
      </c>
      <c r="D3928">
        <f t="shared" si="507"/>
        <v>239</v>
      </c>
      <c r="E3928">
        <f t="shared" si="508"/>
        <v>56</v>
      </c>
      <c r="F3928">
        <f t="shared" si="509"/>
        <v>18</v>
      </c>
      <c r="G3928">
        <f t="shared" si="501"/>
        <v>9</v>
      </c>
      <c r="H3928">
        <f t="shared" si="505"/>
        <v>80</v>
      </c>
      <c r="O3928">
        <f t="shared" si="506"/>
        <v>67</v>
      </c>
      <c r="R3928">
        <v>5</v>
      </c>
      <c r="T3928">
        <f t="shared" si="510"/>
        <v>60</v>
      </c>
    </row>
    <row r="3929" spans="2:20" x14ac:dyDescent="0.25">
      <c r="B3929" s="16">
        <f t="shared" si="511"/>
        <v>42729</v>
      </c>
      <c r="C3929">
        <f t="shared" si="512"/>
        <v>295</v>
      </c>
      <c r="D3929">
        <f t="shared" si="507"/>
        <v>239</v>
      </c>
      <c r="E3929">
        <f t="shared" si="508"/>
        <v>56</v>
      </c>
      <c r="F3929">
        <f t="shared" si="509"/>
        <v>18</v>
      </c>
      <c r="G3929">
        <f t="shared" si="501"/>
        <v>9</v>
      </c>
      <c r="H3929">
        <f t="shared" si="505"/>
        <v>80</v>
      </c>
      <c r="O3929">
        <f t="shared" si="506"/>
        <v>67</v>
      </c>
      <c r="R3929">
        <v>5</v>
      </c>
      <c r="T3929">
        <f t="shared" si="510"/>
        <v>60</v>
      </c>
    </row>
    <row r="3930" spans="2:20" x14ac:dyDescent="0.25">
      <c r="B3930" s="16">
        <f t="shared" si="511"/>
        <v>42730</v>
      </c>
      <c r="C3930">
        <f t="shared" si="512"/>
        <v>295</v>
      </c>
      <c r="D3930">
        <f t="shared" si="507"/>
        <v>239</v>
      </c>
      <c r="E3930">
        <f t="shared" si="508"/>
        <v>56</v>
      </c>
      <c r="F3930">
        <f t="shared" si="509"/>
        <v>18</v>
      </c>
      <c r="G3930">
        <f t="shared" si="501"/>
        <v>9</v>
      </c>
      <c r="H3930">
        <f t="shared" si="505"/>
        <v>80</v>
      </c>
      <c r="O3930">
        <f t="shared" si="506"/>
        <v>67</v>
      </c>
      <c r="R3930">
        <v>5</v>
      </c>
      <c r="T3930">
        <f t="shared" si="510"/>
        <v>60</v>
      </c>
    </row>
    <row r="3931" spans="2:20" x14ac:dyDescent="0.25">
      <c r="B3931" s="16">
        <f t="shared" si="511"/>
        <v>42731</v>
      </c>
      <c r="C3931">
        <f t="shared" si="512"/>
        <v>295</v>
      </c>
      <c r="D3931">
        <f t="shared" si="507"/>
        <v>239</v>
      </c>
      <c r="E3931">
        <f t="shared" si="508"/>
        <v>56</v>
      </c>
      <c r="F3931">
        <f t="shared" si="509"/>
        <v>18</v>
      </c>
      <c r="G3931">
        <f t="shared" si="501"/>
        <v>9</v>
      </c>
      <c r="H3931">
        <f t="shared" si="505"/>
        <v>80</v>
      </c>
      <c r="O3931">
        <f t="shared" si="506"/>
        <v>67</v>
      </c>
      <c r="R3931">
        <v>5</v>
      </c>
      <c r="T3931">
        <f t="shared" si="510"/>
        <v>60</v>
      </c>
    </row>
    <row r="3932" spans="2:20" x14ac:dyDescent="0.25">
      <c r="B3932" s="16">
        <f t="shared" si="511"/>
        <v>42732</v>
      </c>
      <c r="C3932">
        <f t="shared" si="512"/>
        <v>295</v>
      </c>
      <c r="D3932">
        <f t="shared" si="507"/>
        <v>239</v>
      </c>
      <c r="E3932">
        <f t="shared" si="508"/>
        <v>56</v>
      </c>
      <c r="F3932">
        <f t="shared" si="509"/>
        <v>18</v>
      </c>
      <c r="G3932">
        <f t="shared" si="501"/>
        <v>9</v>
      </c>
      <c r="H3932">
        <f t="shared" si="505"/>
        <v>80</v>
      </c>
      <c r="O3932">
        <f t="shared" si="506"/>
        <v>67</v>
      </c>
      <c r="R3932">
        <v>5</v>
      </c>
      <c r="T3932">
        <f t="shared" si="510"/>
        <v>60</v>
      </c>
    </row>
    <row r="3933" spans="2:20" x14ac:dyDescent="0.25">
      <c r="B3933" s="16">
        <f t="shared" si="511"/>
        <v>42733</v>
      </c>
      <c r="C3933">
        <f t="shared" si="512"/>
        <v>295</v>
      </c>
      <c r="D3933">
        <f t="shared" si="507"/>
        <v>239</v>
      </c>
      <c r="E3933">
        <f t="shared" si="508"/>
        <v>56</v>
      </c>
      <c r="F3933">
        <f t="shared" si="509"/>
        <v>18</v>
      </c>
      <c r="G3933">
        <f t="shared" si="501"/>
        <v>9</v>
      </c>
      <c r="H3933">
        <f t="shared" si="505"/>
        <v>80</v>
      </c>
      <c r="O3933">
        <f t="shared" si="506"/>
        <v>67</v>
      </c>
      <c r="R3933">
        <v>5</v>
      </c>
      <c r="T3933">
        <f t="shared" si="510"/>
        <v>60</v>
      </c>
    </row>
    <row r="3934" spans="2:20" x14ac:dyDescent="0.25">
      <c r="B3934" s="16">
        <f t="shared" si="511"/>
        <v>42734</v>
      </c>
      <c r="C3934">
        <f t="shared" si="512"/>
        <v>295</v>
      </c>
      <c r="D3934">
        <f t="shared" si="507"/>
        <v>239</v>
      </c>
      <c r="E3934">
        <f t="shared" si="508"/>
        <v>56</v>
      </c>
      <c r="F3934">
        <f t="shared" si="509"/>
        <v>18</v>
      </c>
      <c r="G3934">
        <f t="shared" si="501"/>
        <v>9</v>
      </c>
      <c r="H3934">
        <f t="shared" si="505"/>
        <v>80</v>
      </c>
      <c r="O3934">
        <f t="shared" si="506"/>
        <v>67</v>
      </c>
      <c r="R3934">
        <v>5</v>
      </c>
      <c r="T3934">
        <f t="shared" si="510"/>
        <v>60</v>
      </c>
    </row>
    <row r="3935" spans="2:20" x14ac:dyDescent="0.25">
      <c r="B3935" s="16">
        <f t="shared" si="511"/>
        <v>42735</v>
      </c>
      <c r="C3935">
        <f t="shared" si="512"/>
        <v>295</v>
      </c>
      <c r="D3935">
        <f t="shared" si="507"/>
        <v>239</v>
      </c>
      <c r="E3935">
        <f t="shared" si="508"/>
        <v>56</v>
      </c>
      <c r="F3935">
        <f t="shared" si="509"/>
        <v>18</v>
      </c>
      <c r="G3935">
        <f t="shared" si="501"/>
        <v>9</v>
      </c>
      <c r="H3935">
        <f t="shared" si="505"/>
        <v>80</v>
      </c>
      <c r="O3935">
        <f t="shared" si="506"/>
        <v>67</v>
      </c>
      <c r="R3935">
        <v>5</v>
      </c>
      <c r="T3935">
        <f t="shared" si="510"/>
        <v>60</v>
      </c>
    </row>
    <row r="3936" spans="2:20" x14ac:dyDescent="0.25">
      <c r="B3936" s="16">
        <f t="shared" si="511"/>
        <v>42736</v>
      </c>
      <c r="C3936">
        <f t="shared" si="512"/>
        <v>295</v>
      </c>
      <c r="D3936">
        <f t="shared" si="507"/>
        <v>240</v>
      </c>
      <c r="E3936">
        <f t="shared" si="508"/>
        <v>55</v>
      </c>
      <c r="F3936">
        <f>3+5+5+10</f>
        <v>23</v>
      </c>
      <c r="G3936">
        <v>5</v>
      </c>
      <c r="H3936">
        <f>40+10+30-30+10</f>
        <v>60</v>
      </c>
      <c r="O3936">
        <f>32+15+22</f>
        <v>69</v>
      </c>
      <c r="R3936" s="30">
        <f>3+20</f>
        <v>23</v>
      </c>
      <c r="T3936">
        <f>50-10+20</f>
        <v>60</v>
      </c>
    </row>
    <row r="3937" spans="2:20" x14ac:dyDescent="0.25">
      <c r="B3937" s="16">
        <f t="shared" si="511"/>
        <v>42737</v>
      </c>
      <c r="C3937">
        <f t="shared" si="512"/>
        <v>295</v>
      </c>
      <c r="D3937">
        <f t="shared" si="507"/>
        <v>240</v>
      </c>
      <c r="E3937">
        <f t="shared" si="508"/>
        <v>55</v>
      </c>
      <c r="F3937">
        <f t="shared" ref="F3937:F3966" si="513">3+5+5+10</f>
        <v>23</v>
      </c>
      <c r="G3937">
        <v>5</v>
      </c>
      <c r="H3937">
        <f t="shared" ref="H3937:H3966" si="514">40+10+30-30+10</f>
        <v>60</v>
      </c>
      <c r="O3937">
        <f t="shared" ref="O3937:O3966" si="515">32+15+22</f>
        <v>69</v>
      </c>
      <c r="R3937" s="30">
        <f t="shared" ref="R3937:R3966" si="516">3+20</f>
        <v>23</v>
      </c>
      <c r="T3937">
        <f t="shared" ref="T3937:T3966" si="517">50-10+20</f>
        <v>60</v>
      </c>
    </row>
    <row r="3938" spans="2:20" x14ac:dyDescent="0.25">
      <c r="B3938" s="16">
        <f t="shared" si="511"/>
        <v>42738</v>
      </c>
      <c r="C3938">
        <f t="shared" si="512"/>
        <v>295</v>
      </c>
      <c r="D3938">
        <f t="shared" si="507"/>
        <v>240</v>
      </c>
      <c r="E3938">
        <f t="shared" si="508"/>
        <v>55</v>
      </c>
      <c r="F3938">
        <f t="shared" si="513"/>
        <v>23</v>
      </c>
      <c r="G3938">
        <v>5</v>
      </c>
      <c r="H3938">
        <f t="shared" si="514"/>
        <v>60</v>
      </c>
      <c r="O3938">
        <f t="shared" si="515"/>
        <v>69</v>
      </c>
      <c r="R3938" s="30">
        <f t="shared" si="516"/>
        <v>23</v>
      </c>
      <c r="T3938">
        <f t="shared" si="517"/>
        <v>60</v>
      </c>
    </row>
    <row r="3939" spans="2:20" x14ac:dyDescent="0.25">
      <c r="B3939" s="16">
        <f t="shared" si="511"/>
        <v>42739</v>
      </c>
      <c r="C3939">
        <f t="shared" si="512"/>
        <v>295</v>
      </c>
      <c r="D3939">
        <f t="shared" si="507"/>
        <v>240</v>
      </c>
      <c r="E3939">
        <f t="shared" si="508"/>
        <v>55</v>
      </c>
      <c r="F3939">
        <f t="shared" si="513"/>
        <v>23</v>
      </c>
      <c r="G3939">
        <v>5</v>
      </c>
      <c r="H3939">
        <f t="shared" si="514"/>
        <v>60</v>
      </c>
      <c r="O3939">
        <f t="shared" si="515"/>
        <v>69</v>
      </c>
      <c r="R3939" s="30">
        <f t="shared" si="516"/>
        <v>23</v>
      </c>
      <c r="T3939">
        <f t="shared" si="517"/>
        <v>60</v>
      </c>
    </row>
    <row r="3940" spans="2:20" x14ac:dyDescent="0.25">
      <c r="B3940" s="16">
        <f t="shared" si="511"/>
        <v>42740</v>
      </c>
      <c r="C3940">
        <f t="shared" si="512"/>
        <v>295</v>
      </c>
      <c r="D3940">
        <f t="shared" si="507"/>
        <v>240</v>
      </c>
      <c r="E3940">
        <f t="shared" si="508"/>
        <v>55</v>
      </c>
      <c r="F3940">
        <f t="shared" si="513"/>
        <v>23</v>
      </c>
      <c r="G3940">
        <v>5</v>
      </c>
      <c r="H3940">
        <f t="shared" si="514"/>
        <v>60</v>
      </c>
      <c r="O3940">
        <f t="shared" si="515"/>
        <v>69</v>
      </c>
      <c r="R3940" s="30">
        <f t="shared" si="516"/>
        <v>23</v>
      </c>
      <c r="T3940">
        <f t="shared" si="517"/>
        <v>60</v>
      </c>
    </row>
    <row r="3941" spans="2:20" x14ac:dyDescent="0.25">
      <c r="B3941" s="16">
        <f t="shared" si="511"/>
        <v>42741</v>
      </c>
      <c r="C3941">
        <f t="shared" si="512"/>
        <v>295</v>
      </c>
      <c r="D3941">
        <f t="shared" si="507"/>
        <v>240</v>
      </c>
      <c r="E3941">
        <f t="shared" si="508"/>
        <v>55</v>
      </c>
      <c r="F3941">
        <f t="shared" si="513"/>
        <v>23</v>
      </c>
      <c r="G3941">
        <v>5</v>
      </c>
      <c r="H3941">
        <f t="shared" si="514"/>
        <v>60</v>
      </c>
      <c r="O3941">
        <f t="shared" si="515"/>
        <v>69</v>
      </c>
      <c r="R3941" s="30">
        <f t="shared" si="516"/>
        <v>23</v>
      </c>
      <c r="T3941">
        <f t="shared" si="517"/>
        <v>60</v>
      </c>
    </row>
    <row r="3942" spans="2:20" x14ac:dyDescent="0.25">
      <c r="B3942" s="16">
        <f t="shared" si="511"/>
        <v>42742</v>
      </c>
      <c r="C3942">
        <f t="shared" si="512"/>
        <v>295</v>
      </c>
      <c r="D3942">
        <f t="shared" si="507"/>
        <v>240</v>
      </c>
      <c r="E3942">
        <f t="shared" si="508"/>
        <v>55</v>
      </c>
      <c r="F3942">
        <f t="shared" si="513"/>
        <v>23</v>
      </c>
      <c r="G3942">
        <v>5</v>
      </c>
      <c r="H3942">
        <f t="shared" si="514"/>
        <v>60</v>
      </c>
      <c r="O3942">
        <f t="shared" si="515"/>
        <v>69</v>
      </c>
      <c r="R3942" s="30">
        <f t="shared" si="516"/>
        <v>23</v>
      </c>
      <c r="T3942">
        <f t="shared" si="517"/>
        <v>60</v>
      </c>
    </row>
    <row r="3943" spans="2:20" x14ac:dyDescent="0.25">
      <c r="B3943" s="16">
        <f t="shared" si="511"/>
        <v>42743</v>
      </c>
      <c r="C3943">
        <f t="shared" si="512"/>
        <v>295</v>
      </c>
      <c r="D3943">
        <f t="shared" si="507"/>
        <v>240</v>
      </c>
      <c r="E3943">
        <f t="shared" si="508"/>
        <v>55</v>
      </c>
      <c r="F3943">
        <f t="shared" si="513"/>
        <v>23</v>
      </c>
      <c r="G3943">
        <v>5</v>
      </c>
      <c r="H3943">
        <f t="shared" si="514"/>
        <v>60</v>
      </c>
      <c r="O3943">
        <f t="shared" si="515"/>
        <v>69</v>
      </c>
      <c r="R3943" s="30">
        <f t="shared" si="516"/>
        <v>23</v>
      </c>
      <c r="T3943">
        <f t="shared" si="517"/>
        <v>60</v>
      </c>
    </row>
    <row r="3944" spans="2:20" x14ac:dyDescent="0.25">
      <c r="B3944" s="16">
        <f t="shared" si="511"/>
        <v>42744</v>
      </c>
      <c r="C3944">
        <f t="shared" si="512"/>
        <v>295</v>
      </c>
      <c r="D3944">
        <f t="shared" si="507"/>
        <v>240</v>
      </c>
      <c r="E3944">
        <f t="shared" si="508"/>
        <v>55</v>
      </c>
      <c r="F3944">
        <f t="shared" si="513"/>
        <v>23</v>
      </c>
      <c r="G3944">
        <v>5</v>
      </c>
      <c r="H3944">
        <f t="shared" si="514"/>
        <v>60</v>
      </c>
      <c r="O3944">
        <f t="shared" si="515"/>
        <v>69</v>
      </c>
      <c r="R3944" s="30">
        <f t="shared" si="516"/>
        <v>23</v>
      </c>
      <c r="T3944">
        <f t="shared" si="517"/>
        <v>60</v>
      </c>
    </row>
    <row r="3945" spans="2:20" x14ac:dyDescent="0.25">
      <c r="B3945" s="16">
        <f t="shared" si="511"/>
        <v>42745</v>
      </c>
      <c r="C3945">
        <f t="shared" si="512"/>
        <v>295</v>
      </c>
      <c r="D3945">
        <f t="shared" si="507"/>
        <v>240</v>
      </c>
      <c r="E3945">
        <f t="shared" si="508"/>
        <v>55</v>
      </c>
      <c r="F3945">
        <f t="shared" si="513"/>
        <v>23</v>
      </c>
      <c r="G3945">
        <v>5</v>
      </c>
      <c r="H3945">
        <f t="shared" si="514"/>
        <v>60</v>
      </c>
      <c r="O3945">
        <f t="shared" si="515"/>
        <v>69</v>
      </c>
      <c r="R3945" s="30">
        <f t="shared" si="516"/>
        <v>23</v>
      </c>
      <c r="T3945">
        <f t="shared" si="517"/>
        <v>60</v>
      </c>
    </row>
    <row r="3946" spans="2:20" x14ac:dyDescent="0.25">
      <c r="B3946" s="16">
        <f t="shared" si="511"/>
        <v>42746</v>
      </c>
      <c r="C3946">
        <f t="shared" si="512"/>
        <v>295</v>
      </c>
      <c r="D3946">
        <f t="shared" si="507"/>
        <v>240</v>
      </c>
      <c r="E3946">
        <f t="shared" si="508"/>
        <v>55</v>
      </c>
      <c r="F3946">
        <f t="shared" si="513"/>
        <v>23</v>
      </c>
      <c r="G3946">
        <v>5</v>
      </c>
      <c r="H3946">
        <f t="shared" si="514"/>
        <v>60</v>
      </c>
      <c r="O3946">
        <f t="shared" si="515"/>
        <v>69</v>
      </c>
      <c r="R3946" s="30">
        <f t="shared" si="516"/>
        <v>23</v>
      </c>
      <c r="T3946">
        <f t="shared" si="517"/>
        <v>60</v>
      </c>
    </row>
    <row r="3947" spans="2:20" x14ac:dyDescent="0.25">
      <c r="B3947" s="16">
        <f t="shared" si="511"/>
        <v>42747</v>
      </c>
      <c r="C3947">
        <f t="shared" si="512"/>
        <v>295</v>
      </c>
      <c r="D3947">
        <f t="shared" si="507"/>
        <v>240</v>
      </c>
      <c r="E3947">
        <f t="shared" si="508"/>
        <v>55</v>
      </c>
      <c r="F3947">
        <f t="shared" si="513"/>
        <v>23</v>
      </c>
      <c r="G3947">
        <v>5</v>
      </c>
      <c r="H3947">
        <f t="shared" si="514"/>
        <v>60</v>
      </c>
      <c r="O3947">
        <f t="shared" si="515"/>
        <v>69</v>
      </c>
      <c r="R3947" s="30">
        <f t="shared" si="516"/>
        <v>23</v>
      </c>
      <c r="T3947">
        <f t="shared" si="517"/>
        <v>60</v>
      </c>
    </row>
    <row r="3948" spans="2:20" x14ac:dyDescent="0.25">
      <c r="B3948" s="16">
        <f t="shared" si="511"/>
        <v>42748</v>
      </c>
      <c r="C3948">
        <f t="shared" si="512"/>
        <v>295</v>
      </c>
      <c r="D3948">
        <f t="shared" si="507"/>
        <v>240</v>
      </c>
      <c r="E3948">
        <f t="shared" si="508"/>
        <v>55</v>
      </c>
      <c r="F3948">
        <f t="shared" si="513"/>
        <v>23</v>
      </c>
      <c r="G3948">
        <v>5</v>
      </c>
      <c r="H3948">
        <f t="shared" si="514"/>
        <v>60</v>
      </c>
      <c r="O3948">
        <f t="shared" si="515"/>
        <v>69</v>
      </c>
      <c r="R3948" s="30">
        <f t="shared" si="516"/>
        <v>23</v>
      </c>
      <c r="T3948">
        <f t="shared" si="517"/>
        <v>60</v>
      </c>
    </row>
    <row r="3949" spans="2:20" x14ac:dyDescent="0.25">
      <c r="B3949" s="16">
        <f t="shared" si="511"/>
        <v>42749</v>
      </c>
      <c r="C3949">
        <f t="shared" si="512"/>
        <v>295</v>
      </c>
      <c r="D3949">
        <f t="shared" si="507"/>
        <v>240</v>
      </c>
      <c r="E3949">
        <f t="shared" si="508"/>
        <v>55</v>
      </c>
      <c r="F3949">
        <f t="shared" si="513"/>
        <v>23</v>
      </c>
      <c r="G3949">
        <v>5</v>
      </c>
      <c r="H3949">
        <f t="shared" si="514"/>
        <v>60</v>
      </c>
      <c r="O3949">
        <f t="shared" si="515"/>
        <v>69</v>
      </c>
      <c r="R3949" s="30">
        <f t="shared" si="516"/>
        <v>23</v>
      </c>
      <c r="T3949">
        <f t="shared" si="517"/>
        <v>60</v>
      </c>
    </row>
    <row r="3950" spans="2:20" x14ac:dyDescent="0.25">
      <c r="B3950" s="16">
        <f t="shared" si="511"/>
        <v>42750</v>
      </c>
      <c r="C3950">
        <f t="shared" si="512"/>
        <v>295</v>
      </c>
      <c r="D3950">
        <f t="shared" si="507"/>
        <v>240</v>
      </c>
      <c r="E3950">
        <f t="shared" si="508"/>
        <v>55</v>
      </c>
      <c r="F3950">
        <f t="shared" si="513"/>
        <v>23</v>
      </c>
      <c r="G3950">
        <v>5</v>
      </c>
      <c r="H3950">
        <f t="shared" si="514"/>
        <v>60</v>
      </c>
      <c r="O3950">
        <f t="shared" si="515"/>
        <v>69</v>
      </c>
      <c r="R3950" s="30">
        <f t="shared" si="516"/>
        <v>23</v>
      </c>
      <c r="T3950">
        <f t="shared" si="517"/>
        <v>60</v>
      </c>
    </row>
    <row r="3951" spans="2:20" x14ac:dyDescent="0.25">
      <c r="B3951" s="16">
        <f t="shared" si="511"/>
        <v>42751</v>
      </c>
      <c r="C3951">
        <f t="shared" si="512"/>
        <v>295</v>
      </c>
      <c r="D3951">
        <f t="shared" si="507"/>
        <v>240</v>
      </c>
      <c r="E3951">
        <f t="shared" si="508"/>
        <v>55</v>
      </c>
      <c r="F3951">
        <f t="shared" si="513"/>
        <v>23</v>
      </c>
      <c r="G3951">
        <v>5</v>
      </c>
      <c r="H3951">
        <f t="shared" si="514"/>
        <v>60</v>
      </c>
      <c r="O3951">
        <f t="shared" si="515"/>
        <v>69</v>
      </c>
      <c r="R3951" s="30">
        <f t="shared" si="516"/>
        <v>23</v>
      </c>
      <c r="T3951">
        <f t="shared" si="517"/>
        <v>60</v>
      </c>
    </row>
    <row r="3952" spans="2:20" x14ac:dyDescent="0.25">
      <c r="B3952" s="16">
        <f t="shared" si="511"/>
        <v>42752</v>
      </c>
      <c r="C3952">
        <f t="shared" si="512"/>
        <v>295</v>
      </c>
      <c r="D3952">
        <f t="shared" si="507"/>
        <v>240</v>
      </c>
      <c r="E3952">
        <f t="shared" si="508"/>
        <v>55</v>
      </c>
      <c r="F3952">
        <f t="shared" si="513"/>
        <v>23</v>
      </c>
      <c r="G3952">
        <v>5</v>
      </c>
      <c r="H3952">
        <f t="shared" si="514"/>
        <v>60</v>
      </c>
      <c r="O3952">
        <f t="shared" si="515"/>
        <v>69</v>
      </c>
      <c r="R3952" s="30">
        <f t="shared" si="516"/>
        <v>23</v>
      </c>
      <c r="T3952">
        <f t="shared" si="517"/>
        <v>60</v>
      </c>
    </row>
    <row r="3953" spans="2:20" x14ac:dyDescent="0.25">
      <c r="B3953" s="16">
        <f t="shared" si="511"/>
        <v>42753</v>
      </c>
      <c r="C3953">
        <f t="shared" si="512"/>
        <v>295</v>
      </c>
      <c r="D3953">
        <f t="shared" si="507"/>
        <v>240</v>
      </c>
      <c r="E3953">
        <f t="shared" si="508"/>
        <v>55</v>
      </c>
      <c r="F3953">
        <f t="shared" si="513"/>
        <v>23</v>
      </c>
      <c r="G3953">
        <v>5</v>
      </c>
      <c r="H3953">
        <f t="shared" si="514"/>
        <v>60</v>
      </c>
      <c r="O3953">
        <f t="shared" si="515"/>
        <v>69</v>
      </c>
      <c r="R3953" s="30">
        <f t="shared" si="516"/>
        <v>23</v>
      </c>
      <c r="T3953">
        <f t="shared" si="517"/>
        <v>60</v>
      </c>
    </row>
    <row r="3954" spans="2:20" x14ac:dyDescent="0.25">
      <c r="B3954" s="16">
        <f t="shared" si="511"/>
        <v>42754</v>
      </c>
      <c r="C3954">
        <f t="shared" si="512"/>
        <v>295</v>
      </c>
      <c r="D3954">
        <f t="shared" si="507"/>
        <v>240</v>
      </c>
      <c r="E3954">
        <f t="shared" si="508"/>
        <v>55</v>
      </c>
      <c r="F3954">
        <f t="shared" si="513"/>
        <v>23</v>
      </c>
      <c r="G3954">
        <v>5</v>
      </c>
      <c r="H3954">
        <f t="shared" si="514"/>
        <v>60</v>
      </c>
      <c r="O3954">
        <f t="shared" si="515"/>
        <v>69</v>
      </c>
      <c r="R3954" s="30">
        <f t="shared" si="516"/>
        <v>23</v>
      </c>
      <c r="T3954">
        <f t="shared" si="517"/>
        <v>60</v>
      </c>
    </row>
    <row r="3955" spans="2:20" x14ac:dyDescent="0.25">
      <c r="B3955" s="16">
        <f t="shared" si="511"/>
        <v>42755</v>
      </c>
      <c r="C3955">
        <f t="shared" si="512"/>
        <v>295</v>
      </c>
      <c r="D3955">
        <f t="shared" si="507"/>
        <v>240</v>
      </c>
      <c r="E3955">
        <f t="shared" si="508"/>
        <v>55</v>
      </c>
      <c r="F3955">
        <f t="shared" si="513"/>
        <v>23</v>
      </c>
      <c r="G3955">
        <v>5</v>
      </c>
      <c r="H3955">
        <f t="shared" si="514"/>
        <v>60</v>
      </c>
      <c r="O3955">
        <f t="shared" si="515"/>
        <v>69</v>
      </c>
      <c r="R3955" s="30">
        <f t="shared" si="516"/>
        <v>23</v>
      </c>
      <c r="T3955">
        <f t="shared" si="517"/>
        <v>60</v>
      </c>
    </row>
    <row r="3956" spans="2:20" x14ac:dyDescent="0.25">
      <c r="B3956" s="16">
        <f t="shared" si="511"/>
        <v>42756</v>
      </c>
      <c r="C3956">
        <f t="shared" si="512"/>
        <v>295</v>
      </c>
      <c r="D3956">
        <f t="shared" si="507"/>
        <v>240</v>
      </c>
      <c r="E3956">
        <f t="shared" si="508"/>
        <v>55</v>
      </c>
      <c r="F3956">
        <f t="shared" si="513"/>
        <v>23</v>
      </c>
      <c r="G3956">
        <v>5</v>
      </c>
      <c r="H3956">
        <f t="shared" si="514"/>
        <v>60</v>
      </c>
      <c r="O3956">
        <f t="shared" si="515"/>
        <v>69</v>
      </c>
      <c r="R3956" s="30">
        <f t="shared" si="516"/>
        <v>23</v>
      </c>
      <c r="T3956">
        <f t="shared" si="517"/>
        <v>60</v>
      </c>
    </row>
    <row r="3957" spans="2:20" x14ac:dyDescent="0.25">
      <c r="B3957" s="16">
        <f t="shared" si="511"/>
        <v>42757</v>
      </c>
      <c r="C3957">
        <f t="shared" si="512"/>
        <v>295</v>
      </c>
      <c r="D3957">
        <f t="shared" si="507"/>
        <v>240</v>
      </c>
      <c r="E3957">
        <f t="shared" si="508"/>
        <v>55</v>
      </c>
      <c r="F3957">
        <f t="shared" si="513"/>
        <v>23</v>
      </c>
      <c r="G3957">
        <v>5</v>
      </c>
      <c r="H3957">
        <f t="shared" si="514"/>
        <v>60</v>
      </c>
      <c r="O3957">
        <f t="shared" si="515"/>
        <v>69</v>
      </c>
      <c r="R3957" s="30">
        <f t="shared" si="516"/>
        <v>23</v>
      </c>
      <c r="T3957">
        <f t="shared" si="517"/>
        <v>60</v>
      </c>
    </row>
    <row r="3958" spans="2:20" x14ac:dyDescent="0.25">
      <c r="B3958" s="16">
        <f t="shared" si="511"/>
        <v>42758</v>
      </c>
      <c r="C3958">
        <f t="shared" si="512"/>
        <v>295</v>
      </c>
      <c r="D3958">
        <f t="shared" si="507"/>
        <v>240</v>
      </c>
      <c r="E3958">
        <f t="shared" si="508"/>
        <v>55</v>
      </c>
      <c r="F3958">
        <f t="shared" si="513"/>
        <v>23</v>
      </c>
      <c r="G3958">
        <v>5</v>
      </c>
      <c r="H3958">
        <f t="shared" si="514"/>
        <v>60</v>
      </c>
      <c r="O3958">
        <f t="shared" si="515"/>
        <v>69</v>
      </c>
      <c r="R3958" s="30">
        <f t="shared" si="516"/>
        <v>23</v>
      </c>
      <c r="T3958">
        <f t="shared" si="517"/>
        <v>60</v>
      </c>
    </row>
    <row r="3959" spans="2:20" x14ac:dyDescent="0.25">
      <c r="B3959" s="16">
        <f t="shared" si="511"/>
        <v>42759</v>
      </c>
      <c r="C3959">
        <f t="shared" si="512"/>
        <v>295</v>
      </c>
      <c r="D3959">
        <f t="shared" si="507"/>
        <v>240</v>
      </c>
      <c r="E3959">
        <f t="shared" si="508"/>
        <v>55</v>
      </c>
      <c r="F3959">
        <f t="shared" si="513"/>
        <v>23</v>
      </c>
      <c r="G3959">
        <v>5</v>
      </c>
      <c r="H3959">
        <f t="shared" si="514"/>
        <v>60</v>
      </c>
      <c r="O3959">
        <f t="shared" si="515"/>
        <v>69</v>
      </c>
      <c r="R3959" s="30">
        <f t="shared" si="516"/>
        <v>23</v>
      </c>
      <c r="T3959">
        <f t="shared" si="517"/>
        <v>60</v>
      </c>
    </row>
    <row r="3960" spans="2:20" x14ac:dyDescent="0.25">
      <c r="B3960" s="16">
        <f t="shared" si="511"/>
        <v>42760</v>
      </c>
      <c r="C3960">
        <f t="shared" si="512"/>
        <v>295</v>
      </c>
      <c r="D3960">
        <f t="shared" si="507"/>
        <v>240</v>
      </c>
      <c r="E3960">
        <f t="shared" si="508"/>
        <v>55</v>
      </c>
      <c r="F3960">
        <f t="shared" si="513"/>
        <v>23</v>
      </c>
      <c r="G3960">
        <v>5</v>
      </c>
      <c r="H3960">
        <f t="shared" si="514"/>
        <v>60</v>
      </c>
      <c r="O3960">
        <f t="shared" si="515"/>
        <v>69</v>
      </c>
      <c r="R3960" s="30">
        <f t="shared" si="516"/>
        <v>23</v>
      </c>
      <c r="T3960">
        <f t="shared" si="517"/>
        <v>60</v>
      </c>
    </row>
    <row r="3961" spans="2:20" x14ac:dyDescent="0.25">
      <c r="B3961" s="16">
        <f t="shared" si="511"/>
        <v>42761</v>
      </c>
      <c r="C3961">
        <f t="shared" si="512"/>
        <v>295</v>
      </c>
      <c r="D3961">
        <f t="shared" si="507"/>
        <v>240</v>
      </c>
      <c r="E3961">
        <f t="shared" si="508"/>
        <v>55</v>
      </c>
      <c r="F3961">
        <f t="shared" si="513"/>
        <v>23</v>
      </c>
      <c r="G3961">
        <v>5</v>
      </c>
      <c r="H3961">
        <f t="shared" si="514"/>
        <v>60</v>
      </c>
      <c r="O3961">
        <f t="shared" si="515"/>
        <v>69</v>
      </c>
      <c r="R3961" s="30">
        <f t="shared" si="516"/>
        <v>23</v>
      </c>
      <c r="T3961">
        <f t="shared" si="517"/>
        <v>60</v>
      </c>
    </row>
    <row r="3962" spans="2:20" x14ac:dyDescent="0.25">
      <c r="B3962" s="16">
        <f t="shared" si="511"/>
        <v>42762</v>
      </c>
      <c r="C3962">
        <f t="shared" si="512"/>
        <v>295</v>
      </c>
      <c r="D3962">
        <f t="shared" si="507"/>
        <v>240</v>
      </c>
      <c r="E3962">
        <f t="shared" si="508"/>
        <v>55</v>
      </c>
      <c r="F3962">
        <f t="shared" si="513"/>
        <v>23</v>
      </c>
      <c r="G3962">
        <v>5</v>
      </c>
      <c r="H3962">
        <f t="shared" si="514"/>
        <v>60</v>
      </c>
      <c r="O3962">
        <f t="shared" si="515"/>
        <v>69</v>
      </c>
      <c r="R3962" s="30">
        <f t="shared" si="516"/>
        <v>23</v>
      </c>
      <c r="T3962">
        <f t="shared" si="517"/>
        <v>60</v>
      </c>
    </row>
    <row r="3963" spans="2:20" x14ac:dyDescent="0.25">
      <c r="B3963" s="16">
        <f t="shared" si="511"/>
        <v>42763</v>
      </c>
      <c r="C3963">
        <f t="shared" si="512"/>
        <v>295</v>
      </c>
      <c r="D3963">
        <f t="shared" si="507"/>
        <v>240</v>
      </c>
      <c r="E3963">
        <f t="shared" si="508"/>
        <v>55</v>
      </c>
      <c r="F3963">
        <f t="shared" si="513"/>
        <v>23</v>
      </c>
      <c r="G3963">
        <v>5</v>
      </c>
      <c r="H3963">
        <f t="shared" si="514"/>
        <v>60</v>
      </c>
      <c r="O3963">
        <f t="shared" si="515"/>
        <v>69</v>
      </c>
      <c r="R3963" s="30">
        <f t="shared" si="516"/>
        <v>23</v>
      </c>
      <c r="T3963">
        <f t="shared" si="517"/>
        <v>60</v>
      </c>
    </row>
    <row r="3964" spans="2:20" x14ac:dyDescent="0.25">
      <c r="B3964" s="16">
        <f t="shared" si="511"/>
        <v>42764</v>
      </c>
      <c r="C3964">
        <f t="shared" si="512"/>
        <v>295</v>
      </c>
      <c r="D3964">
        <f t="shared" si="507"/>
        <v>240</v>
      </c>
      <c r="E3964">
        <f t="shared" si="508"/>
        <v>55</v>
      </c>
      <c r="F3964">
        <f t="shared" si="513"/>
        <v>23</v>
      </c>
      <c r="G3964">
        <v>5</v>
      </c>
      <c r="H3964">
        <f t="shared" si="514"/>
        <v>60</v>
      </c>
      <c r="O3964">
        <f t="shared" si="515"/>
        <v>69</v>
      </c>
      <c r="R3964" s="30">
        <f t="shared" si="516"/>
        <v>23</v>
      </c>
      <c r="T3964">
        <f t="shared" si="517"/>
        <v>60</v>
      </c>
    </row>
    <row r="3965" spans="2:20" x14ac:dyDescent="0.25">
      <c r="B3965" s="16">
        <f t="shared" si="511"/>
        <v>42765</v>
      </c>
      <c r="C3965">
        <f t="shared" si="512"/>
        <v>295</v>
      </c>
      <c r="D3965">
        <f t="shared" si="507"/>
        <v>240</v>
      </c>
      <c r="E3965">
        <f t="shared" si="508"/>
        <v>55</v>
      </c>
      <c r="F3965">
        <f t="shared" si="513"/>
        <v>23</v>
      </c>
      <c r="G3965">
        <v>5</v>
      </c>
      <c r="H3965">
        <f t="shared" si="514"/>
        <v>60</v>
      </c>
      <c r="O3965">
        <f t="shared" si="515"/>
        <v>69</v>
      </c>
      <c r="R3965" s="30">
        <f t="shared" si="516"/>
        <v>23</v>
      </c>
      <c r="T3965">
        <f t="shared" si="517"/>
        <v>60</v>
      </c>
    </row>
    <row r="3966" spans="2:20" x14ac:dyDescent="0.25">
      <c r="B3966" s="16">
        <f t="shared" si="511"/>
        <v>42766</v>
      </c>
      <c r="C3966">
        <f t="shared" si="512"/>
        <v>295</v>
      </c>
      <c r="D3966">
        <f t="shared" si="507"/>
        <v>240</v>
      </c>
      <c r="E3966">
        <f t="shared" si="508"/>
        <v>55</v>
      </c>
      <c r="F3966">
        <f t="shared" si="513"/>
        <v>23</v>
      </c>
      <c r="G3966">
        <v>5</v>
      </c>
      <c r="H3966">
        <f t="shared" si="514"/>
        <v>60</v>
      </c>
      <c r="O3966">
        <f t="shared" si="515"/>
        <v>69</v>
      </c>
      <c r="R3966" s="30">
        <f t="shared" si="516"/>
        <v>23</v>
      </c>
      <c r="T3966">
        <f t="shared" si="517"/>
        <v>60</v>
      </c>
    </row>
    <row r="3967" spans="2:20" x14ac:dyDescent="0.25">
      <c r="B3967" s="16">
        <f t="shared" si="511"/>
        <v>42767</v>
      </c>
      <c r="C3967">
        <f t="shared" si="512"/>
        <v>295</v>
      </c>
      <c r="D3967">
        <f t="shared" si="507"/>
        <v>220</v>
      </c>
      <c r="E3967">
        <f t="shared" si="508"/>
        <v>75</v>
      </c>
      <c r="F3967">
        <f t="shared" ref="F3967:F4000" si="518">3+5+5</f>
        <v>13</v>
      </c>
      <c r="G3967">
        <v>5</v>
      </c>
      <c r="H3967">
        <f t="shared" ref="H3967:H3994" si="519">40+10+30-30</f>
        <v>50</v>
      </c>
      <c r="O3967">
        <f>32+15+22-60+85</f>
        <v>94</v>
      </c>
      <c r="R3967">
        <f>3+5</f>
        <v>8</v>
      </c>
      <c r="T3967">
        <v>50</v>
      </c>
    </row>
    <row r="3968" spans="2:20" x14ac:dyDescent="0.25">
      <c r="B3968" s="16">
        <f t="shared" si="511"/>
        <v>42768</v>
      </c>
      <c r="C3968">
        <f t="shared" si="512"/>
        <v>295</v>
      </c>
      <c r="D3968">
        <f t="shared" si="507"/>
        <v>220</v>
      </c>
      <c r="E3968">
        <f t="shared" si="508"/>
        <v>75</v>
      </c>
      <c r="F3968">
        <f t="shared" si="518"/>
        <v>13</v>
      </c>
      <c r="G3968">
        <v>5</v>
      </c>
      <c r="H3968">
        <f t="shared" si="519"/>
        <v>50</v>
      </c>
      <c r="O3968">
        <f t="shared" ref="O3968:O3994" si="520">32+15+22-60+85</f>
        <v>94</v>
      </c>
      <c r="R3968">
        <f t="shared" ref="R3968:R3994" si="521">3+5</f>
        <v>8</v>
      </c>
      <c r="T3968">
        <v>50</v>
      </c>
    </row>
    <row r="3969" spans="2:20" x14ac:dyDescent="0.25">
      <c r="B3969" s="16">
        <f t="shared" si="511"/>
        <v>42769</v>
      </c>
      <c r="C3969">
        <f t="shared" si="512"/>
        <v>295</v>
      </c>
      <c r="D3969">
        <f t="shared" si="507"/>
        <v>220</v>
      </c>
      <c r="E3969">
        <f t="shared" si="508"/>
        <v>75</v>
      </c>
      <c r="F3969">
        <f t="shared" si="518"/>
        <v>13</v>
      </c>
      <c r="G3969">
        <v>5</v>
      </c>
      <c r="H3969">
        <f t="shared" si="519"/>
        <v>50</v>
      </c>
      <c r="O3969">
        <f t="shared" si="520"/>
        <v>94</v>
      </c>
      <c r="R3969">
        <f t="shared" si="521"/>
        <v>8</v>
      </c>
      <c r="T3969">
        <v>50</v>
      </c>
    </row>
    <row r="3970" spans="2:20" x14ac:dyDescent="0.25">
      <c r="B3970" s="16">
        <f t="shared" si="511"/>
        <v>42770</v>
      </c>
      <c r="C3970">
        <f t="shared" si="512"/>
        <v>295</v>
      </c>
      <c r="D3970">
        <f t="shared" si="507"/>
        <v>220</v>
      </c>
      <c r="E3970">
        <f t="shared" si="508"/>
        <v>75</v>
      </c>
      <c r="F3970">
        <f t="shared" si="518"/>
        <v>13</v>
      </c>
      <c r="G3970">
        <v>5</v>
      </c>
      <c r="H3970">
        <f t="shared" si="519"/>
        <v>50</v>
      </c>
      <c r="O3970">
        <f t="shared" si="520"/>
        <v>94</v>
      </c>
      <c r="R3970">
        <f t="shared" si="521"/>
        <v>8</v>
      </c>
      <c r="T3970">
        <v>50</v>
      </c>
    </row>
    <row r="3971" spans="2:20" x14ac:dyDescent="0.25">
      <c r="B3971" s="16">
        <f t="shared" si="511"/>
        <v>42771</v>
      </c>
      <c r="C3971">
        <f t="shared" si="512"/>
        <v>295</v>
      </c>
      <c r="D3971">
        <f t="shared" si="507"/>
        <v>220</v>
      </c>
      <c r="E3971">
        <f t="shared" si="508"/>
        <v>75</v>
      </c>
      <c r="F3971">
        <f t="shared" si="518"/>
        <v>13</v>
      </c>
      <c r="G3971">
        <v>5</v>
      </c>
      <c r="H3971">
        <f t="shared" si="519"/>
        <v>50</v>
      </c>
      <c r="O3971">
        <f t="shared" si="520"/>
        <v>94</v>
      </c>
      <c r="R3971">
        <f t="shared" si="521"/>
        <v>8</v>
      </c>
      <c r="T3971">
        <v>50</v>
      </c>
    </row>
    <row r="3972" spans="2:20" x14ac:dyDescent="0.25">
      <c r="B3972" s="16">
        <f t="shared" si="511"/>
        <v>42772</v>
      </c>
      <c r="C3972">
        <f t="shared" si="512"/>
        <v>295</v>
      </c>
      <c r="D3972">
        <f t="shared" ref="D3972:D3991" si="522">SUM(F3972:W3972)</f>
        <v>220</v>
      </c>
      <c r="E3972">
        <f t="shared" ref="E3972:E3991" si="523">C3972-D3972</f>
        <v>75</v>
      </c>
      <c r="F3972">
        <f t="shared" si="518"/>
        <v>13</v>
      </c>
      <c r="G3972">
        <v>5</v>
      </c>
      <c r="H3972">
        <f t="shared" si="519"/>
        <v>50</v>
      </c>
      <c r="O3972">
        <f t="shared" si="520"/>
        <v>94</v>
      </c>
      <c r="R3972">
        <f t="shared" si="521"/>
        <v>8</v>
      </c>
      <c r="T3972">
        <v>50</v>
      </c>
    </row>
    <row r="3973" spans="2:20" x14ac:dyDescent="0.25">
      <c r="B3973" s="16">
        <f t="shared" si="511"/>
        <v>42773</v>
      </c>
      <c r="C3973">
        <f t="shared" si="512"/>
        <v>295</v>
      </c>
      <c r="D3973">
        <f t="shared" si="522"/>
        <v>220</v>
      </c>
      <c r="E3973">
        <f t="shared" si="523"/>
        <v>75</v>
      </c>
      <c r="F3973">
        <f t="shared" si="518"/>
        <v>13</v>
      </c>
      <c r="G3973">
        <v>5</v>
      </c>
      <c r="H3973">
        <f t="shared" si="519"/>
        <v>50</v>
      </c>
      <c r="O3973">
        <f t="shared" si="520"/>
        <v>94</v>
      </c>
      <c r="R3973">
        <f t="shared" si="521"/>
        <v>8</v>
      </c>
      <c r="T3973">
        <v>50</v>
      </c>
    </row>
    <row r="3974" spans="2:20" x14ac:dyDescent="0.25">
      <c r="B3974" s="16">
        <f t="shared" si="511"/>
        <v>42774</v>
      </c>
      <c r="C3974">
        <f t="shared" si="512"/>
        <v>295</v>
      </c>
      <c r="D3974">
        <f t="shared" si="522"/>
        <v>220</v>
      </c>
      <c r="E3974">
        <f t="shared" si="523"/>
        <v>75</v>
      </c>
      <c r="F3974">
        <f t="shared" si="518"/>
        <v>13</v>
      </c>
      <c r="G3974">
        <v>5</v>
      </c>
      <c r="H3974">
        <f t="shared" si="519"/>
        <v>50</v>
      </c>
      <c r="O3974">
        <f t="shared" si="520"/>
        <v>94</v>
      </c>
      <c r="R3974">
        <f t="shared" si="521"/>
        <v>8</v>
      </c>
      <c r="T3974">
        <v>50</v>
      </c>
    </row>
    <row r="3975" spans="2:20" x14ac:dyDescent="0.25">
      <c r="B3975" s="16">
        <f t="shared" si="511"/>
        <v>42775</v>
      </c>
      <c r="C3975">
        <f t="shared" si="512"/>
        <v>295</v>
      </c>
      <c r="D3975">
        <f t="shared" si="522"/>
        <v>220</v>
      </c>
      <c r="E3975">
        <f t="shared" si="523"/>
        <v>75</v>
      </c>
      <c r="F3975">
        <f t="shared" si="518"/>
        <v>13</v>
      </c>
      <c r="G3975">
        <v>5</v>
      </c>
      <c r="H3975">
        <f t="shared" si="519"/>
        <v>50</v>
      </c>
      <c r="O3975">
        <f t="shared" si="520"/>
        <v>94</v>
      </c>
      <c r="R3975">
        <f t="shared" si="521"/>
        <v>8</v>
      </c>
      <c r="T3975">
        <v>50</v>
      </c>
    </row>
    <row r="3976" spans="2:20" x14ac:dyDescent="0.25">
      <c r="B3976" s="16">
        <f t="shared" si="511"/>
        <v>42776</v>
      </c>
      <c r="C3976">
        <f t="shared" si="512"/>
        <v>295</v>
      </c>
      <c r="D3976">
        <f t="shared" si="522"/>
        <v>220</v>
      </c>
      <c r="E3976">
        <f t="shared" si="523"/>
        <v>75</v>
      </c>
      <c r="F3976">
        <f t="shared" si="518"/>
        <v>13</v>
      </c>
      <c r="G3976">
        <v>5</v>
      </c>
      <c r="H3976">
        <f t="shared" si="519"/>
        <v>50</v>
      </c>
      <c r="O3976">
        <f t="shared" si="520"/>
        <v>94</v>
      </c>
      <c r="R3976">
        <f t="shared" si="521"/>
        <v>8</v>
      </c>
      <c r="T3976">
        <v>50</v>
      </c>
    </row>
    <row r="3977" spans="2:20" x14ac:dyDescent="0.25">
      <c r="B3977" s="16">
        <f t="shared" ref="B3977:B4040" si="524">B3976+1</f>
        <v>42777</v>
      </c>
      <c r="C3977">
        <f t="shared" si="512"/>
        <v>295</v>
      </c>
      <c r="D3977">
        <f t="shared" si="522"/>
        <v>220</v>
      </c>
      <c r="E3977">
        <f t="shared" si="523"/>
        <v>75</v>
      </c>
      <c r="F3977">
        <f t="shared" si="518"/>
        <v>13</v>
      </c>
      <c r="G3977">
        <v>5</v>
      </c>
      <c r="H3977">
        <f t="shared" si="519"/>
        <v>50</v>
      </c>
      <c r="O3977">
        <f t="shared" si="520"/>
        <v>94</v>
      </c>
      <c r="R3977">
        <f t="shared" si="521"/>
        <v>8</v>
      </c>
      <c r="T3977">
        <v>50</v>
      </c>
    </row>
    <row r="3978" spans="2:20" x14ac:dyDescent="0.25">
      <c r="B3978" s="16">
        <f t="shared" si="524"/>
        <v>42778</v>
      </c>
      <c r="C3978">
        <f t="shared" ref="C3978:C4041" si="525">C3977</f>
        <v>295</v>
      </c>
      <c r="D3978">
        <f t="shared" si="522"/>
        <v>220</v>
      </c>
      <c r="E3978">
        <f t="shared" si="523"/>
        <v>75</v>
      </c>
      <c r="F3978">
        <f t="shared" si="518"/>
        <v>13</v>
      </c>
      <c r="G3978">
        <v>5</v>
      </c>
      <c r="H3978">
        <f t="shared" si="519"/>
        <v>50</v>
      </c>
      <c r="O3978">
        <f t="shared" si="520"/>
        <v>94</v>
      </c>
      <c r="R3978">
        <f t="shared" si="521"/>
        <v>8</v>
      </c>
      <c r="T3978">
        <v>50</v>
      </c>
    </row>
    <row r="3979" spans="2:20" x14ac:dyDescent="0.25">
      <c r="B3979" s="16">
        <f t="shared" si="524"/>
        <v>42779</v>
      </c>
      <c r="C3979">
        <f t="shared" si="525"/>
        <v>295</v>
      </c>
      <c r="D3979">
        <f t="shared" si="522"/>
        <v>220</v>
      </c>
      <c r="E3979">
        <f t="shared" si="523"/>
        <v>75</v>
      </c>
      <c r="F3979">
        <f t="shared" si="518"/>
        <v>13</v>
      </c>
      <c r="G3979">
        <v>5</v>
      </c>
      <c r="H3979">
        <f t="shared" si="519"/>
        <v>50</v>
      </c>
      <c r="O3979">
        <f t="shared" si="520"/>
        <v>94</v>
      </c>
      <c r="R3979">
        <f t="shared" si="521"/>
        <v>8</v>
      </c>
      <c r="T3979">
        <v>50</v>
      </c>
    </row>
    <row r="3980" spans="2:20" x14ac:dyDescent="0.25">
      <c r="B3980" s="16">
        <f t="shared" si="524"/>
        <v>42780</v>
      </c>
      <c r="C3980">
        <f t="shared" si="525"/>
        <v>295</v>
      </c>
      <c r="D3980">
        <f t="shared" si="522"/>
        <v>220</v>
      </c>
      <c r="E3980">
        <f t="shared" si="523"/>
        <v>75</v>
      </c>
      <c r="F3980">
        <f t="shared" si="518"/>
        <v>13</v>
      </c>
      <c r="G3980">
        <v>5</v>
      </c>
      <c r="H3980">
        <f t="shared" si="519"/>
        <v>50</v>
      </c>
      <c r="O3980">
        <f t="shared" si="520"/>
        <v>94</v>
      </c>
      <c r="R3980">
        <f t="shared" si="521"/>
        <v>8</v>
      </c>
      <c r="T3980">
        <v>50</v>
      </c>
    </row>
    <row r="3981" spans="2:20" x14ac:dyDescent="0.25">
      <c r="B3981" s="16">
        <f t="shared" si="524"/>
        <v>42781</v>
      </c>
      <c r="C3981">
        <f t="shared" si="525"/>
        <v>295</v>
      </c>
      <c r="D3981">
        <f t="shared" si="522"/>
        <v>220</v>
      </c>
      <c r="E3981">
        <f t="shared" si="523"/>
        <v>75</v>
      </c>
      <c r="F3981">
        <f t="shared" si="518"/>
        <v>13</v>
      </c>
      <c r="G3981">
        <v>5</v>
      </c>
      <c r="H3981">
        <f t="shared" si="519"/>
        <v>50</v>
      </c>
      <c r="O3981">
        <f t="shared" si="520"/>
        <v>94</v>
      </c>
      <c r="R3981">
        <f t="shared" si="521"/>
        <v>8</v>
      </c>
      <c r="T3981">
        <v>50</v>
      </c>
    </row>
    <row r="3982" spans="2:20" x14ac:dyDescent="0.25">
      <c r="B3982" s="16">
        <f t="shared" si="524"/>
        <v>42782</v>
      </c>
      <c r="C3982">
        <f t="shared" si="525"/>
        <v>295</v>
      </c>
      <c r="D3982">
        <f t="shared" si="522"/>
        <v>220</v>
      </c>
      <c r="E3982">
        <f t="shared" si="523"/>
        <v>75</v>
      </c>
      <c r="F3982">
        <f t="shared" si="518"/>
        <v>13</v>
      </c>
      <c r="G3982">
        <v>5</v>
      </c>
      <c r="H3982">
        <f t="shared" si="519"/>
        <v>50</v>
      </c>
      <c r="O3982">
        <f t="shared" si="520"/>
        <v>94</v>
      </c>
      <c r="R3982">
        <f t="shared" si="521"/>
        <v>8</v>
      </c>
      <c r="T3982">
        <v>50</v>
      </c>
    </row>
    <row r="3983" spans="2:20" x14ac:dyDescent="0.25">
      <c r="B3983" s="16">
        <f t="shared" si="524"/>
        <v>42783</v>
      </c>
      <c r="C3983">
        <f t="shared" si="525"/>
        <v>295</v>
      </c>
      <c r="D3983">
        <f t="shared" si="522"/>
        <v>220</v>
      </c>
      <c r="E3983">
        <f t="shared" si="523"/>
        <v>75</v>
      </c>
      <c r="F3983">
        <f t="shared" si="518"/>
        <v>13</v>
      </c>
      <c r="G3983">
        <v>5</v>
      </c>
      <c r="H3983">
        <f t="shared" si="519"/>
        <v>50</v>
      </c>
      <c r="O3983">
        <f t="shared" si="520"/>
        <v>94</v>
      </c>
      <c r="R3983">
        <f t="shared" si="521"/>
        <v>8</v>
      </c>
      <c r="T3983">
        <v>50</v>
      </c>
    </row>
    <row r="3984" spans="2:20" x14ac:dyDescent="0.25">
      <c r="B3984" s="16">
        <f t="shared" si="524"/>
        <v>42784</v>
      </c>
      <c r="C3984">
        <f t="shared" si="525"/>
        <v>295</v>
      </c>
      <c r="D3984">
        <f t="shared" si="522"/>
        <v>220</v>
      </c>
      <c r="E3984">
        <f t="shared" si="523"/>
        <v>75</v>
      </c>
      <c r="F3984">
        <f t="shared" si="518"/>
        <v>13</v>
      </c>
      <c r="G3984">
        <v>5</v>
      </c>
      <c r="H3984">
        <f t="shared" si="519"/>
        <v>50</v>
      </c>
      <c r="O3984">
        <f t="shared" si="520"/>
        <v>94</v>
      </c>
      <c r="R3984">
        <f t="shared" si="521"/>
        <v>8</v>
      </c>
      <c r="T3984">
        <v>50</v>
      </c>
    </row>
    <row r="3985" spans="2:20" x14ac:dyDescent="0.25">
      <c r="B3985" s="16">
        <f t="shared" si="524"/>
        <v>42785</v>
      </c>
      <c r="C3985">
        <f t="shared" si="525"/>
        <v>295</v>
      </c>
      <c r="D3985">
        <f t="shared" si="522"/>
        <v>220</v>
      </c>
      <c r="E3985">
        <f t="shared" si="523"/>
        <v>75</v>
      </c>
      <c r="F3985">
        <f t="shared" si="518"/>
        <v>13</v>
      </c>
      <c r="G3985">
        <v>5</v>
      </c>
      <c r="H3985">
        <f t="shared" si="519"/>
        <v>50</v>
      </c>
      <c r="O3985">
        <f t="shared" si="520"/>
        <v>94</v>
      </c>
      <c r="R3985">
        <f t="shared" si="521"/>
        <v>8</v>
      </c>
      <c r="T3985">
        <v>50</v>
      </c>
    </row>
    <row r="3986" spans="2:20" x14ac:dyDescent="0.25">
      <c r="B3986" s="16">
        <f t="shared" si="524"/>
        <v>42786</v>
      </c>
      <c r="C3986">
        <f t="shared" si="525"/>
        <v>295</v>
      </c>
      <c r="D3986">
        <f t="shared" si="522"/>
        <v>220</v>
      </c>
      <c r="E3986">
        <f t="shared" si="523"/>
        <v>75</v>
      </c>
      <c r="F3986">
        <f t="shared" si="518"/>
        <v>13</v>
      </c>
      <c r="G3986">
        <v>5</v>
      </c>
      <c r="H3986">
        <f t="shared" si="519"/>
        <v>50</v>
      </c>
      <c r="O3986">
        <f t="shared" si="520"/>
        <v>94</v>
      </c>
      <c r="R3986">
        <f t="shared" si="521"/>
        <v>8</v>
      </c>
      <c r="T3986">
        <v>50</v>
      </c>
    </row>
    <row r="3987" spans="2:20" x14ac:dyDescent="0.25">
      <c r="B3987" s="16">
        <f t="shared" si="524"/>
        <v>42787</v>
      </c>
      <c r="C3987">
        <f t="shared" si="525"/>
        <v>295</v>
      </c>
      <c r="D3987">
        <f t="shared" si="522"/>
        <v>220</v>
      </c>
      <c r="E3987">
        <f t="shared" si="523"/>
        <v>75</v>
      </c>
      <c r="F3987">
        <f t="shared" si="518"/>
        <v>13</v>
      </c>
      <c r="G3987">
        <v>5</v>
      </c>
      <c r="H3987">
        <f t="shared" si="519"/>
        <v>50</v>
      </c>
      <c r="O3987">
        <f t="shared" si="520"/>
        <v>94</v>
      </c>
      <c r="R3987">
        <f t="shared" si="521"/>
        <v>8</v>
      </c>
      <c r="T3987">
        <v>50</v>
      </c>
    </row>
    <row r="3988" spans="2:20" x14ac:dyDescent="0.25">
      <c r="B3988" s="16">
        <f t="shared" si="524"/>
        <v>42788</v>
      </c>
      <c r="C3988">
        <f t="shared" si="525"/>
        <v>295</v>
      </c>
      <c r="D3988">
        <f t="shared" si="522"/>
        <v>220</v>
      </c>
      <c r="E3988">
        <f t="shared" si="523"/>
        <v>75</v>
      </c>
      <c r="F3988">
        <f t="shared" si="518"/>
        <v>13</v>
      </c>
      <c r="G3988">
        <v>5</v>
      </c>
      <c r="H3988">
        <f t="shared" si="519"/>
        <v>50</v>
      </c>
      <c r="O3988">
        <f t="shared" si="520"/>
        <v>94</v>
      </c>
      <c r="R3988">
        <f t="shared" si="521"/>
        <v>8</v>
      </c>
      <c r="T3988">
        <v>50</v>
      </c>
    </row>
    <row r="3989" spans="2:20" x14ac:dyDescent="0.25">
      <c r="B3989" s="16">
        <f t="shared" si="524"/>
        <v>42789</v>
      </c>
      <c r="C3989">
        <f t="shared" si="525"/>
        <v>295</v>
      </c>
      <c r="D3989">
        <f t="shared" si="522"/>
        <v>220</v>
      </c>
      <c r="E3989">
        <f t="shared" si="523"/>
        <v>75</v>
      </c>
      <c r="F3989">
        <f t="shared" si="518"/>
        <v>13</v>
      </c>
      <c r="G3989">
        <v>5</v>
      </c>
      <c r="H3989">
        <f t="shared" si="519"/>
        <v>50</v>
      </c>
      <c r="O3989">
        <f t="shared" si="520"/>
        <v>94</v>
      </c>
      <c r="R3989">
        <f t="shared" si="521"/>
        <v>8</v>
      </c>
      <c r="T3989">
        <v>50</v>
      </c>
    </row>
    <row r="3990" spans="2:20" x14ac:dyDescent="0.25">
      <c r="B3990" s="16">
        <f t="shared" si="524"/>
        <v>42790</v>
      </c>
      <c r="C3990">
        <f t="shared" si="525"/>
        <v>295</v>
      </c>
      <c r="D3990">
        <f t="shared" si="522"/>
        <v>220</v>
      </c>
      <c r="E3990">
        <f t="shared" si="523"/>
        <v>75</v>
      </c>
      <c r="F3990">
        <f t="shared" si="518"/>
        <v>13</v>
      </c>
      <c r="G3990">
        <v>5</v>
      </c>
      <c r="H3990">
        <f t="shared" si="519"/>
        <v>50</v>
      </c>
      <c r="O3990">
        <f t="shared" si="520"/>
        <v>94</v>
      </c>
      <c r="R3990">
        <f t="shared" si="521"/>
        <v>8</v>
      </c>
      <c r="T3990">
        <v>50</v>
      </c>
    </row>
    <row r="3991" spans="2:20" x14ac:dyDescent="0.25">
      <c r="B3991" s="16">
        <f t="shared" si="524"/>
        <v>42791</v>
      </c>
      <c r="C3991">
        <f t="shared" si="525"/>
        <v>295</v>
      </c>
      <c r="D3991">
        <f t="shared" si="522"/>
        <v>220</v>
      </c>
      <c r="E3991">
        <f t="shared" si="523"/>
        <v>75</v>
      </c>
      <c r="F3991">
        <f t="shared" si="518"/>
        <v>13</v>
      </c>
      <c r="G3991">
        <v>5</v>
      </c>
      <c r="H3991">
        <f t="shared" si="519"/>
        <v>50</v>
      </c>
      <c r="O3991">
        <f t="shared" si="520"/>
        <v>94</v>
      </c>
      <c r="R3991">
        <f t="shared" si="521"/>
        <v>8</v>
      </c>
      <c r="T3991">
        <v>50</v>
      </c>
    </row>
    <row r="3992" spans="2:20" x14ac:dyDescent="0.25">
      <c r="B3992" s="16">
        <f t="shared" si="524"/>
        <v>42792</v>
      </c>
      <c r="C3992">
        <f t="shared" si="525"/>
        <v>295</v>
      </c>
      <c r="D3992">
        <f t="shared" ref="D3992:D4055" si="526">SUM(F3992:W3992)</f>
        <v>220</v>
      </c>
      <c r="E3992">
        <f t="shared" ref="E3992:E4055" si="527">C3992-D3992</f>
        <v>75</v>
      </c>
      <c r="F3992">
        <f t="shared" si="518"/>
        <v>13</v>
      </c>
      <c r="G3992">
        <v>5</v>
      </c>
      <c r="H3992">
        <f t="shared" si="519"/>
        <v>50</v>
      </c>
      <c r="O3992">
        <f t="shared" si="520"/>
        <v>94</v>
      </c>
      <c r="R3992">
        <f t="shared" si="521"/>
        <v>8</v>
      </c>
      <c r="T3992">
        <v>50</v>
      </c>
    </row>
    <row r="3993" spans="2:20" x14ac:dyDescent="0.25">
      <c r="B3993" s="16">
        <f t="shared" si="524"/>
        <v>42793</v>
      </c>
      <c r="C3993">
        <f t="shared" si="525"/>
        <v>295</v>
      </c>
      <c r="D3993">
        <f t="shared" si="526"/>
        <v>220</v>
      </c>
      <c r="E3993">
        <f t="shared" si="527"/>
        <v>75</v>
      </c>
      <c r="F3993">
        <f t="shared" si="518"/>
        <v>13</v>
      </c>
      <c r="G3993">
        <v>5</v>
      </c>
      <c r="H3993">
        <f t="shared" si="519"/>
        <v>50</v>
      </c>
      <c r="O3993">
        <f t="shared" si="520"/>
        <v>94</v>
      </c>
      <c r="R3993">
        <f t="shared" si="521"/>
        <v>8</v>
      </c>
      <c r="T3993">
        <v>50</v>
      </c>
    </row>
    <row r="3994" spans="2:20" x14ac:dyDescent="0.25">
      <c r="B3994" s="16">
        <f t="shared" si="524"/>
        <v>42794</v>
      </c>
      <c r="C3994">
        <f t="shared" si="525"/>
        <v>295</v>
      </c>
      <c r="D3994">
        <f t="shared" si="526"/>
        <v>220</v>
      </c>
      <c r="E3994">
        <f t="shared" si="527"/>
        <v>75</v>
      </c>
      <c r="F3994">
        <f t="shared" si="518"/>
        <v>13</v>
      </c>
      <c r="G3994">
        <v>5</v>
      </c>
      <c r="H3994">
        <f t="shared" si="519"/>
        <v>50</v>
      </c>
      <c r="O3994">
        <f t="shared" si="520"/>
        <v>94</v>
      </c>
      <c r="R3994">
        <f t="shared" si="521"/>
        <v>8</v>
      </c>
      <c r="T3994">
        <v>50</v>
      </c>
    </row>
    <row r="3995" spans="2:20" x14ac:dyDescent="0.25">
      <c r="B3995" s="16">
        <f t="shared" si="524"/>
        <v>42795</v>
      </c>
      <c r="C3995">
        <f t="shared" si="525"/>
        <v>295</v>
      </c>
      <c r="D3995">
        <f t="shared" si="526"/>
        <v>230</v>
      </c>
      <c r="E3995">
        <f t="shared" si="527"/>
        <v>65</v>
      </c>
      <c r="F3995">
        <f t="shared" si="518"/>
        <v>13</v>
      </c>
      <c r="G3995">
        <v>5</v>
      </c>
      <c r="H3995">
        <f>40+10+30-30+10</f>
        <v>60</v>
      </c>
      <c r="O3995">
        <f>32+15+22+5</f>
        <v>74</v>
      </c>
      <c r="P3995">
        <v>15</v>
      </c>
      <c r="R3995">
        <v>3</v>
      </c>
      <c r="S3995">
        <v>10</v>
      </c>
      <c r="T3995">
        <v>50</v>
      </c>
    </row>
    <row r="3996" spans="2:20" x14ac:dyDescent="0.25">
      <c r="B3996" s="16">
        <f t="shared" si="524"/>
        <v>42796</v>
      </c>
      <c r="C3996">
        <f t="shared" si="525"/>
        <v>295</v>
      </c>
      <c r="D3996">
        <f t="shared" si="526"/>
        <v>230</v>
      </c>
      <c r="E3996">
        <f t="shared" si="527"/>
        <v>65</v>
      </c>
      <c r="F3996">
        <f t="shared" si="518"/>
        <v>13</v>
      </c>
      <c r="G3996">
        <v>5</v>
      </c>
      <c r="H3996">
        <f t="shared" ref="H3996:H4025" si="528">40+10+30-30+10</f>
        <v>60</v>
      </c>
      <c r="O3996">
        <f t="shared" ref="O3996:O4025" si="529">32+15+22+5</f>
        <v>74</v>
      </c>
      <c r="P3996">
        <v>15</v>
      </c>
      <c r="R3996">
        <v>3</v>
      </c>
      <c r="S3996">
        <v>10</v>
      </c>
      <c r="T3996">
        <v>50</v>
      </c>
    </row>
    <row r="3997" spans="2:20" x14ac:dyDescent="0.25">
      <c r="B3997" s="16">
        <f t="shared" si="524"/>
        <v>42797</v>
      </c>
      <c r="C3997">
        <f t="shared" si="525"/>
        <v>295</v>
      </c>
      <c r="D3997">
        <f t="shared" si="526"/>
        <v>230</v>
      </c>
      <c r="E3997">
        <f t="shared" si="527"/>
        <v>65</v>
      </c>
      <c r="F3997">
        <f t="shared" si="518"/>
        <v>13</v>
      </c>
      <c r="G3997">
        <v>5</v>
      </c>
      <c r="H3997">
        <f t="shared" si="528"/>
        <v>60</v>
      </c>
      <c r="O3997">
        <f t="shared" si="529"/>
        <v>74</v>
      </c>
      <c r="P3997">
        <v>15</v>
      </c>
      <c r="R3997">
        <v>3</v>
      </c>
      <c r="S3997">
        <v>10</v>
      </c>
      <c r="T3997">
        <v>50</v>
      </c>
    </row>
    <row r="3998" spans="2:20" x14ac:dyDescent="0.25">
      <c r="B3998" s="16">
        <f t="shared" si="524"/>
        <v>42798</v>
      </c>
      <c r="C3998">
        <f t="shared" si="525"/>
        <v>295</v>
      </c>
      <c r="D3998">
        <f t="shared" si="526"/>
        <v>230</v>
      </c>
      <c r="E3998">
        <f t="shared" si="527"/>
        <v>65</v>
      </c>
      <c r="F3998">
        <f t="shared" si="518"/>
        <v>13</v>
      </c>
      <c r="G3998">
        <v>5</v>
      </c>
      <c r="H3998">
        <f t="shared" si="528"/>
        <v>60</v>
      </c>
      <c r="O3998">
        <f t="shared" si="529"/>
        <v>74</v>
      </c>
      <c r="P3998">
        <v>15</v>
      </c>
      <c r="R3998">
        <v>3</v>
      </c>
      <c r="S3998">
        <v>10</v>
      </c>
      <c r="T3998">
        <v>50</v>
      </c>
    </row>
    <row r="3999" spans="2:20" x14ac:dyDescent="0.25">
      <c r="B3999" s="16">
        <f t="shared" si="524"/>
        <v>42799</v>
      </c>
      <c r="C3999">
        <f t="shared" si="525"/>
        <v>295</v>
      </c>
      <c r="D3999">
        <f t="shared" si="526"/>
        <v>230</v>
      </c>
      <c r="E3999">
        <f t="shared" si="527"/>
        <v>65</v>
      </c>
      <c r="F3999">
        <f t="shared" si="518"/>
        <v>13</v>
      </c>
      <c r="G3999">
        <v>5</v>
      </c>
      <c r="H3999">
        <f t="shared" si="528"/>
        <v>60</v>
      </c>
      <c r="O3999">
        <f t="shared" si="529"/>
        <v>74</v>
      </c>
      <c r="P3999">
        <v>15</v>
      </c>
      <c r="R3999">
        <v>3</v>
      </c>
      <c r="S3999">
        <v>10</v>
      </c>
      <c r="T3999">
        <v>50</v>
      </c>
    </row>
    <row r="4000" spans="2:20" x14ac:dyDescent="0.25">
      <c r="B4000" s="16">
        <f t="shared" si="524"/>
        <v>42800</v>
      </c>
      <c r="C4000">
        <f t="shared" si="525"/>
        <v>295</v>
      </c>
      <c r="D4000">
        <f t="shared" si="526"/>
        <v>230</v>
      </c>
      <c r="E4000">
        <f t="shared" si="527"/>
        <v>65</v>
      </c>
      <c r="F4000">
        <f t="shared" si="518"/>
        <v>13</v>
      </c>
      <c r="G4000">
        <v>5</v>
      </c>
      <c r="H4000">
        <f t="shared" si="528"/>
        <v>60</v>
      </c>
      <c r="O4000">
        <f t="shared" si="529"/>
        <v>74</v>
      </c>
      <c r="P4000">
        <v>15</v>
      </c>
      <c r="R4000">
        <v>3</v>
      </c>
      <c r="S4000">
        <v>10</v>
      </c>
      <c r="T4000">
        <v>50</v>
      </c>
    </row>
    <row r="4001" spans="2:20" x14ac:dyDescent="0.25">
      <c r="B4001" s="16">
        <f t="shared" si="524"/>
        <v>42801</v>
      </c>
      <c r="C4001">
        <f t="shared" si="525"/>
        <v>295</v>
      </c>
      <c r="D4001">
        <f t="shared" si="526"/>
        <v>230</v>
      </c>
      <c r="E4001">
        <f t="shared" si="527"/>
        <v>65</v>
      </c>
      <c r="F4001">
        <f t="shared" ref="F4001:F4025" si="530">3+5+5</f>
        <v>13</v>
      </c>
      <c r="G4001">
        <v>5</v>
      </c>
      <c r="H4001">
        <f t="shared" si="528"/>
        <v>60</v>
      </c>
      <c r="O4001">
        <f t="shared" si="529"/>
        <v>74</v>
      </c>
      <c r="P4001">
        <v>15</v>
      </c>
      <c r="R4001">
        <v>3</v>
      </c>
      <c r="S4001">
        <v>10</v>
      </c>
      <c r="T4001">
        <v>50</v>
      </c>
    </row>
    <row r="4002" spans="2:20" x14ac:dyDescent="0.25">
      <c r="B4002" s="16">
        <f t="shared" si="524"/>
        <v>42802</v>
      </c>
      <c r="C4002">
        <f t="shared" si="525"/>
        <v>295</v>
      </c>
      <c r="D4002">
        <f t="shared" si="526"/>
        <v>230</v>
      </c>
      <c r="E4002">
        <f t="shared" si="527"/>
        <v>65</v>
      </c>
      <c r="F4002">
        <f t="shared" si="530"/>
        <v>13</v>
      </c>
      <c r="G4002">
        <v>5</v>
      </c>
      <c r="H4002">
        <f t="shared" si="528"/>
        <v>60</v>
      </c>
      <c r="O4002">
        <f t="shared" si="529"/>
        <v>74</v>
      </c>
      <c r="P4002">
        <v>15</v>
      </c>
      <c r="R4002">
        <v>3</v>
      </c>
      <c r="S4002">
        <v>10</v>
      </c>
      <c r="T4002">
        <v>50</v>
      </c>
    </row>
    <row r="4003" spans="2:20" x14ac:dyDescent="0.25">
      <c r="B4003" s="16">
        <f t="shared" si="524"/>
        <v>42803</v>
      </c>
      <c r="C4003">
        <f t="shared" si="525"/>
        <v>295</v>
      </c>
      <c r="D4003">
        <f t="shared" si="526"/>
        <v>230</v>
      </c>
      <c r="E4003">
        <f t="shared" si="527"/>
        <v>65</v>
      </c>
      <c r="F4003">
        <f t="shared" si="530"/>
        <v>13</v>
      </c>
      <c r="G4003">
        <v>5</v>
      </c>
      <c r="H4003">
        <f t="shared" si="528"/>
        <v>60</v>
      </c>
      <c r="O4003">
        <f t="shared" si="529"/>
        <v>74</v>
      </c>
      <c r="P4003">
        <v>15</v>
      </c>
      <c r="R4003">
        <v>3</v>
      </c>
      <c r="S4003">
        <v>10</v>
      </c>
      <c r="T4003">
        <v>50</v>
      </c>
    </row>
    <row r="4004" spans="2:20" x14ac:dyDescent="0.25">
      <c r="B4004" s="16">
        <f t="shared" si="524"/>
        <v>42804</v>
      </c>
      <c r="C4004">
        <f t="shared" si="525"/>
        <v>295</v>
      </c>
      <c r="D4004">
        <f t="shared" si="526"/>
        <v>230</v>
      </c>
      <c r="E4004">
        <f t="shared" si="527"/>
        <v>65</v>
      </c>
      <c r="F4004">
        <f t="shared" si="530"/>
        <v>13</v>
      </c>
      <c r="G4004">
        <v>5</v>
      </c>
      <c r="H4004">
        <f t="shared" si="528"/>
        <v>60</v>
      </c>
      <c r="O4004">
        <f t="shared" si="529"/>
        <v>74</v>
      </c>
      <c r="P4004">
        <v>15</v>
      </c>
      <c r="R4004">
        <v>3</v>
      </c>
      <c r="S4004">
        <v>10</v>
      </c>
      <c r="T4004">
        <v>50</v>
      </c>
    </row>
    <row r="4005" spans="2:20" x14ac:dyDescent="0.25">
      <c r="B4005" s="16">
        <f t="shared" si="524"/>
        <v>42805</v>
      </c>
      <c r="C4005">
        <f t="shared" si="525"/>
        <v>295</v>
      </c>
      <c r="D4005">
        <f t="shared" si="526"/>
        <v>230</v>
      </c>
      <c r="E4005">
        <f t="shared" si="527"/>
        <v>65</v>
      </c>
      <c r="F4005">
        <f t="shared" si="530"/>
        <v>13</v>
      </c>
      <c r="G4005">
        <v>5</v>
      </c>
      <c r="H4005">
        <f t="shared" si="528"/>
        <v>60</v>
      </c>
      <c r="O4005">
        <f t="shared" si="529"/>
        <v>74</v>
      </c>
      <c r="P4005">
        <v>15</v>
      </c>
      <c r="R4005">
        <v>3</v>
      </c>
      <c r="S4005">
        <v>10</v>
      </c>
      <c r="T4005">
        <v>50</v>
      </c>
    </row>
    <row r="4006" spans="2:20" x14ac:dyDescent="0.25">
      <c r="B4006" s="16">
        <f t="shared" si="524"/>
        <v>42806</v>
      </c>
      <c r="C4006">
        <f t="shared" si="525"/>
        <v>295</v>
      </c>
      <c r="D4006">
        <f t="shared" si="526"/>
        <v>230</v>
      </c>
      <c r="E4006">
        <f t="shared" si="527"/>
        <v>65</v>
      </c>
      <c r="F4006">
        <f t="shared" si="530"/>
        <v>13</v>
      </c>
      <c r="G4006">
        <v>5</v>
      </c>
      <c r="H4006">
        <f t="shared" si="528"/>
        <v>60</v>
      </c>
      <c r="O4006">
        <f t="shared" si="529"/>
        <v>74</v>
      </c>
      <c r="P4006">
        <v>15</v>
      </c>
      <c r="R4006">
        <v>3</v>
      </c>
      <c r="S4006">
        <v>10</v>
      </c>
      <c r="T4006">
        <v>50</v>
      </c>
    </row>
    <row r="4007" spans="2:20" x14ac:dyDescent="0.25">
      <c r="B4007" s="16">
        <f t="shared" si="524"/>
        <v>42807</v>
      </c>
      <c r="C4007">
        <f t="shared" si="525"/>
        <v>295</v>
      </c>
      <c r="D4007">
        <f t="shared" si="526"/>
        <v>230</v>
      </c>
      <c r="E4007">
        <f t="shared" si="527"/>
        <v>65</v>
      </c>
      <c r="F4007">
        <f t="shared" si="530"/>
        <v>13</v>
      </c>
      <c r="G4007">
        <v>5</v>
      </c>
      <c r="H4007">
        <f t="shared" si="528"/>
        <v>60</v>
      </c>
      <c r="O4007">
        <f t="shared" si="529"/>
        <v>74</v>
      </c>
      <c r="P4007">
        <v>15</v>
      </c>
      <c r="R4007">
        <v>3</v>
      </c>
      <c r="S4007">
        <v>10</v>
      </c>
      <c r="T4007">
        <v>50</v>
      </c>
    </row>
    <row r="4008" spans="2:20" x14ac:dyDescent="0.25">
      <c r="B4008" s="16">
        <f t="shared" si="524"/>
        <v>42808</v>
      </c>
      <c r="C4008">
        <f t="shared" si="525"/>
        <v>295</v>
      </c>
      <c r="D4008">
        <f t="shared" si="526"/>
        <v>230</v>
      </c>
      <c r="E4008">
        <f t="shared" si="527"/>
        <v>65</v>
      </c>
      <c r="F4008">
        <f t="shared" si="530"/>
        <v>13</v>
      </c>
      <c r="G4008">
        <v>5</v>
      </c>
      <c r="H4008">
        <f t="shared" si="528"/>
        <v>60</v>
      </c>
      <c r="O4008">
        <f t="shared" si="529"/>
        <v>74</v>
      </c>
      <c r="P4008">
        <v>15</v>
      </c>
      <c r="R4008">
        <v>3</v>
      </c>
      <c r="S4008">
        <v>10</v>
      </c>
      <c r="T4008">
        <v>50</v>
      </c>
    </row>
    <row r="4009" spans="2:20" x14ac:dyDescent="0.25">
      <c r="B4009" s="16">
        <f t="shared" si="524"/>
        <v>42809</v>
      </c>
      <c r="C4009">
        <f t="shared" si="525"/>
        <v>295</v>
      </c>
      <c r="D4009">
        <f t="shared" si="526"/>
        <v>230</v>
      </c>
      <c r="E4009">
        <f t="shared" si="527"/>
        <v>65</v>
      </c>
      <c r="F4009">
        <f t="shared" si="530"/>
        <v>13</v>
      </c>
      <c r="G4009">
        <v>5</v>
      </c>
      <c r="H4009">
        <f t="shared" si="528"/>
        <v>60</v>
      </c>
      <c r="O4009">
        <f t="shared" si="529"/>
        <v>74</v>
      </c>
      <c r="P4009">
        <v>15</v>
      </c>
      <c r="R4009">
        <v>3</v>
      </c>
      <c r="S4009">
        <v>10</v>
      </c>
      <c r="T4009">
        <v>50</v>
      </c>
    </row>
    <row r="4010" spans="2:20" x14ac:dyDescent="0.25">
      <c r="B4010" s="16">
        <f t="shared" si="524"/>
        <v>42810</v>
      </c>
      <c r="C4010">
        <f t="shared" si="525"/>
        <v>295</v>
      </c>
      <c r="D4010">
        <f t="shared" si="526"/>
        <v>230</v>
      </c>
      <c r="E4010">
        <f t="shared" si="527"/>
        <v>65</v>
      </c>
      <c r="F4010">
        <f t="shared" si="530"/>
        <v>13</v>
      </c>
      <c r="G4010">
        <v>5</v>
      </c>
      <c r="H4010">
        <f t="shared" si="528"/>
        <v>60</v>
      </c>
      <c r="O4010">
        <f t="shared" si="529"/>
        <v>74</v>
      </c>
      <c r="P4010">
        <v>15</v>
      </c>
      <c r="R4010">
        <v>3</v>
      </c>
      <c r="S4010">
        <v>10</v>
      </c>
      <c r="T4010">
        <v>50</v>
      </c>
    </row>
    <row r="4011" spans="2:20" x14ac:dyDescent="0.25">
      <c r="B4011" s="16">
        <f t="shared" si="524"/>
        <v>42811</v>
      </c>
      <c r="C4011">
        <f t="shared" si="525"/>
        <v>295</v>
      </c>
      <c r="D4011">
        <f t="shared" si="526"/>
        <v>230</v>
      </c>
      <c r="E4011">
        <f t="shared" si="527"/>
        <v>65</v>
      </c>
      <c r="F4011">
        <f t="shared" si="530"/>
        <v>13</v>
      </c>
      <c r="G4011">
        <v>5</v>
      </c>
      <c r="H4011">
        <f t="shared" si="528"/>
        <v>60</v>
      </c>
      <c r="O4011">
        <f t="shared" si="529"/>
        <v>74</v>
      </c>
      <c r="P4011">
        <v>15</v>
      </c>
      <c r="R4011">
        <v>3</v>
      </c>
      <c r="S4011">
        <v>10</v>
      </c>
      <c r="T4011">
        <v>50</v>
      </c>
    </row>
    <row r="4012" spans="2:20" x14ac:dyDescent="0.25">
      <c r="B4012" s="16">
        <f t="shared" si="524"/>
        <v>42812</v>
      </c>
      <c r="C4012">
        <f t="shared" si="525"/>
        <v>295</v>
      </c>
      <c r="D4012">
        <f t="shared" si="526"/>
        <v>230</v>
      </c>
      <c r="E4012">
        <f t="shared" si="527"/>
        <v>65</v>
      </c>
      <c r="F4012">
        <f t="shared" si="530"/>
        <v>13</v>
      </c>
      <c r="G4012">
        <v>5</v>
      </c>
      <c r="H4012">
        <f t="shared" si="528"/>
        <v>60</v>
      </c>
      <c r="O4012">
        <f t="shared" si="529"/>
        <v>74</v>
      </c>
      <c r="P4012">
        <v>15</v>
      </c>
      <c r="R4012">
        <v>3</v>
      </c>
      <c r="S4012">
        <v>10</v>
      </c>
      <c r="T4012">
        <v>50</v>
      </c>
    </row>
    <row r="4013" spans="2:20" x14ac:dyDescent="0.25">
      <c r="B4013" s="16">
        <f t="shared" si="524"/>
        <v>42813</v>
      </c>
      <c r="C4013">
        <f t="shared" si="525"/>
        <v>295</v>
      </c>
      <c r="D4013">
        <f t="shared" si="526"/>
        <v>230</v>
      </c>
      <c r="E4013">
        <f t="shared" si="527"/>
        <v>65</v>
      </c>
      <c r="F4013">
        <f t="shared" si="530"/>
        <v>13</v>
      </c>
      <c r="G4013">
        <v>5</v>
      </c>
      <c r="H4013">
        <f t="shared" si="528"/>
        <v>60</v>
      </c>
      <c r="O4013">
        <f t="shared" si="529"/>
        <v>74</v>
      </c>
      <c r="P4013">
        <v>15</v>
      </c>
      <c r="R4013">
        <v>3</v>
      </c>
      <c r="S4013">
        <v>10</v>
      </c>
      <c r="T4013">
        <v>50</v>
      </c>
    </row>
    <row r="4014" spans="2:20" x14ac:dyDescent="0.25">
      <c r="B4014" s="16">
        <f t="shared" si="524"/>
        <v>42814</v>
      </c>
      <c r="C4014">
        <f t="shared" si="525"/>
        <v>295</v>
      </c>
      <c r="D4014">
        <f t="shared" si="526"/>
        <v>230</v>
      </c>
      <c r="E4014">
        <f t="shared" si="527"/>
        <v>65</v>
      </c>
      <c r="F4014">
        <f t="shared" si="530"/>
        <v>13</v>
      </c>
      <c r="G4014">
        <v>5</v>
      </c>
      <c r="H4014">
        <f t="shared" si="528"/>
        <v>60</v>
      </c>
      <c r="O4014">
        <f t="shared" si="529"/>
        <v>74</v>
      </c>
      <c r="P4014">
        <v>15</v>
      </c>
      <c r="R4014">
        <v>3</v>
      </c>
      <c r="S4014">
        <v>10</v>
      </c>
      <c r="T4014">
        <v>50</v>
      </c>
    </row>
    <row r="4015" spans="2:20" x14ac:dyDescent="0.25">
      <c r="B4015" s="16">
        <f t="shared" si="524"/>
        <v>42815</v>
      </c>
      <c r="C4015">
        <f t="shared" si="525"/>
        <v>295</v>
      </c>
      <c r="D4015">
        <f t="shared" si="526"/>
        <v>230</v>
      </c>
      <c r="E4015">
        <f t="shared" si="527"/>
        <v>65</v>
      </c>
      <c r="F4015">
        <f t="shared" si="530"/>
        <v>13</v>
      </c>
      <c r="G4015">
        <v>5</v>
      </c>
      <c r="H4015">
        <f t="shared" si="528"/>
        <v>60</v>
      </c>
      <c r="O4015">
        <f t="shared" si="529"/>
        <v>74</v>
      </c>
      <c r="P4015">
        <v>15</v>
      </c>
      <c r="R4015">
        <v>3</v>
      </c>
      <c r="S4015">
        <v>10</v>
      </c>
      <c r="T4015">
        <v>50</v>
      </c>
    </row>
    <row r="4016" spans="2:20" x14ac:dyDescent="0.25">
      <c r="B4016" s="16">
        <f t="shared" si="524"/>
        <v>42816</v>
      </c>
      <c r="C4016">
        <f t="shared" si="525"/>
        <v>295</v>
      </c>
      <c r="D4016">
        <f t="shared" si="526"/>
        <v>230</v>
      </c>
      <c r="E4016">
        <f t="shared" si="527"/>
        <v>65</v>
      </c>
      <c r="F4016">
        <f t="shared" si="530"/>
        <v>13</v>
      </c>
      <c r="G4016">
        <v>5</v>
      </c>
      <c r="H4016">
        <f t="shared" si="528"/>
        <v>60</v>
      </c>
      <c r="O4016">
        <f t="shared" si="529"/>
        <v>74</v>
      </c>
      <c r="P4016">
        <v>15</v>
      </c>
      <c r="R4016">
        <v>3</v>
      </c>
      <c r="S4016">
        <v>10</v>
      </c>
      <c r="T4016">
        <v>50</v>
      </c>
    </row>
    <row r="4017" spans="2:20" x14ac:dyDescent="0.25">
      <c r="B4017" s="16">
        <f t="shared" si="524"/>
        <v>42817</v>
      </c>
      <c r="C4017">
        <f t="shared" si="525"/>
        <v>295</v>
      </c>
      <c r="D4017">
        <f t="shared" si="526"/>
        <v>230</v>
      </c>
      <c r="E4017">
        <f t="shared" si="527"/>
        <v>65</v>
      </c>
      <c r="F4017">
        <f t="shared" si="530"/>
        <v>13</v>
      </c>
      <c r="G4017">
        <v>5</v>
      </c>
      <c r="H4017">
        <f t="shared" si="528"/>
        <v>60</v>
      </c>
      <c r="O4017">
        <f t="shared" si="529"/>
        <v>74</v>
      </c>
      <c r="P4017">
        <v>15</v>
      </c>
      <c r="R4017">
        <v>3</v>
      </c>
      <c r="S4017">
        <v>10</v>
      </c>
      <c r="T4017">
        <v>50</v>
      </c>
    </row>
    <row r="4018" spans="2:20" x14ac:dyDescent="0.25">
      <c r="B4018" s="16">
        <f t="shared" si="524"/>
        <v>42818</v>
      </c>
      <c r="C4018">
        <f t="shared" si="525"/>
        <v>295</v>
      </c>
      <c r="D4018">
        <f t="shared" si="526"/>
        <v>230</v>
      </c>
      <c r="E4018">
        <f t="shared" si="527"/>
        <v>65</v>
      </c>
      <c r="F4018">
        <f t="shared" si="530"/>
        <v>13</v>
      </c>
      <c r="G4018">
        <v>5</v>
      </c>
      <c r="H4018">
        <f t="shared" si="528"/>
        <v>60</v>
      </c>
      <c r="O4018">
        <f t="shared" si="529"/>
        <v>74</v>
      </c>
      <c r="P4018">
        <v>15</v>
      </c>
      <c r="R4018">
        <v>3</v>
      </c>
      <c r="S4018">
        <v>10</v>
      </c>
      <c r="T4018">
        <v>50</v>
      </c>
    </row>
    <row r="4019" spans="2:20" x14ac:dyDescent="0.25">
      <c r="B4019" s="16">
        <f t="shared" si="524"/>
        <v>42819</v>
      </c>
      <c r="C4019">
        <f t="shared" si="525"/>
        <v>295</v>
      </c>
      <c r="D4019">
        <f t="shared" si="526"/>
        <v>230</v>
      </c>
      <c r="E4019">
        <f t="shared" si="527"/>
        <v>65</v>
      </c>
      <c r="F4019">
        <f t="shared" si="530"/>
        <v>13</v>
      </c>
      <c r="G4019">
        <v>5</v>
      </c>
      <c r="H4019">
        <f t="shared" si="528"/>
        <v>60</v>
      </c>
      <c r="O4019">
        <f t="shared" si="529"/>
        <v>74</v>
      </c>
      <c r="P4019">
        <v>15</v>
      </c>
      <c r="R4019">
        <v>3</v>
      </c>
      <c r="S4019">
        <v>10</v>
      </c>
      <c r="T4019">
        <v>50</v>
      </c>
    </row>
    <row r="4020" spans="2:20" x14ac:dyDescent="0.25">
      <c r="B4020" s="16">
        <f t="shared" si="524"/>
        <v>42820</v>
      </c>
      <c r="C4020">
        <f t="shared" si="525"/>
        <v>295</v>
      </c>
      <c r="D4020">
        <f t="shared" si="526"/>
        <v>230</v>
      </c>
      <c r="E4020">
        <f t="shared" si="527"/>
        <v>65</v>
      </c>
      <c r="F4020">
        <f t="shared" si="530"/>
        <v>13</v>
      </c>
      <c r="G4020">
        <v>5</v>
      </c>
      <c r="H4020">
        <f t="shared" si="528"/>
        <v>60</v>
      </c>
      <c r="O4020">
        <f t="shared" si="529"/>
        <v>74</v>
      </c>
      <c r="P4020">
        <v>15</v>
      </c>
      <c r="R4020">
        <v>3</v>
      </c>
      <c r="S4020">
        <v>10</v>
      </c>
      <c r="T4020">
        <v>50</v>
      </c>
    </row>
    <row r="4021" spans="2:20" x14ac:dyDescent="0.25">
      <c r="B4021" s="16">
        <f t="shared" si="524"/>
        <v>42821</v>
      </c>
      <c r="C4021">
        <f t="shared" si="525"/>
        <v>295</v>
      </c>
      <c r="D4021">
        <f t="shared" si="526"/>
        <v>230</v>
      </c>
      <c r="E4021">
        <f t="shared" si="527"/>
        <v>65</v>
      </c>
      <c r="F4021">
        <f t="shared" si="530"/>
        <v>13</v>
      </c>
      <c r="G4021">
        <v>5</v>
      </c>
      <c r="H4021">
        <f t="shared" si="528"/>
        <v>60</v>
      </c>
      <c r="O4021">
        <f t="shared" si="529"/>
        <v>74</v>
      </c>
      <c r="P4021">
        <v>15</v>
      </c>
      <c r="R4021">
        <v>3</v>
      </c>
      <c r="S4021">
        <v>10</v>
      </c>
      <c r="T4021">
        <v>50</v>
      </c>
    </row>
    <row r="4022" spans="2:20" x14ac:dyDescent="0.25">
      <c r="B4022" s="16">
        <f t="shared" si="524"/>
        <v>42822</v>
      </c>
      <c r="C4022">
        <f t="shared" si="525"/>
        <v>295</v>
      </c>
      <c r="D4022">
        <f t="shared" si="526"/>
        <v>230</v>
      </c>
      <c r="E4022">
        <f t="shared" si="527"/>
        <v>65</v>
      </c>
      <c r="F4022">
        <f t="shared" si="530"/>
        <v>13</v>
      </c>
      <c r="G4022">
        <v>5</v>
      </c>
      <c r="H4022">
        <f t="shared" si="528"/>
        <v>60</v>
      </c>
      <c r="O4022">
        <f t="shared" si="529"/>
        <v>74</v>
      </c>
      <c r="P4022">
        <v>15</v>
      </c>
      <c r="R4022">
        <v>3</v>
      </c>
      <c r="S4022">
        <v>10</v>
      </c>
      <c r="T4022">
        <v>50</v>
      </c>
    </row>
    <row r="4023" spans="2:20" x14ac:dyDescent="0.25">
      <c r="B4023" s="16">
        <f t="shared" si="524"/>
        <v>42823</v>
      </c>
      <c r="C4023">
        <f t="shared" si="525"/>
        <v>295</v>
      </c>
      <c r="D4023">
        <f t="shared" si="526"/>
        <v>230</v>
      </c>
      <c r="E4023">
        <f t="shared" si="527"/>
        <v>65</v>
      </c>
      <c r="F4023">
        <f t="shared" si="530"/>
        <v>13</v>
      </c>
      <c r="G4023">
        <v>5</v>
      </c>
      <c r="H4023">
        <f t="shared" si="528"/>
        <v>60</v>
      </c>
      <c r="O4023">
        <f t="shared" si="529"/>
        <v>74</v>
      </c>
      <c r="P4023">
        <v>15</v>
      </c>
      <c r="R4023">
        <v>3</v>
      </c>
      <c r="S4023">
        <v>10</v>
      </c>
      <c r="T4023">
        <v>50</v>
      </c>
    </row>
    <row r="4024" spans="2:20" x14ac:dyDescent="0.25">
      <c r="B4024" s="16">
        <f t="shared" si="524"/>
        <v>42824</v>
      </c>
      <c r="C4024">
        <f t="shared" si="525"/>
        <v>295</v>
      </c>
      <c r="D4024">
        <f t="shared" si="526"/>
        <v>230</v>
      </c>
      <c r="E4024">
        <f t="shared" si="527"/>
        <v>65</v>
      </c>
      <c r="F4024">
        <f t="shared" si="530"/>
        <v>13</v>
      </c>
      <c r="G4024">
        <v>5</v>
      </c>
      <c r="H4024">
        <f t="shared" si="528"/>
        <v>60</v>
      </c>
      <c r="O4024">
        <f t="shared" si="529"/>
        <v>74</v>
      </c>
      <c r="P4024">
        <v>15</v>
      </c>
      <c r="R4024">
        <v>3</v>
      </c>
      <c r="S4024">
        <v>10</v>
      </c>
      <c r="T4024">
        <v>50</v>
      </c>
    </row>
    <row r="4025" spans="2:20" x14ac:dyDescent="0.25">
      <c r="B4025" s="16">
        <f t="shared" si="524"/>
        <v>42825</v>
      </c>
      <c r="C4025">
        <f t="shared" si="525"/>
        <v>295</v>
      </c>
      <c r="D4025">
        <f t="shared" si="526"/>
        <v>230</v>
      </c>
      <c r="E4025">
        <f t="shared" si="527"/>
        <v>65</v>
      </c>
      <c r="F4025">
        <f t="shared" si="530"/>
        <v>13</v>
      </c>
      <c r="G4025">
        <v>5</v>
      </c>
      <c r="H4025">
        <f t="shared" si="528"/>
        <v>60</v>
      </c>
      <c r="O4025">
        <f t="shared" si="529"/>
        <v>74</v>
      </c>
      <c r="P4025">
        <v>15</v>
      </c>
      <c r="R4025">
        <v>3</v>
      </c>
      <c r="S4025">
        <v>10</v>
      </c>
      <c r="T4025">
        <v>50</v>
      </c>
    </row>
    <row r="4026" spans="2:20" x14ac:dyDescent="0.25">
      <c r="B4026" s="16">
        <f t="shared" si="524"/>
        <v>42826</v>
      </c>
      <c r="C4026">
        <f t="shared" si="525"/>
        <v>295</v>
      </c>
      <c r="D4026">
        <f t="shared" si="526"/>
        <v>220</v>
      </c>
      <c r="E4026">
        <f t="shared" si="527"/>
        <v>75</v>
      </c>
      <c r="F4026">
        <v>3</v>
      </c>
      <c r="G4026">
        <f>5+1</f>
        <v>6</v>
      </c>
      <c r="H4026">
        <f>40+20+15+15</f>
        <v>90</v>
      </c>
      <c r="O4026">
        <f>32+9</f>
        <v>41</v>
      </c>
      <c r="Q4026">
        <v>10</v>
      </c>
      <c r="S4026">
        <f>5+5</f>
        <v>10</v>
      </c>
      <c r="T4026">
        <f>50+10</f>
        <v>60</v>
      </c>
    </row>
    <row r="4027" spans="2:20" x14ac:dyDescent="0.25">
      <c r="B4027" s="16">
        <f t="shared" si="524"/>
        <v>42827</v>
      </c>
      <c r="C4027">
        <f t="shared" si="525"/>
        <v>295</v>
      </c>
      <c r="D4027">
        <f t="shared" si="526"/>
        <v>220</v>
      </c>
      <c r="E4027">
        <f t="shared" si="527"/>
        <v>75</v>
      </c>
      <c r="F4027">
        <v>3</v>
      </c>
      <c r="G4027">
        <f t="shared" ref="G4027:G4090" si="531">5+1</f>
        <v>6</v>
      </c>
      <c r="H4027">
        <f t="shared" ref="H4027:H4055" si="532">40+20+15+15</f>
        <v>90</v>
      </c>
      <c r="O4027">
        <f t="shared" ref="O4027:O4090" si="533">32+9</f>
        <v>41</v>
      </c>
      <c r="Q4027">
        <v>10</v>
      </c>
      <c r="S4027">
        <f t="shared" ref="S4027:S4055" si="534">5+5</f>
        <v>10</v>
      </c>
      <c r="T4027">
        <f t="shared" ref="T4027:T4055" si="535">50+10</f>
        <v>60</v>
      </c>
    </row>
    <row r="4028" spans="2:20" x14ac:dyDescent="0.25">
      <c r="B4028" s="16">
        <f t="shared" si="524"/>
        <v>42828</v>
      </c>
      <c r="C4028">
        <f t="shared" si="525"/>
        <v>295</v>
      </c>
      <c r="D4028">
        <f t="shared" si="526"/>
        <v>220</v>
      </c>
      <c r="E4028">
        <f t="shared" si="527"/>
        <v>75</v>
      </c>
      <c r="F4028">
        <v>3</v>
      </c>
      <c r="G4028">
        <f t="shared" si="531"/>
        <v>6</v>
      </c>
      <c r="H4028">
        <f t="shared" si="532"/>
        <v>90</v>
      </c>
      <c r="O4028">
        <f t="shared" si="533"/>
        <v>41</v>
      </c>
      <c r="Q4028">
        <v>10</v>
      </c>
      <c r="S4028">
        <f t="shared" si="534"/>
        <v>10</v>
      </c>
      <c r="T4028">
        <f t="shared" si="535"/>
        <v>60</v>
      </c>
    </row>
    <row r="4029" spans="2:20" x14ac:dyDescent="0.25">
      <c r="B4029" s="16">
        <f t="shared" si="524"/>
        <v>42829</v>
      </c>
      <c r="C4029">
        <f t="shared" si="525"/>
        <v>295</v>
      </c>
      <c r="D4029">
        <f t="shared" si="526"/>
        <v>220</v>
      </c>
      <c r="E4029">
        <f t="shared" si="527"/>
        <v>75</v>
      </c>
      <c r="F4029">
        <v>3</v>
      </c>
      <c r="G4029">
        <f t="shared" si="531"/>
        <v>6</v>
      </c>
      <c r="H4029">
        <f t="shared" si="532"/>
        <v>90</v>
      </c>
      <c r="O4029">
        <f t="shared" si="533"/>
        <v>41</v>
      </c>
      <c r="Q4029">
        <v>10</v>
      </c>
      <c r="S4029">
        <f t="shared" si="534"/>
        <v>10</v>
      </c>
      <c r="T4029">
        <f t="shared" si="535"/>
        <v>60</v>
      </c>
    </row>
    <row r="4030" spans="2:20" x14ac:dyDescent="0.25">
      <c r="B4030" s="16">
        <f t="shared" si="524"/>
        <v>42830</v>
      </c>
      <c r="C4030">
        <f t="shared" si="525"/>
        <v>295</v>
      </c>
      <c r="D4030">
        <f t="shared" si="526"/>
        <v>220</v>
      </c>
      <c r="E4030">
        <f t="shared" si="527"/>
        <v>75</v>
      </c>
      <c r="F4030">
        <v>3</v>
      </c>
      <c r="G4030">
        <f t="shared" si="531"/>
        <v>6</v>
      </c>
      <c r="H4030">
        <f t="shared" si="532"/>
        <v>90</v>
      </c>
      <c r="O4030">
        <f t="shared" si="533"/>
        <v>41</v>
      </c>
      <c r="Q4030">
        <v>10</v>
      </c>
      <c r="S4030">
        <f t="shared" si="534"/>
        <v>10</v>
      </c>
      <c r="T4030">
        <f t="shared" si="535"/>
        <v>60</v>
      </c>
    </row>
    <row r="4031" spans="2:20" x14ac:dyDescent="0.25">
      <c r="B4031" s="16">
        <f t="shared" si="524"/>
        <v>42831</v>
      </c>
      <c r="C4031">
        <f t="shared" si="525"/>
        <v>295</v>
      </c>
      <c r="D4031">
        <f t="shared" si="526"/>
        <v>220</v>
      </c>
      <c r="E4031">
        <f t="shared" si="527"/>
        <v>75</v>
      </c>
      <c r="F4031">
        <v>3</v>
      </c>
      <c r="G4031">
        <f t="shared" si="531"/>
        <v>6</v>
      </c>
      <c r="H4031">
        <f t="shared" si="532"/>
        <v>90</v>
      </c>
      <c r="O4031">
        <f t="shared" si="533"/>
        <v>41</v>
      </c>
      <c r="Q4031">
        <v>10</v>
      </c>
      <c r="S4031">
        <f t="shared" si="534"/>
        <v>10</v>
      </c>
      <c r="T4031">
        <f t="shared" si="535"/>
        <v>60</v>
      </c>
    </row>
    <row r="4032" spans="2:20" x14ac:dyDescent="0.25">
      <c r="B4032" s="16">
        <f t="shared" si="524"/>
        <v>42832</v>
      </c>
      <c r="C4032">
        <f t="shared" si="525"/>
        <v>295</v>
      </c>
      <c r="D4032">
        <f t="shared" si="526"/>
        <v>220</v>
      </c>
      <c r="E4032">
        <f t="shared" si="527"/>
        <v>75</v>
      </c>
      <c r="F4032">
        <v>3</v>
      </c>
      <c r="G4032">
        <f t="shared" si="531"/>
        <v>6</v>
      </c>
      <c r="H4032">
        <f t="shared" si="532"/>
        <v>90</v>
      </c>
      <c r="O4032">
        <f t="shared" si="533"/>
        <v>41</v>
      </c>
      <c r="Q4032">
        <v>10</v>
      </c>
      <c r="S4032">
        <f t="shared" si="534"/>
        <v>10</v>
      </c>
      <c r="T4032">
        <f t="shared" si="535"/>
        <v>60</v>
      </c>
    </row>
    <row r="4033" spans="2:20" x14ac:dyDescent="0.25">
      <c r="B4033" s="16">
        <f t="shared" si="524"/>
        <v>42833</v>
      </c>
      <c r="C4033">
        <f t="shared" si="525"/>
        <v>295</v>
      </c>
      <c r="D4033">
        <f t="shared" si="526"/>
        <v>220</v>
      </c>
      <c r="E4033">
        <f t="shared" si="527"/>
        <v>75</v>
      </c>
      <c r="F4033">
        <v>3</v>
      </c>
      <c r="G4033">
        <f t="shared" si="531"/>
        <v>6</v>
      </c>
      <c r="H4033">
        <f t="shared" si="532"/>
        <v>90</v>
      </c>
      <c r="O4033">
        <f t="shared" si="533"/>
        <v>41</v>
      </c>
      <c r="Q4033">
        <v>10</v>
      </c>
      <c r="S4033">
        <f t="shared" si="534"/>
        <v>10</v>
      </c>
      <c r="T4033">
        <f t="shared" si="535"/>
        <v>60</v>
      </c>
    </row>
    <row r="4034" spans="2:20" x14ac:dyDescent="0.25">
      <c r="B4034" s="16">
        <f t="shared" si="524"/>
        <v>42834</v>
      </c>
      <c r="C4034">
        <f t="shared" si="525"/>
        <v>295</v>
      </c>
      <c r="D4034">
        <f t="shared" si="526"/>
        <v>220</v>
      </c>
      <c r="E4034">
        <f t="shared" si="527"/>
        <v>75</v>
      </c>
      <c r="F4034">
        <v>3</v>
      </c>
      <c r="G4034">
        <f t="shared" si="531"/>
        <v>6</v>
      </c>
      <c r="H4034">
        <f t="shared" si="532"/>
        <v>90</v>
      </c>
      <c r="O4034">
        <f t="shared" si="533"/>
        <v>41</v>
      </c>
      <c r="Q4034">
        <v>10</v>
      </c>
      <c r="S4034">
        <f t="shared" si="534"/>
        <v>10</v>
      </c>
      <c r="T4034">
        <f t="shared" si="535"/>
        <v>60</v>
      </c>
    </row>
    <row r="4035" spans="2:20" x14ac:dyDescent="0.25">
      <c r="B4035" s="16">
        <f t="shared" si="524"/>
        <v>42835</v>
      </c>
      <c r="C4035">
        <f t="shared" si="525"/>
        <v>295</v>
      </c>
      <c r="D4035">
        <f t="shared" si="526"/>
        <v>220</v>
      </c>
      <c r="E4035">
        <f t="shared" si="527"/>
        <v>75</v>
      </c>
      <c r="F4035">
        <v>3</v>
      </c>
      <c r="G4035">
        <f t="shared" si="531"/>
        <v>6</v>
      </c>
      <c r="H4035">
        <f t="shared" si="532"/>
        <v>90</v>
      </c>
      <c r="O4035">
        <f t="shared" si="533"/>
        <v>41</v>
      </c>
      <c r="Q4035">
        <v>10</v>
      </c>
      <c r="S4035">
        <f t="shared" si="534"/>
        <v>10</v>
      </c>
      <c r="T4035">
        <f t="shared" si="535"/>
        <v>60</v>
      </c>
    </row>
    <row r="4036" spans="2:20" x14ac:dyDescent="0.25">
      <c r="B4036" s="16">
        <f t="shared" si="524"/>
        <v>42836</v>
      </c>
      <c r="C4036">
        <f t="shared" si="525"/>
        <v>295</v>
      </c>
      <c r="D4036">
        <f t="shared" si="526"/>
        <v>220</v>
      </c>
      <c r="E4036">
        <f t="shared" si="527"/>
        <v>75</v>
      </c>
      <c r="F4036">
        <v>3</v>
      </c>
      <c r="G4036">
        <f t="shared" si="531"/>
        <v>6</v>
      </c>
      <c r="H4036">
        <f t="shared" si="532"/>
        <v>90</v>
      </c>
      <c r="O4036">
        <f t="shared" si="533"/>
        <v>41</v>
      </c>
      <c r="Q4036">
        <v>10</v>
      </c>
      <c r="S4036">
        <f t="shared" si="534"/>
        <v>10</v>
      </c>
      <c r="T4036">
        <f t="shared" si="535"/>
        <v>60</v>
      </c>
    </row>
    <row r="4037" spans="2:20" x14ac:dyDescent="0.25">
      <c r="B4037" s="16">
        <f t="shared" si="524"/>
        <v>42837</v>
      </c>
      <c r="C4037">
        <f t="shared" si="525"/>
        <v>295</v>
      </c>
      <c r="D4037">
        <f t="shared" si="526"/>
        <v>220</v>
      </c>
      <c r="E4037">
        <f t="shared" si="527"/>
        <v>75</v>
      </c>
      <c r="F4037">
        <v>3</v>
      </c>
      <c r="G4037">
        <f t="shared" si="531"/>
        <v>6</v>
      </c>
      <c r="H4037">
        <f t="shared" si="532"/>
        <v>90</v>
      </c>
      <c r="O4037">
        <f t="shared" si="533"/>
        <v>41</v>
      </c>
      <c r="Q4037">
        <v>10</v>
      </c>
      <c r="S4037">
        <f t="shared" si="534"/>
        <v>10</v>
      </c>
      <c r="T4037">
        <f t="shared" si="535"/>
        <v>60</v>
      </c>
    </row>
    <row r="4038" spans="2:20" x14ac:dyDescent="0.25">
      <c r="B4038" s="16">
        <f t="shared" si="524"/>
        <v>42838</v>
      </c>
      <c r="C4038">
        <f t="shared" si="525"/>
        <v>295</v>
      </c>
      <c r="D4038">
        <f t="shared" si="526"/>
        <v>220</v>
      </c>
      <c r="E4038">
        <f t="shared" si="527"/>
        <v>75</v>
      </c>
      <c r="F4038">
        <v>3</v>
      </c>
      <c r="G4038">
        <f t="shared" si="531"/>
        <v>6</v>
      </c>
      <c r="H4038">
        <f t="shared" si="532"/>
        <v>90</v>
      </c>
      <c r="O4038">
        <f t="shared" si="533"/>
        <v>41</v>
      </c>
      <c r="Q4038">
        <v>10</v>
      </c>
      <c r="S4038">
        <f t="shared" si="534"/>
        <v>10</v>
      </c>
      <c r="T4038">
        <f t="shared" si="535"/>
        <v>60</v>
      </c>
    </row>
    <row r="4039" spans="2:20" x14ac:dyDescent="0.25">
      <c r="B4039" s="16">
        <f t="shared" si="524"/>
        <v>42839</v>
      </c>
      <c r="C4039">
        <f t="shared" si="525"/>
        <v>295</v>
      </c>
      <c r="D4039">
        <f t="shared" si="526"/>
        <v>220</v>
      </c>
      <c r="E4039">
        <f t="shared" si="527"/>
        <v>75</v>
      </c>
      <c r="F4039">
        <v>3</v>
      </c>
      <c r="G4039">
        <f t="shared" si="531"/>
        <v>6</v>
      </c>
      <c r="H4039">
        <f t="shared" si="532"/>
        <v>90</v>
      </c>
      <c r="O4039">
        <f t="shared" si="533"/>
        <v>41</v>
      </c>
      <c r="Q4039">
        <v>10</v>
      </c>
      <c r="S4039">
        <f t="shared" si="534"/>
        <v>10</v>
      </c>
      <c r="T4039">
        <f t="shared" si="535"/>
        <v>60</v>
      </c>
    </row>
    <row r="4040" spans="2:20" x14ac:dyDescent="0.25">
      <c r="B4040" s="16">
        <f t="shared" si="524"/>
        <v>42840</v>
      </c>
      <c r="C4040">
        <f t="shared" si="525"/>
        <v>295</v>
      </c>
      <c r="D4040">
        <f t="shared" si="526"/>
        <v>220</v>
      </c>
      <c r="E4040">
        <f t="shared" si="527"/>
        <v>75</v>
      </c>
      <c r="F4040">
        <v>3</v>
      </c>
      <c r="G4040">
        <f t="shared" si="531"/>
        <v>6</v>
      </c>
      <c r="H4040">
        <f t="shared" si="532"/>
        <v>90</v>
      </c>
      <c r="O4040">
        <f t="shared" si="533"/>
        <v>41</v>
      </c>
      <c r="Q4040">
        <v>10</v>
      </c>
      <c r="S4040">
        <f t="shared" si="534"/>
        <v>10</v>
      </c>
      <c r="T4040">
        <f t="shared" si="535"/>
        <v>60</v>
      </c>
    </row>
    <row r="4041" spans="2:20" x14ac:dyDescent="0.25">
      <c r="B4041" s="16">
        <f t="shared" ref="B4041:B4104" si="536">B4040+1</f>
        <v>42841</v>
      </c>
      <c r="C4041">
        <f t="shared" si="525"/>
        <v>295</v>
      </c>
      <c r="D4041">
        <f t="shared" si="526"/>
        <v>220</v>
      </c>
      <c r="E4041">
        <f t="shared" si="527"/>
        <v>75</v>
      </c>
      <c r="F4041">
        <v>3</v>
      </c>
      <c r="G4041">
        <f t="shared" si="531"/>
        <v>6</v>
      </c>
      <c r="H4041">
        <f t="shared" si="532"/>
        <v>90</v>
      </c>
      <c r="O4041">
        <f t="shared" si="533"/>
        <v>41</v>
      </c>
      <c r="Q4041">
        <v>10</v>
      </c>
      <c r="S4041">
        <f t="shared" si="534"/>
        <v>10</v>
      </c>
      <c r="T4041">
        <f t="shared" si="535"/>
        <v>60</v>
      </c>
    </row>
    <row r="4042" spans="2:20" x14ac:dyDescent="0.25">
      <c r="B4042" s="16">
        <f t="shared" si="536"/>
        <v>42842</v>
      </c>
      <c r="C4042">
        <f t="shared" ref="C4042:C4105" si="537">C4041</f>
        <v>295</v>
      </c>
      <c r="D4042">
        <f t="shared" si="526"/>
        <v>220</v>
      </c>
      <c r="E4042">
        <f t="shared" si="527"/>
        <v>75</v>
      </c>
      <c r="F4042">
        <v>3</v>
      </c>
      <c r="G4042">
        <f t="shared" si="531"/>
        <v>6</v>
      </c>
      <c r="H4042">
        <f t="shared" si="532"/>
        <v>90</v>
      </c>
      <c r="O4042">
        <f t="shared" si="533"/>
        <v>41</v>
      </c>
      <c r="Q4042">
        <v>10</v>
      </c>
      <c r="S4042">
        <f t="shared" si="534"/>
        <v>10</v>
      </c>
      <c r="T4042">
        <f t="shared" si="535"/>
        <v>60</v>
      </c>
    </row>
    <row r="4043" spans="2:20" x14ac:dyDescent="0.25">
      <c r="B4043" s="16">
        <f t="shared" si="536"/>
        <v>42843</v>
      </c>
      <c r="C4043">
        <f t="shared" si="537"/>
        <v>295</v>
      </c>
      <c r="D4043">
        <f t="shared" si="526"/>
        <v>220</v>
      </c>
      <c r="E4043">
        <f t="shared" si="527"/>
        <v>75</v>
      </c>
      <c r="F4043">
        <v>3</v>
      </c>
      <c r="G4043">
        <f t="shared" si="531"/>
        <v>6</v>
      </c>
      <c r="H4043">
        <f t="shared" si="532"/>
        <v>90</v>
      </c>
      <c r="O4043">
        <f t="shared" si="533"/>
        <v>41</v>
      </c>
      <c r="Q4043">
        <v>10</v>
      </c>
      <c r="S4043">
        <f t="shared" si="534"/>
        <v>10</v>
      </c>
      <c r="T4043">
        <f t="shared" si="535"/>
        <v>60</v>
      </c>
    </row>
    <row r="4044" spans="2:20" x14ac:dyDescent="0.25">
      <c r="B4044" s="16">
        <f t="shared" si="536"/>
        <v>42844</v>
      </c>
      <c r="C4044">
        <f t="shared" si="537"/>
        <v>295</v>
      </c>
      <c r="D4044">
        <f t="shared" si="526"/>
        <v>220</v>
      </c>
      <c r="E4044">
        <f t="shared" si="527"/>
        <v>75</v>
      </c>
      <c r="F4044">
        <v>3</v>
      </c>
      <c r="G4044">
        <f t="shared" si="531"/>
        <v>6</v>
      </c>
      <c r="H4044">
        <f t="shared" si="532"/>
        <v>90</v>
      </c>
      <c r="O4044">
        <f t="shared" si="533"/>
        <v>41</v>
      </c>
      <c r="Q4044">
        <v>10</v>
      </c>
      <c r="S4044">
        <f t="shared" si="534"/>
        <v>10</v>
      </c>
      <c r="T4044">
        <f t="shared" si="535"/>
        <v>60</v>
      </c>
    </row>
    <row r="4045" spans="2:20" x14ac:dyDescent="0.25">
      <c r="B4045" s="16">
        <f t="shared" si="536"/>
        <v>42845</v>
      </c>
      <c r="C4045">
        <f t="shared" si="537"/>
        <v>295</v>
      </c>
      <c r="D4045">
        <f t="shared" si="526"/>
        <v>220</v>
      </c>
      <c r="E4045">
        <f t="shared" si="527"/>
        <v>75</v>
      </c>
      <c r="F4045">
        <v>3</v>
      </c>
      <c r="G4045">
        <f t="shared" si="531"/>
        <v>6</v>
      </c>
      <c r="H4045">
        <f t="shared" si="532"/>
        <v>90</v>
      </c>
      <c r="O4045">
        <f t="shared" si="533"/>
        <v>41</v>
      </c>
      <c r="Q4045">
        <v>10</v>
      </c>
      <c r="S4045">
        <f t="shared" si="534"/>
        <v>10</v>
      </c>
      <c r="T4045">
        <f t="shared" si="535"/>
        <v>60</v>
      </c>
    </row>
    <row r="4046" spans="2:20" x14ac:dyDescent="0.25">
      <c r="B4046" s="16">
        <f t="shared" si="536"/>
        <v>42846</v>
      </c>
      <c r="C4046">
        <f t="shared" si="537"/>
        <v>295</v>
      </c>
      <c r="D4046">
        <f t="shared" si="526"/>
        <v>220</v>
      </c>
      <c r="E4046">
        <f t="shared" si="527"/>
        <v>75</v>
      </c>
      <c r="F4046">
        <v>3</v>
      </c>
      <c r="G4046">
        <f t="shared" si="531"/>
        <v>6</v>
      </c>
      <c r="H4046">
        <f t="shared" si="532"/>
        <v>90</v>
      </c>
      <c r="O4046">
        <f t="shared" si="533"/>
        <v>41</v>
      </c>
      <c r="Q4046">
        <v>10</v>
      </c>
      <c r="S4046">
        <f t="shared" si="534"/>
        <v>10</v>
      </c>
      <c r="T4046">
        <f t="shared" si="535"/>
        <v>60</v>
      </c>
    </row>
    <row r="4047" spans="2:20" x14ac:dyDescent="0.25">
      <c r="B4047" s="16">
        <f t="shared" si="536"/>
        <v>42847</v>
      </c>
      <c r="C4047">
        <f t="shared" si="537"/>
        <v>295</v>
      </c>
      <c r="D4047">
        <f t="shared" si="526"/>
        <v>220</v>
      </c>
      <c r="E4047">
        <f t="shared" si="527"/>
        <v>75</v>
      </c>
      <c r="F4047">
        <v>3</v>
      </c>
      <c r="G4047">
        <f t="shared" si="531"/>
        <v>6</v>
      </c>
      <c r="H4047">
        <f t="shared" si="532"/>
        <v>90</v>
      </c>
      <c r="O4047">
        <f t="shared" si="533"/>
        <v>41</v>
      </c>
      <c r="Q4047">
        <v>10</v>
      </c>
      <c r="S4047">
        <f t="shared" si="534"/>
        <v>10</v>
      </c>
      <c r="T4047">
        <f t="shared" si="535"/>
        <v>60</v>
      </c>
    </row>
    <row r="4048" spans="2:20" x14ac:dyDescent="0.25">
      <c r="B4048" s="16">
        <f t="shared" si="536"/>
        <v>42848</v>
      </c>
      <c r="C4048">
        <f t="shared" si="537"/>
        <v>295</v>
      </c>
      <c r="D4048">
        <f t="shared" si="526"/>
        <v>220</v>
      </c>
      <c r="E4048">
        <f t="shared" si="527"/>
        <v>75</v>
      </c>
      <c r="F4048">
        <v>3</v>
      </c>
      <c r="G4048">
        <f t="shared" si="531"/>
        <v>6</v>
      </c>
      <c r="H4048">
        <f t="shared" si="532"/>
        <v>90</v>
      </c>
      <c r="O4048">
        <f t="shared" si="533"/>
        <v>41</v>
      </c>
      <c r="Q4048">
        <v>10</v>
      </c>
      <c r="S4048">
        <f t="shared" si="534"/>
        <v>10</v>
      </c>
      <c r="T4048">
        <f t="shared" si="535"/>
        <v>60</v>
      </c>
    </row>
    <row r="4049" spans="2:20" x14ac:dyDescent="0.25">
      <c r="B4049" s="16">
        <f t="shared" si="536"/>
        <v>42849</v>
      </c>
      <c r="C4049">
        <f t="shared" si="537"/>
        <v>295</v>
      </c>
      <c r="D4049">
        <f t="shared" si="526"/>
        <v>220</v>
      </c>
      <c r="E4049">
        <f t="shared" si="527"/>
        <v>75</v>
      </c>
      <c r="F4049">
        <v>3</v>
      </c>
      <c r="G4049">
        <f t="shared" si="531"/>
        <v>6</v>
      </c>
      <c r="H4049">
        <f t="shared" si="532"/>
        <v>90</v>
      </c>
      <c r="O4049">
        <f t="shared" si="533"/>
        <v>41</v>
      </c>
      <c r="Q4049">
        <v>10</v>
      </c>
      <c r="S4049">
        <f t="shared" si="534"/>
        <v>10</v>
      </c>
      <c r="T4049">
        <f t="shared" si="535"/>
        <v>60</v>
      </c>
    </row>
    <row r="4050" spans="2:20" x14ac:dyDescent="0.25">
      <c r="B4050" s="16">
        <f t="shared" si="536"/>
        <v>42850</v>
      </c>
      <c r="C4050">
        <f t="shared" si="537"/>
        <v>295</v>
      </c>
      <c r="D4050">
        <f t="shared" si="526"/>
        <v>220</v>
      </c>
      <c r="E4050">
        <f t="shared" si="527"/>
        <v>75</v>
      </c>
      <c r="F4050">
        <v>3</v>
      </c>
      <c r="G4050">
        <f t="shared" si="531"/>
        <v>6</v>
      </c>
      <c r="H4050">
        <f t="shared" si="532"/>
        <v>90</v>
      </c>
      <c r="O4050">
        <f t="shared" si="533"/>
        <v>41</v>
      </c>
      <c r="Q4050">
        <v>10</v>
      </c>
      <c r="S4050">
        <f t="shared" si="534"/>
        <v>10</v>
      </c>
      <c r="T4050">
        <f t="shared" si="535"/>
        <v>60</v>
      </c>
    </row>
    <row r="4051" spans="2:20" x14ac:dyDescent="0.25">
      <c r="B4051" s="16">
        <f t="shared" si="536"/>
        <v>42851</v>
      </c>
      <c r="C4051">
        <f t="shared" si="537"/>
        <v>295</v>
      </c>
      <c r="D4051">
        <f t="shared" si="526"/>
        <v>220</v>
      </c>
      <c r="E4051">
        <f t="shared" si="527"/>
        <v>75</v>
      </c>
      <c r="F4051">
        <v>3</v>
      </c>
      <c r="G4051">
        <f t="shared" si="531"/>
        <v>6</v>
      </c>
      <c r="H4051">
        <f t="shared" si="532"/>
        <v>90</v>
      </c>
      <c r="O4051">
        <f t="shared" si="533"/>
        <v>41</v>
      </c>
      <c r="Q4051">
        <v>10</v>
      </c>
      <c r="S4051">
        <f t="shared" si="534"/>
        <v>10</v>
      </c>
      <c r="T4051">
        <f t="shared" si="535"/>
        <v>60</v>
      </c>
    </row>
    <row r="4052" spans="2:20" x14ac:dyDescent="0.25">
      <c r="B4052" s="16">
        <f t="shared" si="536"/>
        <v>42852</v>
      </c>
      <c r="C4052">
        <f t="shared" si="537"/>
        <v>295</v>
      </c>
      <c r="D4052">
        <f t="shared" si="526"/>
        <v>220</v>
      </c>
      <c r="E4052">
        <f t="shared" si="527"/>
        <v>75</v>
      </c>
      <c r="F4052">
        <v>3</v>
      </c>
      <c r="G4052">
        <f t="shared" si="531"/>
        <v>6</v>
      </c>
      <c r="H4052">
        <f t="shared" si="532"/>
        <v>90</v>
      </c>
      <c r="O4052">
        <f t="shared" si="533"/>
        <v>41</v>
      </c>
      <c r="Q4052">
        <v>10</v>
      </c>
      <c r="S4052">
        <f t="shared" si="534"/>
        <v>10</v>
      </c>
      <c r="T4052">
        <f t="shared" si="535"/>
        <v>60</v>
      </c>
    </row>
    <row r="4053" spans="2:20" x14ac:dyDescent="0.25">
      <c r="B4053" s="16">
        <f t="shared" si="536"/>
        <v>42853</v>
      </c>
      <c r="C4053">
        <f t="shared" si="537"/>
        <v>295</v>
      </c>
      <c r="D4053">
        <f t="shared" si="526"/>
        <v>220</v>
      </c>
      <c r="E4053">
        <f t="shared" si="527"/>
        <v>75</v>
      </c>
      <c r="F4053">
        <v>3</v>
      </c>
      <c r="G4053">
        <f t="shared" si="531"/>
        <v>6</v>
      </c>
      <c r="H4053">
        <f t="shared" si="532"/>
        <v>90</v>
      </c>
      <c r="O4053">
        <f t="shared" si="533"/>
        <v>41</v>
      </c>
      <c r="Q4053">
        <v>10</v>
      </c>
      <c r="S4053">
        <f t="shared" si="534"/>
        <v>10</v>
      </c>
      <c r="T4053">
        <f t="shared" si="535"/>
        <v>60</v>
      </c>
    </row>
    <row r="4054" spans="2:20" x14ac:dyDescent="0.25">
      <c r="B4054" s="16">
        <f t="shared" si="536"/>
        <v>42854</v>
      </c>
      <c r="C4054">
        <f t="shared" si="537"/>
        <v>295</v>
      </c>
      <c r="D4054">
        <f t="shared" si="526"/>
        <v>220</v>
      </c>
      <c r="E4054">
        <f t="shared" si="527"/>
        <v>75</v>
      </c>
      <c r="F4054">
        <v>3</v>
      </c>
      <c r="G4054">
        <f t="shared" si="531"/>
        <v>6</v>
      </c>
      <c r="H4054">
        <f t="shared" si="532"/>
        <v>90</v>
      </c>
      <c r="O4054">
        <f t="shared" si="533"/>
        <v>41</v>
      </c>
      <c r="Q4054">
        <v>10</v>
      </c>
      <c r="S4054">
        <f t="shared" si="534"/>
        <v>10</v>
      </c>
      <c r="T4054">
        <f t="shared" si="535"/>
        <v>60</v>
      </c>
    </row>
    <row r="4055" spans="2:20" x14ac:dyDescent="0.25">
      <c r="B4055" s="16">
        <f t="shared" si="536"/>
        <v>42855</v>
      </c>
      <c r="C4055">
        <f t="shared" si="537"/>
        <v>295</v>
      </c>
      <c r="D4055">
        <f t="shared" si="526"/>
        <v>220</v>
      </c>
      <c r="E4055">
        <f t="shared" si="527"/>
        <v>75</v>
      </c>
      <c r="F4055">
        <v>3</v>
      </c>
      <c r="G4055">
        <f t="shared" si="531"/>
        <v>6</v>
      </c>
      <c r="H4055">
        <f t="shared" si="532"/>
        <v>90</v>
      </c>
      <c r="O4055">
        <f t="shared" si="533"/>
        <v>41</v>
      </c>
      <c r="Q4055">
        <v>10</v>
      </c>
      <c r="S4055">
        <f t="shared" si="534"/>
        <v>10</v>
      </c>
      <c r="T4055">
        <f t="shared" si="535"/>
        <v>60</v>
      </c>
    </row>
    <row r="4056" spans="2:20" x14ac:dyDescent="0.25">
      <c r="B4056" s="16">
        <f t="shared" si="536"/>
        <v>42856</v>
      </c>
      <c r="C4056">
        <v>287</v>
      </c>
      <c r="D4056">
        <f t="shared" ref="D4056:D4119" si="538">SUM(F4056:W4056)</f>
        <v>220</v>
      </c>
      <c r="E4056">
        <f t="shared" ref="E4056:E4119" si="539">C4056-D4056</f>
        <v>67</v>
      </c>
      <c r="F4056">
        <v>3</v>
      </c>
      <c r="G4056">
        <f t="shared" si="531"/>
        <v>6</v>
      </c>
      <c r="H4056">
        <f>40+20+15-7</f>
        <v>68</v>
      </c>
      <c r="O4056">
        <f t="shared" si="533"/>
        <v>41</v>
      </c>
      <c r="P4056">
        <v>2</v>
      </c>
      <c r="Q4056">
        <v>10</v>
      </c>
      <c r="R4056">
        <v>30</v>
      </c>
      <c r="S4056">
        <f>5+5</f>
        <v>10</v>
      </c>
      <c r="T4056">
        <v>50</v>
      </c>
    </row>
    <row r="4057" spans="2:20" x14ac:dyDescent="0.25">
      <c r="B4057" s="16">
        <f t="shared" si="536"/>
        <v>42857</v>
      </c>
      <c r="C4057">
        <f t="shared" si="537"/>
        <v>287</v>
      </c>
      <c r="D4057">
        <f t="shared" si="538"/>
        <v>220</v>
      </c>
      <c r="E4057">
        <f t="shared" si="539"/>
        <v>67</v>
      </c>
      <c r="F4057">
        <v>3</v>
      </c>
      <c r="G4057">
        <f t="shared" si="531"/>
        <v>6</v>
      </c>
      <c r="H4057">
        <f t="shared" ref="H4057:H4086" si="540">40+20+15-7</f>
        <v>68</v>
      </c>
      <c r="O4057">
        <f t="shared" si="533"/>
        <v>41</v>
      </c>
      <c r="P4057">
        <v>2</v>
      </c>
      <c r="Q4057">
        <v>10</v>
      </c>
      <c r="R4057">
        <v>30</v>
      </c>
      <c r="S4057">
        <f t="shared" ref="S4057:S4086" si="541">5+5</f>
        <v>10</v>
      </c>
      <c r="T4057">
        <v>50</v>
      </c>
    </row>
    <row r="4058" spans="2:20" x14ac:dyDescent="0.25">
      <c r="B4058" s="16">
        <f t="shared" si="536"/>
        <v>42858</v>
      </c>
      <c r="C4058">
        <f t="shared" si="537"/>
        <v>287</v>
      </c>
      <c r="D4058">
        <f t="shared" si="538"/>
        <v>220</v>
      </c>
      <c r="E4058">
        <f t="shared" si="539"/>
        <v>67</v>
      </c>
      <c r="F4058">
        <v>3</v>
      </c>
      <c r="G4058">
        <f t="shared" si="531"/>
        <v>6</v>
      </c>
      <c r="H4058">
        <f t="shared" si="540"/>
        <v>68</v>
      </c>
      <c r="O4058">
        <f t="shared" si="533"/>
        <v>41</v>
      </c>
      <c r="P4058">
        <v>2</v>
      </c>
      <c r="Q4058">
        <v>10</v>
      </c>
      <c r="R4058">
        <v>30</v>
      </c>
      <c r="S4058">
        <f t="shared" si="541"/>
        <v>10</v>
      </c>
      <c r="T4058">
        <v>50</v>
      </c>
    </row>
    <row r="4059" spans="2:20" x14ac:dyDescent="0.25">
      <c r="B4059" s="16">
        <f t="shared" si="536"/>
        <v>42859</v>
      </c>
      <c r="C4059">
        <f t="shared" si="537"/>
        <v>287</v>
      </c>
      <c r="D4059">
        <f t="shared" si="538"/>
        <v>220</v>
      </c>
      <c r="E4059">
        <f t="shared" si="539"/>
        <v>67</v>
      </c>
      <c r="F4059">
        <v>3</v>
      </c>
      <c r="G4059">
        <f t="shared" si="531"/>
        <v>6</v>
      </c>
      <c r="H4059">
        <f t="shared" si="540"/>
        <v>68</v>
      </c>
      <c r="O4059">
        <f t="shared" si="533"/>
        <v>41</v>
      </c>
      <c r="P4059">
        <v>2</v>
      </c>
      <c r="Q4059">
        <v>10</v>
      </c>
      <c r="R4059">
        <v>30</v>
      </c>
      <c r="S4059">
        <f t="shared" si="541"/>
        <v>10</v>
      </c>
      <c r="T4059">
        <v>50</v>
      </c>
    </row>
    <row r="4060" spans="2:20" x14ac:dyDescent="0.25">
      <c r="B4060" s="16">
        <f t="shared" si="536"/>
        <v>42860</v>
      </c>
      <c r="C4060">
        <f t="shared" si="537"/>
        <v>287</v>
      </c>
      <c r="D4060">
        <f t="shared" si="538"/>
        <v>220</v>
      </c>
      <c r="E4060">
        <f t="shared" si="539"/>
        <v>67</v>
      </c>
      <c r="F4060">
        <v>3</v>
      </c>
      <c r="G4060">
        <f t="shared" si="531"/>
        <v>6</v>
      </c>
      <c r="H4060">
        <f t="shared" si="540"/>
        <v>68</v>
      </c>
      <c r="O4060">
        <f t="shared" si="533"/>
        <v>41</v>
      </c>
      <c r="P4060">
        <v>2</v>
      </c>
      <c r="Q4060">
        <v>10</v>
      </c>
      <c r="R4060">
        <v>30</v>
      </c>
      <c r="S4060">
        <f t="shared" si="541"/>
        <v>10</v>
      </c>
      <c r="T4060">
        <v>50</v>
      </c>
    </row>
    <row r="4061" spans="2:20" x14ac:dyDescent="0.25">
      <c r="B4061" s="16">
        <f t="shared" si="536"/>
        <v>42861</v>
      </c>
      <c r="C4061">
        <f t="shared" si="537"/>
        <v>287</v>
      </c>
      <c r="D4061">
        <f t="shared" si="538"/>
        <v>220</v>
      </c>
      <c r="E4061">
        <f t="shared" si="539"/>
        <v>67</v>
      </c>
      <c r="F4061">
        <v>3</v>
      </c>
      <c r="G4061">
        <f t="shared" si="531"/>
        <v>6</v>
      </c>
      <c r="H4061">
        <f t="shared" si="540"/>
        <v>68</v>
      </c>
      <c r="O4061">
        <f t="shared" si="533"/>
        <v>41</v>
      </c>
      <c r="P4061">
        <v>2</v>
      </c>
      <c r="Q4061">
        <v>10</v>
      </c>
      <c r="R4061">
        <v>30</v>
      </c>
      <c r="S4061">
        <f t="shared" si="541"/>
        <v>10</v>
      </c>
      <c r="T4061">
        <v>50</v>
      </c>
    </row>
    <row r="4062" spans="2:20" x14ac:dyDescent="0.25">
      <c r="B4062" s="16">
        <f t="shared" si="536"/>
        <v>42862</v>
      </c>
      <c r="C4062">
        <f t="shared" si="537"/>
        <v>287</v>
      </c>
      <c r="D4062">
        <f t="shared" si="538"/>
        <v>220</v>
      </c>
      <c r="E4062">
        <f t="shared" si="539"/>
        <v>67</v>
      </c>
      <c r="F4062">
        <v>3</v>
      </c>
      <c r="G4062">
        <f t="shared" si="531"/>
        <v>6</v>
      </c>
      <c r="H4062">
        <f t="shared" si="540"/>
        <v>68</v>
      </c>
      <c r="O4062">
        <f t="shared" si="533"/>
        <v>41</v>
      </c>
      <c r="P4062">
        <v>2</v>
      </c>
      <c r="Q4062">
        <v>10</v>
      </c>
      <c r="R4062">
        <v>30</v>
      </c>
      <c r="S4062">
        <f t="shared" si="541"/>
        <v>10</v>
      </c>
      <c r="T4062">
        <v>50</v>
      </c>
    </row>
    <row r="4063" spans="2:20" x14ac:dyDescent="0.25">
      <c r="B4063" s="16">
        <f t="shared" si="536"/>
        <v>42863</v>
      </c>
      <c r="C4063">
        <f t="shared" si="537"/>
        <v>287</v>
      </c>
      <c r="D4063">
        <f t="shared" si="538"/>
        <v>220</v>
      </c>
      <c r="E4063">
        <f t="shared" si="539"/>
        <v>67</v>
      </c>
      <c r="F4063">
        <v>3</v>
      </c>
      <c r="G4063">
        <f t="shared" si="531"/>
        <v>6</v>
      </c>
      <c r="H4063">
        <f t="shared" si="540"/>
        <v>68</v>
      </c>
      <c r="O4063">
        <f t="shared" si="533"/>
        <v>41</v>
      </c>
      <c r="P4063">
        <v>2</v>
      </c>
      <c r="Q4063">
        <v>10</v>
      </c>
      <c r="R4063">
        <v>30</v>
      </c>
      <c r="S4063">
        <f t="shared" si="541"/>
        <v>10</v>
      </c>
      <c r="T4063">
        <v>50</v>
      </c>
    </row>
    <row r="4064" spans="2:20" x14ac:dyDescent="0.25">
      <c r="B4064" s="16">
        <f t="shared" si="536"/>
        <v>42864</v>
      </c>
      <c r="C4064">
        <f t="shared" si="537"/>
        <v>287</v>
      </c>
      <c r="D4064">
        <f t="shared" si="538"/>
        <v>220</v>
      </c>
      <c r="E4064">
        <f t="shared" si="539"/>
        <v>67</v>
      </c>
      <c r="F4064">
        <v>3</v>
      </c>
      <c r="G4064">
        <f t="shared" si="531"/>
        <v>6</v>
      </c>
      <c r="H4064">
        <f t="shared" si="540"/>
        <v>68</v>
      </c>
      <c r="O4064">
        <f t="shared" si="533"/>
        <v>41</v>
      </c>
      <c r="P4064">
        <v>2</v>
      </c>
      <c r="Q4064">
        <v>10</v>
      </c>
      <c r="R4064">
        <v>30</v>
      </c>
      <c r="S4064">
        <f t="shared" si="541"/>
        <v>10</v>
      </c>
      <c r="T4064">
        <v>50</v>
      </c>
    </row>
    <row r="4065" spans="2:20" x14ac:dyDescent="0.25">
      <c r="B4065" s="16">
        <f t="shared" si="536"/>
        <v>42865</v>
      </c>
      <c r="C4065">
        <f t="shared" si="537"/>
        <v>287</v>
      </c>
      <c r="D4065">
        <f t="shared" si="538"/>
        <v>220</v>
      </c>
      <c r="E4065">
        <f t="shared" si="539"/>
        <v>67</v>
      </c>
      <c r="F4065">
        <v>3</v>
      </c>
      <c r="G4065">
        <f t="shared" si="531"/>
        <v>6</v>
      </c>
      <c r="H4065">
        <f t="shared" si="540"/>
        <v>68</v>
      </c>
      <c r="O4065">
        <f t="shared" si="533"/>
        <v>41</v>
      </c>
      <c r="P4065">
        <v>2</v>
      </c>
      <c r="Q4065">
        <v>10</v>
      </c>
      <c r="R4065">
        <v>30</v>
      </c>
      <c r="S4065">
        <f t="shared" si="541"/>
        <v>10</v>
      </c>
      <c r="T4065">
        <v>50</v>
      </c>
    </row>
    <row r="4066" spans="2:20" x14ac:dyDescent="0.25">
      <c r="B4066" s="16">
        <f t="shared" si="536"/>
        <v>42866</v>
      </c>
      <c r="C4066">
        <f t="shared" si="537"/>
        <v>287</v>
      </c>
      <c r="D4066">
        <f t="shared" si="538"/>
        <v>220</v>
      </c>
      <c r="E4066">
        <f t="shared" si="539"/>
        <v>67</v>
      </c>
      <c r="F4066">
        <v>3</v>
      </c>
      <c r="G4066">
        <f t="shared" si="531"/>
        <v>6</v>
      </c>
      <c r="H4066">
        <f t="shared" si="540"/>
        <v>68</v>
      </c>
      <c r="O4066">
        <f t="shared" si="533"/>
        <v>41</v>
      </c>
      <c r="P4066">
        <v>2</v>
      </c>
      <c r="Q4066">
        <v>10</v>
      </c>
      <c r="R4066">
        <v>30</v>
      </c>
      <c r="S4066">
        <f t="shared" si="541"/>
        <v>10</v>
      </c>
      <c r="T4066">
        <v>50</v>
      </c>
    </row>
    <row r="4067" spans="2:20" x14ac:dyDescent="0.25">
      <c r="B4067" s="16">
        <f t="shared" si="536"/>
        <v>42867</v>
      </c>
      <c r="C4067">
        <f t="shared" si="537"/>
        <v>287</v>
      </c>
      <c r="D4067">
        <f t="shared" si="538"/>
        <v>220</v>
      </c>
      <c r="E4067">
        <f t="shared" si="539"/>
        <v>67</v>
      </c>
      <c r="F4067">
        <v>3</v>
      </c>
      <c r="G4067">
        <f t="shared" si="531"/>
        <v>6</v>
      </c>
      <c r="H4067">
        <f t="shared" si="540"/>
        <v>68</v>
      </c>
      <c r="O4067">
        <f t="shared" si="533"/>
        <v>41</v>
      </c>
      <c r="P4067">
        <v>2</v>
      </c>
      <c r="Q4067">
        <v>10</v>
      </c>
      <c r="R4067">
        <v>30</v>
      </c>
      <c r="S4067">
        <f t="shared" si="541"/>
        <v>10</v>
      </c>
      <c r="T4067">
        <v>50</v>
      </c>
    </row>
    <row r="4068" spans="2:20" x14ac:dyDescent="0.25">
      <c r="B4068" s="16">
        <f t="shared" si="536"/>
        <v>42868</v>
      </c>
      <c r="C4068">
        <f t="shared" si="537"/>
        <v>287</v>
      </c>
      <c r="D4068">
        <f t="shared" si="538"/>
        <v>220</v>
      </c>
      <c r="E4068">
        <f t="shared" si="539"/>
        <v>67</v>
      </c>
      <c r="F4068">
        <v>3</v>
      </c>
      <c r="G4068">
        <f t="shared" si="531"/>
        <v>6</v>
      </c>
      <c r="H4068">
        <f t="shared" si="540"/>
        <v>68</v>
      </c>
      <c r="O4068">
        <f t="shared" si="533"/>
        <v>41</v>
      </c>
      <c r="P4068">
        <v>2</v>
      </c>
      <c r="Q4068">
        <v>10</v>
      </c>
      <c r="R4068">
        <v>30</v>
      </c>
      <c r="S4068">
        <f t="shared" si="541"/>
        <v>10</v>
      </c>
      <c r="T4068">
        <v>50</v>
      </c>
    </row>
    <row r="4069" spans="2:20" x14ac:dyDescent="0.25">
      <c r="B4069" s="16">
        <f t="shared" si="536"/>
        <v>42869</v>
      </c>
      <c r="C4069">
        <f t="shared" si="537"/>
        <v>287</v>
      </c>
      <c r="D4069">
        <f t="shared" si="538"/>
        <v>220</v>
      </c>
      <c r="E4069">
        <f t="shared" si="539"/>
        <v>67</v>
      </c>
      <c r="F4069">
        <v>3</v>
      </c>
      <c r="G4069">
        <f t="shared" si="531"/>
        <v>6</v>
      </c>
      <c r="H4069">
        <f t="shared" si="540"/>
        <v>68</v>
      </c>
      <c r="O4069">
        <f t="shared" si="533"/>
        <v>41</v>
      </c>
      <c r="P4069">
        <v>2</v>
      </c>
      <c r="Q4069">
        <v>10</v>
      </c>
      <c r="R4069">
        <v>30</v>
      </c>
      <c r="S4069">
        <f t="shared" si="541"/>
        <v>10</v>
      </c>
      <c r="T4069">
        <v>50</v>
      </c>
    </row>
    <row r="4070" spans="2:20" x14ac:dyDescent="0.25">
      <c r="B4070" s="16">
        <f t="shared" si="536"/>
        <v>42870</v>
      </c>
      <c r="C4070">
        <f t="shared" si="537"/>
        <v>287</v>
      </c>
      <c r="D4070">
        <f t="shared" si="538"/>
        <v>220</v>
      </c>
      <c r="E4070">
        <f t="shared" si="539"/>
        <v>67</v>
      </c>
      <c r="F4070">
        <v>3</v>
      </c>
      <c r="G4070">
        <f t="shared" si="531"/>
        <v>6</v>
      </c>
      <c r="H4070">
        <f t="shared" si="540"/>
        <v>68</v>
      </c>
      <c r="O4070">
        <f t="shared" si="533"/>
        <v>41</v>
      </c>
      <c r="P4070">
        <v>2</v>
      </c>
      <c r="Q4070">
        <v>10</v>
      </c>
      <c r="R4070">
        <v>30</v>
      </c>
      <c r="S4070">
        <f t="shared" si="541"/>
        <v>10</v>
      </c>
      <c r="T4070">
        <v>50</v>
      </c>
    </row>
    <row r="4071" spans="2:20" x14ac:dyDescent="0.25">
      <c r="B4071" s="16">
        <f t="shared" si="536"/>
        <v>42871</v>
      </c>
      <c r="C4071">
        <f t="shared" si="537"/>
        <v>287</v>
      </c>
      <c r="D4071">
        <f t="shared" si="538"/>
        <v>220</v>
      </c>
      <c r="E4071">
        <f t="shared" si="539"/>
        <v>67</v>
      </c>
      <c r="F4071">
        <v>3</v>
      </c>
      <c r="G4071">
        <f t="shared" si="531"/>
        <v>6</v>
      </c>
      <c r="H4071">
        <f t="shared" si="540"/>
        <v>68</v>
      </c>
      <c r="O4071">
        <f t="shared" si="533"/>
        <v>41</v>
      </c>
      <c r="P4071">
        <v>2</v>
      </c>
      <c r="Q4071">
        <v>10</v>
      </c>
      <c r="R4071">
        <v>30</v>
      </c>
      <c r="S4071">
        <f t="shared" si="541"/>
        <v>10</v>
      </c>
      <c r="T4071">
        <v>50</v>
      </c>
    </row>
    <row r="4072" spans="2:20" x14ac:dyDescent="0.25">
      <c r="B4072" s="16">
        <f t="shared" si="536"/>
        <v>42872</v>
      </c>
      <c r="C4072">
        <f t="shared" si="537"/>
        <v>287</v>
      </c>
      <c r="D4072">
        <f t="shared" si="538"/>
        <v>220</v>
      </c>
      <c r="E4072">
        <f t="shared" si="539"/>
        <v>67</v>
      </c>
      <c r="F4072">
        <v>3</v>
      </c>
      <c r="G4072">
        <f t="shared" si="531"/>
        <v>6</v>
      </c>
      <c r="H4072">
        <f t="shared" si="540"/>
        <v>68</v>
      </c>
      <c r="O4072">
        <f t="shared" si="533"/>
        <v>41</v>
      </c>
      <c r="P4072">
        <v>2</v>
      </c>
      <c r="Q4072">
        <v>10</v>
      </c>
      <c r="R4072">
        <v>30</v>
      </c>
      <c r="S4072">
        <f t="shared" si="541"/>
        <v>10</v>
      </c>
      <c r="T4072">
        <v>50</v>
      </c>
    </row>
    <row r="4073" spans="2:20" x14ac:dyDescent="0.25">
      <c r="B4073" s="16">
        <f t="shared" si="536"/>
        <v>42873</v>
      </c>
      <c r="C4073">
        <f t="shared" si="537"/>
        <v>287</v>
      </c>
      <c r="D4073">
        <f t="shared" si="538"/>
        <v>220</v>
      </c>
      <c r="E4073">
        <f t="shared" si="539"/>
        <v>67</v>
      </c>
      <c r="F4073">
        <v>3</v>
      </c>
      <c r="G4073">
        <f t="shared" si="531"/>
        <v>6</v>
      </c>
      <c r="H4073">
        <f t="shared" si="540"/>
        <v>68</v>
      </c>
      <c r="O4073">
        <f t="shared" si="533"/>
        <v>41</v>
      </c>
      <c r="P4073">
        <v>2</v>
      </c>
      <c r="Q4073">
        <v>10</v>
      </c>
      <c r="R4073">
        <v>30</v>
      </c>
      <c r="S4073">
        <f t="shared" si="541"/>
        <v>10</v>
      </c>
      <c r="T4073">
        <v>50</v>
      </c>
    </row>
    <row r="4074" spans="2:20" x14ac:dyDescent="0.25">
      <c r="B4074" s="16">
        <f t="shared" si="536"/>
        <v>42874</v>
      </c>
      <c r="C4074">
        <f t="shared" si="537"/>
        <v>287</v>
      </c>
      <c r="D4074">
        <f t="shared" si="538"/>
        <v>220</v>
      </c>
      <c r="E4074">
        <f t="shared" si="539"/>
        <v>67</v>
      </c>
      <c r="F4074">
        <v>3</v>
      </c>
      <c r="G4074">
        <f t="shared" si="531"/>
        <v>6</v>
      </c>
      <c r="H4074">
        <f t="shared" si="540"/>
        <v>68</v>
      </c>
      <c r="O4074">
        <f t="shared" si="533"/>
        <v>41</v>
      </c>
      <c r="P4074">
        <v>2</v>
      </c>
      <c r="Q4074">
        <v>10</v>
      </c>
      <c r="R4074">
        <v>30</v>
      </c>
      <c r="S4074">
        <f t="shared" si="541"/>
        <v>10</v>
      </c>
      <c r="T4074">
        <v>50</v>
      </c>
    </row>
    <row r="4075" spans="2:20" x14ac:dyDescent="0.25">
      <c r="B4075" s="16">
        <f t="shared" si="536"/>
        <v>42875</v>
      </c>
      <c r="C4075">
        <f t="shared" si="537"/>
        <v>287</v>
      </c>
      <c r="D4075">
        <f t="shared" si="538"/>
        <v>220</v>
      </c>
      <c r="E4075">
        <f t="shared" si="539"/>
        <v>67</v>
      </c>
      <c r="F4075">
        <v>3</v>
      </c>
      <c r="G4075">
        <f t="shared" si="531"/>
        <v>6</v>
      </c>
      <c r="H4075">
        <f t="shared" si="540"/>
        <v>68</v>
      </c>
      <c r="O4075">
        <f t="shared" si="533"/>
        <v>41</v>
      </c>
      <c r="P4075">
        <v>2</v>
      </c>
      <c r="Q4075">
        <v>10</v>
      </c>
      <c r="R4075">
        <v>30</v>
      </c>
      <c r="S4075">
        <f t="shared" si="541"/>
        <v>10</v>
      </c>
      <c r="T4075">
        <v>50</v>
      </c>
    </row>
    <row r="4076" spans="2:20" x14ac:dyDescent="0.25">
      <c r="B4076" s="16">
        <f t="shared" si="536"/>
        <v>42876</v>
      </c>
      <c r="C4076">
        <f t="shared" si="537"/>
        <v>287</v>
      </c>
      <c r="D4076">
        <f t="shared" si="538"/>
        <v>220</v>
      </c>
      <c r="E4076">
        <f t="shared" si="539"/>
        <v>67</v>
      </c>
      <c r="F4076">
        <v>3</v>
      </c>
      <c r="G4076">
        <f t="shared" si="531"/>
        <v>6</v>
      </c>
      <c r="H4076">
        <f t="shared" si="540"/>
        <v>68</v>
      </c>
      <c r="O4076">
        <f t="shared" si="533"/>
        <v>41</v>
      </c>
      <c r="P4076">
        <v>2</v>
      </c>
      <c r="Q4076">
        <v>10</v>
      </c>
      <c r="R4076">
        <v>30</v>
      </c>
      <c r="S4076">
        <f t="shared" si="541"/>
        <v>10</v>
      </c>
      <c r="T4076">
        <v>50</v>
      </c>
    </row>
    <row r="4077" spans="2:20" x14ac:dyDescent="0.25">
      <c r="B4077" s="16">
        <f t="shared" si="536"/>
        <v>42877</v>
      </c>
      <c r="C4077">
        <f t="shared" si="537"/>
        <v>287</v>
      </c>
      <c r="D4077">
        <f t="shared" si="538"/>
        <v>220</v>
      </c>
      <c r="E4077">
        <f t="shared" si="539"/>
        <v>67</v>
      </c>
      <c r="F4077">
        <v>3</v>
      </c>
      <c r="G4077">
        <f t="shared" si="531"/>
        <v>6</v>
      </c>
      <c r="H4077">
        <f t="shared" si="540"/>
        <v>68</v>
      </c>
      <c r="O4077">
        <f t="shared" si="533"/>
        <v>41</v>
      </c>
      <c r="P4077">
        <v>2</v>
      </c>
      <c r="Q4077">
        <v>10</v>
      </c>
      <c r="R4077">
        <v>30</v>
      </c>
      <c r="S4077">
        <f t="shared" si="541"/>
        <v>10</v>
      </c>
      <c r="T4077">
        <v>50</v>
      </c>
    </row>
    <row r="4078" spans="2:20" x14ac:dyDescent="0.25">
      <c r="B4078" s="16">
        <f t="shared" si="536"/>
        <v>42878</v>
      </c>
      <c r="C4078">
        <f t="shared" si="537"/>
        <v>287</v>
      </c>
      <c r="D4078">
        <f t="shared" si="538"/>
        <v>220</v>
      </c>
      <c r="E4078">
        <f t="shared" si="539"/>
        <v>67</v>
      </c>
      <c r="F4078">
        <v>3</v>
      </c>
      <c r="G4078">
        <f t="shared" si="531"/>
        <v>6</v>
      </c>
      <c r="H4078">
        <f t="shared" si="540"/>
        <v>68</v>
      </c>
      <c r="O4078">
        <f t="shared" si="533"/>
        <v>41</v>
      </c>
      <c r="P4078">
        <v>2</v>
      </c>
      <c r="Q4078">
        <v>10</v>
      </c>
      <c r="R4078">
        <v>30</v>
      </c>
      <c r="S4078">
        <f t="shared" si="541"/>
        <v>10</v>
      </c>
      <c r="T4078">
        <v>50</v>
      </c>
    </row>
    <row r="4079" spans="2:20" x14ac:dyDescent="0.25">
      <c r="B4079" s="16">
        <f t="shared" si="536"/>
        <v>42879</v>
      </c>
      <c r="C4079">
        <f t="shared" si="537"/>
        <v>287</v>
      </c>
      <c r="D4079">
        <f t="shared" si="538"/>
        <v>220</v>
      </c>
      <c r="E4079">
        <f t="shared" si="539"/>
        <v>67</v>
      </c>
      <c r="F4079">
        <v>3</v>
      </c>
      <c r="G4079">
        <f t="shared" si="531"/>
        <v>6</v>
      </c>
      <c r="H4079">
        <f t="shared" si="540"/>
        <v>68</v>
      </c>
      <c r="O4079">
        <f t="shared" si="533"/>
        <v>41</v>
      </c>
      <c r="P4079">
        <v>2</v>
      </c>
      <c r="Q4079">
        <v>10</v>
      </c>
      <c r="R4079">
        <v>30</v>
      </c>
      <c r="S4079">
        <f t="shared" si="541"/>
        <v>10</v>
      </c>
      <c r="T4079">
        <v>50</v>
      </c>
    </row>
    <row r="4080" spans="2:20" x14ac:dyDescent="0.25">
      <c r="B4080" s="16">
        <f t="shared" si="536"/>
        <v>42880</v>
      </c>
      <c r="C4080">
        <f t="shared" si="537"/>
        <v>287</v>
      </c>
      <c r="D4080">
        <f t="shared" si="538"/>
        <v>220</v>
      </c>
      <c r="E4080">
        <f t="shared" si="539"/>
        <v>67</v>
      </c>
      <c r="F4080">
        <v>3</v>
      </c>
      <c r="G4080">
        <f t="shared" si="531"/>
        <v>6</v>
      </c>
      <c r="H4080">
        <f t="shared" si="540"/>
        <v>68</v>
      </c>
      <c r="O4080">
        <f t="shared" si="533"/>
        <v>41</v>
      </c>
      <c r="P4080">
        <v>2</v>
      </c>
      <c r="Q4080">
        <v>10</v>
      </c>
      <c r="R4080">
        <v>30</v>
      </c>
      <c r="S4080">
        <f t="shared" si="541"/>
        <v>10</v>
      </c>
      <c r="T4080">
        <v>50</v>
      </c>
    </row>
    <row r="4081" spans="2:20" x14ac:dyDescent="0.25">
      <c r="B4081" s="16">
        <f t="shared" si="536"/>
        <v>42881</v>
      </c>
      <c r="C4081">
        <f t="shared" si="537"/>
        <v>287</v>
      </c>
      <c r="D4081">
        <f t="shared" si="538"/>
        <v>220</v>
      </c>
      <c r="E4081">
        <f t="shared" si="539"/>
        <v>67</v>
      </c>
      <c r="F4081">
        <v>3</v>
      </c>
      <c r="G4081">
        <f t="shared" si="531"/>
        <v>6</v>
      </c>
      <c r="H4081">
        <f t="shared" si="540"/>
        <v>68</v>
      </c>
      <c r="O4081">
        <f t="shared" si="533"/>
        <v>41</v>
      </c>
      <c r="P4081">
        <v>2</v>
      </c>
      <c r="Q4081">
        <v>10</v>
      </c>
      <c r="R4081">
        <v>30</v>
      </c>
      <c r="S4081">
        <f t="shared" si="541"/>
        <v>10</v>
      </c>
      <c r="T4081">
        <v>50</v>
      </c>
    </row>
    <row r="4082" spans="2:20" x14ac:dyDescent="0.25">
      <c r="B4082" s="16">
        <f t="shared" si="536"/>
        <v>42882</v>
      </c>
      <c r="C4082">
        <f t="shared" si="537"/>
        <v>287</v>
      </c>
      <c r="D4082">
        <f t="shared" si="538"/>
        <v>220</v>
      </c>
      <c r="E4082">
        <f t="shared" si="539"/>
        <v>67</v>
      </c>
      <c r="F4082">
        <v>3</v>
      </c>
      <c r="G4082">
        <f t="shared" si="531"/>
        <v>6</v>
      </c>
      <c r="H4082">
        <f t="shared" si="540"/>
        <v>68</v>
      </c>
      <c r="O4082">
        <f t="shared" si="533"/>
        <v>41</v>
      </c>
      <c r="P4082">
        <v>2</v>
      </c>
      <c r="Q4082">
        <v>10</v>
      </c>
      <c r="R4082">
        <v>30</v>
      </c>
      <c r="S4082">
        <f t="shared" si="541"/>
        <v>10</v>
      </c>
      <c r="T4082">
        <v>50</v>
      </c>
    </row>
    <row r="4083" spans="2:20" x14ac:dyDescent="0.25">
      <c r="B4083" s="16">
        <f t="shared" si="536"/>
        <v>42883</v>
      </c>
      <c r="C4083">
        <f t="shared" si="537"/>
        <v>287</v>
      </c>
      <c r="D4083">
        <f t="shared" si="538"/>
        <v>220</v>
      </c>
      <c r="E4083">
        <f t="shared" si="539"/>
        <v>67</v>
      </c>
      <c r="F4083">
        <v>3</v>
      </c>
      <c r="G4083">
        <f t="shared" si="531"/>
        <v>6</v>
      </c>
      <c r="H4083">
        <f t="shared" si="540"/>
        <v>68</v>
      </c>
      <c r="O4083">
        <f t="shared" si="533"/>
        <v>41</v>
      </c>
      <c r="P4083">
        <v>2</v>
      </c>
      <c r="Q4083">
        <v>10</v>
      </c>
      <c r="R4083">
        <v>30</v>
      </c>
      <c r="S4083">
        <f t="shared" si="541"/>
        <v>10</v>
      </c>
      <c r="T4083">
        <v>50</v>
      </c>
    </row>
    <row r="4084" spans="2:20" x14ac:dyDescent="0.25">
      <c r="B4084" s="16">
        <f t="shared" si="536"/>
        <v>42884</v>
      </c>
      <c r="C4084">
        <f t="shared" si="537"/>
        <v>287</v>
      </c>
      <c r="D4084">
        <f t="shared" si="538"/>
        <v>220</v>
      </c>
      <c r="E4084">
        <f t="shared" si="539"/>
        <v>67</v>
      </c>
      <c r="F4084">
        <v>3</v>
      </c>
      <c r="G4084">
        <f t="shared" si="531"/>
        <v>6</v>
      </c>
      <c r="H4084">
        <f t="shared" si="540"/>
        <v>68</v>
      </c>
      <c r="O4084">
        <f t="shared" si="533"/>
        <v>41</v>
      </c>
      <c r="P4084">
        <v>2</v>
      </c>
      <c r="Q4084">
        <v>10</v>
      </c>
      <c r="R4084">
        <v>30</v>
      </c>
      <c r="S4084">
        <f t="shared" si="541"/>
        <v>10</v>
      </c>
      <c r="T4084">
        <v>50</v>
      </c>
    </row>
    <row r="4085" spans="2:20" x14ac:dyDescent="0.25">
      <c r="B4085" s="16">
        <f t="shared" si="536"/>
        <v>42885</v>
      </c>
      <c r="C4085">
        <f t="shared" si="537"/>
        <v>287</v>
      </c>
      <c r="D4085">
        <f t="shared" si="538"/>
        <v>220</v>
      </c>
      <c r="E4085">
        <f t="shared" si="539"/>
        <v>67</v>
      </c>
      <c r="F4085">
        <v>3</v>
      </c>
      <c r="G4085">
        <f t="shared" si="531"/>
        <v>6</v>
      </c>
      <c r="H4085">
        <f t="shared" si="540"/>
        <v>68</v>
      </c>
      <c r="O4085">
        <f t="shared" si="533"/>
        <v>41</v>
      </c>
      <c r="P4085">
        <v>2</v>
      </c>
      <c r="Q4085">
        <v>10</v>
      </c>
      <c r="R4085">
        <v>30</v>
      </c>
      <c r="S4085">
        <f t="shared" si="541"/>
        <v>10</v>
      </c>
      <c r="T4085">
        <v>50</v>
      </c>
    </row>
    <row r="4086" spans="2:20" x14ac:dyDescent="0.25">
      <c r="B4086" s="16">
        <f t="shared" si="536"/>
        <v>42886</v>
      </c>
      <c r="C4086">
        <f t="shared" si="537"/>
        <v>287</v>
      </c>
      <c r="D4086">
        <f t="shared" si="538"/>
        <v>220</v>
      </c>
      <c r="E4086">
        <f t="shared" si="539"/>
        <v>67</v>
      </c>
      <c r="F4086">
        <v>3</v>
      </c>
      <c r="G4086">
        <f t="shared" si="531"/>
        <v>6</v>
      </c>
      <c r="H4086">
        <f t="shared" si="540"/>
        <v>68</v>
      </c>
      <c r="O4086">
        <f t="shared" si="533"/>
        <v>41</v>
      </c>
      <c r="P4086">
        <v>2</v>
      </c>
      <c r="Q4086">
        <v>10</v>
      </c>
      <c r="R4086">
        <v>30</v>
      </c>
      <c r="S4086">
        <f t="shared" si="541"/>
        <v>10</v>
      </c>
      <c r="T4086">
        <v>50</v>
      </c>
    </row>
    <row r="4087" spans="2:20" x14ac:dyDescent="0.25">
      <c r="B4087" s="16">
        <f t="shared" si="536"/>
        <v>42887</v>
      </c>
      <c r="C4087">
        <f t="shared" si="537"/>
        <v>287</v>
      </c>
      <c r="D4087">
        <f t="shared" si="538"/>
        <v>220</v>
      </c>
      <c r="E4087">
        <f t="shared" si="539"/>
        <v>67</v>
      </c>
      <c r="F4087">
        <v>3</v>
      </c>
      <c r="G4087">
        <f t="shared" si="531"/>
        <v>6</v>
      </c>
      <c r="H4087">
        <f>40+20+15</f>
        <v>75</v>
      </c>
      <c r="O4087">
        <f t="shared" si="533"/>
        <v>41</v>
      </c>
      <c r="P4087">
        <v>4</v>
      </c>
      <c r="Q4087">
        <f>10+16</f>
        <v>26</v>
      </c>
      <c r="R4087">
        <v>10</v>
      </c>
      <c r="S4087">
        <v>5</v>
      </c>
      <c r="T4087">
        <v>50</v>
      </c>
    </row>
    <row r="4088" spans="2:20" x14ac:dyDescent="0.25">
      <c r="B4088" s="16">
        <f t="shared" si="536"/>
        <v>42888</v>
      </c>
      <c r="C4088">
        <f t="shared" si="537"/>
        <v>287</v>
      </c>
      <c r="D4088">
        <f t="shared" si="538"/>
        <v>220</v>
      </c>
      <c r="E4088">
        <f t="shared" si="539"/>
        <v>67</v>
      </c>
      <c r="F4088">
        <v>3</v>
      </c>
      <c r="G4088">
        <f t="shared" si="531"/>
        <v>6</v>
      </c>
      <c r="H4088">
        <f>40+20+15</f>
        <v>75</v>
      </c>
      <c r="O4088">
        <f t="shared" si="533"/>
        <v>41</v>
      </c>
      <c r="P4088">
        <v>4</v>
      </c>
      <c r="Q4088">
        <f t="shared" ref="Q4088:Q4116" si="542">10+16</f>
        <v>26</v>
      </c>
      <c r="R4088">
        <v>10</v>
      </c>
      <c r="S4088">
        <v>5</v>
      </c>
      <c r="T4088">
        <v>50</v>
      </c>
    </row>
    <row r="4089" spans="2:20" x14ac:dyDescent="0.25">
      <c r="B4089" s="16">
        <f t="shared" si="536"/>
        <v>42889</v>
      </c>
      <c r="C4089">
        <f t="shared" si="537"/>
        <v>287</v>
      </c>
      <c r="D4089">
        <f t="shared" si="538"/>
        <v>220</v>
      </c>
      <c r="E4089">
        <f t="shared" si="539"/>
        <v>67</v>
      </c>
      <c r="F4089">
        <v>3</v>
      </c>
      <c r="G4089">
        <f t="shared" si="531"/>
        <v>6</v>
      </c>
      <c r="H4089">
        <f>40+20+15</f>
        <v>75</v>
      </c>
      <c r="O4089">
        <f t="shared" si="533"/>
        <v>41</v>
      </c>
      <c r="P4089">
        <v>4</v>
      </c>
      <c r="Q4089">
        <f t="shared" si="542"/>
        <v>26</v>
      </c>
      <c r="R4089">
        <v>10</v>
      </c>
      <c r="S4089">
        <v>5</v>
      </c>
      <c r="T4089">
        <v>50</v>
      </c>
    </row>
    <row r="4090" spans="2:20" x14ac:dyDescent="0.25">
      <c r="B4090" s="16">
        <f t="shared" si="536"/>
        <v>42890</v>
      </c>
      <c r="C4090">
        <f t="shared" si="537"/>
        <v>287</v>
      </c>
      <c r="D4090">
        <f t="shared" si="538"/>
        <v>220</v>
      </c>
      <c r="E4090">
        <f t="shared" si="539"/>
        <v>67</v>
      </c>
      <c r="F4090">
        <v>3</v>
      </c>
      <c r="G4090">
        <f t="shared" si="531"/>
        <v>6</v>
      </c>
      <c r="H4090">
        <f>40+20+15</f>
        <v>75</v>
      </c>
      <c r="O4090">
        <f t="shared" si="533"/>
        <v>41</v>
      </c>
      <c r="P4090">
        <v>4</v>
      </c>
      <c r="Q4090">
        <f t="shared" si="542"/>
        <v>26</v>
      </c>
      <c r="R4090">
        <v>10</v>
      </c>
      <c r="S4090">
        <v>5</v>
      </c>
      <c r="T4090">
        <v>50</v>
      </c>
    </row>
    <row r="4091" spans="2:20" x14ac:dyDescent="0.25">
      <c r="B4091" s="16">
        <f t="shared" si="536"/>
        <v>42891</v>
      </c>
      <c r="C4091">
        <f t="shared" si="537"/>
        <v>287</v>
      </c>
      <c r="D4091">
        <f t="shared" si="538"/>
        <v>220</v>
      </c>
      <c r="E4091">
        <f t="shared" si="539"/>
        <v>67</v>
      </c>
      <c r="F4091">
        <v>3</v>
      </c>
      <c r="G4091">
        <f t="shared" ref="G4091:G4154" si="543">5+1</f>
        <v>6</v>
      </c>
      <c r="H4091">
        <f t="shared" ref="H4091:H4116" si="544">40+20+15</f>
        <v>75</v>
      </c>
      <c r="O4091">
        <f t="shared" ref="O4091:O4154" si="545">32+9</f>
        <v>41</v>
      </c>
      <c r="P4091">
        <v>4</v>
      </c>
      <c r="Q4091">
        <f t="shared" si="542"/>
        <v>26</v>
      </c>
      <c r="R4091">
        <v>10</v>
      </c>
      <c r="S4091">
        <v>5</v>
      </c>
      <c r="T4091">
        <v>50</v>
      </c>
    </row>
    <row r="4092" spans="2:20" x14ac:dyDescent="0.25">
      <c r="B4092" s="16">
        <f t="shared" si="536"/>
        <v>42892</v>
      </c>
      <c r="C4092">
        <f t="shared" si="537"/>
        <v>287</v>
      </c>
      <c r="D4092">
        <f t="shared" si="538"/>
        <v>220</v>
      </c>
      <c r="E4092">
        <f t="shared" si="539"/>
        <v>67</v>
      </c>
      <c r="F4092">
        <v>3</v>
      </c>
      <c r="G4092">
        <f t="shared" si="543"/>
        <v>6</v>
      </c>
      <c r="H4092">
        <f t="shared" si="544"/>
        <v>75</v>
      </c>
      <c r="O4092">
        <f t="shared" si="545"/>
        <v>41</v>
      </c>
      <c r="P4092">
        <v>4</v>
      </c>
      <c r="Q4092">
        <f t="shared" si="542"/>
        <v>26</v>
      </c>
      <c r="R4092">
        <v>10</v>
      </c>
      <c r="S4092">
        <v>5</v>
      </c>
      <c r="T4092">
        <v>50</v>
      </c>
    </row>
    <row r="4093" spans="2:20" x14ac:dyDescent="0.25">
      <c r="B4093" s="16">
        <f t="shared" si="536"/>
        <v>42893</v>
      </c>
      <c r="C4093">
        <f t="shared" si="537"/>
        <v>287</v>
      </c>
      <c r="D4093">
        <f t="shared" si="538"/>
        <v>220</v>
      </c>
      <c r="E4093">
        <f t="shared" si="539"/>
        <v>67</v>
      </c>
      <c r="F4093">
        <v>3</v>
      </c>
      <c r="G4093">
        <f t="shared" si="543"/>
        <v>6</v>
      </c>
      <c r="H4093">
        <f t="shared" si="544"/>
        <v>75</v>
      </c>
      <c r="O4093">
        <f t="shared" si="545"/>
        <v>41</v>
      </c>
      <c r="P4093">
        <v>4</v>
      </c>
      <c r="Q4093">
        <f t="shared" si="542"/>
        <v>26</v>
      </c>
      <c r="R4093">
        <v>10</v>
      </c>
      <c r="S4093">
        <v>5</v>
      </c>
      <c r="T4093">
        <v>50</v>
      </c>
    </row>
    <row r="4094" spans="2:20" x14ac:dyDescent="0.25">
      <c r="B4094" s="16">
        <f t="shared" si="536"/>
        <v>42894</v>
      </c>
      <c r="C4094">
        <f t="shared" si="537"/>
        <v>287</v>
      </c>
      <c r="D4094">
        <f t="shared" si="538"/>
        <v>220</v>
      </c>
      <c r="E4094">
        <f t="shared" si="539"/>
        <v>67</v>
      </c>
      <c r="F4094">
        <v>3</v>
      </c>
      <c r="G4094">
        <f t="shared" si="543"/>
        <v>6</v>
      </c>
      <c r="H4094">
        <f t="shared" si="544"/>
        <v>75</v>
      </c>
      <c r="O4094">
        <f t="shared" si="545"/>
        <v>41</v>
      </c>
      <c r="P4094">
        <v>4</v>
      </c>
      <c r="Q4094">
        <f t="shared" si="542"/>
        <v>26</v>
      </c>
      <c r="R4094">
        <v>10</v>
      </c>
      <c r="S4094">
        <v>5</v>
      </c>
      <c r="T4094">
        <v>50</v>
      </c>
    </row>
    <row r="4095" spans="2:20" x14ac:dyDescent="0.25">
      <c r="B4095" s="16">
        <f t="shared" si="536"/>
        <v>42895</v>
      </c>
      <c r="C4095">
        <f t="shared" si="537"/>
        <v>287</v>
      </c>
      <c r="D4095">
        <f t="shared" si="538"/>
        <v>220</v>
      </c>
      <c r="E4095">
        <f t="shared" si="539"/>
        <v>67</v>
      </c>
      <c r="F4095">
        <v>3</v>
      </c>
      <c r="G4095">
        <f t="shared" si="543"/>
        <v>6</v>
      </c>
      <c r="H4095">
        <f t="shared" si="544"/>
        <v>75</v>
      </c>
      <c r="O4095">
        <f t="shared" si="545"/>
        <v>41</v>
      </c>
      <c r="P4095">
        <v>4</v>
      </c>
      <c r="Q4095">
        <f t="shared" si="542"/>
        <v>26</v>
      </c>
      <c r="R4095">
        <v>10</v>
      </c>
      <c r="S4095">
        <v>5</v>
      </c>
      <c r="T4095">
        <v>50</v>
      </c>
    </row>
    <row r="4096" spans="2:20" x14ac:dyDescent="0.25">
      <c r="B4096" s="16">
        <f t="shared" si="536"/>
        <v>42896</v>
      </c>
      <c r="C4096">
        <f t="shared" si="537"/>
        <v>287</v>
      </c>
      <c r="D4096">
        <f t="shared" si="538"/>
        <v>220</v>
      </c>
      <c r="E4096">
        <f t="shared" si="539"/>
        <v>67</v>
      </c>
      <c r="F4096">
        <v>3</v>
      </c>
      <c r="G4096">
        <f t="shared" si="543"/>
        <v>6</v>
      </c>
      <c r="H4096">
        <f t="shared" si="544"/>
        <v>75</v>
      </c>
      <c r="O4096">
        <f t="shared" si="545"/>
        <v>41</v>
      </c>
      <c r="P4096">
        <v>4</v>
      </c>
      <c r="Q4096">
        <f t="shared" si="542"/>
        <v>26</v>
      </c>
      <c r="R4096">
        <v>10</v>
      </c>
      <c r="S4096">
        <v>5</v>
      </c>
      <c r="T4096">
        <v>50</v>
      </c>
    </row>
    <row r="4097" spans="2:20" x14ac:dyDescent="0.25">
      <c r="B4097" s="16">
        <f t="shared" si="536"/>
        <v>42897</v>
      </c>
      <c r="C4097">
        <f t="shared" si="537"/>
        <v>287</v>
      </c>
      <c r="D4097">
        <f t="shared" si="538"/>
        <v>220</v>
      </c>
      <c r="E4097">
        <f t="shared" si="539"/>
        <v>67</v>
      </c>
      <c r="F4097">
        <v>3</v>
      </c>
      <c r="G4097">
        <f t="shared" si="543"/>
        <v>6</v>
      </c>
      <c r="H4097">
        <f t="shared" si="544"/>
        <v>75</v>
      </c>
      <c r="O4097">
        <f t="shared" si="545"/>
        <v>41</v>
      </c>
      <c r="P4097">
        <v>4</v>
      </c>
      <c r="Q4097">
        <f t="shared" si="542"/>
        <v>26</v>
      </c>
      <c r="R4097">
        <v>10</v>
      </c>
      <c r="S4097">
        <v>5</v>
      </c>
      <c r="T4097">
        <v>50</v>
      </c>
    </row>
    <row r="4098" spans="2:20" x14ac:dyDescent="0.25">
      <c r="B4098" s="16">
        <f t="shared" si="536"/>
        <v>42898</v>
      </c>
      <c r="C4098">
        <f t="shared" si="537"/>
        <v>287</v>
      </c>
      <c r="D4098">
        <f t="shared" si="538"/>
        <v>220</v>
      </c>
      <c r="E4098">
        <f t="shared" si="539"/>
        <v>67</v>
      </c>
      <c r="F4098">
        <v>3</v>
      </c>
      <c r="G4098">
        <f t="shared" si="543"/>
        <v>6</v>
      </c>
      <c r="H4098">
        <f t="shared" si="544"/>
        <v>75</v>
      </c>
      <c r="O4098">
        <f t="shared" si="545"/>
        <v>41</v>
      </c>
      <c r="P4098">
        <v>4</v>
      </c>
      <c r="Q4098">
        <f t="shared" si="542"/>
        <v>26</v>
      </c>
      <c r="R4098">
        <v>10</v>
      </c>
      <c r="S4098">
        <v>5</v>
      </c>
      <c r="T4098">
        <v>50</v>
      </c>
    </row>
    <row r="4099" spans="2:20" x14ac:dyDescent="0.25">
      <c r="B4099" s="16">
        <f t="shared" si="536"/>
        <v>42899</v>
      </c>
      <c r="C4099">
        <f t="shared" si="537"/>
        <v>287</v>
      </c>
      <c r="D4099">
        <f t="shared" si="538"/>
        <v>220</v>
      </c>
      <c r="E4099">
        <f t="shared" si="539"/>
        <v>67</v>
      </c>
      <c r="F4099">
        <v>3</v>
      </c>
      <c r="G4099">
        <f t="shared" si="543"/>
        <v>6</v>
      </c>
      <c r="H4099">
        <f t="shared" si="544"/>
        <v>75</v>
      </c>
      <c r="O4099">
        <f t="shared" si="545"/>
        <v>41</v>
      </c>
      <c r="P4099">
        <v>4</v>
      </c>
      <c r="Q4099">
        <f t="shared" si="542"/>
        <v>26</v>
      </c>
      <c r="R4099">
        <v>10</v>
      </c>
      <c r="S4099">
        <v>5</v>
      </c>
      <c r="T4099">
        <v>50</v>
      </c>
    </row>
    <row r="4100" spans="2:20" x14ac:dyDescent="0.25">
      <c r="B4100" s="16">
        <f t="shared" si="536"/>
        <v>42900</v>
      </c>
      <c r="C4100">
        <f t="shared" si="537"/>
        <v>287</v>
      </c>
      <c r="D4100">
        <f t="shared" si="538"/>
        <v>220</v>
      </c>
      <c r="E4100">
        <f t="shared" si="539"/>
        <v>67</v>
      </c>
      <c r="F4100">
        <v>3</v>
      </c>
      <c r="G4100">
        <f t="shared" si="543"/>
        <v>6</v>
      </c>
      <c r="H4100">
        <f t="shared" si="544"/>
        <v>75</v>
      </c>
      <c r="O4100">
        <f t="shared" si="545"/>
        <v>41</v>
      </c>
      <c r="P4100">
        <v>4</v>
      </c>
      <c r="Q4100">
        <f t="shared" si="542"/>
        <v>26</v>
      </c>
      <c r="R4100">
        <v>10</v>
      </c>
      <c r="S4100">
        <v>5</v>
      </c>
      <c r="T4100">
        <v>50</v>
      </c>
    </row>
    <row r="4101" spans="2:20" x14ac:dyDescent="0.25">
      <c r="B4101" s="16">
        <f t="shared" si="536"/>
        <v>42901</v>
      </c>
      <c r="C4101">
        <f t="shared" si="537"/>
        <v>287</v>
      </c>
      <c r="D4101">
        <f t="shared" si="538"/>
        <v>220</v>
      </c>
      <c r="E4101">
        <f t="shared" si="539"/>
        <v>67</v>
      </c>
      <c r="F4101">
        <v>3</v>
      </c>
      <c r="G4101">
        <f t="shared" si="543"/>
        <v>6</v>
      </c>
      <c r="H4101">
        <f t="shared" si="544"/>
        <v>75</v>
      </c>
      <c r="O4101">
        <f t="shared" si="545"/>
        <v>41</v>
      </c>
      <c r="P4101">
        <v>4</v>
      </c>
      <c r="Q4101">
        <f t="shared" si="542"/>
        <v>26</v>
      </c>
      <c r="R4101">
        <v>10</v>
      </c>
      <c r="S4101">
        <v>5</v>
      </c>
      <c r="T4101">
        <v>50</v>
      </c>
    </row>
    <row r="4102" spans="2:20" x14ac:dyDescent="0.25">
      <c r="B4102" s="16">
        <f t="shared" si="536"/>
        <v>42902</v>
      </c>
      <c r="C4102">
        <f t="shared" si="537"/>
        <v>287</v>
      </c>
      <c r="D4102">
        <f t="shared" si="538"/>
        <v>220</v>
      </c>
      <c r="E4102">
        <f t="shared" si="539"/>
        <v>67</v>
      </c>
      <c r="F4102">
        <v>3</v>
      </c>
      <c r="G4102">
        <f t="shared" si="543"/>
        <v>6</v>
      </c>
      <c r="H4102">
        <f t="shared" si="544"/>
        <v>75</v>
      </c>
      <c r="O4102">
        <f t="shared" si="545"/>
        <v>41</v>
      </c>
      <c r="P4102">
        <v>4</v>
      </c>
      <c r="Q4102">
        <f t="shared" si="542"/>
        <v>26</v>
      </c>
      <c r="R4102">
        <v>10</v>
      </c>
      <c r="S4102">
        <v>5</v>
      </c>
      <c r="T4102">
        <v>50</v>
      </c>
    </row>
    <row r="4103" spans="2:20" x14ac:dyDescent="0.25">
      <c r="B4103" s="16">
        <f t="shared" si="536"/>
        <v>42903</v>
      </c>
      <c r="C4103">
        <f t="shared" si="537"/>
        <v>287</v>
      </c>
      <c r="D4103">
        <f t="shared" si="538"/>
        <v>220</v>
      </c>
      <c r="E4103">
        <f t="shared" si="539"/>
        <v>67</v>
      </c>
      <c r="F4103">
        <v>3</v>
      </c>
      <c r="G4103">
        <f t="shared" si="543"/>
        <v>6</v>
      </c>
      <c r="H4103">
        <f t="shared" si="544"/>
        <v>75</v>
      </c>
      <c r="O4103">
        <f t="shared" si="545"/>
        <v>41</v>
      </c>
      <c r="P4103">
        <v>4</v>
      </c>
      <c r="Q4103">
        <f t="shared" si="542"/>
        <v>26</v>
      </c>
      <c r="R4103">
        <v>10</v>
      </c>
      <c r="S4103">
        <v>5</v>
      </c>
      <c r="T4103">
        <v>50</v>
      </c>
    </row>
    <row r="4104" spans="2:20" x14ac:dyDescent="0.25">
      <c r="B4104" s="16">
        <f t="shared" si="536"/>
        <v>42904</v>
      </c>
      <c r="C4104">
        <f t="shared" si="537"/>
        <v>287</v>
      </c>
      <c r="D4104">
        <f t="shared" si="538"/>
        <v>220</v>
      </c>
      <c r="E4104">
        <f t="shared" si="539"/>
        <v>67</v>
      </c>
      <c r="F4104">
        <v>3</v>
      </c>
      <c r="G4104">
        <f t="shared" si="543"/>
        <v>6</v>
      </c>
      <c r="H4104">
        <f t="shared" si="544"/>
        <v>75</v>
      </c>
      <c r="O4104">
        <f t="shared" si="545"/>
        <v>41</v>
      </c>
      <c r="P4104">
        <v>4</v>
      </c>
      <c r="Q4104">
        <f t="shared" si="542"/>
        <v>26</v>
      </c>
      <c r="R4104">
        <v>10</v>
      </c>
      <c r="S4104">
        <v>5</v>
      </c>
      <c r="T4104">
        <v>50</v>
      </c>
    </row>
    <row r="4105" spans="2:20" x14ac:dyDescent="0.25">
      <c r="B4105" s="16">
        <f t="shared" ref="B4105:B4168" si="546">B4104+1</f>
        <v>42905</v>
      </c>
      <c r="C4105">
        <f t="shared" si="537"/>
        <v>287</v>
      </c>
      <c r="D4105">
        <f t="shared" si="538"/>
        <v>220</v>
      </c>
      <c r="E4105">
        <f t="shared" si="539"/>
        <v>67</v>
      </c>
      <c r="F4105">
        <v>3</v>
      </c>
      <c r="G4105">
        <f t="shared" si="543"/>
        <v>6</v>
      </c>
      <c r="H4105">
        <f t="shared" si="544"/>
        <v>75</v>
      </c>
      <c r="O4105">
        <f t="shared" si="545"/>
        <v>41</v>
      </c>
      <c r="P4105">
        <v>4</v>
      </c>
      <c r="Q4105">
        <f t="shared" si="542"/>
        <v>26</v>
      </c>
      <c r="R4105">
        <v>10</v>
      </c>
      <c r="S4105">
        <v>5</v>
      </c>
      <c r="T4105">
        <v>50</v>
      </c>
    </row>
    <row r="4106" spans="2:20" x14ac:dyDescent="0.25">
      <c r="B4106" s="16">
        <f t="shared" si="546"/>
        <v>42906</v>
      </c>
      <c r="C4106">
        <f t="shared" ref="C4106:C4169" si="547">C4105</f>
        <v>287</v>
      </c>
      <c r="D4106">
        <f t="shared" si="538"/>
        <v>220</v>
      </c>
      <c r="E4106">
        <f t="shared" si="539"/>
        <v>67</v>
      </c>
      <c r="F4106">
        <v>3</v>
      </c>
      <c r="G4106">
        <f t="shared" si="543"/>
        <v>6</v>
      </c>
      <c r="H4106">
        <f t="shared" si="544"/>
        <v>75</v>
      </c>
      <c r="O4106">
        <f t="shared" si="545"/>
        <v>41</v>
      </c>
      <c r="P4106">
        <v>4</v>
      </c>
      <c r="Q4106">
        <f t="shared" si="542"/>
        <v>26</v>
      </c>
      <c r="R4106">
        <v>10</v>
      </c>
      <c r="S4106">
        <v>5</v>
      </c>
      <c r="T4106">
        <v>50</v>
      </c>
    </row>
    <row r="4107" spans="2:20" x14ac:dyDescent="0.25">
      <c r="B4107" s="16">
        <f t="shared" si="546"/>
        <v>42907</v>
      </c>
      <c r="C4107">
        <f t="shared" si="547"/>
        <v>287</v>
      </c>
      <c r="D4107">
        <f t="shared" si="538"/>
        <v>220</v>
      </c>
      <c r="E4107">
        <f t="shared" si="539"/>
        <v>67</v>
      </c>
      <c r="F4107">
        <v>3</v>
      </c>
      <c r="G4107">
        <f t="shared" si="543"/>
        <v>6</v>
      </c>
      <c r="H4107">
        <f t="shared" si="544"/>
        <v>75</v>
      </c>
      <c r="O4107">
        <f t="shared" si="545"/>
        <v>41</v>
      </c>
      <c r="P4107">
        <v>4</v>
      </c>
      <c r="Q4107">
        <f t="shared" si="542"/>
        <v>26</v>
      </c>
      <c r="R4107">
        <v>10</v>
      </c>
      <c r="S4107">
        <v>5</v>
      </c>
      <c r="T4107">
        <v>50</v>
      </c>
    </row>
    <row r="4108" spans="2:20" x14ac:dyDescent="0.25">
      <c r="B4108" s="16">
        <f t="shared" si="546"/>
        <v>42908</v>
      </c>
      <c r="C4108">
        <f t="shared" si="547"/>
        <v>287</v>
      </c>
      <c r="D4108">
        <f t="shared" si="538"/>
        <v>220</v>
      </c>
      <c r="E4108">
        <f t="shared" si="539"/>
        <v>67</v>
      </c>
      <c r="F4108">
        <v>3</v>
      </c>
      <c r="G4108">
        <f t="shared" si="543"/>
        <v>6</v>
      </c>
      <c r="H4108">
        <f t="shared" si="544"/>
        <v>75</v>
      </c>
      <c r="O4108">
        <f t="shared" si="545"/>
        <v>41</v>
      </c>
      <c r="P4108">
        <v>4</v>
      </c>
      <c r="Q4108">
        <f t="shared" si="542"/>
        <v>26</v>
      </c>
      <c r="R4108">
        <v>10</v>
      </c>
      <c r="S4108">
        <v>5</v>
      </c>
      <c r="T4108">
        <v>50</v>
      </c>
    </row>
    <row r="4109" spans="2:20" x14ac:dyDescent="0.25">
      <c r="B4109" s="16">
        <f t="shared" si="546"/>
        <v>42909</v>
      </c>
      <c r="C4109">
        <f t="shared" si="547"/>
        <v>287</v>
      </c>
      <c r="D4109">
        <f t="shared" si="538"/>
        <v>220</v>
      </c>
      <c r="E4109">
        <f t="shared" si="539"/>
        <v>67</v>
      </c>
      <c r="F4109">
        <v>3</v>
      </c>
      <c r="G4109">
        <f t="shared" si="543"/>
        <v>6</v>
      </c>
      <c r="H4109">
        <f t="shared" si="544"/>
        <v>75</v>
      </c>
      <c r="O4109">
        <f t="shared" si="545"/>
        <v>41</v>
      </c>
      <c r="P4109">
        <v>4</v>
      </c>
      <c r="Q4109">
        <f t="shared" si="542"/>
        <v>26</v>
      </c>
      <c r="R4109">
        <v>10</v>
      </c>
      <c r="S4109">
        <v>5</v>
      </c>
      <c r="T4109">
        <v>50</v>
      </c>
    </row>
    <row r="4110" spans="2:20" x14ac:dyDescent="0.25">
      <c r="B4110" s="16">
        <f t="shared" si="546"/>
        <v>42910</v>
      </c>
      <c r="C4110">
        <f t="shared" si="547"/>
        <v>287</v>
      </c>
      <c r="D4110">
        <f t="shared" si="538"/>
        <v>220</v>
      </c>
      <c r="E4110">
        <f t="shared" si="539"/>
        <v>67</v>
      </c>
      <c r="F4110">
        <v>3</v>
      </c>
      <c r="G4110">
        <f t="shared" si="543"/>
        <v>6</v>
      </c>
      <c r="H4110">
        <f t="shared" si="544"/>
        <v>75</v>
      </c>
      <c r="O4110">
        <f t="shared" si="545"/>
        <v>41</v>
      </c>
      <c r="P4110">
        <v>4</v>
      </c>
      <c r="Q4110">
        <f t="shared" si="542"/>
        <v>26</v>
      </c>
      <c r="R4110">
        <v>10</v>
      </c>
      <c r="S4110">
        <v>5</v>
      </c>
      <c r="T4110">
        <v>50</v>
      </c>
    </row>
    <row r="4111" spans="2:20" x14ac:dyDescent="0.25">
      <c r="B4111" s="16">
        <f t="shared" si="546"/>
        <v>42911</v>
      </c>
      <c r="C4111">
        <f t="shared" si="547"/>
        <v>287</v>
      </c>
      <c r="D4111">
        <f t="shared" si="538"/>
        <v>220</v>
      </c>
      <c r="E4111">
        <f t="shared" si="539"/>
        <v>67</v>
      </c>
      <c r="F4111">
        <v>3</v>
      </c>
      <c r="G4111">
        <f t="shared" si="543"/>
        <v>6</v>
      </c>
      <c r="H4111">
        <f t="shared" si="544"/>
        <v>75</v>
      </c>
      <c r="O4111">
        <f t="shared" si="545"/>
        <v>41</v>
      </c>
      <c r="P4111">
        <v>4</v>
      </c>
      <c r="Q4111">
        <f t="shared" si="542"/>
        <v>26</v>
      </c>
      <c r="R4111">
        <v>10</v>
      </c>
      <c r="S4111">
        <v>5</v>
      </c>
      <c r="T4111">
        <v>50</v>
      </c>
    </row>
    <row r="4112" spans="2:20" x14ac:dyDescent="0.25">
      <c r="B4112" s="16">
        <f t="shared" si="546"/>
        <v>42912</v>
      </c>
      <c r="C4112">
        <f t="shared" si="547"/>
        <v>287</v>
      </c>
      <c r="D4112">
        <f t="shared" si="538"/>
        <v>220</v>
      </c>
      <c r="E4112">
        <f t="shared" si="539"/>
        <v>67</v>
      </c>
      <c r="F4112">
        <v>3</v>
      </c>
      <c r="G4112">
        <f t="shared" si="543"/>
        <v>6</v>
      </c>
      <c r="H4112">
        <f t="shared" si="544"/>
        <v>75</v>
      </c>
      <c r="O4112">
        <f t="shared" si="545"/>
        <v>41</v>
      </c>
      <c r="P4112">
        <v>4</v>
      </c>
      <c r="Q4112">
        <f t="shared" si="542"/>
        <v>26</v>
      </c>
      <c r="R4112">
        <v>10</v>
      </c>
      <c r="S4112">
        <v>5</v>
      </c>
      <c r="T4112">
        <v>50</v>
      </c>
    </row>
    <row r="4113" spans="2:21" x14ac:dyDescent="0.25">
      <c r="B4113" s="16">
        <f t="shared" si="546"/>
        <v>42913</v>
      </c>
      <c r="C4113">
        <f t="shared" si="547"/>
        <v>287</v>
      </c>
      <c r="D4113">
        <f t="shared" si="538"/>
        <v>220</v>
      </c>
      <c r="E4113">
        <f t="shared" si="539"/>
        <v>67</v>
      </c>
      <c r="F4113">
        <v>3</v>
      </c>
      <c r="G4113">
        <f t="shared" si="543"/>
        <v>6</v>
      </c>
      <c r="H4113">
        <f t="shared" si="544"/>
        <v>75</v>
      </c>
      <c r="O4113">
        <f t="shared" si="545"/>
        <v>41</v>
      </c>
      <c r="P4113">
        <v>4</v>
      </c>
      <c r="Q4113">
        <f t="shared" si="542"/>
        <v>26</v>
      </c>
      <c r="R4113">
        <v>10</v>
      </c>
      <c r="S4113">
        <v>5</v>
      </c>
      <c r="T4113">
        <v>50</v>
      </c>
    </row>
    <row r="4114" spans="2:21" x14ac:dyDescent="0.25">
      <c r="B4114" s="16">
        <f t="shared" si="546"/>
        <v>42914</v>
      </c>
      <c r="C4114">
        <f t="shared" si="547"/>
        <v>287</v>
      </c>
      <c r="D4114">
        <f t="shared" si="538"/>
        <v>220</v>
      </c>
      <c r="E4114">
        <f t="shared" si="539"/>
        <v>67</v>
      </c>
      <c r="F4114">
        <v>3</v>
      </c>
      <c r="G4114">
        <f t="shared" si="543"/>
        <v>6</v>
      </c>
      <c r="H4114">
        <f t="shared" si="544"/>
        <v>75</v>
      </c>
      <c r="O4114">
        <f t="shared" si="545"/>
        <v>41</v>
      </c>
      <c r="P4114">
        <v>4</v>
      </c>
      <c r="Q4114">
        <f t="shared" si="542"/>
        <v>26</v>
      </c>
      <c r="R4114">
        <v>10</v>
      </c>
      <c r="S4114">
        <v>5</v>
      </c>
      <c r="T4114">
        <v>50</v>
      </c>
    </row>
    <row r="4115" spans="2:21" x14ac:dyDescent="0.25">
      <c r="B4115" s="16">
        <f t="shared" si="546"/>
        <v>42915</v>
      </c>
      <c r="C4115">
        <f t="shared" si="547"/>
        <v>287</v>
      </c>
      <c r="D4115">
        <f t="shared" si="538"/>
        <v>220</v>
      </c>
      <c r="E4115">
        <f t="shared" si="539"/>
        <v>67</v>
      </c>
      <c r="F4115">
        <v>3</v>
      </c>
      <c r="G4115">
        <f t="shared" si="543"/>
        <v>6</v>
      </c>
      <c r="H4115">
        <f t="shared" si="544"/>
        <v>75</v>
      </c>
      <c r="O4115">
        <f t="shared" si="545"/>
        <v>41</v>
      </c>
      <c r="P4115">
        <v>4</v>
      </c>
      <c r="Q4115">
        <f t="shared" si="542"/>
        <v>26</v>
      </c>
      <c r="R4115">
        <v>10</v>
      </c>
      <c r="S4115">
        <v>5</v>
      </c>
      <c r="T4115">
        <v>50</v>
      </c>
    </row>
    <row r="4116" spans="2:21" x14ac:dyDescent="0.25">
      <c r="B4116" s="16">
        <f t="shared" si="546"/>
        <v>42916</v>
      </c>
      <c r="C4116">
        <f t="shared" si="547"/>
        <v>287</v>
      </c>
      <c r="D4116">
        <f t="shared" si="538"/>
        <v>220</v>
      </c>
      <c r="E4116">
        <f t="shared" si="539"/>
        <v>67</v>
      </c>
      <c r="F4116">
        <v>3</v>
      </c>
      <c r="G4116">
        <f t="shared" si="543"/>
        <v>6</v>
      </c>
      <c r="H4116">
        <f t="shared" si="544"/>
        <v>75</v>
      </c>
      <c r="O4116">
        <f t="shared" si="545"/>
        <v>41</v>
      </c>
      <c r="P4116">
        <v>4</v>
      </c>
      <c r="Q4116">
        <f t="shared" si="542"/>
        <v>26</v>
      </c>
      <c r="R4116">
        <v>10</v>
      </c>
      <c r="S4116">
        <v>5</v>
      </c>
      <c r="T4116">
        <v>50</v>
      </c>
    </row>
    <row r="4117" spans="2:21" x14ac:dyDescent="0.25">
      <c r="B4117" s="16">
        <f t="shared" si="546"/>
        <v>42917</v>
      </c>
      <c r="C4117">
        <f t="shared" si="547"/>
        <v>287</v>
      </c>
      <c r="D4117">
        <f>SUM(F4117:W4117)</f>
        <v>220</v>
      </c>
      <c r="E4117">
        <f t="shared" si="539"/>
        <v>67</v>
      </c>
      <c r="F4117">
        <f>3-3</f>
        <v>0</v>
      </c>
      <c r="G4117">
        <f t="shared" si="543"/>
        <v>6</v>
      </c>
      <c r="H4117">
        <f>40+20-60+15</f>
        <v>15</v>
      </c>
      <c r="O4117">
        <f>32+9+5</f>
        <v>46</v>
      </c>
      <c r="P4117">
        <v>10</v>
      </c>
      <c r="Q4117">
        <v>30</v>
      </c>
      <c r="R4117">
        <v>33</v>
      </c>
      <c r="S4117">
        <v>10</v>
      </c>
      <c r="T4117">
        <f>50+10</f>
        <v>60</v>
      </c>
      <c r="U4117">
        <v>10</v>
      </c>
    </row>
    <row r="4118" spans="2:21" x14ac:dyDescent="0.25">
      <c r="B4118" s="16">
        <f t="shared" si="546"/>
        <v>42918</v>
      </c>
      <c r="C4118">
        <f t="shared" si="547"/>
        <v>287</v>
      </c>
      <c r="D4118">
        <f t="shared" si="538"/>
        <v>220</v>
      </c>
      <c r="E4118">
        <f t="shared" si="539"/>
        <v>67</v>
      </c>
      <c r="F4118">
        <f t="shared" ref="F4118:F4147" si="548">3-3</f>
        <v>0</v>
      </c>
      <c r="G4118">
        <f t="shared" si="543"/>
        <v>6</v>
      </c>
      <c r="H4118">
        <f t="shared" ref="H4118:H4147" si="549">40+20-60+15</f>
        <v>15</v>
      </c>
      <c r="O4118">
        <f t="shared" ref="O4118:O4147" si="550">32+9+5</f>
        <v>46</v>
      </c>
      <c r="P4118">
        <v>10</v>
      </c>
      <c r="Q4118">
        <v>30</v>
      </c>
      <c r="R4118">
        <v>33</v>
      </c>
      <c r="S4118">
        <v>10</v>
      </c>
      <c r="T4118">
        <f t="shared" ref="T4118:T4147" si="551">50+10</f>
        <v>60</v>
      </c>
      <c r="U4118">
        <v>10</v>
      </c>
    </row>
    <row r="4119" spans="2:21" x14ac:dyDescent="0.25">
      <c r="B4119" s="16">
        <f t="shared" si="546"/>
        <v>42919</v>
      </c>
      <c r="C4119">
        <f t="shared" si="547"/>
        <v>287</v>
      </c>
      <c r="D4119">
        <f t="shared" si="538"/>
        <v>220</v>
      </c>
      <c r="E4119">
        <f t="shared" si="539"/>
        <v>67</v>
      </c>
      <c r="F4119">
        <f t="shared" si="548"/>
        <v>0</v>
      </c>
      <c r="G4119">
        <f t="shared" si="543"/>
        <v>6</v>
      </c>
      <c r="H4119">
        <f t="shared" si="549"/>
        <v>15</v>
      </c>
      <c r="O4119">
        <f t="shared" si="550"/>
        <v>46</v>
      </c>
      <c r="P4119">
        <v>10</v>
      </c>
      <c r="Q4119">
        <v>30</v>
      </c>
      <c r="R4119">
        <v>33</v>
      </c>
      <c r="S4119">
        <v>10</v>
      </c>
      <c r="T4119">
        <f t="shared" si="551"/>
        <v>60</v>
      </c>
      <c r="U4119">
        <v>10</v>
      </c>
    </row>
    <row r="4120" spans="2:21" x14ac:dyDescent="0.25">
      <c r="B4120" s="16">
        <f t="shared" si="546"/>
        <v>42920</v>
      </c>
      <c r="C4120">
        <f t="shared" si="547"/>
        <v>287</v>
      </c>
      <c r="D4120">
        <f t="shared" ref="D4120:D4183" si="552">SUM(F4120:W4120)</f>
        <v>220</v>
      </c>
      <c r="E4120">
        <f t="shared" ref="E4120:E4183" si="553">C4120-D4120</f>
        <v>67</v>
      </c>
      <c r="F4120">
        <f t="shared" si="548"/>
        <v>0</v>
      </c>
      <c r="G4120">
        <f t="shared" si="543"/>
        <v>6</v>
      </c>
      <c r="H4120">
        <f t="shared" si="549"/>
        <v>15</v>
      </c>
      <c r="O4120">
        <f t="shared" si="550"/>
        <v>46</v>
      </c>
      <c r="P4120">
        <v>10</v>
      </c>
      <c r="Q4120">
        <v>30</v>
      </c>
      <c r="R4120">
        <v>33</v>
      </c>
      <c r="S4120">
        <v>10</v>
      </c>
      <c r="T4120">
        <f t="shared" si="551"/>
        <v>60</v>
      </c>
      <c r="U4120">
        <v>10</v>
      </c>
    </row>
    <row r="4121" spans="2:21" x14ac:dyDescent="0.25">
      <c r="B4121" s="16">
        <f t="shared" si="546"/>
        <v>42921</v>
      </c>
      <c r="C4121">
        <f t="shared" si="547"/>
        <v>287</v>
      </c>
      <c r="D4121">
        <f t="shared" si="552"/>
        <v>220</v>
      </c>
      <c r="E4121">
        <f t="shared" si="553"/>
        <v>67</v>
      </c>
      <c r="F4121">
        <f t="shared" si="548"/>
        <v>0</v>
      </c>
      <c r="G4121">
        <f t="shared" si="543"/>
        <v>6</v>
      </c>
      <c r="H4121">
        <f t="shared" si="549"/>
        <v>15</v>
      </c>
      <c r="O4121">
        <f t="shared" si="550"/>
        <v>46</v>
      </c>
      <c r="P4121">
        <v>10</v>
      </c>
      <c r="Q4121">
        <v>30</v>
      </c>
      <c r="R4121">
        <v>33</v>
      </c>
      <c r="S4121">
        <v>10</v>
      </c>
      <c r="T4121">
        <f t="shared" si="551"/>
        <v>60</v>
      </c>
      <c r="U4121">
        <v>10</v>
      </c>
    </row>
    <row r="4122" spans="2:21" x14ac:dyDescent="0.25">
      <c r="B4122" s="16">
        <f t="shared" si="546"/>
        <v>42922</v>
      </c>
      <c r="C4122">
        <f t="shared" si="547"/>
        <v>287</v>
      </c>
      <c r="D4122">
        <f t="shared" si="552"/>
        <v>220</v>
      </c>
      <c r="E4122">
        <f t="shared" si="553"/>
        <v>67</v>
      </c>
      <c r="F4122">
        <f t="shared" si="548"/>
        <v>0</v>
      </c>
      <c r="G4122">
        <f t="shared" si="543"/>
        <v>6</v>
      </c>
      <c r="H4122">
        <f t="shared" si="549"/>
        <v>15</v>
      </c>
      <c r="O4122">
        <f t="shared" si="550"/>
        <v>46</v>
      </c>
      <c r="P4122">
        <v>10</v>
      </c>
      <c r="Q4122">
        <v>30</v>
      </c>
      <c r="R4122">
        <v>33</v>
      </c>
      <c r="S4122">
        <v>10</v>
      </c>
      <c r="T4122">
        <f t="shared" si="551"/>
        <v>60</v>
      </c>
      <c r="U4122">
        <v>10</v>
      </c>
    </row>
    <row r="4123" spans="2:21" x14ac:dyDescent="0.25">
      <c r="B4123" s="16">
        <f t="shared" si="546"/>
        <v>42923</v>
      </c>
      <c r="C4123">
        <f t="shared" si="547"/>
        <v>287</v>
      </c>
      <c r="D4123">
        <f t="shared" si="552"/>
        <v>220</v>
      </c>
      <c r="E4123">
        <f t="shared" si="553"/>
        <v>67</v>
      </c>
      <c r="F4123">
        <f t="shared" si="548"/>
        <v>0</v>
      </c>
      <c r="G4123">
        <f t="shared" si="543"/>
        <v>6</v>
      </c>
      <c r="H4123">
        <f t="shared" si="549"/>
        <v>15</v>
      </c>
      <c r="O4123">
        <f t="shared" si="550"/>
        <v>46</v>
      </c>
      <c r="P4123">
        <v>10</v>
      </c>
      <c r="Q4123">
        <v>30</v>
      </c>
      <c r="R4123">
        <v>33</v>
      </c>
      <c r="S4123">
        <v>10</v>
      </c>
      <c r="T4123">
        <f t="shared" si="551"/>
        <v>60</v>
      </c>
      <c r="U4123">
        <v>10</v>
      </c>
    </row>
    <row r="4124" spans="2:21" x14ac:dyDescent="0.25">
      <c r="B4124" s="16">
        <f t="shared" si="546"/>
        <v>42924</v>
      </c>
      <c r="C4124">
        <f t="shared" si="547"/>
        <v>287</v>
      </c>
      <c r="D4124">
        <f t="shared" si="552"/>
        <v>220</v>
      </c>
      <c r="E4124">
        <f t="shared" si="553"/>
        <v>67</v>
      </c>
      <c r="F4124">
        <f t="shared" si="548"/>
        <v>0</v>
      </c>
      <c r="G4124">
        <f t="shared" si="543"/>
        <v>6</v>
      </c>
      <c r="H4124">
        <f t="shared" si="549"/>
        <v>15</v>
      </c>
      <c r="O4124">
        <f t="shared" si="550"/>
        <v>46</v>
      </c>
      <c r="P4124">
        <v>10</v>
      </c>
      <c r="Q4124">
        <v>30</v>
      </c>
      <c r="R4124">
        <v>33</v>
      </c>
      <c r="S4124">
        <v>10</v>
      </c>
      <c r="T4124">
        <f t="shared" si="551"/>
        <v>60</v>
      </c>
      <c r="U4124">
        <v>10</v>
      </c>
    </row>
    <row r="4125" spans="2:21" x14ac:dyDescent="0.25">
      <c r="B4125" s="16">
        <f t="shared" si="546"/>
        <v>42925</v>
      </c>
      <c r="C4125">
        <f t="shared" si="547"/>
        <v>287</v>
      </c>
      <c r="D4125">
        <f t="shared" si="552"/>
        <v>220</v>
      </c>
      <c r="E4125">
        <f t="shared" si="553"/>
        <v>67</v>
      </c>
      <c r="F4125">
        <f t="shared" si="548"/>
        <v>0</v>
      </c>
      <c r="G4125">
        <f t="shared" si="543"/>
        <v>6</v>
      </c>
      <c r="H4125">
        <f t="shared" si="549"/>
        <v>15</v>
      </c>
      <c r="O4125">
        <f t="shared" si="550"/>
        <v>46</v>
      </c>
      <c r="P4125">
        <v>10</v>
      </c>
      <c r="Q4125">
        <v>30</v>
      </c>
      <c r="R4125">
        <v>33</v>
      </c>
      <c r="S4125">
        <v>10</v>
      </c>
      <c r="T4125">
        <f t="shared" si="551"/>
        <v>60</v>
      </c>
      <c r="U4125">
        <v>10</v>
      </c>
    </row>
    <row r="4126" spans="2:21" x14ac:dyDescent="0.25">
      <c r="B4126" s="16">
        <f t="shared" si="546"/>
        <v>42926</v>
      </c>
      <c r="C4126">
        <f t="shared" si="547"/>
        <v>287</v>
      </c>
      <c r="D4126">
        <f t="shared" si="552"/>
        <v>220</v>
      </c>
      <c r="E4126">
        <f t="shared" si="553"/>
        <v>67</v>
      </c>
      <c r="F4126">
        <f t="shared" si="548"/>
        <v>0</v>
      </c>
      <c r="G4126">
        <f t="shared" si="543"/>
        <v>6</v>
      </c>
      <c r="H4126">
        <f t="shared" si="549"/>
        <v>15</v>
      </c>
      <c r="O4126">
        <f t="shared" si="550"/>
        <v>46</v>
      </c>
      <c r="P4126">
        <v>10</v>
      </c>
      <c r="Q4126">
        <v>30</v>
      </c>
      <c r="R4126">
        <v>33</v>
      </c>
      <c r="S4126">
        <v>10</v>
      </c>
      <c r="T4126">
        <f t="shared" si="551"/>
        <v>60</v>
      </c>
      <c r="U4126">
        <v>10</v>
      </c>
    </row>
    <row r="4127" spans="2:21" x14ac:dyDescent="0.25">
      <c r="B4127" s="16">
        <f t="shared" si="546"/>
        <v>42927</v>
      </c>
      <c r="C4127">
        <f t="shared" si="547"/>
        <v>287</v>
      </c>
      <c r="D4127">
        <f t="shared" si="552"/>
        <v>220</v>
      </c>
      <c r="E4127">
        <f t="shared" si="553"/>
        <v>67</v>
      </c>
      <c r="F4127">
        <f t="shared" si="548"/>
        <v>0</v>
      </c>
      <c r="G4127">
        <f t="shared" si="543"/>
        <v>6</v>
      </c>
      <c r="H4127">
        <f t="shared" si="549"/>
        <v>15</v>
      </c>
      <c r="O4127">
        <f t="shared" si="550"/>
        <v>46</v>
      </c>
      <c r="P4127">
        <v>10</v>
      </c>
      <c r="Q4127">
        <v>30</v>
      </c>
      <c r="R4127">
        <v>33</v>
      </c>
      <c r="S4127">
        <v>10</v>
      </c>
      <c r="T4127">
        <f t="shared" si="551"/>
        <v>60</v>
      </c>
      <c r="U4127">
        <v>10</v>
      </c>
    </row>
    <row r="4128" spans="2:21" x14ac:dyDescent="0.25">
      <c r="B4128" s="16">
        <f t="shared" si="546"/>
        <v>42928</v>
      </c>
      <c r="C4128">
        <f t="shared" si="547"/>
        <v>287</v>
      </c>
      <c r="D4128">
        <f t="shared" si="552"/>
        <v>220</v>
      </c>
      <c r="E4128">
        <f t="shared" si="553"/>
        <v>67</v>
      </c>
      <c r="F4128">
        <f t="shared" si="548"/>
        <v>0</v>
      </c>
      <c r="G4128">
        <f t="shared" si="543"/>
        <v>6</v>
      </c>
      <c r="H4128">
        <f t="shared" si="549"/>
        <v>15</v>
      </c>
      <c r="O4128">
        <f t="shared" si="550"/>
        <v>46</v>
      </c>
      <c r="P4128">
        <v>10</v>
      </c>
      <c r="Q4128">
        <v>30</v>
      </c>
      <c r="R4128">
        <v>33</v>
      </c>
      <c r="S4128">
        <v>10</v>
      </c>
      <c r="T4128">
        <f t="shared" si="551"/>
        <v>60</v>
      </c>
      <c r="U4128">
        <v>10</v>
      </c>
    </row>
    <row r="4129" spans="2:21" x14ac:dyDescent="0.25">
      <c r="B4129" s="16">
        <f t="shared" si="546"/>
        <v>42929</v>
      </c>
      <c r="C4129">
        <f t="shared" si="547"/>
        <v>287</v>
      </c>
      <c r="D4129">
        <f t="shared" si="552"/>
        <v>220</v>
      </c>
      <c r="E4129">
        <f t="shared" si="553"/>
        <v>67</v>
      </c>
      <c r="F4129">
        <f t="shared" si="548"/>
        <v>0</v>
      </c>
      <c r="G4129">
        <f t="shared" si="543"/>
        <v>6</v>
      </c>
      <c r="H4129">
        <f t="shared" si="549"/>
        <v>15</v>
      </c>
      <c r="O4129">
        <f t="shared" si="550"/>
        <v>46</v>
      </c>
      <c r="P4129">
        <v>10</v>
      </c>
      <c r="Q4129">
        <v>30</v>
      </c>
      <c r="R4129">
        <v>33</v>
      </c>
      <c r="S4129">
        <v>10</v>
      </c>
      <c r="T4129">
        <f t="shared" si="551"/>
        <v>60</v>
      </c>
      <c r="U4129">
        <v>10</v>
      </c>
    </row>
    <row r="4130" spans="2:21" x14ac:dyDescent="0.25">
      <c r="B4130" s="16">
        <f t="shared" si="546"/>
        <v>42930</v>
      </c>
      <c r="C4130">
        <f t="shared" si="547"/>
        <v>287</v>
      </c>
      <c r="D4130">
        <f t="shared" si="552"/>
        <v>220</v>
      </c>
      <c r="E4130">
        <f t="shared" si="553"/>
        <v>67</v>
      </c>
      <c r="F4130">
        <f t="shared" si="548"/>
        <v>0</v>
      </c>
      <c r="G4130">
        <f t="shared" si="543"/>
        <v>6</v>
      </c>
      <c r="H4130">
        <f t="shared" si="549"/>
        <v>15</v>
      </c>
      <c r="O4130">
        <f t="shared" si="550"/>
        <v>46</v>
      </c>
      <c r="P4130">
        <v>10</v>
      </c>
      <c r="Q4130">
        <v>30</v>
      </c>
      <c r="R4130">
        <v>33</v>
      </c>
      <c r="S4130">
        <v>10</v>
      </c>
      <c r="T4130">
        <f t="shared" si="551"/>
        <v>60</v>
      </c>
      <c r="U4130">
        <v>10</v>
      </c>
    </row>
    <row r="4131" spans="2:21" x14ac:dyDescent="0.25">
      <c r="B4131" s="16">
        <f t="shared" si="546"/>
        <v>42931</v>
      </c>
      <c r="C4131">
        <f t="shared" si="547"/>
        <v>287</v>
      </c>
      <c r="D4131">
        <f t="shared" si="552"/>
        <v>220</v>
      </c>
      <c r="E4131">
        <f t="shared" si="553"/>
        <v>67</v>
      </c>
      <c r="F4131">
        <f t="shared" si="548"/>
        <v>0</v>
      </c>
      <c r="G4131">
        <f t="shared" si="543"/>
        <v>6</v>
      </c>
      <c r="H4131">
        <f t="shared" si="549"/>
        <v>15</v>
      </c>
      <c r="O4131">
        <f t="shared" si="550"/>
        <v>46</v>
      </c>
      <c r="P4131">
        <v>10</v>
      </c>
      <c r="Q4131">
        <v>30</v>
      </c>
      <c r="R4131">
        <v>33</v>
      </c>
      <c r="S4131">
        <v>10</v>
      </c>
      <c r="T4131">
        <f t="shared" si="551"/>
        <v>60</v>
      </c>
      <c r="U4131">
        <v>10</v>
      </c>
    </row>
    <row r="4132" spans="2:21" x14ac:dyDescent="0.25">
      <c r="B4132" s="16">
        <f t="shared" si="546"/>
        <v>42932</v>
      </c>
      <c r="C4132">
        <f t="shared" si="547"/>
        <v>287</v>
      </c>
      <c r="D4132">
        <f t="shared" si="552"/>
        <v>220</v>
      </c>
      <c r="E4132">
        <f t="shared" si="553"/>
        <v>67</v>
      </c>
      <c r="F4132">
        <f t="shared" si="548"/>
        <v>0</v>
      </c>
      <c r="G4132">
        <f t="shared" si="543"/>
        <v>6</v>
      </c>
      <c r="H4132">
        <f t="shared" si="549"/>
        <v>15</v>
      </c>
      <c r="O4132">
        <f t="shared" si="550"/>
        <v>46</v>
      </c>
      <c r="P4132">
        <v>10</v>
      </c>
      <c r="Q4132">
        <v>30</v>
      </c>
      <c r="R4132">
        <v>33</v>
      </c>
      <c r="S4132">
        <v>10</v>
      </c>
      <c r="T4132">
        <f t="shared" si="551"/>
        <v>60</v>
      </c>
      <c r="U4132">
        <v>10</v>
      </c>
    </row>
    <row r="4133" spans="2:21" x14ac:dyDescent="0.25">
      <c r="B4133" s="16">
        <f t="shared" si="546"/>
        <v>42933</v>
      </c>
      <c r="C4133">
        <f t="shared" si="547"/>
        <v>287</v>
      </c>
      <c r="D4133">
        <f t="shared" si="552"/>
        <v>220</v>
      </c>
      <c r="E4133">
        <f t="shared" si="553"/>
        <v>67</v>
      </c>
      <c r="F4133">
        <f t="shared" si="548"/>
        <v>0</v>
      </c>
      <c r="G4133">
        <f t="shared" si="543"/>
        <v>6</v>
      </c>
      <c r="H4133">
        <f t="shared" si="549"/>
        <v>15</v>
      </c>
      <c r="O4133">
        <f t="shared" si="550"/>
        <v>46</v>
      </c>
      <c r="P4133">
        <v>10</v>
      </c>
      <c r="Q4133">
        <v>30</v>
      </c>
      <c r="R4133">
        <v>33</v>
      </c>
      <c r="S4133">
        <v>10</v>
      </c>
      <c r="T4133">
        <f t="shared" si="551"/>
        <v>60</v>
      </c>
      <c r="U4133">
        <v>10</v>
      </c>
    </row>
    <row r="4134" spans="2:21" x14ac:dyDescent="0.25">
      <c r="B4134" s="16">
        <f t="shared" si="546"/>
        <v>42934</v>
      </c>
      <c r="C4134">
        <f t="shared" si="547"/>
        <v>287</v>
      </c>
      <c r="D4134">
        <f t="shared" si="552"/>
        <v>220</v>
      </c>
      <c r="E4134">
        <f t="shared" si="553"/>
        <v>67</v>
      </c>
      <c r="F4134">
        <f t="shared" si="548"/>
        <v>0</v>
      </c>
      <c r="G4134">
        <f t="shared" si="543"/>
        <v>6</v>
      </c>
      <c r="H4134">
        <f t="shared" si="549"/>
        <v>15</v>
      </c>
      <c r="O4134">
        <f t="shared" si="550"/>
        <v>46</v>
      </c>
      <c r="P4134">
        <v>10</v>
      </c>
      <c r="Q4134">
        <v>30</v>
      </c>
      <c r="R4134">
        <v>33</v>
      </c>
      <c r="S4134">
        <v>10</v>
      </c>
      <c r="T4134">
        <f t="shared" si="551"/>
        <v>60</v>
      </c>
      <c r="U4134">
        <v>10</v>
      </c>
    </row>
    <row r="4135" spans="2:21" x14ac:dyDescent="0.25">
      <c r="B4135" s="16">
        <f t="shared" si="546"/>
        <v>42935</v>
      </c>
      <c r="C4135">
        <f t="shared" si="547"/>
        <v>287</v>
      </c>
      <c r="D4135">
        <f t="shared" si="552"/>
        <v>220</v>
      </c>
      <c r="E4135">
        <f t="shared" si="553"/>
        <v>67</v>
      </c>
      <c r="F4135">
        <f t="shared" si="548"/>
        <v>0</v>
      </c>
      <c r="G4135">
        <f t="shared" si="543"/>
        <v>6</v>
      </c>
      <c r="H4135">
        <f t="shared" si="549"/>
        <v>15</v>
      </c>
      <c r="O4135">
        <f t="shared" si="550"/>
        <v>46</v>
      </c>
      <c r="P4135">
        <v>10</v>
      </c>
      <c r="Q4135">
        <v>30</v>
      </c>
      <c r="R4135">
        <v>33</v>
      </c>
      <c r="S4135">
        <v>10</v>
      </c>
      <c r="T4135">
        <f t="shared" si="551"/>
        <v>60</v>
      </c>
      <c r="U4135">
        <v>10</v>
      </c>
    </row>
    <row r="4136" spans="2:21" x14ac:dyDescent="0.25">
      <c r="B4136" s="16">
        <f t="shared" si="546"/>
        <v>42936</v>
      </c>
      <c r="C4136">
        <f t="shared" si="547"/>
        <v>287</v>
      </c>
      <c r="D4136">
        <f t="shared" si="552"/>
        <v>220</v>
      </c>
      <c r="E4136">
        <f t="shared" si="553"/>
        <v>67</v>
      </c>
      <c r="F4136">
        <f t="shared" si="548"/>
        <v>0</v>
      </c>
      <c r="G4136">
        <f t="shared" si="543"/>
        <v>6</v>
      </c>
      <c r="H4136">
        <f t="shared" si="549"/>
        <v>15</v>
      </c>
      <c r="O4136">
        <f t="shared" si="550"/>
        <v>46</v>
      </c>
      <c r="P4136">
        <v>10</v>
      </c>
      <c r="Q4136">
        <v>30</v>
      </c>
      <c r="R4136">
        <v>33</v>
      </c>
      <c r="S4136">
        <v>10</v>
      </c>
      <c r="T4136">
        <f t="shared" si="551"/>
        <v>60</v>
      </c>
      <c r="U4136">
        <v>10</v>
      </c>
    </row>
    <row r="4137" spans="2:21" x14ac:dyDescent="0.25">
      <c r="B4137" s="16">
        <f t="shared" si="546"/>
        <v>42937</v>
      </c>
      <c r="C4137">
        <f t="shared" si="547"/>
        <v>287</v>
      </c>
      <c r="D4137">
        <f t="shared" si="552"/>
        <v>220</v>
      </c>
      <c r="E4137">
        <f t="shared" si="553"/>
        <v>67</v>
      </c>
      <c r="F4137">
        <f t="shared" si="548"/>
        <v>0</v>
      </c>
      <c r="G4137">
        <f t="shared" si="543"/>
        <v>6</v>
      </c>
      <c r="H4137">
        <f t="shared" si="549"/>
        <v>15</v>
      </c>
      <c r="O4137">
        <f t="shared" si="550"/>
        <v>46</v>
      </c>
      <c r="P4137">
        <v>10</v>
      </c>
      <c r="Q4137">
        <v>30</v>
      </c>
      <c r="R4137">
        <v>33</v>
      </c>
      <c r="S4137">
        <v>10</v>
      </c>
      <c r="T4137">
        <f t="shared" si="551"/>
        <v>60</v>
      </c>
      <c r="U4137">
        <v>10</v>
      </c>
    </row>
    <row r="4138" spans="2:21" x14ac:dyDescent="0.25">
      <c r="B4138" s="16">
        <f t="shared" si="546"/>
        <v>42938</v>
      </c>
      <c r="C4138">
        <f t="shared" si="547"/>
        <v>287</v>
      </c>
      <c r="D4138">
        <f t="shared" si="552"/>
        <v>220</v>
      </c>
      <c r="E4138">
        <f t="shared" si="553"/>
        <v>67</v>
      </c>
      <c r="F4138">
        <f t="shared" si="548"/>
        <v>0</v>
      </c>
      <c r="G4138">
        <f t="shared" si="543"/>
        <v>6</v>
      </c>
      <c r="H4138">
        <f t="shared" si="549"/>
        <v>15</v>
      </c>
      <c r="O4138">
        <f t="shared" si="550"/>
        <v>46</v>
      </c>
      <c r="P4138">
        <v>10</v>
      </c>
      <c r="Q4138">
        <v>30</v>
      </c>
      <c r="R4138">
        <v>33</v>
      </c>
      <c r="S4138">
        <v>10</v>
      </c>
      <c r="T4138">
        <f t="shared" si="551"/>
        <v>60</v>
      </c>
      <c r="U4138">
        <v>10</v>
      </c>
    </row>
    <row r="4139" spans="2:21" x14ac:dyDescent="0.25">
      <c r="B4139" s="16">
        <f t="shared" si="546"/>
        <v>42939</v>
      </c>
      <c r="C4139">
        <f t="shared" si="547"/>
        <v>287</v>
      </c>
      <c r="D4139">
        <f t="shared" si="552"/>
        <v>220</v>
      </c>
      <c r="E4139">
        <f t="shared" si="553"/>
        <v>67</v>
      </c>
      <c r="F4139">
        <f t="shared" si="548"/>
        <v>0</v>
      </c>
      <c r="G4139">
        <f t="shared" si="543"/>
        <v>6</v>
      </c>
      <c r="H4139">
        <f t="shared" si="549"/>
        <v>15</v>
      </c>
      <c r="O4139">
        <f t="shared" si="550"/>
        <v>46</v>
      </c>
      <c r="P4139">
        <v>10</v>
      </c>
      <c r="Q4139">
        <v>30</v>
      </c>
      <c r="R4139">
        <v>33</v>
      </c>
      <c r="S4139">
        <v>10</v>
      </c>
      <c r="T4139">
        <f t="shared" si="551"/>
        <v>60</v>
      </c>
      <c r="U4139">
        <v>10</v>
      </c>
    </row>
    <row r="4140" spans="2:21" x14ac:dyDescent="0.25">
      <c r="B4140" s="16">
        <f t="shared" si="546"/>
        <v>42940</v>
      </c>
      <c r="C4140">
        <f t="shared" si="547"/>
        <v>287</v>
      </c>
      <c r="D4140">
        <f t="shared" si="552"/>
        <v>220</v>
      </c>
      <c r="E4140">
        <f t="shared" si="553"/>
        <v>67</v>
      </c>
      <c r="F4140">
        <f t="shared" si="548"/>
        <v>0</v>
      </c>
      <c r="G4140">
        <f t="shared" si="543"/>
        <v>6</v>
      </c>
      <c r="H4140">
        <f t="shared" si="549"/>
        <v>15</v>
      </c>
      <c r="O4140">
        <f t="shared" si="550"/>
        <v>46</v>
      </c>
      <c r="P4140">
        <v>10</v>
      </c>
      <c r="Q4140">
        <v>30</v>
      </c>
      <c r="R4140">
        <v>33</v>
      </c>
      <c r="S4140">
        <v>10</v>
      </c>
      <c r="T4140">
        <f t="shared" si="551"/>
        <v>60</v>
      </c>
      <c r="U4140">
        <v>10</v>
      </c>
    </row>
    <row r="4141" spans="2:21" x14ac:dyDescent="0.25">
      <c r="B4141" s="16">
        <f t="shared" si="546"/>
        <v>42941</v>
      </c>
      <c r="C4141">
        <f t="shared" si="547"/>
        <v>287</v>
      </c>
      <c r="D4141">
        <f t="shared" si="552"/>
        <v>220</v>
      </c>
      <c r="E4141">
        <f t="shared" si="553"/>
        <v>67</v>
      </c>
      <c r="F4141">
        <f t="shared" si="548"/>
        <v>0</v>
      </c>
      <c r="G4141">
        <f t="shared" si="543"/>
        <v>6</v>
      </c>
      <c r="H4141">
        <f t="shared" si="549"/>
        <v>15</v>
      </c>
      <c r="O4141">
        <f t="shared" si="550"/>
        <v>46</v>
      </c>
      <c r="P4141">
        <v>10</v>
      </c>
      <c r="Q4141">
        <v>30</v>
      </c>
      <c r="R4141">
        <v>33</v>
      </c>
      <c r="S4141">
        <v>10</v>
      </c>
      <c r="T4141">
        <f t="shared" si="551"/>
        <v>60</v>
      </c>
      <c r="U4141">
        <v>10</v>
      </c>
    </row>
    <row r="4142" spans="2:21" x14ac:dyDescent="0.25">
      <c r="B4142" s="16">
        <f t="shared" si="546"/>
        <v>42942</v>
      </c>
      <c r="C4142">
        <f t="shared" si="547"/>
        <v>287</v>
      </c>
      <c r="D4142">
        <f t="shared" si="552"/>
        <v>220</v>
      </c>
      <c r="E4142">
        <f t="shared" si="553"/>
        <v>67</v>
      </c>
      <c r="F4142">
        <f t="shared" si="548"/>
        <v>0</v>
      </c>
      <c r="G4142">
        <f t="shared" si="543"/>
        <v>6</v>
      </c>
      <c r="H4142">
        <f t="shared" si="549"/>
        <v>15</v>
      </c>
      <c r="O4142">
        <f t="shared" si="550"/>
        <v>46</v>
      </c>
      <c r="P4142">
        <v>10</v>
      </c>
      <c r="Q4142">
        <v>30</v>
      </c>
      <c r="R4142">
        <v>33</v>
      </c>
      <c r="S4142">
        <v>10</v>
      </c>
      <c r="T4142">
        <f t="shared" si="551"/>
        <v>60</v>
      </c>
      <c r="U4142">
        <v>10</v>
      </c>
    </row>
    <row r="4143" spans="2:21" x14ac:dyDescent="0.25">
      <c r="B4143" s="16">
        <f t="shared" si="546"/>
        <v>42943</v>
      </c>
      <c r="C4143">
        <f t="shared" si="547"/>
        <v>287</v>
      </c>
      <c r="D4143">
        <f t="shared" si="552"/>
        <v>220</v>
      </c>
      <c r="E4143">
        <f t="shared" si="553"/>
        <v>67</v>
      </c>
      <c r="F4143">
        <f t="shared" si="548"/>
        <v>0</v>
      </c>
      <c r="G4143">
        <f t="shared" si="543"/>
        <v>6</v>
      </c>
      <c r="H4143">
        <f t="shared" si="549"/>
        <v>15</v>
      </c>
      <c r="O4143">
        <f t="shared" si="550"/>
        <v>46</v>
      </c>
      <c r="P4143">
        <v>10</v>
      </c>
      <c r="Q4143">
        <v>30</v>
      </c>
      <c r="R4143">
        <v>33</v>
      </c>
      <c r="S4143">
        <v>10</v>
      </c>
      <c r="T4143">
        <f t="shared" si="551"/>
        <v>60</v>
      </c>
      <c r="U4143">
        <v>10</v>
      </c>
    </row>
    <row r="4144" spans="2:21" x14ac:dyDescent="0.25">
      <c r="B4144" s="16">
        <f t="shared" si="546"/>
        <v>42944</v>
      </c>
      <c r="C4144">
        <f t="shared" si="547"/>
        <v>287</v>
      </c>
      <c r="D4144">
        <f t="shared" si="552"/>
        <v>220</v>
      </c>
      <c r="E4144">
        <f t="shared" si="553"/>
        <v>67</v>
      </c>
      <c r="F4144">
        <f t="shared" si="548"/>
        <v>0</v>
      </c>
      <c r="G4144">
        <f t="shared" si="543"/>
        <v>6</v>
      </c>
      <c r="H4144">
        <f t="shared" si="549"/>
        <v>15</v>
      </c>
      <c r="O4144">
        <f t="shared" si="550"/>
        <v>46</v>
      </c>
      <c r="P4144">
        <v>10</v>
      </c>
      <c r="Q4144">
        <v>30</v>
      </c>
      <c r="R4144">
        <v>33</v>
      </c>
      <c r="S4144">
        <v>10</v>
      </c>
      <c r="T4144">
        <f t="shared" si="551"/>
        <v>60</v>
      </c>
      <c r="U4144">
        <v>10</v>
      </c>
    </row>
    <row r="4145" spans="2:21" x14ac:dyDescent="0.25">
      <c r="B4145" s="16">
        <f t="shared" si="546"/>
        <v>42945</v>
      </c>
      <c r="C4145">
        <f t="shared" si="547"/>
        <v>287</v>
      </c>
      <c r="D4145">
        <f t="shared" si="552"/>
        <v>220</v>
      </c>
      <c r="E4145">
        <f t="shared" si="553"/>
        <v>67</v>
      </c>
      <c r="F4145">
        <f t="shared" si="548"/>
        <v>0</v>
      </c>
      <c r="G4145">
        <f t="shared" si="543"/>
        <v>6</v>
      </c>
      <c r="H4145">
        <f t="shared" si="549"/>
        <v>15</v>
      </c>
      <c r="O4145">
        <f t="shared" si="550"/>
        <v>46</v>
      </c>
      <c r="P4145">
        <v>10</v>
      </c>
      <c r="Q4145">
        <v>30</v>
      </c>
      <c r="R4145">
        <v>33</v>
      </c>
      <c r="S4145">
        <v>10</v>
      </c>
      <c r="T4145">
        <f t="shared" si="551"/>
        <v>60</v>
      </c>
      <c r="U4145">
        <v>10</v>
      </c>
    </row>
    <row r="4146" spans="2:21" x14ac:dyDescent="0.25">
      <c r="B4146" s="16">
        <f t="shared" si="546"/>
        <v>42946</v>
      </c>
      <c r="C4146">
        <f t="shared" si="547"/>
        <v>287</v>
      </c>
      <c r="D4146">
        <f t="shared" si="552"/>
        <v>220</v>
      </c>
      <c r="E4146">
        <f t="shared" si="553"/>
        <v>67</v>
      </c>
      <c r="F4146">
        <f t="shared" si="548"/>
        <v>0</v>
      </c>
      <c r="G4146">
        <f t="shared" si="543"/>
        <v>6</v>
      </c>
      <c r="H4146">
        <f t="shared" si="549"/>
        <v>15</v>
      </c>
      <c r="O4146">
        <f t="shared" si="550"/>
        <v>46</v>
      </c>
      <c r="P4146">
        <v>10</v>
      </c>
      <c r="Q4146">
        <v>30</v>
      </c>
      <c r="R4146">
        <v>33</v>
      </c>
      <c r="S4146">
        <v>10</v>
      </c>
      <c r="T4146">
        <f t="shared" si="551"/>
        <v>60</v>
      </c>
      <c r="U4146">
        <v>10</v>
      </c>
    </row>
    <row r="4147" spans="2:21" x14ac:dyDescent="0.25">
      <c r="B4147" s="16">
        <f t="shared" si="546"/>
        <v>42947</v>
      </c>
      <c r="C4147">
        <f t="shared" si="547"/>
        <v>287</v>
      </c>
      <c r="D4147">
        <f t="shared" si="552"/>
        <v>220</v>
      </c>
      <c r="E4147">
        <f t="shared" si="553"/>
        <v>67</v>
      </c>
      <c r="F4147">
        <f t="shared" si="548"/>
        <v>0</v>
      </c>
      <c r="G4147">
        <f t="shared" si="543"/>
        <v>6</v>
      </c>
      <c r="H4147">
        <f t="shared" si="549"/>
        <v>15</v>
      </c>
      <c r="O4147">
        <f t="shared" si="550"/>
        <v>46</v>
      </c>
      <c r="P4147">
        <v>10</v>
      </c>
      <c r="Q4147">
        <v>30</v>
      </c>
      <c r="R4147">
        <v>33</v>
      </c>
      <c r="S4147">
        <v>10</v>
      </c>
      <c r="T4147">
        <f t="shared" si="551"/>
        <v>60</v>
      </c>
      <c r="U4147">
        <v>10</v>
      </c>
    </row>
    <row r="4148" spans="2:21" x14ac:dyDescent="0.25">
      <c r="B4148" s="16">
        <f t="shared" si="546"/>
        <v>42948</v>
      </c>
      <c r="C4148">
        <f t="shared" si="547"/>
        <v>287</v>
      </c>
      <c r="D4148">
        <f t="shared" si="552"/>
        <v>220</v>
      </c>
      <c r="E4148">
        <f t="shared" si="553"/>
        <v>67</v>
      </c>
      <c r="F4148">
        <f t="shared" ref="F4148:F4208" si="554">3-3</f>
        <v>0</v>
      </c>
      <c r="G4148">
        <f t="shared" si="543"/>
        <v>6</v>
      </c>
      <c r="H4148">
        <f>40+20-60+15</f>
        <v>15</v>
      </c>
      <c r="O4148">
        <f t="shared" si="545"/>
        <v>41</v>
      </c>
      <c r="P4148" s="30">
        <f>10+5</f>
        <v>15</v>
      </c>
      <c r="Q4148">
        <f>30+10</f>
        <v>40</v>
      </c>
      <c r="R4148">
        <v>33</v>
      </c>
      <c r="S4148">
        <v>10</v>
      </c>
      <c r="T4148">
        <f t="shared" ref="T4148:T4181" si="555">50+10</f>
        <v>60</v>
      </c>
    </row>
    <row r="4149" spans="2:21" x14ac:dyDescent="0.25">
      <c r="B4149" s="16">
        <f t="shared" si="546"/>
        <v>42949</v>
      </c>
      <c r="C4149">
        <f t="shared" si="547"/>
        <v>287</v>
      </c>
      <c r="D4149">
        <f t="shared" si="552"/>
        <v>220</v>
      </c>
      <c r="E4149">
        <f t="shared" si="553"/>
        <v>67</v>
      </c>
      <c r="F4149">
        <f t="shared" si="554"/>
        <v>0</v>
      </c>
      <c r="G4149">
        <f t="shared" si="543"/>
        <v>6</v>
      </c>
      <c r="H4149">
        <f t="shared" ref="H4149:H4178" si="556">40+20-60+15</f>
        <v>15</v>
      </c>
      <c r="O4149">
        <f t="shared" si="545"/>
        <v>41</v>
      </c>
      <c r="P4149" s="30">
        <f t="shared" ref="P4149:P4178" si="557">10+5</f>
        <v>15</v>
      </c>
      <c r="Q4149">
        <f t="shared" ref="Q4149:Q4178" si="558">30+10</f>
        <v>40</v>
      </c>
      <c r="R4149">
        <v>33</v>
      </c>
      <c r="S4149">
        <v>10</v>
      </c>
      <c r="T4149">
        <f t="shared" si="555"/>
        <v>60</v>
      </c>
    </row>
    <row r="4150" spans="2:21" x14ac:dyDescent="0.25">
      <c r="B4150" s="16">
        <f t="shared" si="546"/>
        <v>42950</v>
      </c>
      <c r="C4150">
        <f t="shared" si="547"/>
        <v>287</v>
      </c>
      <c r="D4150">
        <f t="shared" si="552"/>
        <v>220</v>
      </c>
      <c r="E4150">
        <f t="shared" si="553"/>
        <v>67</v>
      </c>
      <c r="F4150">
        <f t="shared" si="554"/>
        <v>0</v>
      </c>
      <c r="G4150">
        <f t="shared" si="543"/>
        <v>6</v>
      </c>
      <c r="H4150">
        <f t="shared" si="556"/>
        <v>15</v>
      </c>
      <c r="O4150">
        <f t="shared" si="545"/>
        <v>41</v>
      </c>
      <c r="P4150" s="30">
        <f t="shared" si="557"/>
        <v>15</v>
      </c>
      <c r="Q4150">
        <f t="shared" si="558"/>
        <v>40</v>
      </c>
      <c r="R4150">
        <v>33</v>
      </c>
      <c r="S4150">
        <v>10</v>
      </c>
      <c r="T4150">
        <f t="shared" si="555"/>
        <v>60</v>
      </c>
    </row>
    <row r="4151" spans="2:21" x14ac:dyDescent="0.25">
      <c r="B4151" s="16">
        <f t="shared" si="546"/>
        <v>42951</v>
      </c>
      <c r="C4151">
        <f t="shared" si="547"/>
        <v>287</v>
      </c>
      <c r="D4151">
        <f t="shared" si="552"/>
        <v>220</v>
      </c>
      <c r="E4151">
        <f t="shared" si="553"/>
        <v>67</v>
      </c>
      <c r="F4151">
        <f t="shared" si="554"/>
        <v>0</v>
      </c>
      <c r="G4151">
        <f t="shared" si="543"/>
        <v>6</v>
      </c>
      <c r="H4151">
        <f t="shared" si="556"/>
        <v>15</v>
      </c>
      <c r="O4151">
        <f t="shared" si="545"/>
        <v>41</v>
      </c>
      <c r="P4151" s="30">
        <f t="shared" si="557"/>
        <v>15</v>
      </c>
      <c r="Q4151">
        <f t="shared" si="558"/>
        <v>40</v>
      </c>
      <c r="R4151">
        <v>33</v>
      </c>
      <c r="S4151">
        <v>10</v>
      </c>
      <c r="T4151">
        <f t="shared" si="555"/>
        <v>60</v>
      </c>
    </row>
    <row r="4152" spans="2:21" x14ac:dyDescent="0.25">
      <c r="B4152" s="16">
        <f t="shared" si="546"/>
        <v>42952</v>
      </c>
      <c r="C4152">
        <f t="shared" si="547"/>
        <v>287</v>
      </c>
      <c r="D4152">
        <f t="shared" si="552"/>
        <v>220</v>
      </c>
      <c r="E4152">
        <f t="shared" si="553"/>
        <v>67</v>
      </c>
      <c r="F4152">
        <f t="shared" si="554"/>
        <v>0</v>
      </c>
      <c r="G4152">
        <f t="shared" si="543"/>
        <v>6</v>
      </c>
      <c r="H4152">
        <f t="shared" si="556"/>
        <v>15</v>
      </c>
      <c r="O4152">
        <f t="shared" si="545"/>
        <v>41</v>
      </c>
      <c r="P4152" s="30">
        <f t="shared" si="557"/>
        <v>15</v>
      </c>
      <c r="Q4152">
        <f t="shared" si="558"/>
        <v>40</v>
      </c>
      <c r="R4152">
        <v>33</v>
      </c>
      <c r="S4152">
        <v>10</v>
      </c>
      <c r="T4152">
        <f t="shared" si="555"/>
        <v>60</v>
      </c>
    </row>
    <row r="4153" spans="2:21" x14ac:dyDescent="0.25">
      <c r="B4153" s="16">
        <f t="shared" si="546"/>
        <v>42953</v>
      </c>
      <c r="C4153">
        <f t="shared" si="547"/>
        <v>287</v>
      </c>
      <c r="D4153">
        <f t="shared" si="552"/>
        <v>220</v>
      </c>
      <c r="E4153">
        <f t="shared" si="553"/>
        <v>67</v>
      </c>
      <c r="F4153">
        <f t="shared" si="554"/>
        <v>0</v>
      </c>
      <c r="G4153">
        <f t="shared" si="543"/>
        <v>6</v>
      </c>
      <c r="H4153">
        <f t="shared" si="556"/>
        <v>15</v>
      </c>
      <c r="O4153">
        <f t="shared" si="545"/>
        <v>41</v>
      </c>
      <c r="P4153" s="30">
        <f t="shared" si="557"/>
        <v>15</v>
      </c>
      <c r="Q4153">
        <f t="shared" si="558"/>
        <v>40</v>
      </c>
      <c r="R4153">
        <v>33</v>
      </c>
      <c r="S4153">
        <v>10</v>
      </c>
      <c r="T4153">
        <f t="shared" si="555"/>
        <v>60</v>
      </c>
    </row>
    <row r="4154" spans="2:21" x14ac:dyDescent="0.25">
      <c r="B4154" s="16">
        <f t="shared" si="546"/>
        <v>42954</v>
      </c>
      <c r="C4154">
        <f t="shared" si="547"/>
        <v>287</v>
      </c>
      <c r="D4154">
        <f t="shared" si="552"/>
        <v>220</v>
      </c>
      <c r="E4154">
        <f t="shared" si="553"/>
        <v>67</v>
      </c>
      <c r="F4154">
        <f t="shared" si="554"/>
        <v>0</v>
      </c>
      <c r="G4154">
        <f t="shared" si="543"/>
        <v>6</v>
      </c>
      <c r="H4154">
        <f t="shared" si="556"/>
        <v>15</v>
      </c>
      <c r="O4154">
        <f t="shared" si="545"/>
        <v>41</v>
      </c>
      <c r="P4154" s="30">
        <f t="shared" si="557"/>
        <v>15</v>
      </c>
      <c r="Q4154">
        <f t="shared" si="558"/>
        <v>40</v>
      </c>
      <c r="R4154">
        <v>33</v>
      </c>
      <c r="S4154">
        <v>10</v>
      </c>
      <c r="T4154">
        <f t="shared" si="555"/>
        <v>60</v>
      </c>
    </row>
    <row r="4155" spans="2:21" x14ac:dyDescent="0.25">
      <c r="B4155" s="16">
        <f t="shared" si="546"/>
        <v>42955</v>
      </c>
      <c r="C4155">
        <f t="shared" si="547"/>
        <v>287</v>
      </c>
      <c r="D4155">
        <f t="shared" si="552"/>
        <v>220</v>
      </c>
      <c r="E4155">
        <f t="shared" si="553"/>
        <v>67</v>
      </c>
      <c r="F4155">
        <f t="shared" si="554"/>
        <v>0</v>
      </c>
      <c r="G4155">
        <f t="shared" ref="G4155:G4178" si="559">5+1</f>
        <v>6</v>
      </c>
      <c r="H4155">
        <f t="shared" si="556"/>
        <v>15</v>
      </c>
      <c r="O4155">
        <f t="shared" ref="O4155:O4178" si="560">32+9</f>
        <v>41</v>
      </c>
      <c r="P4155" s="30">
        <f t="shared" si="557"/>
        <v>15</v>
      </c>
      <c r="Q4155">
        <f t="shared" si="558"/>
        <v>40</v>
      </c>
      <c r="R4155">
        <v>33</v>
      </c>
      <c r="S4155">
        <v>10</v>
      </c>
      <c r="T4155">
        <f t="shared" si="555"/>
        <v>60</v>
      </c>
    </row>
    <row r="4156" spans="2:21" x14ac:dyDescent="0.25">
      <c r="B4156" s="16">
        <f t="shared" si="546"/>
        <v>42956</v>
      </c>
      <c r="C4156">
        <f t="shared" si="547"/>
        <v>287</v>
      </c>
      <c r="D4156">
        <f t="shared" si="552"/>
        <v>220</v>
      </c>
      <c r="E4156">
        <f t="shared" si="553"/>
        <v>67</v>
      </c>
      <c r="F4156">
        <f t="shared" si="554"/>
        <v>0</v>
      </c>
      <c r="G4156">
        <f t="shared" si="559"/>
        <v>6</v>
      </c>
      <c r="H4156">
        <f t="shared" si="556"/>
        <v>15</v>
      </c>
      <c r="O4156">
        <f t="shared" si="560"/>
        <v>41</v>
      </c>
      <c r="P4156" s="30">
        <f t="shared" si="557"/>
        <v>15</v>
      </c>
      <c r="Q4156">
        <f t="shared" si="558"/>
        <v>40</v>
      </c>
      <c r="R4156">
        <v>33</v>
      </c>
      <c r="S4156">
        <v>10</v>
      </c>
      <c r="T4156">
        <f t="shared" si="555"/>
        <v>60</v>
      </c>
    </row>
    <row r="4157" spans="2:21" x14ac:dyDescent="0.25">
      <c r="B4157" s="16">
        <f t="shared" si="546"/>
        <v>42957</v>
      </c>
      <c r="C4157">
        <f t="shared" si="547"/>
        <v>287</v>
      </c>
      <c r="D4157">
        <f t="shared" si="552"/>
        <v>220</v>
      </c>
      <c r="E4157">
        <f t="shared" si="553"/>
        <v>67</v>
      </c>
      <c r="F4157">
        <f t="shared" si="554"/>
        <v>0</v>
      </c>
      <c r="G4157">
        <f t="shared" si="559"/>
        <v>6</v>
      </c>
      <c r="H4157">
        <f t="shared" si="556"/>
        <v>15</v>
      </c>
      <c r="O4157">
        <f t="shared" si="560"/>
        <v>41</v>
      </c>
      <c r="P4157" s="30">
        <f t="shared" si="557"/>
        <v>15</v>
      </c>
      <c r="Q4157">
        <f t="shared" si="558"/>
        <v>40</v>
      </c>
      <c r="R4157">
        <v>33</v>
      </c>
      <c r="S4157">
        <v>10</v>
      </c>
      <c r="T4157">
        <f t="shared" si="555"/>
        <v>60</v>
      </c>
    </row>
    <row r="4158" spans="2:21" x14ac:dyDescent="0.25">
      <c r="B4158" s="16">
        <f t="shared" si="546"/>
        <v>42958</v>
      </c>
      <c r="C4158">
        <f t="shared" si="547"/>
        <v>287</v>
      </c>
      <c r="D4158">
        <f t="shared" si="552"/>
        <v>220</v>
      </c>
      <c r="E4158">
        <f t="shared" si="553"/>
        <v>67</v>
      </c>
      <c r="F4158">
        <f t="shared" si="554"/>
        <v>0</v>
      </c>
      <c r="G4158">
        <f t="shared" si="559"/>
        <v>6</v>
      </c>
      <c r="H4158">
        <f t="shared" si="556"/>
        <v>15</v>
      </c>
      <c r="O4158">
        <f t="shared" si="560"/>
        <v>41</v>
      </c>
      <c r="P4158" s="30">
        <f t="shared" si="557"/>
        <v>15</v>
      </c>
      <c r="Q4158">
        <f t="shared" si="558"/>
        <v>40</v>
      </c>
      <c r="R4158">
        <v>33</v>
      </c>
      <c r="S4158">
        <v>10</v>
      </c>
      <c r="T4158">
        <f t="shared" si="555"/>
        <v>60</v>
      </c>
    </row>
    <row r="4159" spans="2:21" x14ac:dyDescent="0.25">
      <c r="B4159" s="16">
        <f t="shared" si="546"/>
        <v>42959</v>
      </c>
      <c r="C4159">
        <f t="shared" si="547"/>
        <v>287</v>
      </c>
      <c r="D4159">
        <f t="shared" si="552"/>
        <v>220</v>
      </c>
      <c r="E4159">
        <f t="shared" si="553"/>
        <v>67</v>
      </c>
      <c r="F4159">
        <f t="shared" si="554"/>
        <v>0</v>
      </c>
      <c r="G4159">
        <f t="shared" si="559"/>
        <v>6</v>
      </c>
      <c r="H4159">
        <f t="shared" si="556"/>
        <v>15</v>
      </c>
      <c r="O4159">
        <f t="shared" si="560"/>
        <v>41</v>
      </c>
      <c r="P4159" s="30">
        <f t="shared" si="557"/>
        <v>15</v>
      </c>
      <c r="Q4159">
        <f t="shared" si="558"/>
        <v>40</v>
      </c>
      <c r="R4159">
        <v>33</v>
      </c>
      <c r="S4159">
        <v>10</v>
      </c>
      <c r="T4159">
        <f t="shared" si="555"/>
        <v>60</v>
      </c>
    </row>
    <row r="4160" spans="2:21" x14ac:dyDescent="0.25">
      <c r="B4160" s="16">
        <f t="shared" si="546"/>
        <v>42960</v>
      </c>
      <c r="C4160">
        <f t="shared" si="547"/>
        <v>287</v>
      </c>
      <c r="D4160">
        <f t="shared" si="552"/>
        <v>220</v>
      </c>
      <c r="E4160">
        <f t="shared" si="553"/>
        <v>67</v>
      </c>
      <c r="F4160">
        <f t="shared" si="554"/>
        <v>0</v>
      </c>
      <c r="G4160">
        <f t="shared" si="559"/>
        <v>6</v>
      </c>
      <c r="H4160">
        <f t="shared" si="556"/>
        <v>15</v>
      </c>
      <c r="O4160">
        <f t="shared" si="560"/>
        <v>41</v>
      </c>
      <c r="P4160" s="30">
        <f t="shared" si="557"/>
        <v>15</v>
      </c>
      <c r="Q4160">
        <f t="shared" si="558"/>
        <v>40</v>
      </c>
      <c r="R4160">
        <v>33</v>
      </c>
      <c r="S4160">
        <v>10</v>
      </c>
      <c r="T4160">
        <f t="shared" si="555"/>
        <v>60</v>
      </c>
    </row>
    <row r="4161" spans="2:20" x14ac:dyDescent="0.25">
      <c r="B4161" s="16">
        <f t="shared" si="546"/>
        <v>42961</v>
      </c>
      <c r="C4161">
        <f t="shared" si="547"/>
        <v>287</v>
      </c>
      <c r="D4161">
        <f t="shared" si="552"/>
        <v>220</v>
      </c>
      <c r="E4161">
        <f t="shared" si="553"/>
        <v>67</v>
      </c>
      <c r="F4161">
        <f t="shared" si="554"/>
        <v>0</v>
      </c>
      <c r="G4161">
        <f t="shared" si="559"/>
        <v>6</v>
      </c>
      <c r="H4161">
        <f t="shared" si="556"/>
        <v>15</v>
      </c>
      <c r="O4161">
        <f t="shared" si="560"/>
        <v>41</v>
      </c>
      <c r="P4161" s="30">
        <f t="shared" si="557"/>
        <v>15</v>
      </c>
      <c r="Q4161">
        <f t="shared" si="558"/>
        <v>40</v>
      </c>
      <c r="R4161">
        <v>33</v>
      </c>
      <c r="S4161">
        <v>10</v>
      </c>
      <c r="T4161">
        <f t="shared" si="555"/>
        <v>60</v>
      </c>
    </row>
    <row r="4162" spans="2:20" x14ac:dyDescent="0.25">
      <c r="B4162" s="16">
        <f t="shared" si="546"/>
        <v>42962</v>
      </c>
      <c r="C4162">
        <f t="shared" si="547"/>
        <v>287</v>
      </c>
      <c r="D4162">
        <f t="shared" si="552"/>
        <v>220</v>
      </c>
      <c r="E4162">
        <f t="shared" si="553"/>
        <v>67</v>
      </c>
      <c r="F4162">
        <f t="shared" si="554"/>
        <v>0</v>
      </c>
      <c r="G4162">
        <f t="shared" si="559"/>
        <v>6</v>
      </c>
      <c r="H4162">
        <f t="shared" si="556"/>
        <v>15</v>
      </c>
      <c r="O4162">
        <f t="shared" si="560"/>
        <v>41</v>
      </c>
      <c r="P4162" s="30">
        <f t="shared" si="557"/>
        <v>15</v>
      </c>
      <c r="Q4162">
        <f t="shared" si="558"/>
        <v>40</v>
      </c>
      <c r="R4162">
        <v>33</v>
      </c>
      <c r="S4162">
        <v>10</v>
      </c>
      <c r="T4162">
        <f t="shared" si="555"/>
        <v>60</v>
      </c>
    </row>
    <row r="4163" spans="2:20" x14ac:dyDescent="0.25">
      <c r="B4163" s="16">
        <f t="shared" si="546"/>
        <v>42963</v>
      </c>
      <c r="C4163">
        <f t="shared" si="547"/>
        <v>287</v>
      </c>
      <c r="D4163">
        <f t="shared" si="552"/>
        <v>220</v>
      </c>
      <c r="E4163">
        <f t="shared" si="553"/>
        <v>67</v>
      </c>
      <c r="F4163">
        <f t="shared" si="554"/>
        <v>0</v>
      </c>
      <c r="G4163">
        <f t="shared" si="559"/>
        <v>6</v>
      </c>
      <c r="H4163">
        <f t="shared" si="556"/>
        <v>15</v>
      </c>
      <c r="O4163">
        <f t="shared" si="560"/>
        <v>41</v>
      </c>
      <c r="P4163" s="30">
        <f t="shared" si="557"/>
        <v>15</v>
      </c>
      <c r="Q4163">
        <f t="shared" si="558"/>
        <v>40</v>
      </c>
      <c r="R4163">
        <v>33</v>
      </c>
      <c r="S4163">
        <v>10</v>
      </c>
      <c r="T4163">
        <f t="shared" si="555"/>
        <v>60</v>
      </c>
    </row>
    <row r="4164" spans="2:20" x14ac:dyDescent="0.25">
      <c r="B4164" s="16">
        <f t="shared" si="546"/>
        <v>42964</v>
      </c>
      <c r="C4164">
        <f t="shared" si="547"/>
        <v>287</v>
      </c>
      <c r="D4164">
        <f t="shared" si="552"/>
        <v>220</v>
      </c>
      <c r="E4164">
        <f t="shared" si="553"/>
        <v>67</v>
      </c>
      <c r="F4164">
        <f t="shared" si="554"/>
        <v>0</v>
      </c>
      <c r="G4164">
        <f t="shared" si="559"/>
        <v>6</v>
      </c>
      <c r="H4164">
        <f t="shared" si="556"/>
        <v>15</v>
      </c>
      <c r="O4164">
        <f t="shared" si="560"/>
        <v>41</v>
      </c>
      <c r="P4164" s="30">
        <f t="shared" si="557"/>
        <v>15</v>
      </c>
      <c r="Q4164">
        <f t="shared" si="558"/>
        <v>40</v>
      </c>
      <c r="R4164">
        <v>33</v>
      </c>
      <c r="S4164">
        <v>10</v>
      </c>
      <c r="T4164">
        <f t="shared" si="555"/>
        <v>60</v>
      </c>
    </row>
    <row r="4165" spans="2:20" x14ac:dyDescent="0.25">
      <c r="B4165" s="16">
        <f t="shared" si="546"/>
        <v>42965</v>
      </c>
      <c r="C4165">
        <f t="shared" si="547"/>
        <v>287</v>
      </c>
      <c r="D4165">
        <f t="shared" si="552"/>
        <v>220</v>
      </c>
      <c r="E4165">
        <f t="shared" si="553"/>
        <v>67</v>
      </c>
      <c r="F4165">
        <f t="shared" si="554"/>
        <v>0</v>
      </c>
      <c r="G4165">
        <f t="shared" si="559"/>
        <v>6</v>
      </c>
      <c r="H4165">
        <f t="shared" si="556"/>
        <v>15</v>
      </c>
      <c r="O4165">
        <f t="shared" si="560"/>
        <v>41</v>
      </c>
      <c r="P4165" s="30">
        <f t="shared" si="557"/>
        <v>15</v>
      </c>
      <c r="Q4165">
        <f t="shared" si="558"/>
        <v>40</v>
      </c>
      <c r="R4165">
        <v>33</v>
      </c>
      <c r="S4165">
        <v>10</v>
      </c>
      <c r="T4165">
        <f t="shared" si="555"/>
        <v>60</v>
      </c>
    </row>
    <row r="4166" spans="2:20" x14ac:dyDescent="0.25">
      <c r="B4166" s="16">
        <f t="shared" si="546"/>
        <v>42966</v>
      </c>
      <c r="C4166">
        <f t="shared" si="547"/>
        <v>287</v>
      </c>
      <c r="D4166">
        <f t="shared" si="552"/>
        <v>220</v>
      </c>
      <c r="E4166">
        <f t="shared" si="553"/>
        <v>67</v>
      </c>
      <c r="F4166">
        <f t="shared" si="554"/>
        <v>0</v>
      </c>
      <c r="G4166">
        <f t="shared" si="559"/>
        <v>6</v>
      </c>
      <c r="H4166">
        <f t="shared" si="556"/>
        <v>15</v>
      </c>
      <c r="O4166">
        <f t="shared" si="560"/>
        <v>41</v>
      </c>
      <c r="P4166" s="30">
        <f t="shared" si="557"/>
        <v>15</v>
      </c>
      <c r="Q4166">
        <f t="shared" si="558"/>
        <v>40</v>
      </c>
      <c r="R4166">
        <v>33</v>
      </c>
      <c r="S4166">
        <v>10</v>
      </c>
      <c r="T4166">
        <f t="shared" si="555"/>
        <v>60</v>
      </c>
    </row>
    <row r="4167" spans="2:20" x14ac:dyDescent="0.25">
      <c r="B4167" s="16">
        <f t="shared" si="546"/>
        <v>42967</v>
      </c>
      <c r="C4167">
        <f t="shared" si="547"/>
        <v>287</v>
      </c>
      <c r="D4167">
        <f t="shared" si="552"/>
        <v>220</v>
      </c>
      <c r="E4167">
        <f t="shared" si="553"/>
        <v>67</v>
      </c>
      <c r="F4167">
        <f t="shared" si="554"/>
        <v>0</v>
      </c>
      <c r="G4167">
        <f t="shared" si="559"/>
        <v>6</v>
      </c>
      <c r="H4167">
        <f t="shared" si="556"/>
        <v>15</v>
      </c>
      <c r="O4167">
        <f t="shared" si="560"/>
        <v>41</v>
      </c>
      <c r="P4167" s="30">
        <f t="shared" si="557"/>
        <v>15</v>
      </c>
      <c r="Q4167">
        <f t="shared" si="558"/>
        <v>40</v>
      </c>
      <c r="R4167">
        <v>33</v>
      </c>
      <c r="S4167">
        <v>10</v>
      </c>
      <c r="T4167">
        <f t="shared" si="555"/>
        <v>60</v>
      </c>
    </row>
    <row r="4168" spans="2:20" x14ac:dyDescent="0.25">
      <c r="B4168" s="16">
        <f t="shared" si="546"/>
        <v>42968</v>
      </c>
      <c r="C4168">
        <f t="shared" si="547"/>
        <v>287</v>
      </c>
      <c r="D4168">
        <f t="shared" si="552"/>
        <v>220</v>
      </c>
      <c r="E4168">
        <f t="shared" si="553"/>
        <v>67</v>
      </c>
      <c r="F4168">
        <f t="shared" si="554"/>
        <v>0</v>
      </c>
      <c r="G4168">
        <f t="shared" si="559"/>
        <v>6</v>
      </c>
      <c r="H4168">
        <f t="shared" si="556"/>
        <v>15</v>
      </c>
      <c r="O4168">
        <f t="shared" si="560"/>
        <v>41</v>
      </c>
      <c r="P4168" s="30">
        <f t="shared" si="557"/>
        <v>15</v>
      </c>
      <c r="Q4168">
        <f t="shared" si="558"/>
        <v>40</v>
      </c>
      <c r="R4168">
        <v>33</v>
      </c>
      <c r="S4168">
        <v>10</v>
      </c>
      <c r="T4168">
        <f t="shared" si="555"/>
        <v>60</v>
      </c>
    </row>
    <row r="4169" spans="2:20" x14ac:dyDescent="0.25">
      <c r="B4169" s="16">
        <f t="shared" ref="B4169:B4232" si="561">B4168+1</f>
        <v>42969</v>
      </c>
      <c r="C4169">
        <f t="shared" si="547"/>
        <v>287</v>
      </c>
      <c r="D4169">
        <f t="shared" si="552"/>
        <v>220</v>
      </c>
      <c r="E4169">
        <f t="shared" si="553"/>
        <v>67</v>
      </c>
      <c r="F4169">
        <f t="shared" si="554"/>
        <v>0</v>
      </c>
      <c r="G4169">
        <f t="shared" si="559"/>
        <v>6</v>
      </c>
      <c r="H4169">
        <f t="shared" si="556"/>
        <v>15</v>
      </c>
      <c r="O4169">
        <f t="shared" si="560"/>
        <v>41</v>
      </c>
      <c r="P4169" s="30">
        <f t="shared" si="557"/>
        <v>15</v>
      </c>
      <c r="Q4169">
        <f t="shared" si="558"/>
        <v>40</v>
      </c>
      <c r="R4169">
        <v>33</v>
      </c>
      <c r="S4169">
        <v>10</v>
      </c>
      <c r="T4169">
        <f t="shared" si="555"/>
        <v>60</v>
      </c>
    </row>
    <row r="4170" spans="2:20" x14ac:dyDescent="0.25">
      <c r="B4170" s="16">
        <f t="shared" si="561"/>
        <v>42970</v>
      </c>
      <c r="C4170">
        <f t="shared" ref="C4170:C4233" si="562">C4169</f>
        <v>287</v>
      </c>
      <c r="D4170">
        <f t="shared" si="552"/>
        <v>220</v>
      </c>
      <c r="E4170">
        <f t="shared" si="553"/>
        <v>67</v>
      </c>
      <c r="F4170">
        <f t="shared" si="554"/>
        <v>0</v>
      </c>
      <c r="G4170">
        <f t="shared" si="559"/>
        <v>6</v>
      </c>
      <c r="H4170">
        <f t="shared" si="556"/>
        <v>15</v>
      </c>
      <c r="O4170">
        <f t="shared" si="560"/>
        <v>41</v>
      </c>
      <c r="P4170" s="30">
        <f t="shared" si="557"/>
        <v>15</v>
      </c>
      <c r="Q4170">
        <f t="shared" si="558"/>
        <v>40</v>
      </c>
      <c r="R4170">
        <v>33</v>
      </c>
      <c r="S4170">
        <v>10</v>
      </c>
      <c r="T4170">
        <f t="shared" si="555"/>
        <v>60</v>
      </c>
    </row>
    <row r="4171" spans="2:20" x14ac:dyDescent="0.25">
      <c r="B4171" s="16">
        <f t="shared" si="561"/>
        <v>42971</v>
      </c>
      <c r="C4171">
        <f t="shared" si="562"/>
        <v>287</v>
      </c>
      <c r="D4171">
        <f t="shared" si="552"/>
        <v>220</v>
      </c>
      <c r="E4171">
        <f t="shared" si="553"/>
        <v>67</v>
      </c>
      <c r="F4171">
        <f t="shared" si="554"/>
        <v>0</v>
      </c>
      <c r="G4171">
        <f t="shared" si="559"/>
        <v>6</v>
      </c>
      <c r="H4171">
        <f t="shared" si="556"/>
        <v>15</v>
      </c>
      <c r="O4171">
        <f t="shared" si="560"/>
        <v>41</v>
      </c>
      <c r="P4171" s="30">
        <f t="shared" si="557"/>
        <v>15</v>
      </c>
      <c r="Q4171">
        <f t="shared" si="558"/>
        <v>40</v>
      </c>
      <c r="R4171">
        <v>33</v>
      </c>
      <c r="S4171">
        <v>10</v>
      </c>
      <c r="T4171">
        <f t="shared" si="555"/>
        <v>60</v>
      </c>
    </row>
    <row r="4172" spans="2:20" x14ac:dyDescent="0.25">
      <c r="B4172" s="16">
        <f t="shared" si="561"/>
        <v>42972</v>
      </c>
      <c r="C4172">
        <f t="shared" si="562"/>
        <v>287</v>
      </c>
      <c r="D4172">
        <f t="shared" si="552"/>
        <v>220</v>
      </c>
      <c r="E4172">
        <f t="shared" si="553"/>
        <v>67</v>
      </c>
      <c r="F4172">
        <f t="shared" si="554"/>
        <v>0</v>
      </c>
      <c r="G4172">
        <f t="shared" si="559"/>
        <v>6</v>
      </c>
      <c r="H4172">
        <f t="shared" si="556"/>
        <v>15</v>
      </c>
      <c r="O4172">
        <f t="shared" si="560"/>
        <v>41</v>
      </c>
      <c r="P4172" s="30">
        <f t="shared" si="557"/>
        <v>15</v>
      </c>
      <c r="Q4172">
        <f t="shared" si="558"/>
        <v>40</v>
      </c>
      <c r="R4172">
        <v>33</v>
      </c>
      <c r="S4172">
        <v>10</v>
      </c>
      <c r="T4172">
        <f t="shared" si="555"/>
        <v>60</v>
      </c>
    </row>
    <row r="4173" spans="2:20" x14ac:dyDescent="0.25">
      <c r="B4173" s="16">
        <f t="shared" si="561"/>
        <v>42973</v>
      </c>
      <c r="C4173">
        <f t="shared" si="562"/>
        <v>287</v>
      </c>
      <c r="D4173">
        <f t="shared" si="552"/>
        <v>220</v>
      </c>
      <c r="E4173">
        <f t="shared" si="553"/>
        <v>67</v>
      </c>
      <c r="F4173">
        <f t="shared" si="554"/>
        <v>0</v>
      </c>
      <c r="G4173">
        <f t="shared" si="559"/>
        <v>6</v>
      </c>
      <c r="H4173">
        <f t="shared" si="556"/>
        <v>15</v>
      </c>
      <c r="O4173">
        <f t="shared" si="560"/>
        <v>41</v>
      </c>
      <c r="P4173" s="30">
        <f t="shared" si="557"/>
        <v>15</v>
      </c>
      <c r="Q4173">
        <f t="shared" si="558"/>
        <v>40</v>
      </c>
      <c r="R4173">
        <v>33</v>
      </c>
      <c r="S4173">
        <v>10</v>
      </c>
      <c r="T4173">
        <f t="shared" si="555"/>
        <v>60</v>
      </c>
    </row>
    <row r="4174" spans="2:20" x14ac:dyDescent="0.25">
      <c r="B4174" s="16">
        <f t="shared" si="561"/>
        <v>42974</v>
      </c>
      <c r="C4174">
        <f t="shared" si="562"/>
        <v>287</v>
      </c>
      <c r="D4174">
        <f t="shared" si="552"/>
        <v>220</v>
      </c>
      <c r="E4174">
        <f t="shared" si="553"/>
        <v>67</v>
      </c>
      <c r="F4174">
        <f t="shared" si="554"/>
        <v>0</v>
      </c>
      <c r="G4174">
        <f t="shared" si="559"/>
        <v>6</v>
      </c>
      <c r="H4174">
        <f t="shared" si="556"/>
        <v>15</v>
      </c>
      <c r="O4174">
        <f t="shared" si="560"/>
        <v>41</v>
      </c>
      <c r="P4174" s="30">
        <f t="shared" si="557"/>
        <v>15</v>
      </c>
      <c r="Q4174">
        <f t="shared" si="558"/>
        <v>40</v>
      </c>
      <c r="R4174">
        <v>33</v>
      </c>
      <c r="S4174">
        <v>10</v>
      </c>
      <c r="T4174">
        <f t="shared" si="555"/>
        <v>60</v>
      </c>
    </row>
    <row r="4175" spans="2:20" x14ac:dyDescent="0.25">
      <c r="B4175" s="16">
        <f t="shared" si="561"/>
        <v>42975</v>
      </c>
      <c r="C4175">
        <f t="shared" si="562"/>
        <v>287</v>
      </c>
      <c r="D4175">
        <f t="shared" si="552"/>
        <v>220</v>
      </c>
      <c r="E4175">
        <f t="shared" si="553"/>
        <v>67</v>
      </c>
      <c r="F4175">
        <f t="shared" si="554"/>
        <v>0</v>
      </c>
      <c r="G4175">
        <f t="shared" si="559"/>
        <v>6</v>
      </c>
      <c r="H4175">
        <f t="shared" si="556"/>
        <v>15</v>
      </c>
      <c r="O4175">
        <f t="shared" si="560"/>
        <v>41</v>
      </c>
      <c r="P4175" s="30">
        <f t="shared" si="557"/>
        <v>15</v>
      </c>
      <c r="Q4175">
        <f t="shared" si="558"/>
        <v>40</v>
      </c>
      <c r="R4175">
        <v>33</v>
      </c>
      <c r="S4175">
        <v>10</v>
      </c>
      <c r="T4175">
        <f t="shared" si="555"/>
        <v>60</v>
      </c>
    </row>
    <row r="4176" spans="2:20" x14ac:dyDescent="0.25">
      <c r="B4176" s="16">
        <f t="shared" si="561"/>
        <v>42976</v>
      </c>
      <c r="C4176">
        <f t="shared" si="562"/>
        <v>287</v>
      </c>
      <c r="D4176">
        <f t="shared" si="552"/>
        <v>220</v>
      </c>
      <c r="E4176">
        <f t="shared" si="553"/>
        <v>67</v>
      </c>
      <c r="F4176">
        <f t="shared" si="554"/>
        <v>0</v>
      </c>
      <c r="G4176">
        <f t="shared" si="559"/>
        <v>6</v>
      </c>
      <c r="H4176">
        <f t="shared" si="556"/>
        <v>15</v>
      </c>
      <c r="O4176">
        <f t="shared" si="560"/>
        <v>41</v>
      </c>
      <c r="P4176" s="30">
        <f t="shared" si="557"/>
        <v>15</v>
      </c>
      <c r="Q4176">
        <f t="shared" si="558"/>
        <v>40</v>
      </c>
      <c r="R4176">
        <v>33</v>
      </c>
      <c r="S4176">
        <v>10</v>
      </c>
      <c r="T4176">
        <f t="shared" si="555"/>
        <v>60</v>
      </c>
    </row>
    <row r="4177" spans="2:20" x14ac:dyDescent="0.25">
      <c r="B4177" s="16">
        <f t="shared" si="561"/>
        <v>42977</v>
      </c>
      <c r="C4177">
        <f t="shared" si="562"/>
        <v>287</v>
      </c>
      <c r="D4177">
        <f t="shared" si="552"/>
        <v>220</v>
      </c>
      <c r="E4177">
        <f t="shared" si="553"/>
        <v>67</v>
      </c>
      <c r="F4177">
        <f t="shared" si="554"/>
        <v>0</v>
      </c>
      <c r="G4177">
        <f t="shared" si="559"/>
        <v>6</v>
      </c>
      <c r="H4177">
        <f t="shared" si="556"/>
        <v>15</v>
      </c>
      <c r="O4177">
        <f t="shared" si="560"/>
        <v>41</v>
      </c>
      <c r="P4177" s="30">
        <f t="shared" si="557"/>
        <v>15</v>
      </c>
      <c r="Q4177">
        <f t="shared" si="558"/>
        <v>40</v>
      </c>
      <c r="R4177">
        <v>33</v>
      </c>
      <c r="S4177">
        <v>10</v>
      </c>
      <c r="T4177">
        <f t="shared" si="555"/>
        <v>60</v>
      </c>
    </row>
    <row r="4178" spans="2:20" x14ac:dyDescent="0.25">
      <c r="B4178" s="16">
        <f t="shared" si="561"/>
        <v>42978</v>
      </c>
      <c r="C4178">
        <f t="shared" si="562"/>
        <v>287</v>
      </c>
      <c r="D4178">
        <f t="shared" si="552"/>
        <v>220</v>
      </c>
      <c r="E4178">
        <f t="shared" si="553"/>
        <v>67</v>
      </c>
      <c r="F4178">
        <f t="shared" si="554"/>
        <v>0</v>
      </c>
      <c r="G4178">
        <f t="shared" si="559"/>
        <v>6</v>
      </c>
      <c r="H4178">
        <f t="shared" si="556"/>
        <v>15</v>
      </c>
      <c r="O4178">
        <f t="shared" si="560"/>
        <v>41</v>
      </c>
      <c r="P4178" s="30">
        <f t="shared" si="557"/>
        <v>15</v>
      </c>
      <c r="Q4178">
        <f t="shared" si="558"/>
        <v>40</v>
      </c>
      <c r="R4178">
        <v>33</v>
      </c>
      <c r="S4178">
        <v>10</v>
      </c>
      <c r="T4178">
        <f t="shared" si="555"/>
        <v>60</v>
      </c>
    </row>
    <row r="4179" spans="2:20" x14ac:dyDescent="0.25">
      <c r="B4179" s="16">
        <f t="shared" si="561"/>
        <v>42979</v>
      </c>
      <c r="C4179">
        <v>295</v>
      </c>
      <c r="D4179">
        <f t="shared" si="552"/>
        <v>220</v>
      </c>
      <c r="E4179">
        <f t="shared" si="553"/>
        <v>75</v>
      </c>
      <c r="F4179">
        <f t="shared" si="554"/>
        <v>0</v>
      </c>
      <c r="G4179">
        <f t="shared" ref="G4179:G4208" si="563">5+1</f>
        <v>6</v>
      </c>
      <c r="H4179">
        <f>40+20-60+10</f>
        <v>10</v>
      </c>
      <c r="O4179">
        <f t="shared" ref="O4179:O4208" si="564">32+9</f>
        <v>41</v>
      </c>
      <c r="P4179">
        <f>10+10</f>
        <v>20</v>
      </c>
      <c r="Q4179">
        <f>30+10</f>
        <v>40</v>
      </c>
      <c r="R4179">
        <v>33</v>
      </c>
      <c r="S4179">
        <v>10</v>
      </c>
      <c r="T4179">
        <f t="shared" si="555"/>
        <v>60</v>
      </c>
    </row>
    <row r="4180" spans="2:20" x14ac:dyDescent="0.25">
      <c r="B4180" s="16">
        <f t="shared" si="561"/>
        <v>42980</v>
      </c>
      <c r="C4180">
        <f t="shared" si="562"/>
        <v>295</v>
      </c>
      <c r="D4180">
        <f t="shared" si="552"/>
        <v>220</v>
      </c>
      <c r="E4180">
        <f t="shared" si="553"/>
        <v>75</v>
      </c>
      <c r="F4180">
        <f t="shared" si="554"/>
        <v>0</v>
      </c>
      <c r="G4180">
        <f t="shared" si="563"/>
        <v>6</v>
      </c>
      <c r="H4180">
        <f t="shared" ref="H4180:H4208" si="565">40+20-60+10</f>
        <v>10</v>
      </c>
      <c r="O4180">
        <f t="shared" si="564"/>
        <v>41</v>
      </c>
      <c r="P4180">
        <f t="shared" ref="P4180:P4208" si="566">10+10</f>
        <v>20</v>
      </c>
      <c r="Q4180">
        <f t="shared" ref="Q4180:Q4208" si="567">30+10</f>
        <v>40</v>
      </c>
      <c r="R4180">
        <v>33</v>
      </c>
      <c r="S4180">
        <v>10</v>
      </c>
      <c r="T4180">
        <f t="shared" si="555"/>
        <v>60</v>
      </c>
    </row>
    <row r="4181" spans="2:20" x14ac:dyDescent="0.25">
      <c r="B4181" s="16">
        <f t="shared" si="561"/>
        <v>42981</v>
      </c>
      <c r="C4181">
        <f t="shared" si="562"/>
        <v>295</v>
      </c>
      <c r="D4181">
        <f t="shared" si="552"/>
        <v>220</v>
      </c>
      <c r="E4181">
        <f t="shared" si="553"/>
        <v>75</v>
      </c>
      <c r="F4181">
        <f t="shared" si="554"/>
        <v>0</v>
      </c>
      <c r="G4181">
        <f t="shared" si="563"/>
        <v>6</v>
      </c>
      <c r="H4181">
        <f t="shared" si="565"/>
        <v>10</v>
      </c>
      <c r="O4181">
        <f t="shared" si="564"/>
        <v>41</v>
      </c>
      <c r="P4181">
        <f t="shared" si="566"/>
        <v>20</v>
      </c>
      <c r="Q4181">
        <f t="shared" si="567"/>
        <v>40</v>
      </c>
      <c r="R4181">
        <v>33</v>
      </c>
      <c r="S4181">
        <v>10</v>
      </c>
      <c r="T4181">
        <f t="shared" si="555"/>
        <v>60</v>
      </c>
    </row>
    <row r="4182" spans="2:20" x14ac:dyDescent="0.25">
      <c r="B4182" s="16">
        <f t="shared" si="561"/>
        <v>42982</v>
      </c>
      <c r="C4182">
        <f t="shared" si="562"/>
        <v>295</v>
      </c>
      <c r="D4182">
        <f t="shared" si="552"/>
        <v>220</v>
      </c>
      <c r="E4182">
        <f t="shared" si="553"/>
        <v>75</v>
      </c>
      <c r="F4182">
        <f t="shared" si="554"/>
        <v>0</v>
      </c>
      <c r="G4182">
        <f t="shared" si="563"/>
        <v>6</v>
      </c>
      <c r="H4182">
        <f t="shared" si="565"/>
        <v>10</v>
      </c>
      <c r="O4182">
        <f t="shared" si="564"/>
        <v>41</v>
      </c>
      <c r="P4182">
        <f t="shared" si="566"/>
        <v>20</v>
      </c>
      <c r="Q4182">
        <f t="shared" si="567"/>
        <v>40</v>
      </c>
      <c r="R4182">
        <v>33</v>
      </c>
      <c r="S4182">
        <v>10</v>
      </c>
      <c r="T4182">
        <f t="shared" ref="T4182:T4208" si="568">50+10</f>
        <v>60</v>
      </c>
    </row>
    <row r="4183" spans="2:20" x14ac:dyDescent="0.25">
      <c r="B4183" s="16">
        <f t="shared" si="561"/>
        <v>42983</v>
      </c>
      <c r="C4183">
        <f t="shared" si="562"/>
        <v>295</v>
      </c>
      <c r="D4183">
        <f t="shared" si="552"/>
        <v>220</v>
      </c>
      <c r="E4183">
        <f t="shared" si="553"/>
        <v>75</v>
      </c>
      <c r="F4183">
        <f t="shared" si="554"/>
        <v>0</v>
      </c>
      <c r="G4183">
        <f t="shared" si="563"/>
        <v>6</v>
      </c>
      <c r="H4183">
        <f t="shared" si="565"/>
        <v>10</v>
      </c>
      <c r="O4183">
        <f t="shared" si="564"/>
        <v>41</v>
      </c>
      <c r="P4183">
        <f t="shared" si="566"/>
        <v>20</v>
      </c>
      <c r="Q4183">
        <f t="shared" si="567"/>
        <v>40</v>
      </c>
      <c r="R4183">
        <v>33</v>
      </c>
      <c r="S4183">
        <v>10</v>
      </c>
      <c r="T4183">
        <f t="shared" si="568"/>
        <v>60</v>
      </c>
    </row>
    <row r="4184" spans="2:20" x14ac:dyDescent="0.25">
      <c r="B4184" s="16">
        <f t="shared" si="561"/>
        <v>42984</v>
      </c>
      <c r="C4184">
        <f t="shared" si="562"/>
        <v>295</v>
      </c>
      <c r="D4184">
        <f t="shared" ref="D4184:D4208" si="569">SUM(F4184:W4184)</f>
        <v>220</v>
      </c>
      <c r="E4184">
        <f t="shared" ref="E4184:E4208" si="570">C4184-D4184</f>
        <v>75</v>
      </c>
      <c r="F4184">
        <f t="shared" si="554"/>
        <v>0</v>
      </c>
      <c r="G4184">
        <f t="shared" si="563"/>
        <v>6</v>
      </c>
      <c r="H4184">
        <f t="shared" si="565"/>
        <v>10</v>
      </c>
      <c r="O4184">
        <f t="shared" si="564"/>
        <v>41</v>
      </c>
      <c r="P4184">
        <f t="shared" si="566"/>
        <v>20</v>
      </c>
      <c r="Q4184">
        <f t="shared" si="567"/>
        <v>40</v>
      </c>
      <c r="R4184">
        <v>33</v>
      </c>
      <c r="S4184">
        <v>10</v>
      </c>
      <c r="T4184">
        <f t="shared" si="568"/>
        <v>60</v>
      </c>
    </row>
    <row r="4185" spans="2:20" x14ac:dyDescent="0.25">
      <c r="B4185" s="16">
        <f t="shared" si="561"/>
        <v>42985</v>
      </c>
      <c r="C4185">
        <f t="shared" si="562"/>
        <v>295</v>
      </c>
      <c r="D4185">
        <f t="shared" si="569"/>
        <v>220</v>
      </c>
      <c r="E4185">
        <f t="shared" si="570"/>
        <v>75</v>
      </c>
      <c r="F4185">
        <f t="shared" si="554"/>
        <v>0</v>
      </c>
      <c r="G4185">
        <f t="shared" si="563"/>
        <v>6</v>
      </c>
      <c r="H4185">
        <f t="shared" si="565"/>
        <v>10</v>
      </c>
      <c r="O4185">
        <f t="shared" si="564"/>
        <v>41</v>
      </c>
      <c r="P4185">
        <f t="shared" si="566"/>
        <v>20</v>
      </c>
      <c r="Q4185">
        <f t="shared" si="567"/>
        <v>40</v>
      </c>
      <c r="R4185">
        <v>33</v>
      </c>
      <c r="S4185">
        <v>10</v>
      </c>
      <c r="T4185">
        <f t="shared" si="568"/>
        <v>60</v>
      </c>
    </row>
    <row r="4186" spans="2:20" x14ac:dyDescent="0.25">
      <c r="B4186" s="16">
        <f t="shared" si="561"/>
        <v>42986</v>
      </c>
      <c r="C4186">
        <f t="shared" si="562"/>
        <v>295</v>
      </c>
      <c r="D4186">
        <f t="shared" si="569"/>
        <v>220</v>
      </c>
      <c r="E4186">
        <f t="shared" si="570"/>
        <v>75</v>
      </c>
      <c r="F4186">
        <f t="shared" si="554"/>
        <v>0</v>
      </c>
      <c r="G4186">
        <f t="shared" si="563"/>
        <v>6</v>
      </c>
      <c r="H4186">
        <f t="shared" si="565"/>
        <v>10</v>
      </c>
      <c r="O4186">
        <f t="shared" si="564"/>
        <v>41</v>
      </c>
      <c r="P4186">
        <f t="shared" si="566"/>
        <v>20</v>
      </c>
      <c r="Q4186">
        <f t="shared" si="567"/>
        <v>40</v>
      </c>
      <c r="R4186">
        <v>33</v>
      </c>
      <c r="S4186">
        <v>10</v>
      </c>
      <c r="T4186">
        <f t="shared" si="568"/>
        <v>60</v>
      </c>
    </row>
    <row r="4187" spans="2:20" x14ac:dyDescent="0.25">
      <c r="B4187" s="16">
        <f t="shared" si="561"/>
        <v>42987</v>
      </c>
      <c r="C4187">
        <f t="shared" si="562"/>
        <v>295</v>
      </c>
      <c r="D4187">
        <f t="shared" si="569"/>
        <v>220</v>
      </c>
      <c r="E4187">
        <f t="shared" si="570"/>
        <v>75</v>
      </c>
      <c r="F4187">
        <f t="shared" si="554"/>
        <v>0</v>
      </c>
      <c r="G4187">
        <f t="shared" si="563"/>
        <v>6</v>
      </c>
      <c r="H4187">
        <f t="shared" si="565"/>
        <v>10</v>
      </c>
      <c r="O4187">
        <f t="shared" si="564"/>
        <v>41</v>
      </c>
      <c r="P4187">
        <f t="shared" si="566"/>
        <v>20</v>
      </c>
      <c r="Q4187">
        <f t="shared" si="567"/>
        <v>40</v>
      </c>
      <c r="R4187">
        <v>33</v>
      </c>
      <c r="S4187">
        <v>10</v>
      </c>
      <c r="T4187">
        <f t="shared" si="568"/>
        <v>60</v>
      </c>
    </row>
    <row r="4188" spans="2:20" x14ac:dyDescent="0.25">
      <c r="B4188" s="16">
        <f t="shared" si="561"/>
        <v>42988</v>
      </c>
      <c r="C4188">
        <f t="shared" si="562"/>
        <v>295</v>
      </c>
      <c r="D4188">
        <f t="shared" si="569"/>
        <v>220</v>
      </c>
      <c r="E4188">
        <f t="shared" si="570"/>
        <v>75</v>
      </c>
      <c r="F4188">
        <f t="shared" si="554"/>
        <v>0</v>
      </c>
      <c r="G4188">
        <f t="shared" si="563"/>
        <v>6</v>
      </c>
      <c r="H4188">
        <f t="shared" si="565"/>
        <v>10</v>
      </c>
      <c r="O4188">
        <f t="shared" si="564"/>
        <v>41</v>
      </c>
      <c r="P4188">
        <f t="shared" si="566"/>
        <v>20</v>
      </c>
      <c r="Q4188">
        <f t="shared" si="567"/>
        <v>40</v>
      </c>
      <c r="R4188">
        <v>33</v>
      </c>
      <c r="S4188">
        <v>10</v>
      </c>
      <c r="T4188">
        <f t="shared" si="568"/>
        <v>60</v>
      </c>
    </row>
    <row r="4189" spans="2:20" x14ac:dyDescent="0.25">
      <c r="B4189" s="16">
        <f t="shared" si="561"/>
        <v>42989</v>
      </c>
      <c r="C4189">
        <f t="shared" si="562"/>
        <v>295</v>
      </c>
      <c r="D4189">
        <f t="shared" si="569"/>
        <v>220</v>
      </c>
      <c r="E4189">
        <f t="shared" si="570"/>
        <v>75</v>
      </c>
      <c r="F4189">
        <f t="shared" si="554"/>
        <v>0</v>
      </c>
      <c r="G4189">
        <f t="shared" si="563"/>
        <v>6</v>
      </c>
      <c r="H4189">
        <f t="shared" si="565"/>
        <v>10</v>
      </c>
      <c r="O4189">
        <f t="shared" si="564"/>
        <v>41</v>
      </c>
      <c r="P4189">
        <f t="shared" si="566"/>
        <v>20</v>
      </c>
      <c r="Q4189">
        <f t="shared" si="567"/>
        <v>40</v>
      </c>
      <c r="R4189">
        <v>33</v>
      </c>
      <c r="S4189">
        <v>10</v>
      </c>
      <c r="T4189">
        <f t="shared" si="568"/>
        <v>60</v>
      </c>
    </row>
    <row r="4190" spans="2:20" x14ac:dyDescent="0.25">
      <c r="B4190" s="16">
        <f t="shared" si="561"/>
        <v>42990</v>
      </c>
      <c r="C4190">
        <f t="shared" si="562"/>
        <v>295</v>
      </c>
      <c r="D4190">
        <f t="shared" si="569"/>
        <v>220</v>
      </c>
      <c r="E4190">
        <f t="shared" si="570"/>
        <v>75</v>
      </c>
      <c r="F4190">
        <f t="shared" si="554"/>
        <v>0</v>
      </c>
      <c r="G4190">
        <f t="shared" si="563"/>
        <v>6</v>
      </c>
      <c r="H4190">
        <f t="shared" si="565"/>
        <v>10</v>
      </c>
      <c r="O4190">
        <f t="shared" si="564"/>
        <v>41</v>
      </c>
      <c r="P4190">
        <f t="shared" si="566"/>
        <v>20</v>
      </c>
      <c r="Q4190">
        <f t="shared" si="567"/>
        <v>40</v>
      </c>
      <c r="R4190">
        <v>33</v>
      </c>
      <c r="S4190">
        <v>10</v>
      </c>
      <c r="T4190">
        <f t="shared" si="568"/>
        <v>60</v>
      </c>
    </row>
    <row r="4191" spans="2:20" x14ac:dyDescent="0.25">
      <c r="B4191" s="16">
        <f t="shared" si="561"/>
        <v>42991</v>
      </c>
      <c r="C4191">
        <f t="shared" si="562"/>
        <v>295</v>
      </c>
      <c r="D4191">
        <f t="shared" si="569"/>
        <v>220</v>
      </c>
      <c r="E4191">
        <f t="shared" si="570"/>
        <v>75</v>
      </c>
      <c r="F4191">
        <f t="shared" si="554"/>
        <v>0</v>
      </c>
      <c r="G4191">
        <f t="shared" si="563"/>
        <v>6</v>
      </c>
      <c r="H4191">
        <f t="shared" si="565"/>
        <v>10</v>
      </c>
      <c r="O4191">
        <f t="shared" si="564"/>
        <v>41</v>
      </c>
      <c r="P4191">
        <f t="shared" si="566"/>
        <v>20</v>
      </c>
      <c r="Q4191">
        <f t="shared" si="567"/>
        <v>40</v>
      </c>
      <c r="R4191">
        <v>33</v>
      </c>
      <c r="S4191">
        <v>10</v>
      </c>
      <c r="T4191">
        <f t="shared" si="568"/>
        <v>60</v>
      </c>
    </row>
    <row r="4192" spans="2:20" x14ac:dyDescent="0.25">
      <c r="B4192" s="16">
        <f t="shared" si="561"/>
        <v>42992</v>
      </c>
      <c r="C4192">
        <f t="shared" si="562"/>
        <v>295</v>
      </c>
      <c r="D4192">
        <f t="shared" si="569"/>
        <v>220</v>
      </c>
      <c r="E4192">
        <f t="shared" si="570"/>
        <v>75</v>
      </c>
      <c r="F4192">
        <f t="shared" si="554"/>
        <v>0</v>
      </c>
      <c r="G4192">
        <f t="shared" si="563"/>
        <v>6</v>
      </c>
      <c r="H4192">
        <f t="shared" si="565"/>
        <v>10</v>
      </c>
      <c r="O4192">
        <f t="shared" si="564"/>
        <v>41</v>
      </c>
      <c r="P4192">
        <f t="shared" si="566"/>
        <v>20</v>
      </c>
      <c r="Q4192">
        <f t="shared" si="567"/>
        <v>40</v>
      </c>
      <c r="R4192">
        <v>33</v>
      </c>
      <c r="S4192">
        <v>10</v>
      </c>
      <c r="T4192">
        <f t="shared" si="568"/>
        <v>60</v>
      </c>
    </row>
    <row r="4193" spans="2:20" x14ac:dyDescent="0.25">
      <c r="B4193" s="16">
        <f t="shared" si="561"/>
        <v>42993</v>
      </c>
      <c r="C4193">
        <f t="shared" si="562"/>
        <v>295</v>
      </c>
      <c r="D4193">
        <f t="shared" si="569"/>
        <v>220</v>
      </c>
      <c r="E4193">
        <f t="shared" si="570"/>
        <v>75</v>
      </c>
      <c r="F4193">
        <f t="shared" si="554"/>
        <v>0</v>
      </c>
      <c r="G4193">
        <f t="shared" si="563"/>
        <v>6</v>
      </c>
      <c r="H4193">
        <f t="shared" si="565"/>
        <v>10</v>
      </c>
      <c r="O4193">
        <f t="shared" si="564"/>
        <v>41</v>
      </c>
      <c r="P4193">
        <f t="shared" si="566"/>
        <v>20</v>
      </c>
      <c r="Q4193">
        <f t="shared" si="567"/>
        <v>40</v>
      </c>
      <c r="R4193">
        <v>33</v>
      </c>
      <c r="S4193">
        <v>10</v>
      </c>
      <c r="T4193">
        <f t="shared" si="568"/>
        <v>60</v>
      </c>
    </row>
    <row r="4194" spans="2:20" x14ac:dyDescent="0.25">
      <c r="B4194" s="16">
        <f t="shared" si="561"/>
        <v>42994</v>
      </c>
      <c r="C4194">
        <f t="shared" si="562"/>
        <v>295</v>
      </c>
      <c r="D4194">
        <f t="shared" si="569"/>
        <v>220</v>
      </c>
      <c r="E4194">
        <f t="shared" si="570"/>
        <v>75</v>
      </c>
      <c r="F4194">
        <f t="shared" si="554"/>
        <v>0</v>
      </c>
      <c r="G4194">
        <f t="shared" si="563"/>
        <v>6</v>
      </c>
      <c r="H4194">
        <f t="shared" si="565"/>
        <v>10</v>
      </c>
      <c r="O4194">
        <f t="shared" si="564"/>
        <v>41</v>
      </c>
      <c r="P4194">
        <f t="shared" si="566"/>
        <v>20</v>
      </c>
      <c r="Q4194">
        <f t="shared" si="567"/>
        <v>40</v>
      </c>
      <c r="R4194">
        <v>33</v>
      </c>
      <c r="S4194">
        <v>10</v>
      </c>
      <c r="T4194">
        <f t="shared" si="568"/>
        <v>60</v>
      </c>
    </row>
    <row r="4195" spans="2:20" x14ac:dyDescent="0.25">
      <c r="B4195" s="16">
        <f t="shared" si="561"/>
        <v>42995</v>
      </c>
      <c r="C4195">
        <f t="shared" si="562"/>
        <v>295</v>
      </c>
      <c r="D4195">
        <f t="shared" si="569"/>
        <v>220</v>
      </c>
      <c r="E4195">
        <f t="shared" si="570"/>
        <v>75</v>
      </c>
      <c r="F4195">
        <f t="shared" si="554"/>
        <v>0</v>
      </c>
      <c r="G4195">
        <f t="shared" si="563"/>
        <v>6</v>
      </c>
      <c r="H4195">
        <f t="shared" si="565"/>
        <v>10</v>
      </c>
      <c r="O4195">
        <f t="shared" si="564"/>
        <v>41</v>
      </c>
      <c r="P4195">
        <f t="shared" si="566"/>
        <v>20</v>
      </c>
      <c r="Q4195">
        <f t="shared" si="567"/>
        <v>40</v>
      </c>
      <c r="R4195">
        <v>33</v>
      </c>
      <c r="S4195">
        <v>10</v>
      </c>
      <c r="T4195">
        <f t="shared" si="568"/>
        <v>60</v>
      </c>
    </row>
    <row r="4196" spans="2:20" x14ac:dyDescent="0.25">
      <c r="B4196" s="16">
        <f t="shared" si="561"/>
        <v>42996</v>
      </c>
      <c r="C4196">
        <f t="shared" si="562"/>
        <v>295</v>
      </c>
      <c r="D4196">
        <f t="shared" si="569"/>
        <v>220</v>
      </c>
      <c r="E4196">
        <f t="shared" si="570"/>
        <v>75</v>
      </c>
      <c r="F4196">
        <f t="shared" si="554"/>
        <v>0</v>
      </c>
      <c r="G4196">
        <f t="shared" si="563"/>
        <v>6</v>
      </c>
      <c r="H4196">
        <f t="shared" si="565"/>
        <v>10</v>
      </c>
      <c r="O4196">
        <f t="shared" si="564"/>
        <v>41</v>
      </c>
      <c r="P4196">
        <f t="shared" si="566"/>
        <v>20</v>
      </c>
      <c r="Q4196">
        <f t="shared" si="567"/>
        <v>40</v>
      </c>
      <c r="R4196">
        <v>33</v>
      </c>
      <c r="S4196">
        <v>10</v>
      </c>
      <c r="T4196">
        <f t="shared" si="568"/>
        <v>60</v>
      </c>
    </row>
    <row r="4197" spans="2:20" x14ac:dyDescent="0.25">
      <c r="B4197" s="16">
        <f t="shared" si="561"/>
        <v>42997</v>
      </c>
      <c r="C4197">
        <f t="shared" si="562"/>
        <v>295</v>
      </c>
      <c r="D4197">
        <f t="shared" si="569"/>
        <v>220</v>
      </c>
      <c r="E4197">
        <f t="shared" si="570"/>
        <v>75</v>
      </c>
      <c r="F4197">
        <f t="shared" si="554"/>
        <v>0</v>
      </c>
      <c r="G4197">
        <f t="shared" si="563"/>
        <v>6</v>
      </c>
      <c r="H4197">
        <f t="shared" si="565"/>
        <v>10</v>
      </c>
      <c r="O4197">
        <f t="shared" si="564"/>
        <v>41</v>
      </c>
      <c r="P4197">
        <f t="shared" si="566"/>
        <v>20</v>
      </c>
      <c r="Q4197">
        <f t="shared" si="567"/>
        <v>40</v>
      </c>
      <c r="R4197">
        <v>33</v>
      </c>
      <c r="S4197">
        <v>10</v>
      </c>
      <c r="T4197">
        <f t="shared" si="568"/>
        <v>60</v>
      </c>
    </row>
    <row r="4198" spans="2:20" x14ac:dyDescent="0.25">
      <c r="B4198" s="16">
        <f t="shared" si="561"/>
        <v>42998</v>
      </c>
      <c r="C4198">
        <f t="shared" si="562"/>
        <v>295</v>
      </c>
      <c r="D4198">
        <f t="shared" si="569"/>
        <v>220</v>
      </c>
      <c r="E4198">
        <f t="shared" si="570"/>
        <v>75</v>
      </c>
      <c r="F4198">
        <f t="shared" si="554"/>
        <v>0</v>
      </c>
      <c r="G4198">
        <f t="shared" si="563"/>
        <v>6</v>
      </c>
      <c r="H4198">
        <f t="shared" si="565"/>
        <v>10</v>
      </c>
      <c r="O4198">
        <f t="shared" si="564"/>
        <v>41</v>
      </c>
      <c r="P4198">
        <f t="shared" si="566"/>
        <v>20</v>
      </c>
      <c r="Q4198">
        <f t="shared" si="567"/>
        <v>40</v>
      </c>
      <c r="R4198">
        <v>33</v>
      </c>
      <c r="S4198">
        <v>10</v>
      </c>
      <c r="T4198">
        <f t="shared" si="568"/>
        <v>60</v>
      </c>
    </row>
    <row r="4199" spans="2:20" x14ac:dyDescent="0.25">
      <c r="B4199" s="16">
        <f t="shared" si="561"/>
        <v>42999</v>
      </c>
      <c r="C4199">
        <f t="shared" si="562"/>
        <v>295</v>
      </c>
      <c r="D4199">
        <f t="shared" si="569"/>
        <v>220</v>
      </c>
      <c r="E4199">
        <f t="shared" si="570"/>
        <v>75</v>
      </c>
      <c r="F4199">
        <f t="shared" si="554"/>
        <v>0</v>
      </c>
      <c r="G4199">
        <f t="shared" si="563"/>
        <v>6</v>
      </c>
      <c r="H4199">
        <f t="shared" si="565"/>
        <v>10</v>
      </c>
      <c r="O4199">
        <f t="shared" si="564"/>
        <v>41</v>
      </c>
      <c r="P4199">
        <f t="shared" si="566"/>
        <v>20</v>
      </c>
      <c r="Q4199">
        <f t="shared" si="567"/>
        <v>40</v>
      </c>
      <c r="R4199">
        <v>33</v>
      </c>
      <c r="S4199">
        <v>10</v>
      </c>
      <c r="T4199">
        <f t="shared" si="568"/>
        <v>60</v>
      </c>
    </row>
    <row r="4200" spans="2:20" x14ac:dyDescent="0.25">
      <c r="B4200" s="16">
        <f t="shared" si="561"/>
        <v>43000</v>
      </c>
      <c r="C4200">
        <f t="shared" si="562"/>
        <v>295</v>
      </c>
      <c r="D4200">
        <f t="shared" si="569"/>
        <v>220</v>
      </c>
      <c r="E4200">
        <f t="shared" si="570"/>
        <v>75</v>
      </c>
      <c r="F4200">
        <f t="shared" si="554"/>
        <v>0</v>
      </c>
      <c r="G4200">
        <f t="shared" si="563"/>
        <v>6</v>
      </c>
      <c r="H4200">
        <f t="shared" si="565"/>
        <v>10</v>
      </c>
      <c r="O4200">
        <f t="shared" si="564"/>
        <v>41</v>
      </c>
      <c r="P4200">
        <f t="shared" si="566"/>
        <v>20</v>
      </c>
      <c r="Q4200">
        <f t="shared" si="567"/>
        <v>40</v>
      </c>
      <c r="R4200">
        <v>33</v>
      </c>
      <c r="S4200">
        <v>10</v>
      </c>
      <c r="T4200">
        <f t="shared" si="568"/>
        <v>60</v>
      </c>
    </row>
    <row r="4201" spans="2:20" x14ac:dyDescent="0.25">
      <c r="B4201" s="16">
        <f t="shared" si="561"/>
        <v>43001</v>
      </c>
      <c r="C4201">
        <f t="shared" si="562"/>
        <v>295</v>
      </c>
      <c r="D4201">
        <f t="shared" si="569"/>
        <v>220</v>
      </c>
      <c r="E4201">
        <f t="shared" si="570"/>
        <v>75</v>
      </c>
      <c r="F4201">
        <f t="shared" si="554"/>
        <v>0</v>
      </c>
      <c r="G4201">
        <f t="shared" si="563"/>
        <v>6</v>
      </c>
      <c r="H4201">
        <f t="shared" si="565"/>
        <v>10</v>
      </c>
      <c r="O4201">
        <f t="shared" si="564"/>
        <v>41</v>
      </c>
      <c r="P4201">
        <f t="shared" si="566"/>
        <v>20</v>
      </c>
      <c r="Q4201">
        <f t="shared" si="567"/>
        <v>40</v>
      </c>
      <c r="R4201">
        <v>33</v>
      </c>
      <c r="S4201">
        <v>10</v>
      </c>
      <c r="T4201">
        <f t="shared" si="568"/>
        <v>60</v>
      </c>
    </row>
    <row r="4202" spans="2:20" x14ac:dyDescent="0.25">
      <c r="B4202" s="16">
        <f t="shared" si="561"/>
        <v>43002</v>
      </c>
      <c r="C4202">
        <f t="shared" si="562"/>
        <v>295</v>
      </c>
      <c r="D4202">
        <f t="shared" si="569"/>
        <v>220</v>
      </c>
      <c r="E4202">
        <f t="shared" si="570"/>
        <v>75</v>
      </c>
      <c r="F4202">
        <f t="shared" si="554"/>
        <v>0</v>
      </c>
      <c r="G4202">
        <f t="shared" si="563"/>
        <v>6</v>
      </c>
      <c r="H4202">
        <f t="shared" si="565"/>
        <v>10</v>
      </c>
      <c r="O4202">
        <f t="shared" si="564"/>
        <v>41</v>
      </c>
      <c r="P4202">
        <f t="shared" si="566"/>
        <v>20</v>
      </c>
      <c r="Q4202">
        <f t="shared" si="567"/>
        <v>40</v>
      </c>
      <c r="R4202">
        <v>33</v>
      </c>
      <c r="S4202">
        <v>10</v>
      </c>
      <c r="T4202">
        <f t="shared" si="568"/>
        <v>60</v>
      </c>
    </row>
    <row r="4203" spans="2:20" x14ac:dyDescent="0.25">
      <c r="B4203" s="16">
        <f t="shared" si="561"/>
        <v>43003</v>
      </c>
      <c r="C4203">
        <f t="shared" si="562"/>
        <v>295</v>
      </c>
      <c r="D4203">
        <f t="shared" si="569"/>
        <v>220</v>
      </c>
      <c r="E4203">
        <f t="shared" si="570"/>
        <v>75</v>
      </c>
      <c r="F4203">
        <f t="shared" si="554"/>
        <v>0</v>
      </c>
      <c r="G4203">
        <f t="shared" si="563"/>
        <v>6</v>
      </c>
      <c r="H4203">
        <f t="shared" si="565"/>
        <v>10</v>
      </c>
      <c r="O4203">
        <f t="shared" si="564"/>
        <v>41</v>
      </c>
      <c r="P4203">
        <f t="shared" si="566"/>
        <v>20</v>
      </c>
      <c r="Q4203">
        <f t="shared" si="567"/>
        <v>40</v>
      </c>
      <c r="R4203">
        <v>33</v>
      </c>
      <c r="S4203">
        <v>10</v>
      </c>
      <c r="T4203">
        <f t="shared" si="568"/>
        <v>60</v>
      </c>
    </row>
    <row r="4204" spans="2:20" x14ac:dyDescent="0.25">
      <c r="B4204" s="16">
        <f t="shared" si="561"/>
        <v>43004</v>
      </c>
      <c r="C4204">
        <f t="shared" si="562"/>
        <v>295</v>
      </c>
      <c r="D4204">
        <f t="shared" si="569"/>
        <v>220</v>
      </c>
      <c r="E4204">
        <f t="shared" si="570"/>
        <v>75</v>
      </c>
      <c r="F4204">
        <f t="shared" si="554"/>
        <v>0</v>
      </c>
      <c r="G4204">
        <f t="shared" si="563"/>
        <v>6</v>
      </c>
      <c r="H4204">
        <f t="shared" si="565"/>
        <v>10</v>
      </c>
      <c r="O4204">
        <f t="shared" si="564"/>
        <v>41</v>
      </c>
      <c r="P4204">
        <f t="shared" si="566"/>
        <v>20</v>
      </c>
      <c r="Q4204">
        <f t="shared" si="567"/>
        <v>40</v>
      </c>
      <c r="R4204">
        <v>33</v>
      </c>
      <c r="S4204">
        <v>10</v>
      </c>
      <c r="T4204">
        <f t="shared" si="568"/>
        <v>60</v>
      </c>
    </row>
    <row r="4205" spans="2:20" x14ac:dyDescent="0.25">
      <c r="B4205" s="16">
        <f t="shared" si="561"/>
        <v>43005</v>
      </c>
      <c r="C4205">
        <f t="shared" si="562"/>
        <v>295</v>
      </c>
      <c r="D4205">
        <f t="shared" si="569"/>
        <v>220</v>
      </c>
      <c r="E4205">
        <f t="shared" si="570"/>
        <v>75</v>
      </c>
      <c r="F4205">
        <f t="shared" si="554"/>
        <v>0</v>
      </c>
      <c r="G4205">
        <f t="shared" si="563"/>
        <v>6</v>
      </c>
      <c r="H4205">
        <f t="shared" si="565"/>
        <v>10</v>
      </c>
      <c r="O4205">
        <f t="shared" si="564"/>
        <v>41</v>
      </c>
      <c r="P4205">
        <f t="shared" si="566"/>
        <v>20</v>
      </c>
      <c r="Q4205">
        <f t="shared" si="567"/>
        <v>40</v>
      </c>
      <c r="R4205">
        <v>33</v>
      </c>
      <c r="S4205">
        <v>10</v>
      </c>
      <c r="T4205">
        <f t="shared" si="568"/>
        <v>60</v>
      </c>
    </row>
    <row r="4206" spans="2:20" x14ac:dyDescent="0.25">
      <c r="B4206" s="16">
        <f t="shared" si="561"/>
        <v>43006</v>
      </c>
      <c r="C4206">
        <f t="shared" si="562"/>
        <v>295</v>
      </c>
      <c r="D4206">
        <f t="shared" si="569"/>
        <v>220</v>
      </c>
      <c r="E4206">
        <f t="shared" si="570"/>
        <v>75</v>
      </c>
      <c r="F4206">
        <f t="shared" si="554"/>
        <v>0</v>
      </c>
      <c r="G4206">
        <f t="shared" si="563"/>
        <v>6</v>
      </c>
      <c r="H4206">
        <f t="shared" si="565"/>
        <v>10</v>
      </c>
      <c r="O4206">
        <f t="shared" si="564"/>
        <v>41</v>
      </c>
      <c r="P4206">
        <f t="shared" si="566"/>
        <v>20</v>
      </c>
      <c r="Q4206">
        <f t="shared" si="567"/>
        <v>40</v>
      </c>
      <c r="R4206">
        <v>33</v>
      </c>
      <c r="S4206">
        <v>10</v>
      </c>
      <c r="T4206">
        <f t="shared" si="568"/>
        <v>60</v>
      </c>
    </row>
    <row r="4207" spans="2:20" x14ac:dyDescent="0.25">
      <c r="B4207" s="16">
        <f t="shared" si="561"/>
        <v>43007</v>
      </c>
      <c r="C4207">
        <f t="shared" si="562"/>
        <v>295</v>
      </c>
      <c r="D4207">
        <f t="shared" si="569"/>
        <v>220</v>
      </c>
      <c r="E4207">
        <f t="shared" si="570"/>
        <v>75</v>
      </c>
      <c r="F4207">
        <f t="shared" si="554"/>
        <v>0</v>
      </c>
      <c r="G4207">
        <f t="shared" si="563"/>
        <v>6</v>
      </c>
      <c r="H4207">
        <f t="shared" si="565"/>
        <v>10</v>
      </c>
      <c r="O4207">
        <f t="shared" si="564"/>
        <v>41</v>
      </c>
      <c r="P4207">
        <f t="shared" si="566"/>
        <v>20</v>
      </c>
      <c r="Q4207">
        <f t="shared" si="567"/>
        <v>40</v>
      </c>
      <c r="R4207">
        <v>33</v>
      </c>
      <c r="S4207">
        <v>10</v>
      </c>
      <c r="T4207">
        <f t="shared" si="568"/>
        <v>60</v>
      </c>
    </row>
    <row r="4208" spans="2:20" x14ac:dyDescent="0.25">
      <c r="B4208" s="16">
        <f t="shared" si="561"/>
        <v>43008</v>
      </c>
      <c r="C4208">
        <f t="shared" si="562"/>
        <v>295</v>
      </c>
      <c r="D4208">
        <f t="shared" si="569"/>
        <v>220</v>
      </c>
      <c r="E4208">
        <f t="shared" si="570"/>
        <v>75</v>
      </c>
      <c r="F4208">
        <f t="shared" si="554"/>
        <v>0</v>
      </c>
      <c r="G4208">
        <f t="shared" si="563"/>
        <v>6</v>
      </c>
      <c r="H4208">
        <f t="shared" si="565"/>
        <v>10</v>
      </c>
      <c r="O4208">
        <f t="shared" si="564"/>
        <v>41</v>
      </c>
      <c r="P4208">
        <f t="shared" si="566"/>
        <v>20</v>
      </c>
      <c r="Q4208">
        <f t="shared" si="567"/>
        <v>40</v>
      </c>
      <c r="R4208">
        <v>33</v>
      </c>
      <c r="S4208">
        <v>10</v>
      </c>
      <c r="T4208">
        <f t="shared" si="568"/>
        <v>60</v>
      </c>
    </row>
    <row r="4209" spans="2:21" x14ac:dyDescent="0.25">
      <c r="B4209" s="16">
        <f t="shared" si="561"/>
        <v>43009</v>
      </c>
      <c r="C4209">
        <f t="shared" si="562"/>
        <v>295</v>
      </c>
      <c r="D4209">
        <f>SUM(F4209:W4209)</f>
        <v>153</v>
      </c>
      <c r="E4209">
        <f>C4209-D4209</f>
        <v>142</v>
      </c>
      <c r="O4209">
        <f>2+2</f>
        <v>4</v>
      </c>
      <c r="P4209">
        <f>1+7+2+2+2</f>
        <v>14</v>
      </c>
      <c r="Q4209">
        <f>6+13</f>
        <v>19</v>
      </c>
      <c r="R4209">
        <v>25</v>
      </c>
      <c r="T4209">
        <f>10+4+5+62</f>
        <v>81</v>
      </c>
      <c r="U4209">
        <v>10</v>
      </c>
    </row>
    <row r="4210" spans="2:21" x14ac:dyDescent="0.25">
      <c r="B4210" s="16">
        <f t="shared" si="561"/>
        <v>43010</v>
      </c>
      <c r="C4210">
        <f t="shared" si="562"/>
        <v>295</v>
      </c>
      <c r="D4210">
        <f t="shared" ref="D4210:D4273" si="571">SUM(F4210:W4210)</f>
        <v>153</v>
      </c>
      <c r="E4210">
        <f t="shared" ref="E4210:E4273" si="572">C4210-D4210</f>
        <v>142</v>
      </c>
      <c r="O4210">
        <f t="shared" ref="O4210:O4239" si="573">2+2</f>
        <v>4</v>
      </c>
      <c r="P4210">
        <f t="shared" ref="P4210:P4239" si="574">1+7+2+2+2</f>
        <v>14</v>
      </c>
      <c r="Q4210">
        <f t="shared" ref="Q4210:Q4239" si="575">6+13</f>
        <v>19</v>
      </c>
      <c r="R4210">
        <v>25</v>
      </c>
      <c r="T4210">
        <f t="shared" ref="T4210:T4239" si="576">10+4+5+62</f>
        <v>81</v>
      </c>
      <c r="U4210">
        <v>10</v>
      </c>
    </row>
    <row r="4211" spans="2:21" x14ac:dyDescent="0.25">
      <c r="B4211" s="16">
        <f t="shared" si="561"/>
        <v>43011</v>
      </c>
      <c r="C4211">
        <f t="shared" si="562"/>
        <v>295</v>
      </c>
      <c r="D4211">
        <f t="shared" si="571"/>
        <v>153</v>
      </c>
      <c r="E4211">
        <f t="shared" si="572"/>
        <v>142</v>
      </c>
      <c r="O4211">
        <f t="shared" si="573"/>
        <v>4</v>
      </c>
      <c r="P4211">
        <f t="shared" si="574"/>
        <v>14</v>
      </c>
      <c r="Q4211">
        <f t="shared" si="575"/>
        <v>19</v>
      </c>
      <c r="R4211">
        <v>25</v>
      </c>
      <c r="T4211">
        <f t="shared" si="576"/>
        <v>81</v>
      </c>
      <c r="U4211">
        <v>10</v>
      </c>
    </row>
    <row r="4212" spans="2:21" x14ac:dyDescent="0.25">
      <c r="B4212" s="16">
        <f t="shared" si="561"/>
        <v>43012</v>
      </c>
      <c r="C4212">
        <f t="shared" si="562"/>
        <v>295</v>
      </c>
      <c r="D4212">
        <f t="shared" si="571"/>
        <v>153</v>
      </c>
      <c r="E4212">
        <f t="shared" si="572"/>
        <v>142</v>
      </c>
      <c r="O4212">
        <f t="shared" si="573"/>
        <v>4</v>
      </c>
      <c r="P4212">
        <f t="shared" si="574"/>
        <v>14</v>
      </c>
      <c r="Q4212">
        <f t="shared" si="575"/>
        <v>19</v>
      </c>
      <c r="R4212">
        <v>25</v>
      </c>
      <c r="T4212">
        <f t="shared" si="576"/>
        <v>81</v>
      </c>
      <c r="U4212">
        <v>10</v>
      </c>
    </row>
    <row r="4213" spans="2:21" x14ac:dyDescent="0.25">
      <c r="B4213" s="16">
        <f t="shared" si="561"/>
        <v>43013</v>
      </c>
      <c r="C4213">
        <f t="shared" si="562"/>
        <v>295</v>
      </c>
      <c r="D4213">
        <f t="shared" si="571"/>
        <v>153</v>
      </c>
      <c r="E4213">
        <f t="shared" si="572"/>
        <v>142</v>
      </c>
      <c r="O4213">
        <f t="shared" si="573"/>
        <v>4</v>
      </c>
      <c r="P4213">
        <f t="shared" si="574"/>
        <v>14</v>
      </c>
      <c r="Q4213">
        <f t="shared" si="575"/>
        <v>19</v>
      </c>
      <c r="R4213">
        <v>25</v>
      </c>
      <c r="T4213">
        <f t="shared" si="576"/>
        <v>81</v>
      </c>
      <c r="U4213">
        <v>10</v>
      </c>
    </row>
    <row r="4214" spans="2:21" x14ac:dyDescent="0.25">
      <c r="B4214" s="16">
        <f t="shared" si="561"/>
        <v>43014</v>
      </c>
      <c r="C4214">
        <f t="shared" si="562"/>
        <v>295</v>
      </c>
      <c r="D4214">
        <f t="shared" si="571"/>
        <v>153</v>
      </c>
      <c r="E4214">
        <f t="shared" si="572"/>
        <v>142</v>
      </c>
      <c r="O4214">
        <f t="shared" si="573"/>
        <v>4</v>
      </c>
      <c r="P4214">
        <f t="shared" si="574"/>
        <v>14</v>
      </c>
      <c r="Q4214">
        <f t="shared" si="575"/>
        <v>19</v>
      </c>
      <c r="R4214">
        <v>25</v>
      </c>
      <c r="T4214">
        <f t="shared" si="576"/>
        <v>81</v>
      </c>
      <c r="U4214">
        <v>10</v>
      </c>
    </row>
    <row r="4215" spans="2:21" x14ac:dyDescent="0.25">
      <c r="B4215" s="16">
        <f t="shared" si="561"/>
        <v>43015</v>
      </c>
      <c r="C4215">
        <f t="shared" si="562"/>
        <v>295</v>
      </c>
      <c r="D4215">
        <f t="shared" si="571"/>
        <v>153</v>
      </c>
      <c r="E4215">
        <f t="shared" si="572"/>
        <v>142</v>
      </c>
      <c r="O4215">
        <f t="shared" si="573"/>
        <v>4</v>
      </c>
      <c r="P4215">
        <f t="shared" si="574"/>
        <v>14</v>
      </c>
      <c r="Q4215">
        <f t="shared" si="575"/>
        <v>19</v>
      </c>
      <c r="R4215">
        <v>25</v>
      </c>
      <c r="T4215">
        <f t="shared" si="576"/>
        <v>81</v>
      </c>
      <c r="U4215">
        <v>10</v>
      </c>
    </row>
    <row r="4216" spans="2:21" x14ac:dyDescent="0.25">
      <c r="B4216" s="16">
        <f t="shared" si="561"/>
        <v>43016</v>
      </c>
      <c r="C4216">
        <f t="shared" si="562"/>
        <v>295</v>
      </c>
      <c r="D4216">
        <f t="shared" si="571"/>
        <v>153</v>
      </c>
      <c r="E4216">
        <f t="shared" si="572"/>
        <v>142</v>
      </c>
      <c r="O4216">
        <f t="shared" si="573"/>
        <v>4</v>
      </c>
      <c r="P4216">
        <f t="shared" si="574"/>
        <v>14</v>
      </c>
      <c r="Q4216">
        <f t="shared" si="575"/>
        <v>19</v>
      </c>
      <c r="R4216">
        <v>25</v>
      </c>
      <c r="T4216">
        <f t="shared" si="576"/>
        <v>81</v>
      </c>
      <c r="U4216">
        <v>10</v>
      </c>
    </row>
    <row r="4217" spans="2:21" x14ac:dyDescent="0.25">
      <c r="B4217" s="16">
        <f t="shared" si="561"/>
        <v>43017</v>
      </c>
      <c r="C4217">
        <f t="shared" si="562"/>
        <v>295</v>
      </c>
      <c r="D4217">
        <f t="shared" si="571"/>
        <v>153</v>
      </c>
      <c r="E4217">
        <f t="shared" si="572"/>
        <v>142</v>
      </c>
      <c r="O4217">
        <f t="shared" si="573"/>
        <v>4</v>
      </c>
      <c r="P4217">
        <f t="shared" si="574"/>
        <v>14</v>
      </c>
      <c r="Q4217">
        <f t="shared" si="575"/>
        <v>19</v>
      </c>
      <c r="R4217">
        <v>25</v>
      </c>
      <c r="T4217">
        <f t="shared" si="576"/>
        <v>81</v>
      </c>
      <c r="U4217">
        <v>10</v>
      </c>
    </row>
    <row r="4218" spans="2:21" x14ac:dyDescent="0.25">
      <c r="B4218" s="16">
        <f t="shared" si="561"/>
        <v>43018</v>
      </c>
      <c r="C4218">
        <f t="shared" si="562"/>
        <v>295</v>
      </c>
      <c r="D4218">
        <f t="shared" si="571"/>
        <v>153</v>
      </c>
      <c r="E4218">
        <f t="shared" si="572"/>
        <v>142</v>
      </c>
      <c r="O4218">
        <f t="shared" si="573"/>
        <v>4</v>
      </c>
      <c r="P4218">
        <f t="shared" si="574"/>
        <v>14</v>
      </c>
      <c r="Q4218">
        <f t="shared" si="575"/>
        <v>19</v>
      </c>
      <c r="R4218">
        <v>25</v>
      </c>
      <c r="T4218">
        <f t="shared" si="576"/>
        <v>81</v>
      </c>
      <c r="U4218">
        <v>10</v>
      </c>
    </row>
    <row r="4219" spans="2:21" x14ac:dyDescent="0.25">
      <c r="B4219" s="16">
        <f t="shared" si="561"/>
        <v>43019</v>
      </c>
      <c r="C4219">
        <f t="shared" si="562"/>
        <v>295</v>
      </c>
      <c r="D4219">
        <f t="shared" si="571"/>
        <v>153</v>
      </c>
      <c r="E4219">
        <f t="shared" si="572"/>
        <v>142</v>
      </c>
      <c r="O4219">
        <f t="shared" si="573"/>
        <v>4</v>
      </c>
      <c r="P4219">
        <f t="shared" si="574"/>
        <v>14</v>
      </c>
      <c r="Q4219">
        <f t="shared" si="575"/>
        <v>19</v>
      </c>
      <c r="R4219">
        <v>25</v>
      </c>
      <c r="T4219">
        <f t="shared" si="576"/>
        <v>81</v>
      </c>
      <c r="U4219">
        <v>10</v>
      </c>
    </row>
    <row r="4220" spans="2:21" x14ac:dyDescent="0.25">
      <c r="B4220" s="16">
        <f t="shared" si="561"/>
        <v>43020</v>
      </c>
      <c r="C4220">
        <f t="shared" si="562"/>
        <v>295</v>
      </c>
      <c r="D4220">
        <f t="shared" si="571"/>
        <v>153</v>
      </c>
      <c r="E4220">
        <f t="shared" si="572"/>
        <v>142</v>
      </c>
      <c r="O4220">
        <f t="shared" si="573"/>
        <v>4</v>
      </c>
      <c r="P4220">
        <f t="shared" si="574"/>
        <v>14</v>
      </c>
      <c r="Q4220">
        <f t="shared" si="575"/>
        <v>19</v>
      </c>
      <c r="R4220">
        <v>25</v>
      </c>
      <c r="T4220">
        <f t="shared" si="576"/>
        <v>81</v>
      </c>
      <c r="U4220">
        <v>10</v>
      </c>
    </row>
    <row r="4221" spans="2:21" x14ac:dyDescent="0.25">
      <c r="B4221" s="16">
        <f t="shared" si="561"/>
        <v>43021</v>
      </c>
      <c r="C4221">
        <f t="shared" si="562"/>
        <v>295</v>
      </c>
      <c r="D4221">
        <f t="shared" si="571"/>
        <v>153</v>
      </c>
      <c r="E4221">
        <f t="shared" si="572"/>
        <v>142</v>
      </c>
      <c r="O4221">
        <f t="shared" si="573"/>
        <v>4</v>
      </c>
      <c r="P4221">
        <f t="shared" si="574"/>
        <v>14</v>
      </c>
      <c r="Q4221">
        <f t="shared" si="575"/>
        <v>19</v>
      </c>
      <c r="R4221">
        <v>25</v>
      </c>
      <c r="T4221">
        <f t="shared" si="576"/>
        <v>81</v>
      </c>
      <c r="U4221">
        <v>10</v>
      </c>
    </row>
    <row r="4222" spans="2:21" x14ac:dyDescent="0.25">
      <c r="B4222" s="16">
        <f t="shared" si="561"/>
        <v>43022</v>
      </c>
      <c r="C4222">
        <f t="shared" si="562"/>
        <v>295</v>
      </c>
      <c r="D4222">
        <f t="shared" si="571"/>
        <v>153</v>
      </c>
      <c r="E4222">
        <f t="shared" si="572"/>
        <v>142</v>
      </c>
      <c r="O4222">
        <f t="shared" si="573"/>
        <v>4</v>
      </c>
      <c r="P4222">
        <f t="shared" si="574"/>
        <v>14</v>
      </c>
      <c r="Q4222">
        <f t="shared" si="575"/>
        <v>19</v>
      </c>
      <c r="R4222">
        <v>25</v>
      </c>
      <c r="T4222">
        <f t="shared" si="576"/>
        <v>81</v>
      </c>
      <c r="U4222">
        <v>10</v>
      </c>
    </row>
    <row r="4223" spans="2:21" x14ac:dyDescent="0.25">
      <c r="B4223" s="16">
        <f t="shared" si="561"/>
        <v>43023</v>
      </c>
      <c r="C4223">
        <f t="shared" si="562"/>
        <v>295</v>
      </c>
      <c r="D4223">
        <f t="shared" si="571"/>
        <v>153</v>
      </c>
      <c r="E4223">
        <f t="shared" si="572"/>
        <v>142</v>
      </c>
      <c r="O4223">
        <f t="shared" si="573"/>
        <v>4</v>
      </c>
      <c r="P4223">
        <f t="shared" si="574"/>
        <v>14</v>
      </c>
      <c r="Q4223">
        <f t="shared" si="575"/>
        <v>19</v>
      </c>
      <c r="R4223">
        <v>25</v>
      </c>
      <c r="T4223">
        <f t="shared" si="576"/>
        <v>81</v>
      </c>
      <c r="U4223">
        <v>10</v>
      </c>
    </row>
    <row r="4224" spans="2:21" x14ac:dyDescent="0.25">
      <c r="B4224" s="16">
        <f t="shared" si="561"/>
        <v>43024</v>
      </c>
      <c r="C4224">
        <f t="shared" si="562"/>
        <v>295</v>
      </c>
      <c r="D4224">
        <f t="shared" si="571"/>
        <v>153</v>
      </c>
      <c r="E4224">
        <f t="shared" si="572"/>
        <v>142</v>
      </c>
      <c r="O4224">
        <f t="shared" si="573"/>
        <v>4</v>
      </c>
      <c r="P4224">
        <f t="shared" si="574"/>
        <v>14</v>
      </c>
      <c r="Q4224">
        <f t="shared" si="575"/>
        <v>19</v>
      </c>
      <c r="R4224">
        <v>25</v>
      </c>
      <c r="T4224">
        <f t="shared" si="576"/>
        <v>81</v>
      </c>
      <c r="U4224">
        <v>10</v>
      </c>
    </row>
    <row r="4225" spans="2:21" x14ac:dyDescent="0.25">
      <c r="B4225" s="16">
        <f t="shared" si="561"/>
        <v>43025</v>
      </c>
      <c r="C4225">
        <f t="shared" si="562"/>
        <v>295</v>
      </c>
      <c r="D4225">
        <f t="shared" si="571"/>
        <v>153</v>
      </c>
      <c r="E4225">
        <f t="shared" si="572"/>
        <v>142</v>
      </c>
      <c r="O4225">
        <f t="shared" si="573"/>
        <v>4</v>
      </c>
      <c r="P4225">
        <f t="shared" si="574"/>
        <v>14</v>
      </c>
      <c r="Q4225">
        <f t="shared" si="575"/>
        <v>19</v>
      </c>
      <c r="R4225">
        <v>25</v>
      </c>
      <c r="T4225">
        <f t="shared" si="576"/>
        <v>81</v>
      </c>
      <c r="U4225">
        <v>10</v>
      </c>
    </row>
    <row r="4226" spans="2:21" x14ac:dyDescent="0.25">
      <c r="B4226" s="16">
        <f t="shared" si="561"/>
        <v>43026</v>
      </c>
      <c r="C4226">
        <f t="shared" si="562"/>
        <v>295</v>
      </c>
      <c r="D4226">
        <f t="shared" si="571"/>
        <v>153</v>
      </c>
      <c r="E4226">
        <f t="shared" si="572"/>
        <v>142</v>
      </c>
      <c r="O4226">
        <f t="shared" si="573"/>
        <v>4</v>
      </c>
      <c r="P4226">
        <f t="shared" si="574"/>
        <v>14</v>
      </c>
      <c r="Q4226">
        <f t="shared" si="575"/>
        <v>19</v>
      </c>
      <c r="R4226">
        <v>25</v>
      </c>
      <c r="T4226">
        <f t="shared" si="576"/>
        <v>81</v>
      </c>
      <c r="U4226">
        <v>10</v>
      </c>
    </row>
    <row r="4227" spans="2:21" x14ac:dyDescent="0.25">
      <c r="B4227" s="16">
        <f t="shared" si="561"/>
        <v>43027</v>
      </c>
      <c r="C4227">
        <f t="shared" si="562"/>
        <v>295</v>
      </c>
      <c r="D4227">
        <f t="shared" si="571"/>
        <v>153</v>
      </c>
      <c r="E4227">
        <f t="shared" si="572"/>
        <v>142</v>
      </c>
      <c r="O4227">
        <f t="shared" si="573"/>
        <v>4</v>
      </c>
      <c r="P4227">
        <f t="shared" si="574"/>
        <v>14</v>
      </c>
      <c r="Q4227">
        <f t="shared" si="575"/>
        <v>19</v>
      </c>
      <c r="R4227">
        <v>25</v>
      </c>
      <c r="T4227">
        <f t="shared" si="576"/>
        <v>81</v>
      </c>
      <c r="U4227">
        <v>10</v>
      </c>
    </row>
    <row r="4228" spans="2:21" x14ac:dyDescent="0.25">
      <c r="B4228" s="16">
        <f t="shared" si="561"/>
        <v>43028</v>
      </c>
      <c r="C4228">
        <f t="shared" si="562"/>
        <v>295</v>
      </c>
      <c r="D4228">
        <f t="shared" si="571"/>
        <v>153</v>
      </c>
      <c r="E4228">
        <f t="shared" si="572"/>
        <v>142</v>
      </c>
      <c r="O4228">
        <f t="shared" si="573"/>
        <v>4</v>
      </c>
      <c r="P4228">
        <f t="shared" si="574"/>
        <v>14</v>
      </c>
      <c r="Q4228">
        <f t="shared" si="575"/>
        <v>19</v>
      </c>
      <c r="R4228">
        <v>25</v>
      </c>
      <c r="T4228">
        <f t="shared" si="576"/>
        <v>81</v>
      </c>
      <c r="U4228">
        <v>10</v>
      </c>
    </row>
    <row r="4229" spans="2:21" x14ac:dyDescent="0.25">
      <c r="B4229" s="16">
        <f t="shared" si="561"/>
        <v>43029</v>
      </c>
      <c r="C4229">
        <f t="shared" si="562"/>
        <v>295</v>
      </c>
      <c r="D4229">
        <f t="shared" si="571"/>
        <v>153</v>
      </c>
      <c r="E4229">
        <f t="shared" si="572"/>
        <v>142</v>
      </c>
      <c r="O4229">
        <f t="shared" si="573"/>
        <v>4</v>
      </c>
      <c r="P4229">
        <f t="shared" si="574"/>
        <v>14</v>
      </c>
      <c r="Q4229">
        <f t="shared" si="575"/>
        <v>19</v>
      </c>
      <c r="R4229">
        <v>25</v>
      </c>
      <c r="T4229">
        <f t="shared" si="576"/>
        <v>81</v>
      </c>
      <c r="U4229">
        <v>10</v>
      </c>
    </row>
    <row r="4230" spans="2:21" x14ac:dyDescent="0.25">
      <c r="B4230" s="16">
        <f t="shared" si="561"/>
        <v>43030</v>
      </c>
      <c r="C4230">
        <f t="shared" si="562"/>
        <v>295</v>
      </c>
      <c r="D4230">
        <f t="shared" si="571"/>
        <v>153</v>
      </c>
      <c r="E4230">
        <f t="shared" si="572"/>
        <v>142</v>
      </c>
      <c r="O4230">
        <f t="shared" si="573"/>
        <v>4</v>
      </c>
      <c r="P4230">
        <f t="shared" si="574"/>
        <v>14</v>
      </c>
      <c r="Q4230">
        <f t="shared" si="575"/>
        <v>19</v>
      </c>
      <c r="R4230">
        <v>25</v>
      </c>
      <c r="T4230">
        <f t="shared" si="576"/>
        <v>81</v>
      </c>
      <c r="U4230">
        <v>10</v>
      </c>
    </row>
    <row r="4231" spans="2:21" x14ac:dyDescent="0.25">
      <c r="B4231" s="16">
        <f t="shared" si="561"/>
        <v>43031</v>
      </c>
      <c r="C4231">
        <f t="shared" si="562"/>
        <v>295</v>
      </c>
      <c r="D4231">
        <f t="shared" si="571"/>
        <v>153</v>
      </c>
      <c r="E4231">
        <f t="shared" si="572"/>
        <v>142</v>
      </c>
      <c r="O4231">
        <f t="shared" si="573"/>
        <v>4</v>
      </c>
      <c r="P4231">
        <f t="shared" si="574"/>
        <v>14</v>
      </c>
      <c r="Q4231">
        <f t="shared" si="575"/>
        <v>19</v>
      </c>
      <c r="R4231">
        <v>25</v>
      </c>
      <c r="T4231">
        <f t="shared" si="576"/>
        <v>81</v>
      </c>
      <c r="U4231">
        <v>10</v>
      </c>
    </row>
    <row r="4232" spans="2:21" x14ac:dyDescent="0.25">
      <c r="B4232" s="16">
        <f t="shared" si="561"/>
        <v>43032</v>
      </c>
      <c r="C4232">
        <f t="shared" si="562"/>
        <v>295</v>
      </c>
      <c r="D4232">
        <f t="shared" si="571"/>
        <v>153</v>
      </c>
      <c r="E4232">
        <f t="shared" si="572"/>
        <v>142</v>
      </c>
      <c r="O4232">
        <f t="shared" si="573"/>
        <v>4</v>
      </c>
      <c r="P4232">
        <f t="shared" si="574"/>
        <v>14</v>
      </c>
      <c r="Q4232">
        <f t="shared" si="575"/>
        <v>19</v>
      </c>
      <c r="R4232">
        <v>25</v>
      </c>
      <c r="T4232">
        <f t="shared" si="576"/>
        <v>81</v>
      </c>
      <c r="U4232">
        <v>10</v>
      </c>
    </row>
    <row r="4233" spans="2:21" x14ac:dyDescent="0.25">
      <c r="B4233" s="16">
        <f t="shared" ref="B4233:B4296" si="577">B4232+1</f>
        <v>43033</v>
      </c>
      <c r="C4233">
        <f t="shared" si="562"/>
        <v>295</v>
      </c>
      <c r="D4233">
        <f t="shared" si="571"/>
        <v>153</v>
      </c>
      <c r="E4233">
        <f t="shared" si="572"/>
        <v>142</v>
      </c>
      <c r="O4233">
        <f t="shared" si="573"/>
        <v>4</v>
      </c>
      <c r="P4233">
        <f t="shared" si="574"/>
        <v>14</v>
      </c>
      <c r="Q4233">
        <f t="shared" si="575"/>
        <v>19</v>
      </c>
      <c r="R4233">
        <v>25</v>
      </c>
      <c r="T4233">
        <f t="shared" si="576"/>
        <v>81</v>
      </c>
      <c r="U4233">
        <v>10</v>
      </c>
    </row>
    <row r="4234" spans="2:21" x14ac:dyDescent="0.25">
      <c r="B4234" s="16">
        <f t="shared" si="577"/>
        <v>43034</v>
      </c>
      <c r="C4234">
        <f t="shared" ref="C4234:C4297" si="578">C4233</f>
        <v>295</v>
      </c>
      <c r="D4234">
        <f t="shared" si="571"/>
        <v>153</v>
      </c>
      <c r="E4234">
        <f t="shared" si="572"/>
        <v>142</v>
      </c>
      <c r="O4234">
        <f t="shared" si="573"/>
        <v>4</v>
      </c>
      <c r="P4234">
        <f t="shared" si="574"/>
        <v>14</v>
      </c>
      <c r="Q4234">
        <f t="shared" si="575"/>
        <v>19</v>
      </c>
      <c r="R4234">
        <v>25</v>
      </c>
      <c r="T4234">
        <f t="shared" si="576"/>
        <v>81</v>
      </c>
      <c r="U4234">
        <v>10</v>
      </c>
    </row>
    <row r="4235" spans="2:21" x14ac:dyDescent="0.25">
      <c r="B4235" s="16">
        <f t="shared" si="577"/>
        <v>43035</v>
      </c>
      <c r="C4235">
        <f t="shared" si="578"/>
        <v>295</v>
      </c>
      <c r="D4235">
        <f t="shared" si="571"/>
        <v>153</v>
      </c>
      <c r="E4235">
        <f t="shared" si="572"/>
        <v>142</v>
      </c>
      <c r="O4235">
        <f t="shared" si="573"/>
        <v>4</v>
      </c>
      <c r="P4235">
        <f t="shared" si="574"/>
        <v>14</v>
      </c>
      <c r="Q4235">
        <f t="shared" si="575"/>
        <v>19</v>
      </c>
      <c r="R4235">
        <v>25</v>
      </c>
      <c r="T4235">
        <f t="shared" si="576"/>
        <v>81</v>
      </c>
      <c r="U4235">
        <v>10</v>
      </c>
    </row>
    <row r="4236" spans="2:21" x14ac:dyDescent="0.25">
      <c r="B4236" s="16">
        <f t="shared" si="577"/>
        <v>43036</v>
      </c>
      <c r="C4236">
        <f t="shared" si="578"/>
        <v>295</v>
      </c>
      <c r="D4236">
        <f t="shared" si="571"/>
        <v>153</v>
      </c>
      <c r="E4236">
        <f t="shared" si="572"/>
        <v>142</v>
      </c>
      <c r="O4236">
        <f t="shared" si="573"/>
        <v>4</v>
      </c>
      <c r="P4236">
        <f t="shared" si="574"/>
        <v>14</v>
      </c>
      <c r="Q4236">
        <f t="shared" si="575"/>
        <v>19</v>
      </c>
      <c r="R4236">
        <v>25</v>
      </c>
      <c r="T4236">
        <f t="shared" si="576"/>
        <v>81</v>
      </c>
      <c r="U4236">
        <v>10</v>
      </c>
    </row>
    <row r="4237" spans="2:21" x14ac:dyDescent="0.25">
      <c r="B4237" s="16">
        <f t="shared" si="577"/>
        <v>43037</v>
      </c>
      <c r="C4237">
        <f t="shared" si="578"/>
        <v>295</v>
      </c>
      <c r="D4237">
        <f t="shared" si="571"/>
        <v>153</v>
      </c>
      <c r="E4237">
        <f t="shared" si="572"/>
        <v>142</v>
      </c>
      <c r="O4237">
        <f t="shared" si="573"/>
        <v>4</v>
      </c>
      <c r="P4237">
        <f t="shared" si="574"/>
        <v>14</v>
      </c>
      <c r="Q4237">
        <f t="shared" si="575"/>
        <v>19</v>
      </c>
      <c r="R4237">
        <v>25</v>
      </c>
      <c r="T4237">
        <f t="shared" si="576"/>
        <v>81</v>
      </c>
      <c r="U4237">
        <v>10</v>
      </c>
    </row>
    <row r="4238" spans="2:21" x14ac:dyDescent="0.25">
      <c r="B4238" s="16">
        <f t="shared" si="577"/>
        <v>43038</v>
      </c>
      <c r="C4238">
        <f t="shared" si="578"/>
        <v>295</v>
      </c>
      <c r="D4238">
        <f t="shared" si="571"/>
        <v>153</v>
      </c>
      <c r="E4238">
        <f t="shared" si="572"/>
        <v>142</v>
      </c>
      <c r="O4238">
        <f t="shared" si="573"/>
        <v>4</v>
      </c>
      <c r="P4238">
        <f t="shared" si="574"/>
        <v>14</v>
      </c>
      <c r="Q4238">
        <f t="shared" si="575"/>
        <v>19</v>
      </c>
      <c r="R4238">
        <v>25</v>
      </c>
      <c r="T4238">
        <f t="shared" si="576"/>
        <v>81</v>
      </c>
      <c r="U4238">
        <v>10</v>
      </c>
    </row>
    <row r="4239" spans="2:21" x14ac:dyDescent="0.25">
      <c r="B4239" s="16">
        <f t="shared" si="577"/>
        <v>43039</v>
      </c>
      <c r="C4239">
        <f t="shared" si="578"/>
        <v>295</v>
      </c>
      <c r="D4239">
        <f t="shared" si="571"/>
        <v>153</v>
      </c>
      <c r="E4239">
        <f t="shared" si="572"/>
        <v>142</v>
      </c>
      <c r="O4239">
        <f t="shared" si="573"/>
        <v>4</v>
      </c>
      <c r="P4239">
        <f t="shared" si="574"/>
        <v>14</v>
      </c>
      <c r="Q4239">
        <f t="shared" si="575"/>
        <v>19</v>
      </c>
      <c r="R4239">
        <v>25</v>
      </c>
      <c r="T4239">
        <f t="shared" si="576"/>
        <v>81</v>
      </c>
      <c r="U4239">
        <v>10</v>
      </c>
    </row>
    <row r="4240" spans="2:21" x14ac:dyDescent="0.25">
      <c r="B4240" s="16">
        <f t="shared" si="577"/>
        <v>43040</v>
      </c>
      <c r="C4240">
        <f t="shared" si="578"/>
        <v>295</v>
      </c>
      <c r="D4240">
        <f t="shared" si="571"/>
        <v>74</v>
      </c>
      <c r="E4240">
        <f t="shared" si="572"/>
        <v>221</v>
      </c>
      <c r="H4240">
        <v>8</v>
      </c>
      <c r="O4240">
        <f t="shared" ref="O4240:O4269" si="579">2+2</f>
        <v>4</v>
      </c>
      <c r="P4240">
        <f>1+7+2+2-12</f>
        <v>0</v>
      </c>
      <c r="Q4240">
        <f t="shared" ref="Q4240:Q4273" si="580">6+13</f>
        <v>19</v>
      </c>
      <c r="T4240">
        <f>10+4+5+14</f>
        <v>33</v>
      </c>
      <c r="U4240">
        <v>10</v>
      </c>
    </row>
    <row r="4241" spans="2:21" x14ac:dyDescent="0.25">
      <c r="B4241" s="16">
        <f t="shared" si="577"/>
        <v>43041</v>
      </c>
      <c r="C4241">
        <f t="shared" si="578"/>
        <v>295</v>
      </c>
      <c r="D4241">
        <f t="shared" si="571"/>
        <v>74</v>
      </c>
      <c r="E4241">
        <f t="shared" si="572"/>
        <v>221</v>
      </c>
      <c r="H4241">
        <v>8</v>
      </c>
      <c r="O4241">
        <f t="shared" si="579"/>
        <v>4</v>
      </c>
      <c r="P4241">
        <f t="shared" ref="P4241:P4269" si="581">1+7+2+2-12</f>
        <v>0</v>
      </c>
      <c r="Q4241">
        <f t="shared" si="580"/>
        <v>19</v>
      </c>
      <c r="T4241">
        <f t="shared" ref="T4241:T4269" si="582">10+4+5+14</f>
        <v>33</v>
      </c>
      <c r="U4241">
        <v>10</v>
      </c>
    </row>
    <row r="4242" spans="2:21" x14ac:dyDescent="0.25">
      <c r="B4242" s="16">
        <f t="shared" si="577"/>
        <v>43042</v>
      </c>
      <c r="C4242">
        <f t="shared" si="578"/>
        <v>295</v>
      </c>
      <c r="D4242">
        <f t="shared" si="571"/>
        <v>74</v>
      </c>
      <c r="E4242">
        <f t="shared" si="572"/>
        <v>221</v>
      </c>
      <c r="H4242">
        <v>8</v>
      </c>
      <c r="O4242">
        <f t="shared" si="579"/>
        <v>4</v>
      </c>
      <c r="P4242">
        <f t="shared" si="581"/>
        <v>0</v>
      </c>
      <c r="Q4242">
        <f t="shared" si="580"/>
        <v>19</v>
      </c>
      <c r="T4242">
        <f t="shared" si="582"/>
        <v>33</v>
      </c>
      <c r="U4242">
        <v>10</v>
      </c>
    </row>
    <row r="4243" spans="2:21" x14ac:dyDescent="0.25">
      <c r="B4243" s="16">
        <f t="shared" si="577"/>
        <v>43043</v>
      </c>
      <c r="C4243">
        <f t="shared" si="578"/>
        <v>295</v>
      </c>
      <c r="D4243">
        <f t="shared" si="571"/>
        <v>74</v>
      </c>
      <c r="E4243">
        <f t="shared" si="572"/>
        <v>221</v>
      </c>
      <c r="H4243">
        <v>8</v>
      </c>
      <c r="O4243">
        <f t="shared" si="579"/>
        <v>4</v>
      </c>
      <c r="P4243">
        <f t="shared" si="581"/>
        <v>0</v>
      </c>
      <c r="Q4243">
        <f t="shared" si="580"/>
        <v>19</v>
      </c>
      <c r="T4243">
        <f t="shared" si="582"/>
        <v>33</v>
      </c>
      <c r="U4243">
        <v>10</v>
      </c>
    </row>
    <row r="4244" spans="2:21" x14ac:dyDescent="0.25">
      <c r="B4244" s="16">
        <f t="shared" si="577"/>
        <v>43044</v>
      </c>
      <c r="C4244">
        <f t="shared" si="578"/>
        <v>295</v>
      </c>
      <c r="D4244">
        <f t="shared" si="571"/>
        <v>74</v>
      </c>
      <c r="E4244">
        <f t="shared" si="572"/>
        <v>221</v>
      </c>
      <c r="H4244">
        <v>8</v>
      </c>
      <c r="O4244">
        <f t="shared" si="579"/>
        <v>4</v>
      </c>
      <c r="P4244">
        <f t="shared" si="581"/>
        <v>0</v>
      </c>
      <c r="Q4244">
        <f t="shared" si="580"/>
        <v>19</v>
      </c>
      <c r="T4244">
        <f t="shared" si="582"/>
        <v>33</v>
      </c>
      <c r="U4244">
        <v>10</v>
      </c>
    </row>
    <row r="4245" spans="2:21" x14ac:dyDescent="0.25">
      <c r="B4245" s="16">
        <f t="shared" si="577"/>
        <v>43045</v>
      </c>
      <c r="C4245">
        <f t="shared" si="578"/>
        <v>295</v>
      </c>
      <c r="D4245">
        <f t="shared" si="571"/>
        <v>74</v>
      </c>
      <c r="E4245">
        <f t="shared" si="572"/>
        <v>221</v>
      </c>
      <c r="H4245">
        <v>8</v>
      </c>
      <c r="O4245">
        <f t="shared" si="579"/>
        <v>4</v>
      </c>
      <c r="P4245">
        <f t="shared" si="581"/>
        <v>0</v>
      </c>
      <c r="Q4245">
        <f t="shared" si="580"/>
        <v>19</v>
      </c>
      <c r="T4245">
        <f t="shared" si="582"/>
        <v>33</v>
      </c>
      <c r="U4245">
        <v>10</v>
      </c>
    </row>
    <row r="4246" spans="2:21" x14ac:dyDescent="0.25">
      <c r="B4246" s="16">
        <f t="shared" si="577"/>
        <v>43046</v>
      </c>
      <c r="C4246">
        <f t="shared" si="578"/>
        <v>295</v>
      </c>
      <c r="D4246">
        <f t="shared" si="571"/>
        <v>74</v>
      </c>
      <c r="E4246">
        <f t="shared" si="572"/>
        <v>221</v>
      </c>
      <c r="H4246">
        <v>8</v>
      </c>
      <c r="O4246">
        <f t="shared" si="579"/>
        <v>4</v>
      </c>
      <c r="P4246">
        <f t="shared" si="581"/>
        <v>0</v>
      </c>
      <c r="Q4246">
        <f t="shared" si="580"/>
        <v>19</v>
      </c>
      <c r="T4246">
        <f t="shared" si="582"/>
        <v>33</v>
      </c>
      <c r="U4246">
        <v>10</v>
      </c>
    </row>
    <row r="4247" spans="2:21" x14ac:dyDescent="0.25">
      <c r="B4247" s="16">
        <f t="shared" si="577"/>
        <v>43047</v>
      </c>
      <c r="C4247">
        <f t="shared" si="578"/>
        <v>295</v>
      </c>
      <c r="D4247">
        <f t="shared" si="571"/>
        <v>74</v>
      </c>
      <c r="E4247">
        <f t="shared" si="572"/>
        <v>221</v>
      </c>
      <c r="H4247">
        <v>8</v>
      </c>
      <c r="O4247">
        <f t="shared" si="579"/>
        <v>4</v>
      </c>
      <c r="P4247">
        <f t="shared" si="581"/>
        <v>0</v>
      </c>
      <c r="Q4247">
        <f t="shared" si="580"/>
        <v>19</v>
      </c>
      <c r="T4247">
        <f t="shared" si="582"/>
        <v>33</v>
      </c>
      <c r="U4247">
        <v>10</v>
      </c>
    </row>
    <row r="4248" spans="2:21" x14ac:dyDescent="0.25">
      <c r="B4248" s="16">
        <f t="shared" si="577"/>
        <v>43048</v>
      </c>
      <c r="C4248">
        <f t="shared" si="578"/>
        <v>295</v>
      </c>
      <c r="D4248">
        <f t="shared" si="571"/>
        <v>74</v>
      </c>
      <c r="E4248">
        <f t="shared" si="572"/>
        <v>221</v>
      </c>
      <c r="H4248">
        <v>8</v>
      </c>
      <c r="O4248">
        <f t="shared" si="579"/>
        <v>4</v>
      </c>
      <c r="P4248">
        <f t="shared" si="581"/>
        <v>0</v>
      </c>
      <c r="Q4248">
        <f t="shared" si="580"/>
        <v>19</v>
      </c>
      <c r="T4248">
        <f t="shared" si="582"/>
        <v>33</v>
      </c>
      <c r="U4248">
        <v>10</v>
      </c>
    </row>
    <row r="4249" spans="2:21" x14ac:dyDescent="0.25">
      <c r="B4249" s="16">
        <f t="shared" si="577"/>
        <v>43049</v>
      </c>
      <c r="C4249">
        <v>80</v>
      </c>
      <c r="D4249">
        <f t="shared" si="571"/>
        <v>74</v>
      </c>
      <c r="E4249">
        <f t="shared" si="572"/>
        <v>6</v>
      </c>
      <c r="H4249">
        <v>8</v>
      </c>
      <c r="O4249">
        <f t="shared" si="579"/>
        <v>4</v>
      </c>
      <c r="P4249">
        <f t="shared" si="581"/>
        <v>0</v>
      </c>
      <c r="Q4249">
        <f t="shared" si="580"/>
        <v>19</v>
      </c>
      <c r="T4249">
        <f t="shared" si="582"/>
        <v>33</v>
      </c>
      <c r="U4249">
        <v>10</v>
      </c>
    </row>
    <row r="4250" spans="2:21" x14ac:dyDescent="0.25">
      <c r="B4250" s="16">
        <f t="shared" si="577"/>
        <v>43050</v>
      </c>
      <c r="C4250">
        <f t="shared" si="578"/>
        <v>80</v>
      </c>
      <c r="D4250">
        <f t="shared" si="571"/>
        <v>74</v>
      </c>
      <c r="E4250">
        <f t="shared" si="572"/>
        <v>6</v>
      </c>
      <c r="H4250">
        <v>8</v>
      </c>
      <c r="O4250">
        <f t="shared" si="579"/>
        <v>4</v>
      </c>
      <c r="P4250">
        <f t="shared" si="581"/>
        <v>0</v>
      </c>
      <c r="Q4250">
        <f t="shared" si="580"/>
        <v>19</v>
      </c>
      <c r="T4250">
        <f t="shared" si="582"/>
        <v>33</v>
      </c>
      <c r="U4250">
        <v>10</v>
      </c>
    </row>
    <row r="4251" spans="2:21" x14ac:dyDescent="0.25">
      <c r="B4251" s="16">
        <f t="shared" si="577"/>
        <v>43051</v>
      </c>
      <c r="C4251">
        <f t="shared" si="578"/>
        <v>80</v>
      </c>
      <c r="D4251">
        <f t="shared" si="571"/>
        <v>74</v>
      </c>
      <c r="E4251">
        <f t="shared" si="572"/>
        <v>6</v>
      </c>
      <c r="H4251">
        <v>8</v>
      </c>
      <c r="O4251">
        <f t="shared" si="579"/>
        <v>4</v>
      </c>
      <c r="P4251">
        <f t="shared" si="581"/>
        <v>0</v>
      </c>
      <c r="Q4251">
        <f t="shared" si="580"/>
        <v>19</v>
      </c>
      <c r="T4251">
        <f t="shared" si="582"/>
        <v>33</v>
      </c>
      <c r="U4251">
        <v>10</v>
      </c>
    </row>
    <row r="4252" spans="2:21" x14ac:dyDescent="0.25">
      <c r="B4252" s="16">
        <f t="shared" si="577"/>
        <v>43052</v>
      </c>
      <c r="C4252">
        <f t="shared" si="578"/>
        <v>80</v>
      </c>
      <c r="D4252">
        <f t="shared" si="571"/>
        <v>74</v>
      </c>
      <c r="E4252">
        <f t="shared" si="572"/>
        <v>6</v>
      </c>
      <c r="H4252">
        <v>8</v>
      </c>
      <c r="O4252">
        <f t="shared" si="579"/>
        <v>4</v>
      </c>
      <c r="P4252">
        <f t="shared" si="581"/>
        <v>0</v>
      </c>
      <c r="Q4252">
        <f t="shared" si="580"/>
        <v>19</v>
      </c>
      <c r="T4252">
        <f t="shared" si="582"/>
        <v>33</v>
      </c>
      <c r="U4252">
        <v>10</v>
      </c>
    </row>
    <row r="4253" spans="2:21" x14ac:dyDescent="0.25">
      <c r="B4253" s="16">
        <f t="shared" si="577"/>
        <v>43053</v>
      </c>
      <c r="C4253">
        <f t="shared" si="578"/>
        <v>80</v>
      </c>
      <c r="D4253">
        <f t="shared" si="571"/>
        <v>74</v>
      </c>
      <c r="E4253">
        <f t="shared" si="572"/>
        <v>6</v>
      </c>
      <c r="H4253">
        <v>8</v>
      </c>
      <c r="O4253">
        <f t="shared" si="579"/>
        <v>4</v>
      </c>
      <c r="P4253">
        <f t="shared" si="581"/>
        <v>0</v>
      </c>
      <c r="Q4253">
        <f t="shared" si="580"/>
        <v>19</v>
      </c>
      <c r="T4253">
        <f t="shared" si="582"/>
        <v>33</v>
      </c>
      <c r="U4253">
        <v>10</v>
      </c>
    </row>
    <row r="4254" spans="2:21" x14ac:dyDescent="0.25">
      <c r="B4254" s="16">
        <f t="shared" si="577"/>
        <v>43054</v>
      </c>
      <c r="C4254">
        <f t="shared" si="578"/>
        <v>80</v>
      </c>
      <c r="D4254">
        <f t="shared" si="571"/>
        <v>74</v>
      </c>
      <c r="E4254">
        <f t="shared" si="572"/>
        <v>6</v>
      </c>
      <c r="H4254">
        <v>8</v>
      </c>
      <c r="O4254">
        <f t="shared" si="579"/>
        <v>4</v>
      </c>
      <c r="P4254">
        <f t="shared" si="581"/>
        <v>0</v>
      </c>
      <c r="Q4254">
        <f t="shared" si="580"/>
        <v>19</v>
      </c>
      <c r="T4254">
        <f t="shared" si="582"/>
        <v>33</v>
      </c>
      <c r="U4254">
        <v>10</v>
      </c>
    </row>
    <row r="4255" spans="2:21" x14ac:dyDescent="0.25">
      <c r="B4255" s="16">
        <f t="shared" si="577"/>
        <v>43055</v>
      </c>
      <c r="C4255">
        <f t="shared" si="578"/>
        <v>80</v>
      </c>
      <c r="D4255">
        <f t="shared" si="571"/>
        <v>74</v>
      </c>
      <c r="E4255">
        <f t="shared" si="572"/>
        <v>6</v>
      </c>
      <c r="H4255">
        <v>8</v>
      </c>
      <c r="O4255">
        <f t="shared" si="579"/>
        <v>4</v>
      </c>
      <c r="P4255">
        <f t="shared" si="581"/>
        <v>0</v>
      </c>
      <c r="Q4255">
        <f t="shared" si="580"/>
        <v>19</v>
      </c>
      <c r="T4255">
        <f t="shared" si="582"/>
        <v>33</v>
      </c>
      <c r="U4255">
        <v>10</v>
      </c>
    </row>
    <row r="4256" spans="2:21" x14ac:dyDescent="0.25">
      <c r="B4256" s="16">
        <f t="shared" si="577"/>
        <v>43056</v>
      </c>
      <c r="C4256">
        <f t="shared" si="578"/>
        <v>80</v>
      </c>
      <c r="D4256">
        <f t="shared" si="571"/>
        <v>74</v>
      </c>
      <c r="E4256">
        <f t="shared" si="572"/>
        <v>6</v>
      </c>
      <c r="H4256">
        <v>8</v>
      </c>
      <c r="O4256">
        <f t="shared" si="579"/>
        <v>4</v>
      </c>
      <c r="P4256">
        <f t="shared" si="581"/>
        <v>0</v>
      </c>
      <c r="Q4256">
        <f t="shared" si="580"/>
        <v>19</v>
      </c>
      <c r="T4256">
        <f t="shared" si="582"/>
        <v>33</v>
      </c>
      <c r="U4256">
        <v>10</v>
      </c>
    </row>
    <row r="4257" spans="2:21" x14ac:dyDescent="0.25">
      <c r="B4257" s="16">
        <f t="shared" si="577"/>
        <v>43057</v>
      </c>
      <c r="C4257">
        <f t="shared" si="578"/>
        <v>80</v>
      </c>
      <c r="D4257">
        <f t="shared" si="571"/>
        <v>74</v>
      </c>
      <c r="E4257">
        <f t="shared" si="572"/>
        <v>6</v>
      </c>
      <c r="H4257">
        <v>8</v>
      </c>
      <c r="O4257">
        <f t="shared" si="579"/>
        <v>4</v>
      </c>
      <c r="P4257">
        <f t="shared" si="581"/>
        <v>0</v>
      </c>
      <c r="Q4257">
        <f t="shared" si="580"/>
        <v>19</v>
      </c>
      <c r="T4257">
        <f t="shared" si="582"/>
        <v>33</v>
      </c>
      <c r="U4257">
        <v>10</v>
      </c>
    </row>
    <row r="4258" spans="2:21" x14ac:dyDescent="0.25">
      <c r="B4258" s="16">
        <f t="shared" si="577"/>
        <v>43058</v>
      </c>
      <c r="C4258">
        <f t="shared" si="578"/>
        <v>80</v>
      </c>
      <c r="D4258">
        <f t="shared" si="571"/>
        <v>74</v>
      </c>
      <c r="E4258">
        <f t="shared" si="572"/>
        <v>6</v>
      </c>
      <c r="H4258">
        <v>8</v>
      </c>
      <c r="O4258">
        <f t="shared" si="579"/>
        <v>4</v>
      </c>
      <c r="P4258">
        <f t="shared" si="581"/>
        <v>0</v>
      </c>
      <c r="Q4258">
        <f t="shared" si="580"/>
        <v>19</v>
      </c>
      <c r="T4258">
        <f t="shared" si="582"/>
        <v>33</v>
      </c>
      <c r="U4258">
        <v>10</v>
      </c>
    </row>
    <row r="4259" spans="2:21" x14ac:dyDescent="0.25">
      <c r="B4259" s="16">
        <f t="shared" si="577"/>
        <v>43059</v>
      </c>
      <c r="C4259">
        <f t="shared" si="578"/>
        <v>80</v>
      </c>
      <c r="D4259">
        <f t="shared" si="571"/>
        <v>74</v>
      </c>
      <c r="E4259">
        <f t="shared" si="572"/>
        <v>6</v>
      </c>
      <c r="H4259">
        <v>8</v>
      </c>
      <c r="O4259">
        <f t="shared" si="579"/>
        <v>4</v>
      </c>
      <c r="P4259">
        <f t="shared" si="581"/>
        <v>0</v>
      </c>
      <c r="Q4259">
        <f t="shared" si="580"/>
        <v>19</v>
      </c>
      <c r="T4259">
        <f t="shared" si="582"/>
        <v>33</v>
      </c>
      <c r="U4259">
        <v>10</v>
      </c>
    </row>
    <row r="4260" spans="2:21" x14ac:dyDescent="0.25">
      <c r="B4260" s="16">
        <f t="shared" si="577"/>
        <v>43060</v>
      </c>
      <c r="C4260">
        <f t="shared" si="578"/>
        <v>80</v>
      </c>
      <c r="D4260">
        <f t="shared" si="571"/>
        <v>74</v>
      </c>
      <c r="E4260">
        <f t="shared" si="572"/>
        <v>6</v>
      </c>
      <c r="H4260">
        <v>8</v>
      </c>
      <c r="O4260">
        <f t="shared" si="579"/>
        <v>4</v>
      </c>
      <c r="P4260">
        <f t="shared" si="581"/>
        <v>0</v>
      </c>
      <c r="Q4260">
        <f t="shared" si="580"/>
        <v>19</v>
      </c>
      <c r="T4260">
        <f t="shared" si="582"/>
        <v>33</v>
      </c>
      <c r="U4260">
        <v>10</v>
      </c>
    </row>
    <row r="4261" spans="2:21" x14ac:dyDescent="0.25">
      <c r="B4261" s="16">
        <f t="shared" si="577"/>
        <v>43061</v>
      </c>
      <c r="C4261">
        <f t="shared" si="578"/>
        <v>80</v>
      </c>
      <c r="D4261">
        <f t="shared" si="571"/>
        <v>74</v>
      </c>
      <c r="E4261">
        <f t="shared" si="572"/>
        <v>6</v>
      </c>
      <c r="H4261">
        <v>8</v>
      </c>
      <c r="O4261">
        <f t="shared" si="579"/>
        <v>4</v>
      </c>
      <c r="P4261">
        <f t="shared" si="581"/>
        <v>0</v>
      </c>
      <c r="Q4261">
        <f t="shared" si="580"/>
        <v>19</v>
      </c>
      <c r="T4261">
        <f t="shared" si="582"/>
        <v>33</v>
      </c>
      <c r="U4261">
        <v>10</v>
      </c>
    </row>
    <row r="4262" spans="2:21" x14ac:dyDescent="0.25">
      <c r="B4262" s="16">
        <f t="shared" si="577"/>
        <v>43062</v>
      </c>
      <c r="C4262">
        <f t="shared" si="578"/>
        <v>80</v>
      </c>
      <c r="D4262">
        <f t="shared" si="571"/>
        <v>74</v>
      </c>
      <c r="E4262">
        <f t="shared" si="572"/>
        <v>6</v>
      </c>
      <c r="H4262">
        <v>8</v>
      </c>
      <c r="O4262">
        <f t="shared" si="579"/>
        <v>4</v>
      </c>
      <c r="P4262">
        <f t="shared" si="581"/>
        <v>0</v>
      </c>
      <c r="Q4262">
        <f t="shared" si="580"/>
        <v>19</v>
      </c>
      <c r="T4262">
        <f t="shared" si="582"/>
        <v>33</v>
      </c>
      <c r="U4262">
        <v>10</v>
      </c>
    </row>
    <row r="4263" spans="2:21" x14ac:dyDescent="0.25">
      <c r="B4263" s="16">
        <f t="shared" si="577"/>
        <v>43063</v>
      </c>
      <c r="C4263">
        <f t="shared" si="578"/>
        <v>80</v>
      </c>
      <c r="D4263">
        <f t="shared" si="571"/>
        <v>74</v>
      </c>
      <c r="E4263">
        <f t="shared" si="572"/>
        <v>6</v>
      </c>
      <c r="H4263">
        <v>8</v>
      </c>
      <c r="O4263">
        <f t="shared" si="579"/>
        <v>4</v>
      </c>
      <c r="P4263">
        <f t="shared" si="581"/>
        <v>0</v>
      </c>
      <c r="Q4263">
        <f t="shared" si="580"/>
        <v>19</v>
      </c>
      <c r="T4263">
        <f t="shared" si="582"/>
        <v>33</v>
      </c>
      <c r="U4263">
        <v>10</v>
      </c>
    </row>
    <row r="4264" spans="2:21" x14ac:dyDescent="0.25">
      <c r="B4264" s="16">
        <f t="shared" si="577"/>
        <v>43064</v>
      </c>
      <c r="C4264">
        <f t="shared" si="578"/>
        <v>80</v>
      </c>
      <c r="D4264">
        <f t="shared" si="571"/>
        <v>74</v>
      </c>
      <c r="E4264">
        <f t="shared" si="572"/>
        <v>6</v>
      </c>
      <c r="H4264">
        <v>8</v>
      </c>
      <c r="O4264">
        <f t="shared" si="579"/>
        <v>4</v>
      </c>
      <c r="P4264">
        <f t="shared" si="581"/>
        <v>0</v>
      </c>
      <c r="Q4264">
        <f t="shared" si="580"/>
        <v>19</v>
      </c>
      <c r="T4264">
        <f t="shared" si="582"/>
        <v>33</v>
      </c>
      <c r="U4264">
        <v>10</v>
      </c>
    </row>
    <row r="4265" spans="2:21" x14ac:dyDescent="0.25">
      <c r="B4265" s="16">
        <f t="shared" si="577"/>
        <v>43065</v>
      </c>
      <c r="C4265">
        <f t="shared" si="578"/>
        <v>80</v>
      </c>
      <c r="D4265">
        <f t="shared" si="571"/>
        <v>74</v>
      </c>
      <c r="E4265">
        <f t="shared" si="572"/>
        <v>6</v>
      </c>
      <c r="H4265">
        <v>8</v>
      </c>
      <c r="O4265">
        <f t="shared" si="579"/>
        <v>4</v>
      </c>
      <c r="P4265">
        <f t="shared" si="581"/>
        <v>0</v>
      </c>
      <c r="Q4265">
        <f t="shared" si="580"/>
        <v>19</v>
      </c>
      <c r="T4265">
        <f t="shared" si="582"/>
        <v>33</v>
      </c>
      <c r="U4265">
        <v>10</v>
      </c>
    </row>
    <row r="4266" spans="2:21" x14ac:dyDescent="0.25">
      <c r="B4266" s="16">
        <f t="shared" si="577"/>
        <v>43066</v>
      </c>
      <c r="C4266">
        <f t="shared" si="578"/>
        <v>80</v>
      </c>
      <c r="D4266">
        <f t="shared" si="571"/>
        <v>74</v>
      </c>
      <c r="E4266">
        <f t="shared" si="572"/>
        <v>6</v>
      </c>
      <c r="H4266">
        <v>8</v>
      </c>
      <c r="O4266">
        <f t="shared" si="579"/>
        <v>4</v>
      </c>
      <c r="P4266">
        <f t="shared" si="581"/>
        <v>0</v>
      </c>
      <c r="Q4266">
        <f t="shared" si="580"/>
        <v>19</v>
      </c>
      <c r="T4266">
        <f t="shared" si="582"/>
        <v>33</v>
      </c>
      <c r="U4266">
        <v>10</v>
      </c>
    </row>
    <row r="4267" spans="2:21" x14ac:dyDescent="0.25">
      <c r="B4267" s="16">
        <f t="shared" si="577"/>
        <v>43067</v>
      </c>
      <c r="C4267">
        <f t="shared" si="578"/>
        <v>80</v>
      </c>
      <c r="D4267">
        <f t="shared" si="571"/>
        <v>74</v>
      </c>
      <c r="E4267">
        <f t="shared" si="572"/>
        <v>6</v>
      </c>
      <c r="H4267">
        <v>8</v>
      </c>
      <c r="O4267">
        <f t="shared" si="579"/>
        <v>4</v>
      </c>
      <c r="P4267">
        <f t="shared" si="581"/>
        <v>0</v>
      </c>
      <c r="Q4267">
        <f t="shared" si="580"/>
        <v>19</v>
      </c>
      <c r="T4267">
        <f t="shared" si="582"/>
        <v>33</v>
      </c>
      <c r="U4267">
        <v>10</v>
      </c>
    </row>
    <row r="4268" spans="2:21" x14ac:dyDescent="0.25">
      <c r="B4268" s="16">
        <f t="shared" si="577"/>
        <v>43068</v>
      </c>
      <c r="C4268">
        <f t="shared" si="578"/>
        <v>80</v>
      </c>
      <c r="D4268">
        <f t="shared" si="571"/>
        <v>74</v>
      </c>
      <c r="E4268">
        <f t="shared" si="572"/>
        <v>6</v>
      </c>
      <c r="H4268">
        <v>8</v>
      </c>
      <c r="O4268">
        <f t="shared" si="579"/>
        <v>4</v>
      </c>
      <c r="P4268">
        <f t="shared" si="581"/>
        <v>0</v>
      </c>
      <c r="Q4268">
        <f t="shared" si="580"/>
        <v>19</v>
      </c>
      <c r="T4268">
        <f t="shared" si="582"/>
        <v>33</v>
      </c>
      <c r="U4268">
        <v>10</v>
      </c>
    </row>
    <row r="4269" spans="2:21" x14ac:dyDescent="0.25">
      <c r="B4269" s="16">
        <f t="shared" si="577"/>
        <v>43069</v>
      </c>
      <c r="C4269">
        <f t="shared" si="578"/>
        <v>80</v>
      </c>
      <c r="D4269">
        <f t="shared" si="571"/>
        <v>74</v>
      </c>
      <c r="E4269">
        <f t="shared" si="572"/>
        <v>6</v>
      </c>
      <c r="H4269">
        <v>8</v>
      </c>
      <c r="O4269">
        <f t="shared" si="579"/>
        <v>4</v>
      </c>
      <c r="P4269">
        <f t="shared" si="581"/>
        <v>0</v>
      </c>
      <c r="Q4269">
        <f t="shared" si="580"/>
        <v>19</v>
      </c>
      <c r="T4269">
        <f t="shared" si="582"/>
        <v>33</v>
      </c>
      <c r="U4269">
        <v>10</v>
      </c>
    </row>
    <row r="4270" spans="2:21" x14ac:dyDescent="0.25">
      <c r="B4270" s="16">
        <f t="shared" si="577"/>
        <v>43070</v>
      </c>
      <c r="C4270">
        <f t="shared" si="578"/>
        <v>80</v>
      </c>
      <c r="D4270">
        <f t="shared" si="571"/>
        <v>74</v>
      </c>
      <c r="E4270">
        <f t="shared" si="572"/>
        <v>6</v>
      </c>
      <c r="H4270">
        <v>4</v>
      </c>
      <c r="O4270">
        <f>2+2+13</f>
        <v>17</v>
      </c>
      <c r="P4270">
        <f>1+7+2+2-12</f>
        <v>0</v>
      </c>
      <c r="Q4270">
        <f t="shared" si="580"/>
        <v>19</v>
      </c>
      <c r="T4270">
        <f>10+4+5</f>
        <v>19</v>
      </c>
      <c r="U4270">
        <f>10+5</f>
        <v>15</v>
      </c>
    </row>
    <row r="4271" spans="2:21" x14ac:dyDescent="0.25">
      <c r="B4271" s="16">
        <f t="shared" si="577"/>
        <v>43071</v>
      </c>
      <c r="C4271">
        <f t="shared" si="578"/>
        <v>80</v>
      </c>
      <c r="D4271">
        <f t="shared" si="571"/>
        <v>74</v>
      </c>
      <c r="E4271">
        <f t="shared" si="572"/>
        <v>6</v>
      </c>
      <c r="H4271">
        <v>4</v>
      </c>
      <c r="O4271">
        <f t="shared" ref="O4271:O4300" si="583">2+2+13</f>
        <v>17</v>
      </c>
      <c r="P4271">
        <f t="shared" ref="P4271:P4300" si="584">1+7+2+2-12</f>
        <v>0</v>
      </c>
      <c r="Q4271">
        <f t="shared" si="580"/>
        <v>19</v>
      </c>
      <c r="T4271">
        <f>10+4+5</f>
        <v>19</v>
      </c>
      <c r="U4271">
        <f t="shared" ref="U4271:U4300" si="585">10+5</f>
        <v>15</v>
      </c>
    </row>
    <row r="4272" spans="2:21" x14ac:dyDescent="0.25">
      <c r="B4272" s="16">
        <f t="shared" si="577"/>
        <v>43072</v>
      </c>
      <c r="C4272">
        <f t="shared" si="578"/>
        <v>80</v>
      </c>
      <c r="D4272">
        <f t="shared" si="571"/>
        <v>74</v>
      </c>
      <c r="E4272">
        <f t="shared" si="572"/>
        <v>6</v>
      </c>
      <c r="H4272">
        <v>4</v>
      </c>
      <c r="O4272">
        <f t="shared" si="583"/>
        <v>17</v>
      </c>
      <c r="P4272">
        <f t="shared" si="584"/>
        <v>0</v>
      </c>
      <c r="Q4272">
        <f t="shared" si="580"/>
        <v>19</v>
      </c>
      <c r="T4272">
        <f>10+4+5</f>
        <v>19</v>
      </c>
      <c r="U4272">
        <f t="shared" si="585"/>
        <v>15</v>
      </c>
    </row>
    <row r="4273" spans="2:21" x14ac:dyDescent="0.25">
      <c r="B4273" s="16">
        <f t="shared" si="577"/>
        <v>43073</v>
      </c>
      <c r="C4273">
        <f t="shared" si="578"/>
        <v>80</v>
      </c>
      <c r="D4273">
        <f t="shared" si="571"/>
        <v>74</v>
      </c>
      <c r="E4273">
        <f t="shared" si="572"/>
        <v>6</v>
      </c>
      <c r="H4273">
        <v>4</v>
      </c>
      <c r="O4273">
        <f t="shared" si="583"/>
        <v>17</v>
      </c>
      <c r="P4273">
        <f t="shared" si="584"/>
        <v>0</v>
      </c>
      <c r="Q4273">
        <f t="shared" si="580"/>
        <v>19</v>
      </c>
      <c r="T4273">
        <f>10+4+5</f>
        <v>19</v>
      </c>
      <c r="U4273">
        <f t="shared" si="585"/>
        <v>15</v>
      </c>
    </row>
    <row r="4274" spans="2:21" x14ac:dyDescent="0.25">
      <c r="B4274" s="16">
        <f t="shared" si="577"/>
        <v>43074</v>
      </c>
      <c r="C4274">
        <f t="shared" si="578"/>
        <v>80</v>
      </c>
      <c r="D4274">
        <f t="shared" ref="D4274:D4337" si="586">SUM(F4274:W4274)</f>
        <v>74</v>
      </c>
      <c r="E4274">
        <f t="shared" ref="E4274:E4337" si="587">C4274-D4274</f>
        <v>6</v>
      </c>
      <c r="H4274">
        <v>4</v>
      </c>
      <c r="O4274">
        <f t="shared" si="583"/>
        <v>17</v>
      </c>
      <c r="P4274">
        <f t="shared" si="584"/>
        <v>0</v>
      </c>
      <c r="Q4274">
        <f t="shared" ref="Q4274:Q4337" si="588">6+13</f>
        <v>19</v>
      </c>
      <c r="T4274">
        <f t="shared" ref="T4274:T4300" si="589">10+4+5</f>
        <v>19</v>
      </c>
      <c r="U4274">
        <f t="shared" si="585"/>
        <v>15</v>
      </c>
    </row>
    <row r="4275" spans="2:21" x14ac:dyDescent="0.25">
      <c r="B4275" s="16">
        <f t="shared" si="577"/>
        <v>43075</v>
      </c>
      <c r="C4275">
        <f t="shared" si="578"/>
        <v>80</v>
      </c>
      <c r="D4275">
        <f t="shared" si="586"/>
        <v>74</v>
      </c>
      <c r="E4275">
        <f t="shared" si="587"/>
        <v>6</v>
      </c>
      <c r="H4275">
        <v>4</v>
      </c>
      <c r="O4275">
        <f t="shared" si="583"/>
        <v>17</v>
      </c>
      <c r="P4275">
        <f t="shared" si="584"/>
        <v>0</v>
      </c>
      <c r="Q4275">
        <f t="shared" si="588"/>
        <v>19</v>
      </c>
      <c r="T4275">
        <f t="shared" si="589"/>
        <v>19</v>
      </c>
      <c r="U4275">
        <f t="shared" si="585"/>
        <v>15</v>
      </c>
    </row>
    <row r="4276" spans="2:21" x14ac:dyDescent="0.25">
      <c r="B4276" s="16">
        <f t="shared" si="577"/>
        <v>43076</v>
      </c>
      <c r="C4276">
        <f t="shared" si="578"/>
        <v>80</v>
      </c>
      <c r="D4276">
        <f t="shared" si="586"/>
        <v>74</v>
      </c>
      <c r="E4276">
        <f t="shared" si="587"/>
        <v>6</v>
      </c>
      <c r="H4276">
        <v>4</v>
      </c>
      <c r="O4276">
        <f t="shared" si="583"/>
        <v>17</v>
      </c>
      <c r="P4276">
        <f t="shared" si="584"/>
        <v>0</v>
      </c>
      <c r="Q4276">
        <f t="shared" si="588"/>
        <v>19</v>
      </c>
      <c r="T4276">
        <f t="shared" si="589"/>
        <v>19</v>
      </c>
      <c r="U4276">
        <f t="shared" si="585"/>
        <v>15</v>
      </c>
    </row>
    <row r="4277" spans="2:21" x14ac:dyDescent="0.25">
      <c r="B4277" s="16">
        <f t="shared" si="577"/>
        <v>43077</v>
      </c>
      <c r="C4277">
        <f t="shared" si="578"/>
        <v>80</v>
      </c>
      <c r="D4277">
        <f t="shared" si="586"/>
        <v>74</v>
      </c>
      <c r="E4277">
        <f t="shared" si="587"/>
        <v>6</v>
      </c>
      <c r="H4277">
        <v>4</v>
      </c>
      <c r="O4277">
        <f t="shared" si="583"/>
        <v>17</v>
      </c>
      <c r="P4277">
        <f t="shared" si="584"/>
        <v>0</v>
      </c>
      <c r="Q4277">
        <f t="shared" si="588"/>
        <v>19</v>
      </c>
      <c r="T4277">
        <f t="shared" si="589"/>
        <v>19</v>
      </c>
      <c r="U4277">
        <f t="shared" si="585"/>
        <v>15</v>
      </c>
    </row>
    <row r="4278" spans="2:21" x14ac:dyDescent="0.25">
      <c r="B4278" s="16">
        <f t="shared" si="577"/>
        <v>43078</v>
      </c>
      <c r="C4278">
        <f t="shared" si="578"/>
        <v>80</v>
      </c>
      <c r="D4278">
        <f t="shared" si="586"/>
        <v>74</v>
      </c>
      <c r="E4278">
        <f t="shared" si="587"/>
        <v>6</v>
      </c>
      <c r="H4278">
        <v>4</v>
      </c>
      <c r="O4278">
        <f t="shared" si="583"/>
        <v>17</v>
      </c>
      <c r="P4278">
        <f t="shared" si="584"/>
        <v>0</v>
      </c>
      <c r="Q4278">
        <f t="shared" si="588"/>
        <v>19</v>
      </c>
      <c r="T4278">
        <f t="shared" si="589"/>
        <v>19</v>
      </c>
      <c r="U4278">
        <f t="shared" si="585"/>
        <v>15</v>
      </c>
    </row>
    <row r="4279" spans="2:21" x14ac:dyDescent="0.25">
      <c r="B4279" s="16">
        <f t="shared" si="577"/>
        <v>43079</v>
      </c>
      <c r="C4279">
        <f t="shared" si="578"/>
        <v>80</v>
      </c>
      <c r="D4279">
        <f t="shared" si="586"/>
        <v>74</v>
      </c>
      <c r="E4279">
        <f t="shared" si="587"/>
        <v>6</v>
      </c>
      <c r="H4279">
        <v>4</v>
      </c>
      <c r="O4279">
        <f t="shared" si="583"/>
        <v>17</v>
      </c>
      <c r="P4279">
        <f t="shared" si="584"/>
        <v>0</v>
      </c>
      <c r="Q4279">
        <f t="shared" si="588"/>
        <v>19</v>
      </c>
      <c r="T4279">
        <f t="shared" si="589"/>
        <v>19</v>
      </c>
      <c r="U4279">
        <f t="shared" si="585"/>
        <v>15</v>
      </c>
    </row>
    <row r="4280" spans="2:21" x14ac:dyDescent="0.25">
      <c r="B4280" s="16">
        <f t="shared" si="577"/>
        <v>43080</v>
      </c>
      <c r="C4280">
        <f t="shared" si="578"/>
        <v>80</v>
      </c>
      <c r="D4280">
        <f t="shared" si="586"/>
        <v>74</v>
      </c>
      <c r="E4280">
        <f t="shared" si="587"/>
        <v>6</v>
      </c>
      <c r="H4280">
        <v>4</v>
      </c>
      <c r="O4280">
        <f t="shared" si="583"/>
        <v>17</v>
      </c>
      <c r="P4280">
        <f t="shared" si="584"/>
        <v>0</v>
      </c>
      <c r="Q4280">
        <f t="shared" si="588"/>
        <v>19</v>
      </c>
      <c r="T4280">
        <f t="shared" si="589"/>
        <v>19</v>
      </c>
      <c r="U4280">
        <f t="shared" si="585"/>
        <v>15</v>
      </c>
    </row>
    <row r="4281" spans="2:21" x14ac:dyDescent="0.25">
      <c r="B4281" s="16">
        <f t="shared" si="577"/>
        <v>43081</v>
      </c>
      <c r="C4281">
        <f t="shared" si="578"/>
        <v>80</v>
      </c>
      <c r="D4281">
        <f t="shared" si="586"/>
        <v>74</v>
      </c>
      <c r="E4281">
        <f t="shared" si="587"/>
        <v>6</v>
      </c>
      <c r="H4281">
        <v>4</v>
      </c>
      <c r="O4281">
        <f t="shared" si="583"/>
        <v>17</v>
      </c>
      <c r="P4281">
        <f t="shared" si="584"/>
        <v>0</v>
      </c>
      <c r="Q4281">
        <f t="shared" si="588"/>
        <v>19</v>
      </c>
      <c r="T4281">
        <f t="shared" si="589"/>
        <v>19</v>
      </c>
      <c r="U4281">
        <f t="shared" si="585"/>
        <v>15</v>
      </c>
    </row>
    <row r="4282" spans="2:21" x14ac:dyDescent="0.25">
      <c r="B4282" s="16">
        <f t="shared" si="577"/>
        <v>43082</v>
      </c>
      <c r="C4282">
        <f t="shared" si="578"/>
        <v>80</v>
      </c>
      <c r="D4282">
        <f t="shared" si="586"/>
        <v>74</v>
      </c>
      <c r="E4282">
        <f t="shared" si="587"/>
        <v>6</v>
      </c>
      <c r="H4282">
        <v>4</v>
      </c>
      <c r="O4282">
        <f t="shared" si="583"/>
        <v>17</v>
      </c>
      <c r="P4282">
        <f t="shared" si="584"/>
        <v>0</v>
      </c>
      <c r="Q4282">
        <f t="shared" si="588"/>
        <v>19</v>
      </c>
      <c r="T4282">
        <f t="shared" si="589"/>
        <v>19</v>
      </c>
      <c r="U4282">
        <f t="shared" si="585"/>
        <v>15</v>
      </c>
    </row>
    <row r="4283" spans="2:21" x14ac:dyDescent="0.25">
      <c r="B4283" s="16">
        <f t="shared" si="577"/>
        <v>43083</v>
      </c>
      <c r="C4283">
        <f t="shared" si="578"/>
        <v>80</v>
      </c>
      <c r="D4283">
        <f t="shared" si="586"/>
        <v>74</v>
      </c>
      <c r="E4283">
        <f t="shared" si="587"/>
        <v>6</v>
      </c>
      <c r="H4283">
        <v>4</v>
      </c>
      <c r="O4283">
        <f t="shared" si="583"/>
        <v>17</v>
      </c>
      <c r="P4283">
        <f t="shared" si="584"/>
        <v>0</v>
      </c>
      <c r="Q4283">
        <f t="shared" si="588"/>
        <v>19</v>
      </c>
      <c r="T4283">
        <f t="shared" si="589"/>
        <v>19</v>
      </c>
      <c r="U4283">
        <f t="shared" si="585"/>
        <v>15</v>
      </c>
    </row>
    <row r="4284" spans="2:21" x14ac:dyDescent="0.25">
      <c r="B4284" s="16">
        <f t="shared" si="577"/>
        <v>43084</v>
      </c>
      <c r="C4284">
        <f t="shared" si="578"/>
        <v>80</v>
      </c>
      <c r="D4284">
        <f t="shared" si="586"/>
        <v>74</v>
      </c>
      <c r="E4284">
        <f t="shared" si="587"/>
        <v>6</v>
      </c>
      <c r="H4284">
        <v>4</v>
      </c>
      <c r="O4284">
        <f t="shared" si="583"/>
        <v>17</v>
      </c>
      <c r="P4284">
        <f t="shared" si="584"/>
        <v>0</v>
      </c>
      <c r="Q4284">
        <f t="shared" si="588"/>
        <v>19</v>
      </c>
      <c r="T4284">
        <f t="shared" si="589"/>
        <v>19</v>
      </c>
      <c r="U4284">
        <f t="shared" si="585"/>
        <v>15</v>
      </c>
    </row>
    <row r="4285" spans="2:21" x14ac:dyDescent="0.25">
      <c r="B4285" s="16">
        <f t="shared" si="577"/>
        <v>43085</v>
      </c>
      <c r="C4285">
        <f t="shared" si="578"/>
        <v>80</v>
      </c>
      <c r="D4285">
        <f t="shared" si="586"/>
        <v>74</v>
      </c>
      <c r="E4285">
        <f t="shared" si="587"/>
        <v>6</v>
      </c>
      <c r="H4285">
        <v>4</v>
      </c>
      <c r="O4285">
        <f t="shared" si="583"/>
        <v>17</v>
      </c>
      <c r="P4285">
        <f t="shared" si="584"/>
        <v>0</v>
      </c>
      <c r="Q4285">
        <f t="shared" si="588"/>
        <v>19</v>
      </c>
      <c r="T4285">
        <f t="shared" si="589"/>
        <v>19</v>
      </c>
      <c r="U4285">
        <f t="shared" si="585"/>
        <v>15</v>
      </c>
    </row>
    <row r="4286" spans="2:21" x14ac:dyDescent="0.25">
      <c r="B4286" s="16">
        <f t="shared" si="577"/>
        <v>43086</v>
      </c>
      <c r="C4286">
        <f t="shared" si="578"/>
        <v>80</v>
      </c>
      <c r="D4286">
        <f t="shared" si="586"/>
        <v>74</v>
      </c>
      <c r="E4286">
        <f t="shared" si="587"/>
        <v>6</v>
      </c>
      <c r="H4286">
        <v>4</v>
      </c>
      <c r="O4286">
        <f t="shared" si="583"/>
        <v>17</v>
      </c>
      <c r="P4286">
        <f t="shared" si="584"/>
        <v>0</v>
      </c>
      <c r="Q4286">
        <f t="shared" si="588"/>
        <v>19</v>
      </c>
      <c r="T4286">
        <f t="shared" si="589"/>
        <v>19</v>
      </c>
      <c r="U4286">
        <f t="shared" si="585"/>
        <v>15</v>
      </c>
    </row>
    <row r="4287" spans="2:21" x14ac:dyDescent="0.25">
      <c r="B4287" s="16">
        <f t="shared" si="577"/>
        <v>43087</v>
      </c>
      <c r="C4287">
        <f t="shared" si="578"/>
        <v>80</v>
      </c>
      <c r="D4287">
        <f t="shared" si="586"/>
        <v>74</v>
      </c>
      <c r="E4287">
        <f t="shared" si="587"/>
        <v>6</v>
      </c>
      <c r="H4287">
        <v>4</v>
      </c>
      <c r="O4287">
        <f t="shared" si="583"/>
        <v>17</v>
      </c>
      <c r="P4287">
        <f t="shared" si="584"/>
        <v>0</v>
      </c>
      <c r="Q4287">
        <f t="shared" si="588"/>
        <v>19</v>
      </c>
      <c r="T4287">
        <f t="shared" si="589"/>
        <v>19</v>
      </c>
      <c r="U4287">
        <f t="shared" si="585"/>
        <v>15</v>
      </c>
    </row>
    <row r="4288" spans="2:21" x14ac:dyDescent="0.25">
      <c r="B4288" s="16">
        <f t="shared" si="577"/>
        <v>43088</v>
      </c>
      <c r="C4288">
        <f t="shared" si="578"/>
        <v>80</v>
      </c>
      <c r="D4288">
        <f t="shared" si="586"/>
        <v>74</v>
      </c>
      <c r="E4288">
        <f t="shared" si="587"/>
        <v>6</v>
      </c>
      <c r="H4288">
        <v>4</v>
      </c>
      <c r="O4288">
        <f t="shared" si="583"/>
        <v>17</v>
      </c>
      <c r="P4288">
        <f t="shared" si="584"/>
        <v>0</v>
      </c>
      <c r="Q4288">
        <f t="shared" si="588"/>
        <v>19</v>
      </c>
      <c r="T4288">
        <f t="shared" si="589"/>
        <v>19</v>
      </c>
      <c r="U4288">
        <f t="shared" si="585"/>
        <v>15</v>
      </c>
    </row>
    <row r="4289" spans="2:21" x14ac:dyDescent="0.25">
      <c r="B4289" s="16">
        <f t="shared" si="577"/>
        <v>43089</v>
      </c>
      <c r="C4289">
        <f t="shared" si="578"/>
        <v>80</v>
      </c>
      <c r="D4289">
        <f t="shared" si="586"/>
        <v>74</v>
      </c>
      <c r="E4289">
        <f t="shared" si="587"/>
        <v>6</v>
      </c>
      <c r="H4289">
        <v>4</v>
      </c>
      <c r="O4289">
        <f t="shared" si="583"/>
        <v>17</v>
      </c>
      <c r="P4289">
        <f t="shared" si="584"/>
        <v>0</v>
      </c>
      <c r="Q4289">
        <f t="shared" si="588"/>
        <v>19</v>
      </c>
      <c r="T4289">
        <f t="shared" si="589"/>
        <v>19</v>
      </c>
      <c r="U4289">
        <f t="shared" si="585"/>
        <v>15</v>
      </c>
    </row>
    <row r="4290" spans="2:21" x14ac:dyDescent="0.25">
      <c r="B4290" s="16">
        <f t="shared" si="577"/>
        <v>43090</v>
      </c>
      <c r="C4290">
        <f t="shared" si="578"/>
        <v>80</v>
      </c>
      <c r="D4290">
        <f t="shared" si="586"/>
        <v>74</v>
      </c>
      <c r="E4290">
        <f t="shared" si="587"/>
        <v>6</v>
      </c>
      <c r="H4290">
        <v>4</v>
      </c>
      <c r="O4290">
        <f t="shared" si="583"/>
        <v>17</v>
      </c>
      <c r="P4290">
        <f t="shared" si="584"/>
        <v>0</v>
      </c>
      <c r="Q4290">
        <f t="shared" si="588"/>
        <v>19</v>
      </c>
      <c r="T4290">
        <f t="shared" si="589"/>
        <v>19</v>
      </c>
      <c r="U4290">
        <f t="shared" si="585"/>
        <v>15</v>
      </c>
    </row>
    <row r="4291" spans="2:21" x14ac:dyDescent="0.25">
      <c r="B4291" s="16">
        <f t="shared" si="577"/>
        <v>43091</v>
      </c>
      <c r="C4291">
        <f t="shared" si="578"/>
        <v>80</v>
      </c>
      <c r="D4291">
        <f t="shared" si="586"/>
        <v>74</v>
      </c>
      <c r="E4291">
        <f t="shared" si="587"/>
        <v>6</v>
      </c>
      <c r="H4291">
        <v>4</v>
      </c>
      <c r="O4291">
        <f t="shared" si="583"/>
        <v>17</v>
      </c>
      <c r="P4291">
        <f t="shared" si="584"/>
        <v>0</v>
      </c>
      <c r="Q4291">
        <f t="shared" si="588"/>
        <v>19</v>
      </c>
      <c r="T4291">
        <f t="shared" si="589"/>
        <v>19</v>
      </c>
      <c r="U4291">
        <f t="shared" si="585"/>
        <v>15</v>
      </c>
    </row>
    <row r="4292" spans="2:21" x14ac:dyDescent="0.25">
      <c r="B4292" s="16">
        <f t="shared" si="577"/>
        <v>43092</v>
      </c>
      <c r="C4292">
        <f t="shared" si="578"/>
        <v>80</v>
      </c>
      <c r="D4292">
        <f t="shared" si="586"/>
        <v>74</v>
      </c>
      <c r="E4292">
        <f t="shared" si="587"/>
        <v>6</v>
      </c>
      <c r="H4292">
        <v>4</v>
      </c>
      <c r="O4292">
        <f t="shared" si="583"/>
        <v>17</v>
      </c>
      <c r="P4292">
        <f t="shared" si="584"/>
        <v>0</v>
      </c>
      <c r="Q4292">
        <f t="shared" si="588"/>
        <v>19</v>
      </c>
      <c r="T4292">
        <f t="shared" si="589"/>
        <v>19</v>
      </c>
      <c r="U4292">
        <f t="shared" si="585"/>
        <v>15</v>
      </c>
    </row>
    <row r="4293" spans="2:21" x14ac:dyDescent="0.25">
      <c r="B4293" s="16">
        <f t="shared" si="577"/>
        <v>43093</v>
      </c>
      <c r="C4293">
        <f t="shared" si="578"/>
        <v>80</v>
      </c>
      <c r="D4293">
        <f t="shared" si="586"/>
        <v>74</v>
      </c>
      <c r="E4293">
        <f t="shared" si="587"/>
        <v>6</v>
      </c>
      <c r="H4293">
        <v>4</v>
      </c>
      <c r="O4293">
        <f t="shared" si="583"/>
        <v>17</v>
      </c>
      <c r="P4293">
        <f t="shared" si="584"/>
        <v>0</v>
      </c>
      <c r="Q4293">
        <f t="shared" si="588"/>
        <v>19</v>
      </c>
      <c r="T4293">
        <f t="shared" si="589"/>
        <v>19</v>
      </c>
      <c r="U4293">
        <f t="shared" si="585"/>
        <v>15</v>
      </c>
    </row>
    <row r="4294" spans="2:21" x14ac:dyDescent="0.25">
      <c r="B4294" s="16">
        <f t="shared" si="577"/>
        <v>43094</v>
      </c>
      <c r="C4294">
        <f t="shared" si="578"/>
        <v>80</v>
      </c>
      <c r="D4294">
        <f t="shared" si="586"/>
        <v>74</v>
      </c>
      <c r="E4294">
        <f t="shared" si="587"/>
        <v>6</v>
      </c>
      <c r="H4294">
        <v>4</v>
      </c>
      <c r="O4294">
        <f t="shared" si="583"/>
        <v>17</v>
      </c>
      <c r="P4294">
        <f t="shared" si="584"/>
        <v>0</v>
      </c>
      <c r="Q4294">
        <f t="shared" si="588"/>
        <v>19</v>
      </c>
      <c r="T4294">
        <f t="shared" si="589"/>
        <v>19</v>
      </c>
      <c r="U4294">
        <f t="shared" si="585"/>
        <v>15</v>
      </c>
    </row>
    <row r="4295" spans="2:21" x14ac:dyDescent="0.25">
      <c r="B4295" s="16">
        <f t="shared" si="577"/>
        <v>43095</v>
      </c>
      <c r="C4295">
        <f t="shared" si="578"/>
        <v>80</v>
      </c>
      <c r="D4295">
        <f t="shared" si="586"/>
        <v>74</v>
      </c>
      <c r="E4295">
        <f t="shared" si="587"/>
        <v>6</v>
      </c>
      <c r="H4295">
        <v>4</v>
      </c>
      <c r="O4295">
        <f t="shared" si="583"/>
        <v>17</v>
      </c>
      <c r="P4295">
        <f t="shared" si="584"/>
        <v>0</v>
      </c>
      <c r="Q4295">
        <f t="shared" si="588"/>
        <v>19</v>
      </c>
      <c r="T4295">
        <f t="shared" si="589"/>
        <v>19</v>
      </c>
      <c r="U4295">
        <f t="shared" si="585"/>
        <v>15</v>
      </c>
    </row>
    <row r="4296" spans="2:21" x14ac:dyDescent="0.25">
      <c r="B4296" s="16">
        <f t="shared" si="577"/>
        <v>43096</v>
      </c>
      <c r="C4296">
        <f t="shared" si="578"/>
        <v>80</v>
      </c>
      <c r="D4296">
        <f t="shared" si="586"/>
        <v>74</v>
      </c>
      <c r="E4296">
        <f t="shared" si="587"/>
        <v>6</v>
      </c>
      <c r="H4296">
        <v>4</v>
      </c>
      <c r="O4296">
        <f t="shared" si="583"/>
        <v>17</v>
      </c>
      <c r="P4296">
        <f t="shared" si="584"/>
        <v>0</v>
      </c>
      <c r="Q4296">
        <f t="shared" si="588"/>
        <v>19</v>
      </c>
      <c r="T4296">
        <f t="shared" si="589"/>
        <v>19</v>
      </c>
      <c r="U4296">
        <f t="shared" si="585"/>
        <v>15</v>
      </c>
    </row>
    <row r="4297" spans="2:21" x14ac:dyDescent="0.25">
      <c r="B4297" s="16">
        <f t="shared" ref="B4297:B4360" si="590">B4296+1</f>
        <v>43097</v>
      </c>
      <c r="C4297">
        <f t="shared" si="578"/>
        <v>80</v>
      </c>
      <c r="D4297">
        <f t="shared" si="586"/>
        <v>74</v>
      </c>
      <c r="E4297">
        <f t="shared" si="587"/>
        <v>6</v>
      </c>
      <c r="H4297">
        <v>4</v>
      </c>
      <c r="O4297">
        <f t="shared" si="583"/>
        <v>17</v>
      </c>
      <c r="P4297">
        <f t="shared" si="584"/>
        <v>0</v>
      </c>
      <c r="Q4297">
        <f t="shared" si="588"/>
        <v>19</v>
      </c>
      <c r="T4297">
        <f t="shared" si="589"/>
        <v>19</v>
      </c>
      <c r="U4297">
        <f t="shared" si="585"/>
        <v>15</v>
      </c>
    </row>
    <row r="4298" spans="2:21" x14ac:dyDescent="0.25">
      <c r="B4298" s="16">
        <f t="shared" si="590"/>
        <v>43098</v>
      </c>
      <c r="C4298">
        <f t="shared" ref="C4298:C4361" si="591">C4297</f>
        <v>80</v>
      </c>
      <c r="D4298">
        <f t="shared" si="586"/>
        <v>74</v>
      </c>
      <c r="E4298">
        <f t="shared" si="587"/>
        <v>6</v>
      </c>
      <c r="H4298">
        <v>4</v>
      </c>
      <c r="O4298">
        <f t="shared" si="583"/>
        <v>17</v>
      </c>
      <c r="P4298">
        <f t="shared" si="584"/>
        <v>0</v>
      </c>
      <c r="Q4298">
        <f t="shared" si="588"/>
        <v>19</v>
      </c>
      <c r="T4298">
        <f t="shared" si="589"/>
        <v>19</v>
      </c>
      <c r="U4298">
        <f t="shared" si="585"/>
        <v>15</v>
      </c>
    </row>
    <row r="4299" spans="2:21" x14ac:dyDescent="0.25">
      <c r="B4299" s="16">
        <f t="shared" si="590"/>
        <v>43099</v>
      </c>
      <c r="C4299">
        <f t="shared" si="591"/>
        <v>80</v>
      </c>
      <c r="D4299">
        <f t="shared" si="586"/>
        <v>74</v>
      </c>
      <c r="E4299">
        <f t="shared" si="587"/>
        <v>6</v>
      </c>
      <c r="H4299">
        <v>4</v>
      </c>
      <c r="O4299">
        <f t="shared" si="583"/>
        <v>17</v>
      </c>
      <c r="P4299">
        <f t="shared" si="584"/>
        <v>0</v>
      </c>
      <c r="Q4299">
        <f t="shared" si="588"/>
        <v>19</v>
      </c>
      <c r="T4299">
        <f t="shared" si="589"/>
        <v>19</v>
      </c>
      <c r="U4299">
        <f t="shared" si="585"/>
        <v>15</v>
      </c>
    </row>
    <row r="4300" spans="2:21" x14ac:dyDescent="0.25">
      <c r="B4300" s="16">
        <f t="shared" si="590"/>
        <v>43100</v>
      </c>
      <c r="C4300">
        <f t="shared" si="591"/>
        <v>80</v>
      </c>
      <c r="D4300">
        <f t="shared" si="586"/>
        <v>74</v>
      </c>
      <c r="E4300">
        <f t="shared" si="587"/>
        <v>6</v>
      </c>
      <c r="H4300">
        <v>4</v>
      </c>
      <c r="O4300">
        <f t="shared" si="583"/>
        <v>17</v>
      </c>
      <c r="P4300">
        <f t="shared" si="584"/>
        <v>0</v>
      </c>
      <c r="Q4300">
        <f t="shared" si="588"/>
        <v>19</v>
      </c>
      <c r="T4300">
        <f t="shared" si="589"/>
        <v>19</v>
      </c>
      <c r="U4300">
        <f t="shared" si="585"/>
        <v>15</v>
      </c>
    </row>
    <row r="4301" spans="2:21" x14ac:dyDescent="0.25">
      <c r="B4301" s="39">
        <f t="shared" si="590"/>
        <v>43101</v>
      </c>
      <c r="C4301" s="40">
        <f t="shared" si="591"/>
        <v>80</v>
      </c>
      <c r="D4301" s="40">
        <f t="shared" si="586"/>
        <v>74</v>
      </c>
      <c r="E4301" s="40">
        <f t="shared" si="587"/>
        <v>6</v>
      </c>
      <c r="F4301" s="40"/>
      <c r="G4301" s="40"/>
      <c r="H4301" s="40">
        <f>2+5</f>
        <v>7</v>
      </c>
      <c r="I4301" s="40"/>
      <c r="J4301" s="40"/>
      <c r="K4301" s="40"/>
      <c r="L4301" s="40"/>
      <c r="M4301" s="40"/>
      <c r="N4301" s="40"/>
      <c r="O4301" s="40">
        <f>2+2+1</f>
        <v>5</v>
      </c>
      <c r="P4301" s="40">
        <f>1+7-7-1+2+2-4+12</f>
        <v>12</v>
      </c>
      <c r="Q4301" s="40">
        <f t="shared" si="588"/>
        <v>19</v>
      </c>
      <c r="R4301" s="40">
        <v>5</v>
      </c>
      <c r="S4301" s="40"/>
      <c r="T4301" s="40">
        <f>10+4+2</f>
        <v>16</v>
      </c>
      <c r="U4301" s="40">
        <v>10</v>
      </c>
    </row>
    <row r="4302" spans="2:21" x14ac:dyDescent="0.25">
      <c r="B4302" s="39">
        <f t="shared" si="590"/>
        <v>43102</v>
      </c>
      <c r="C4302" s="40">
        <f t="shared" si="591"/>
        <v>80</v>
      </c>
      <c r="D4302" s="40">
        <f t="shared" si="586"/>
        <v>74</v>
      </c>
      <c r="E4302" s="40">
        <f t="shared" si="587"/>
        <v>6</v>
      </c>
      <c r="F4302" s="40"/>
      <c r="G4302" s="40"/>
      <c r="H4302" s="40">
        <f t="shared" ref="H4302:H4331" si="592">2+5</f>
        <v>7</v>
      </c>
      <c r="I4302" s="40"/>
      <c r="J4302" s="40"/>
      <c r="K4302" s="40"/>
      <c r="L4302" s="40"/>
      <c r="M4302" s="40"/>
      <c r="N4302" s="40"/>
      <c r="O4302" s="40">
        <f t="shared" ref="O4302:O4365" si="593">2+2+1</f>
        <v>5</v>
      </c>
      <c r="P4302" s="40">
        <f t="shared" ref="P4302:P4331" si="594">1+7-7-1+2+2-4+12</f>
        <v>12</v>
      </c>
      <c r="Q4302" s="40">
        <f t="shared" si="588"/>
        <v>19</v>
      </c>
      <c r="R4302" s="40">
        <v>5</v>
      </c>
      <c r="S4302" s="40"/>
      <c r="T4302" s="40">
        <f t="shared" ref="T4302:T4359" si="595">10+4+2</f>
        <v>16</v>
      </c>
      <c r="U4302" s="40">
        <v>10</v>
      </c>
    </row>
    <row r="4303" spans="2:21" x14ac:dyDescent="0.25">
      <c r="B4303" s="39">
        <f t="shared" si="590"/>
        <v>43103</v>
      </c>
      <c r="C4303" s="40">
        <f t="shared" si="591"/>
        <v>80</v>
      </c>
      <c r="D4303" s="40">
        <f t="shared" si="586"/>
        <v>74</v>
      </c>
      <c r="E4303" s="40">
        <f t="shared" si="587"/>
        <v>6</v>
      </c>
      <c r="F4303" s="40"/>
      <c r="G4303" s="40"/>
      <c r="H4303" s="40">
        <f t="shared" si="592"/>
        <v>7</v>
      </c>
      <c r="I4303" s="40"/>
      <c r="J4303" s="40"/>
      <c r="K4303" s="40"/>
      <c r="L4303" s="40"/>
      <c r="M4303" s="40"/>
      <c r="N4303" s="40"/>
      <c r="O4303" s="40">
        <f t="shared" si="593"/>
        <v>5</v>
      </c>
      <c r="P4303" s="40">
        <f t="shared" si="594"/>
        <v>12</v>
      </c>
      <c r="Q4303" s="40">
        <f t="shared" si="588"/>
        <v>19</v>
      </c>
      <c r="R4303" s="40">
        <v>5</v>
      </c>
      <c r="S4303" s="40"/>
      <c r="T4303" s="40">
        <f t="shared" si="595"/>
        <v>16</v>
      </c>
      <c r="U4303" s="40">
        <v>10</v>
      </c>
    </row>
    <row r="4304" spans="2:21" x14ac:dyDescent="0.25">
      <c r="B4304" s="39">
        <f t="shared" si="590"/>
        <v>43104</v>
      </c>
      <c r="C4304" s="40">
        <f t="shared" si="591"/>
        <v>80</v>
      </c>
      <c r="D4304" s="40">
        <f t="shared" si="586"/>
        <v>74</v>
      </c>
      <c r="E4304" s="40">
        <f t="shared" si="587"/>
        <v>6</v>
      </c>
      <c r="F4304" s="40"/>
      <c r="G4304" s="40"/>
      <c r="H4304" s="40">
        <f t="shared" si="592"/>
        <v>7</v>
      </c>
      <c r="I4304" s="40"/>
      <c r="J4304" s="40"/>
      <c r="K4304" s="40"/>
      <c r="L4304" s="40"/>
      <c r="M4304" s="40"/>
      <c r="N4304" s="40"/>
      <c r="O4304" s="40">
        <f t="shared" si="593"/>
        <v>5</v>
      </c>
      <c r="P4304" s="40">
        <f t="shared" si="594"/>
        <v>12</v>
      </c>
      <c r="Q4304" s="40">
        <f t="shared" si="588"/>
        <v>19</v>
      </c>
      <c r="R4304" s="40">
        <v>5</v>
      </c>
      <c r="S4304" s="40"/>
      <c r="T4304" s="40">
        <f t="shared" si="595"/>
        <v>16</v>
      </c>
      <c r="U4304" s="40">
        <v>10</v>
      </c>
    </row>
    <row r="4305" spans="2:21" x14ac:dyDescent="0.25">
      <c r="B4305" s="39">
        <f t="shared" si="590"/>
        <v>43105</v>
      </c>
      <c r="C4305" s="40">
        <f t="shared" si="591"/>
        <v>80</v>
      </c>
      <c r="D4305" s="40">
        <f t="shared" si="586"/>
        <v>74</v>
      </c>
      <c r="E4305" s="40">
        <f t="shared" si="587"/>
        <v>6</v>
      </c>
      <c r="F4305" s="40"/>
      <c r="G4305" s="40"/>
      <c r="H4305" s="40">
        <f t="shared" si="592"/>
        <v>7</v>
      </c>
      <c r="I4305" s="40"/>
      <c r="J4305" s="40"/>
      <c r="K4305" s="40"/>
      <c r="L4305" s="40"/>
      <c r="M4305" s="40"/>
      <c r="N4305" s="40"/>
      <c r="O4305" s="40">
        <f t="shared" si="593"/>
        <v>5</v>
      </c>
      <c r="P4305" s="40">
        <f t="shared" si="594"/>
        <v>12</v>
      </c>
      <c r="Q4305" s="40">
        <f t="shared" si="588"/>
        <v>19</v>
      </c>
      <c r="R4305" s="40">
        <v>5</v>
      </c>
      <c r="S4305" s="40"/>
      <c r="T4305" s="40">
        <f t="shared" si="595"/>
        <v>16</v>
      </c>
      <c r="U4305" s="40">
        <v>10</v>
      </c>
    </row>
    <row r="4306" spans="2:21" x14ac:dyDescent="0.25">
      <c r="B4306" s="39">
        <f t="shared" si="590"/>
        <v>43106</v>
      </c>
      <c r="C4306" s="40">
        <f t="shared" si="591"/>
        <v>80</v>
      </c>
      <c r="D4306" s="40">
        <f t="shared" si="586"/>
        <v>74</v>
      </c>
      <c r="E4306" s="40">
        <f t="shared" si="587"/>
        <v>6</v>
      </c>
      <c r="F4306" s="40"/>
      <c r="G4306" s="40"/>
      <c r="H4306" s="40">
        <f t="shared" si="592"/>
        <v>7</v>
      </c>
      <c r="I4306" s="40"/>
      <c r="J4306" s="40"/>
      <c r="K4306" s="40"/>
      <c r="L4306" s="40"/>
      <c r="M4306" s="40"/>
      <c r="N4306" s="40"/>
      <c r="O4306" s="40">
        <f t="shared" si="593"/>
        <v>5</v>
      </c>
      <c r="P4306" s="40">
        <f t="shared" si="594"/>
        <v>12</v>
      </c>
      <c r="Q4306" s="40">
        <f t="shared" si="588"/>
        <v>19</v>
      </c>
      <c r="R4306" s="40">
        <v>5</v>
      </c>
      <c r="S4306" s="40"/>
      <c r="T4306" s="40">
        <f t="shared" si="595"/>
        <v>16</v>
      </c>
      <c r="U4306" s="40">
        <v>10</v>
      </c>
    </row>
    <row r="4307" spans="2:21" x14ac:dyDescent="0.25">
      <c r="B4307" s="39">
        <f t="shared" si="590"/>
        <v>43107</v>
      </c>
      <c r="C4307" s="40">
        <f t="shared" si="591"/>
        <v>80</v>
      </c>
      <c r="D4307" s="40">
        <f t="shared" si="586"/>
        <v>74</v>
      </c>
      <c r="E4307" s="40">
        <f t="shared" si="587"/>
        <v>6</v>
      </c>
      <c r="F4307" s="40"/>
      <c r="G4307" s="40"/>
      <c r="H4307" s="40">
        <f t="shared" si="592"/>
        <v>7</v>
      </c>
      <c r="I4307" s="40"/>
      <c r="J4307" s="40"/>
      <c r="K4307" s="40"/>
      <c r="L4307" s="40"/>
      <c r="M4307" s="40"/>
      <c r="N4307" s="40"/>
      <c r="O4307" s="40">
        <f t="shared" si="593"/>
        <v>5</v>
      </c>
      <c r="P4307" s="40">
        <f t="shared" si="594"/>
        <v>12</v>
      </c>
      <c r="Q4307" s="40">
        <f t="shared" si="588"/>
        <v>19</v>
      </c>
      <c r="R4307" s="40">
        <v>5</v>
      </c>
      <c r="S4307" s="40"/>
      <c r="T4307" s="40">
        <f t="shared" si="595"/>
        <v>16</v>
      </c>
      <c r="U4307" s="40">
        <v>10</v>
      </c>
    </row>
    <row r="4308" spans="2:21" x14ac:dyDescent="0.25">
      <c r="B4308" s="39">
        <f t="shared" si="590"/>
        <v>43108</v>
      </c>
      <c r="C4308" s="40">
        <f t="shared" si="591"/>
        <v>80</v>
      </c>
      <c r="D4308" s="40">
        <f t="shared" si="586"/>
        <v>74</v>
      </c>
      <c r="E4308" s="40">
        <f t="shared" si="587"/>
        <v>6</v>
      </c>
      <c r="F4308" s="40"/>
      <c r="G4308" s="40"/>
      <c r="H4308" s="40">
        <f t="shared" si="592"/>
        <v>7</v>
      </c>
      <c r="I4308" s="40"/>
      <c r="J4308" s="40"/>
      <c r="K4308" s="40"/>
      <c r="L4308" s="40"/>
      <c r="M4308" s="40"/>
      <c r="N4308" s="40"/>
      <c r="O4308" s="40">
        <f t="shared" si="593"/>
        <v>5</v>
      </c>
      <c r="P4308" s="40">
        <f t="shared" si="594"/>
        <v>12</v>
      </c>
      <c r="Q4308" s="40">
        <f t="shared" si="588"/>
        <v>19</v>
      </c>
      <c r="R4308" s="40">
        <v>5</v>
      </c>
      <c r="S4308" s="40"/>
      <c r="T4308" s="40">
        <f t="shared" si="595"/>
        <v>16</v>
      </c>
      <c r="U4308" s="40">
        <v>10</v>
      </c>
    </row>
    <row r="4309" spans="2:21" x14ac:dyDescent="0.25">
      <c r="B4309" s="39">
        <f t="shared" si="590"/>
        <v>43109</v>
      </c>
      <c r="C4309" s="40">
        <f t="shared" si="591"/>
        <v>80</v>
      </c>
      <c r="D4309" s="40">
        <f t="shared" si="586"/>
        <v>74</v>
      </c>
      <c r="E4309" s="40">
        <f t="shared" si="587"/>
        <v>6</v>
      </c>
      <c r="F4309" s="40"/>
      <c r="G4309" s="40"/>
      <c r="H4309" s="40">
        <f t="shared" si="592"/>
        <v>7</v>
      </c>
      <c r="I4309" s="40"/>
      <c r="J4309" s="40"/>
      <c r="K4309" s="40"/>
      <c r="L4309" s="40"/>
      <c r="M4309" s="40"/>
      <c r="N4309" s="40"/>
      <c r="O4309" s="40">
        <f t="shared" si="593"/>
        <v>5</v>
      </c>
      <c r="P4309" s="40">
        <f t="shared" si="594"/>
        <v>12</v>
      </c>
      <c r="Q4309" s="40">
        <f t="shared" si="588"/>
        <v>19</v>
      </c>
      <c r="R4309" s="40">
        <v>5</v>
      </c>
      <c r="S4309" s="40"/>
      <c r="T4309" s="40">
        <f t="shared" si="595"/>
        <v>16</v>
      </c>
      <c r="U4309" s="40">
        <v>10</v>
      </c>
    </row>
    <row r="4310" spans="2:21" x14ac:dyDescent="0.25">
      <c r="B4310" s="39">
        <f t="shared" si="590"/>
        <v>43110</v>
      </c>
      <c r="C4310" s="40">
        <f t="shared" si="591"/>
        <v>80</v>
      </c>
      <c r="D4310" s="40">
        <f t="shared" si="586"/>
        <v>74</v>
      </c>
      <c r="E4310" s="40">
        <f t="shared" si="587"/>
        <v>6</v>
      </c>
      <c r="F4310" s="40"/>
      <c r="G4310" s="40"/>
      <c r="H4310" s="40">
        <f t="shared" si="592"/>
        <v>7</v>
      </c>
      <c r="I4310" s="40"/>
      <c r="J4310" s="40"/>
      <c r="K4310" s="40"/>
      <c r="L4310" s="40"/>
      <c r="M4310" s="40"/>
      <c r="N4310" s="40"/>
      <c r="O4310" s="40">
        <f t="shared" si="593"/>
        <v>5</v>
      </c>
      <c r="P4310" s="40">
        <f t="shared" si="594"/>
        <v>12</v>
      </c>
      <c r="Q4310" s="40">
        <f t="shared" si="588"/>
        <v>19</v>
      </c>
      <c r="R4310" s="40">
        <v>5</v>
      </c>
      <c r="S4310" s="40"/>
      <c r="T4310" s="40">
        <f t="shared" si="595"/>
        <v>16</v>
      </c>
      <c r="U4310" s="40">
        <v>10</v>
      </c>
    </row>
    <row r="4311" spans="2:21" x14ac:dyDescent="0.25">
      <c r="B4311" s="39">
        <f t="shared" si="590"/>
        <v>43111</v>
      </c>
      <c r="C4311" s="40">
        <f t="shared" si="591"/>
        <v>80</v>
      </c>
      <c r="D4311" s="40">
        <f t="shared" si="586"/>
        <v>74</v>
      </c>
      <c r="E4311" s="40">
        <f t="shared" si="587"/>
        <v>6</v>
      </c>
      <c r="F4311" s="40"/>
      <c r="G4311" s="40"/>
      <c r="H4311" s="40">
        <f t="shared" si="592"/>
        <v>7</v>
      </c>
      <c r="I4311" s="40"/>
      <c r="J4311" s="40"/>
      <c r="K4311" s="40"/>
      <c r="L4311" s="40"/>
      <c r="M4311" s="40"/>
      <c r="N4311" s="40"/>
      <c r="O4311" s="40">
        <f t="shared" si="593"/>
        <v>5</v>
      </c>
      <c r="P4311" s="40">
        <f t="shared" si="594"/>
        <v>12</v>
      </c>
      <c r="Q4311" s="40">
        <f t="shared" si="588"/>
        <v>19</v>
      </c>
      <c r="R4311" s="40">
        <v>5</v>
      </c>
      <c r="S4311" s="40"/>
      <c r="T4311" s="40">
        <f t="shared" si="595"/>
        <v>16</v>
      </c>
      <c r="U4311" s="40">
        <v>10</v>
      </c>
    </row>
    <row r="4312" spans="2:21" x14ac:dyDescent="0.25">
      <c r="B4312" s="39">
        <f t="shared" si="590"/>
        <v>43112</v>
      </c>
      <c r="C4312" s="40">
        <f t="shared" si="591"/>
        <v>80</v>
      </c>
      <c r="D4312" s="40">
        <f t="shared" si="586"/>
        <v>74</v>
      </c>
      <c r="E4312" s="40">
        <f t="shared" si="587"/>
        <v>6</v>
      </c>
      <c r="F4312" s="40"/>
      <c r="G4312" s="40"/>
      <c r="H4312" s="40">
        <f t="shared" si="592"/>
        <v>7</v>
      </c>
      <c r="I4312" s="40"/>
      <c r="J4312" s="40"/>
      <c r="K4312" s="40"/>
      <c r="L4312" s="40"/>
      <c r="M4312" s="40"/>
      <c r="N4312" s="40"/>
      <c r="O4312" s="40">
        <f t="shared" si="593"/>
        <v>5</v>
      </c>
      <c r="P4312" s="40">
        <f t="shared" si="594"/>
        <v>12</v>
      </c>
      <c r="Q4312" s="40">
        <f t="shared" si="588"/>
        <v>19</v>
      </c>
      <c r="R4312" s="40">
        <v>5</v>
      </c>
      <c r="S4312" s="40"/>
      <c r="T4312" s="40">
        <f t="shared" si="595"/>
        <v>16</v>
      </c>
      <c r="U4312" s="40">
        <v>10</v>
      </c>
    </row>
    <row r="4313" spans="2:21" x14ac:dyDescent="0.25">
      <c r="B4313" s="39">
        <f t="shared" si="590"/>
        <v>43113</v>
      </c>
      <c r="C4313" s="40">
        <f t="shared" si="591"/>
        <v>80</v>
      </c>
      <c r="D4313" s="40">
        <f t="shared" si="586"/>
        <v>74</v>
      </c>
      <c r="E4313" s="40">
        <f t="shared" si="587"/>
        <v>6</v>
      </c>
      <c r="F4313" s="40"/>
      <c r="G4313" s="40"/>
      <c r="H4313" s="40">
        <f t="shared" si="592"/>
        <v>7</v>
      </c>
      <c r="I4313" s="40"/>
      <c r="J4313" s="40"/>
      <c r="K4313" s="40"/>
      <c r="L4313" s="40"/>
      <c r="M4313" s="40"/>
      <c r="N4313" s="40"/>
      <c r="O4313" s="40">
        <f t="shared" si="593"/>
        <v>5</v>
      </c>
      <c r="P4313" s="40">
        <f t="shared" si="594"/>
        <v>12</v>
      </c>
      <c r="Q4313" s="40">
        <f t="shared" si="588"/>
        <v>19</v>
      </c>
      <c r="R4313" s="40">
        <v>5</v>
      </c>
      <c r="S4313" s="40"/>
      <c r="T4313" s="40">
        <f t="shared" si="595"/>
        <v>16</v>
      </c>
      <c r="U4313" s="40">
        <v>10</v>
      </c>
    </row>
    <row r="4314" spans="2:21" x14ac:dyDescent="0.25">
      <c r="B4314" s="39">
        <f t="shared" si="590"/>
        <v>43114</v>
      </c>
      <c r="C4314" s="40">
        <f t="shared" si="591"/>
        <v>80</v>
      </c>
      <c r="D4314" s="40">
        <f t="shared" si="586"/>
        <v>74</v>
      </c>
      <c r="E4314" s="40">
        <f t="shared" si="587"/>
        <v>6</v>
      </c>
      <c r="F4314" s="40"/>
      <c r="G4314" s="40"/>
      <c r="H4314" s="40">
        <f t="shared" si="592"/>
        <v>7</v>
      </c>
      <c r="I4314" s="40"/>
      <c r="J4314" s="40"/>
      <c r="K4314" s="40"/>
      <c r="L4314" s="40"/>
      <c r="M4314" s="40"/>
      <c r="N4314" s="40"/>
      <c r="O4314" s="40">
        <f t="shared" si="593"/>
        <v>5</v>
      </c>
      <c r="P4314" s="40">
        <f t="shared" si="594"/>
        <v>12</v>
      </c>
      <c r="Q4314" s="40">
        <f t="shared" si="588"/>
        <v>19</v>
      </c>
      <c r="R4314" s="40">
        <v>5</v>
      </c>
      <c r="S4314" s="40"/>
      <c r="T4314" s="40">
        <f t="shared" si="595"/>
        <v>16</v>
      </c>
      <c r="U4314" s="40">
        <v>10</v>
      </c>
    </row>
    <row r="4315" spans="2:21" x14ac:dyDescent="0.25">
      <c r="B4315" s="39">
        <f t="shared" si="590"/>
        <v>43115</v>
      </c>
      <c r="C4315" s="40">
        <f t="shared" si="591"/>
        <v>80</v>
      </c>
      <c r="D4315" s="40">
        <f t="shared" si="586"/>
        <v>74</v>
      </c>
      <c r="E4315" s="40">
        <f t="shared" si="587"/>
        <v>6</v>
      </c>
      <c r="F4315" s="40"/>
      <c r="G4315" s="40"/>
      <c r="H4315" s="40">
        <f t="shared" si="592"/>
        <v>7</v>
      </c>
      <c r="I4315" s="40"/>
      <c r="J4315" s="40"/>
      <c r="K4315" s="40"/>
      <c r="L4315" s="40"/>
      <c r="M4315" s="40"/>
      <c r="N4315" s="40"/>
      <c r="O4315" s="40">
        <f t="shared" si="593"/>
        <v>5</v>
      </c>
      <c r="P4315" s="40">
        <f t="shared" si="594"/>
        <v>12</v>
      </c>
      <c r="Q4315" s="40">
        <f t="shared" si="588"/>
        <v>19</v>
      </c>
      <c r="R4315" s="40">
        <v>5</v>
      </c>
      <c r="S4315" s="40"/>
      <c r="T4315" s="40">
        <f t="shared" si="595"/>
        <v>16</v>
      </c>
      <c r="U4315" s="40">
        <v>10</v>
      </c>
    </row>
    <row r="4316" spans="2:21" x14ac:dyDescent="0.25">
      <c r="B4316" s="39">
        <f t="shared" si="590"/>
        <v>43116</v>
      </c>
      <c r="C4316" s="40">
        <f t="shared" si="591"/>
        <v>80</v>
      </c>
      <c r="D4316" s="40">
        <f t="shared" si="586"/>
        <v>74</v>
      </c>
      <c r="E4316" s="40">
        <f t="shared" si="587"/>
        <v>6</v>
      </c>
      <c r="F4316" s="40"/>
      <c r="G4316" s="40"/>
      <c r="H4316" s="40">
        <f t="shared" si="592"/>
        <v>7</v>
      </c>
      <c r="I4316" s="40"/>
      <c r="J4316" s="40"/>
      <c r="K4316" s="40"/>
      <c r="L4316" s="40"/>
      <c r="M4316" s="40"/>
      <c r="N4316" s="40"/>
      <c r="O4316" s="40">
        <f t="shared" si="593"/>
        <v>5</v>
      </c>
      <c r="P4316" s="40">
        <f t="shared" si="594"/>
        <v>12</v>
      </c>
      <c r="Q4316" s="40">
        <f t="shared" si="588"/>
        <v>19</v>
      </c>
      <c r="R4316" s="40">
        <v>5</v>
      </c>
      <c r="S4316" s="40"/>
      <c r="T4316" s="40">
        <f t="shared" si="595"/>
        <v>16</v>
      </c>
      <c r="U4316" s="40">
        <v>10</v>
      </c>
    </row>
    <row r="4317" spans="2:21" x14ac:dyDescent="0.25">
      <c r="B4317" s="39">
        <f t="shared" si="590"/>
        <v>43117</v>
      </c>
      <c r="C4317" s="40">
        <f t="shared" si="591"/>
        <v>80</v>
      </c>
      <c r="D4317" s="40">
        <f t="shared" si="586"/>
        <v>74</v>
      </c>
      <c r="E4317" s="40">
        <f t="shared" si="587"/>
        <v>6</v>
      </c>
      <c r="F4317" s="40"/>
      <c r="G4317" s="40"/>
      <c r="H4317" s="40">
        <f t="shared" si="592"/>
        <v>7</v>
      </c>
      <c r="I4317" s="40"/>
      <c r="J4317" s="40"/>
      <c r="K4317" s="40"/>
      <c r="L4317" s="40"/>
      <c r="M4317" s="40"/>
      <c r="N4317" s="40"/>
      <c r="O4317" s="40">
        <f t="shared" si="593"/>
        <v>5</v>
      </c>
      <c r="P4317" s="40">
        <f t="shared" si="594"/>
        <v>12</v>
      </c>
      <c r="Q4317" s="40">
        <f t="shared" si="588"/>
        <v>19</v>
      </c>
      <c r="R4317" s="40">
        <v>5</v>
      </c>
      <c r="S4317" s="40"/>
      <c r="T4317" s="40">
        <f t="shared" si="595"/>
        <v>16</v>
      </c>
      <c r="U4317" s="40">
        <v>10</v>
      </c>
    </row>
    <row r="4318" spans="2:21" x14ac:dyDescent="0.25">
      <c r="B4318" s="39">
        <f t="shared" si="590"/>
        <v>43118</v>
      </c>
      <c r="C4318" s="40">
        <f t="shared" si="591"/>
        <v>80</v>
      </c>
      <c r="D4318" s="40">
        <f t="shared" si="586"/>
        <v>74</v>
      </c>
      <c r="E4318" s="40">
        <f t="shared" si="587"/>
        <v>6</v>
      </c>
      <c r="F4318" s="40"/>
      <c r="G4318" s="40"/>
      <c r="H4318" s="40">
        <f t="shared" si="592"/>
        <v>7</v>
      </c>
      <c r="I4318" s="40"/>
      <c r="J4318" s="40"/>
      <c r="K4318" s="40"/>
      <c r="L4318" s="40"/>
      <c r="M4318" s="40"/>
      <c r="N4318" s="40"/>
      <c r="O4318" s="40">
        <f t="shared" si="593"/>
        <v>5</v>
      </c>
      <c r="P4318" s="40">
        <f t="shared" si="594"/>
        <v>12</v>
      </c>
      <c r="Q4318" s="40">
        <f t="shared" si="588"/>
        <v>19</v>
      </c>
      <c r="R4318" s="40">
        <v>5</v>
      </c>
      <c r="S4318" s="40"/>
      <c r="T4318" s="40">
        <f t="shared" si="595"/>
        <v>16</v>
      </c>
      <c r="U4318" s="40">
        <v>10</v>
      </c>
    </row>
    <row r="4319" spans="2:21" x14ac:dyDescent="0.25">
      <c r="B4319" s="39">
        <f t="shared" si="590"/>
        <v>43119</v>
      </c>
      <c r="C4319" s="40">
        <f t="shared" si="591"/>
        <v>80</v>
      </c>
      <c r="D4319" s="40">
        <f t="shared" si="586"/>
        <v>74</v>
      </c>
      <c r="E4319" s="40">
        <f t="shared" si="587"/>
        <v>6</v>
      </c>
      <c r="F4319" s="40"/>
      <c r="G4319" s="40"/>
      <c r="H4319" s="40">
        <f t="shared" si="592"/>
        <v>7</v>
      </c>
      <c r="I4319" s="40"/>
      <c r="J4319" s="40"/>
      <c r="K4319" s="40"/>
      <c r="L4319" s="40"/>
      <c r="M4319" s="40"/>
      <c r="N4319" s="40"/>
      <c r="O4319" s="40">
        <f t="shared" si="593"/>
        <v>5</v>
      </c>
      <c r="P4319" s="40">
        <f t="shared" si="594"/>
        <v>12</v>
      </c>
      <c r="Q4319" s="40">
        <f t="shared" si="588"/>
        <v>19</v>
      </c>
      <c r="R4319" s="40">
        <v>5</v>
      </c>
      <c r="S4319" s="40"/>
      <c r="T4319" s="40">
        <f t="shared" si="595"/>
        <v>16</v>
      </c>
      <c r="U4319" s="40">
        <v>10</v>
      </c>
    </row>
    <row r="4320" spans="2:21" x14ac:dyDescent="0.25">
      <c r="B4320" s="39">
        <f t="shared" si="590"/>
        <v>43120</v>
      </c>
      <c r="C4320" s="40">
        <f t="shared" si="591"/>
        <v>80</v>
      </c>
      <c r="D4320" s="40">
        <f t="shared" si="586"/>
        <v>74</v>
      </c>
      <c r="E4320" s="40">
        <f t="shared" si="587"/>
        <v>6</v>
      </c>
      <c r="F4320" s="40"/>
      <c r="G4320" s="40"/>
      <c r="H4320" s="40">
        <f t="shared" si="592"/>
        <v>7</v>
      </c>
      <c r="I4320" s="40"/>
      <c r="J4320" s="40"/>
      <c r="K4320" s="40"/>
      <c r="L4320" s="40"/>
      <c r="M4320" s="40"/>
      <c r="N4320" s="40"/>
      <c r="O4320" s="40">
        <f t="shared" si="593"/>
        <v>5</v>
      </c>
      <c r="P4320" s="40">
        <f t="shared" si="594"/>
        <v>12</v>
      </c>
      <c r="Q4320" s="40">
        <f t="shared" si="588"/>
        <v>19</v>
      </c>
      <c r="R4320" s="40">
        <v>5</v>
      </c>
      <c r="S4320" s="40"/>
      <c r="T4320" s="40">
        <f t="shared" si="595"/>
        <v>16</v>
      </c>
      <c r="U4320" s="40">
        <v>10</v>
      </c>
    </row>
    <row r="4321" spans="2:21" x14ac:dyDescent="0.25">
      <c r="B4321" s="39">
        <f t="shared" si="590"/>
        <v>43121</v>
      </c>
      <c r="C4321" s="40">
        <f t="shared" si="591"/>
        <v>80</v>
      </c>
      <c r="D4321" s="40">
        <f t="shared" si="586"/>
        <v>74</v>
      </c>
      <c r="E4321" s="40">
        <f t="shared" si="587"/>
        <v>6</v>
      </c>
      <c r="F4321" s="40"/>
      <c r="G4321" s="40"/>
      <c r="H4321" s="40">
        <f t="shared" si="592"/>
        <v>7</v>
      </c>
      <c r="I4321" s="40"/>
      <c r="J4321" s="40"/>
      <c r="K4321" s="40"/>
      <c r="L4321" s="40"/>
      <c r="M4321" s="40"/>
      <c r="N4321" s="40"/>
      <c r="O4321" s="40">
        <f t="shared" si="593"/>
        <v>5</v>
      </c>
      <c r="P4321" s="40">
        <f t="shared" si="594"/>
        <v>12</v>
      </c>
      <c r="Q4321" s="40">
        <f t="shared" si="588"/>
        <v>19</v>
      </c>
      <c r="R4321" s="40">
        <v>5</v>
      </c>
      <c r="S4321" s="40"/>
      <c r="T4321" s="40">
        <f t="shared" si="595"/>
        <v>16</v>
      </c>
      <c r="U4321" s="40">
        <v>10</v>
      </c>
    </row>
    <row r="4322" spans="2:21" x14ac:dyDescent="0.25">
      <c r="B4322" s="39">
        <f t="shared" si="590"/>
        <v>43122</v>
      </c>
      <c r="C4322" s="40">
        <f t="shared" si="591"/>
        <v>80</v>
      </c>
      <c r="D4322" s="40">
        <f t="shared" si="586"/>
        <v>74</v>
      </c>
      <c r="E4322" s="40">
        <f t="shared" si="587"/>
        <v>6</v>
      </c>
      <c r="F4322" s="40"/>
      <c r="G4322" s="40"/>
      <c r="H4322" s="40">
        <f t="shared" si="592"/>
        <v>7</v>
      </c>
      <c r="I4322" s="40"/>
      <c r="J4322" s="40"/>
      <c r="K4322" s="40"/>
      <c r="L4322" s="40"/>
      <c r="M4322" s="40"/>
      <c r="N4322" s="40"/>
      <c r="O4322" s="40">
        <f t="shared" si="593"/>
        <v>5</v>
      </c>
      <c r="P4322" s="40">
        <f t="shared" si="594"/>
        <v>12</v>
      </c>
      <c r="Q4322" s="40">
        <f t="shared" si="588"/>
        <v>19</v>
      </c>
      <c r="R4322" s="40">
        <v>5</v>
      </c>
      <c r="S4322" s="40"/>
      <c r="T4322" s="40">
        <f t="shared" si="595"/>
        <v>16</v>
      </c>
      <c r="U4322" s="40">
        <v>10</v>
      </c>
    </row>
    <row r="4323" spans="2:21" x14ac:dyDescent="0.25">
      <c r="B4323" s="39">
        <f t="shared" si="590"/>
        <v>43123</v>
      </c>
      <c r="C4323" s="40">
        <f t="shared" si="591"/>
        <v>80</v>
      </c>
      <c r="D4323" s="40">
        <f t="shared" si="586"/>
        <v>74</v>
      </c>
      <c r="E4323" s="40">
        <f t="shared" si="587"/>
        <v>6</v>
      </c>
      <c r="F4323" s="40"/>
      <c r="G4323" s="40"/>
      <c r="H4323" s="40">
        <f t="shared" si="592"/>
        <v>7</v>
      </c>
      <c r="I4323" s="40"/>
      <c r="J4323" s="40"/>
      <c r="K4323" s="40"/>
      <c r="L4323" s="40"/>
      <c r="M4323" s="40"/>
      <c r="N4323" s="40"/>
      <c r="O4323" s="40">
        <f t="shared" si="593"/>
        <v>5</v>
      </c>
      <c r="P4323" s="40">
        <f t="shared" si="594"/>
        <v>12</v>
      </c>
      <c r="Q4323" s="40">
        <f t="shared" si="588"/>
        <v>19</v>
      </c>
      <c r="R4323" s="40">
        <v>5</v>
      </c>
      <c r="S4323" s="40"/>
      <c r="T4323" s="40">
        <f t="shared" si="595"/>
        <v>16</v>
      </c>
      <c r="U4323" s="40">
        <v>10</v>
      </c>
    </row>
    <row r="4324" spans="2:21" x14ac:dyDescent="0.25">
      <c r="B4324" s="39">
        <f t="shared" si="590"/>
        <v>43124</v>
      </c>
      <c r="C4324" s="40">
        <f t="shared" si="591"/>
        <v>80</v>
      </c>
      <c r="D4324" s="40">
        <f t="shared" si="586"/>
        <v>74</v>
      </c>
      <c r="E4324" s="40">
        <f t="shared" si="587"/>
        <v>6</v>
      </c>
      <c r="F4324" s="40"/>
      <c r="G4324" s="40"/>
      <c r="H4324" s="40">
        <f t="shared" si="592"/>
        <v>7</v>
      </c>
      <c r="I4324" s="40"/>
      <c r="J4324" s="40"/>
      <c r="K4324" s="40"/>
      <c r="L4324" s="40"/>
      <c r="M4324" s="40"/>
      <c r="N4324" s="40"/>
      <c r="O4324" s="40">
        <f t="shared" si="593"/>
        <v>5</v>
      </c>
      <c r="P4324" s="40">
        <f t="shared" si="594"/>
        <v>12</v>
      </c>
      <c r="Q4324" s="40">
        <f t="shared" si="588"/>
        <v>19</v>
      </c>
      <c r="R4324" s="40">
        <v>5</v>
      </c>
      <c r="S4324" s="40"/>
      <c r="T4324" s="40">
        <f t="shared" si="595"/>
        <v>16</v>
      </c>
      <c r="U4324" s="40">
        <v>10</v>
      </c>
    </row>
    <row r="4325" spans="2:21" x14ac:dyDescent="0.25">
      <c r="B4325" s="39">
        <f t="shared" si="590"/>
        <v>43125</v>
      </c>
      <c r="C4325" s="40">
        <f t="shared" si="591"/>
        <v>80</v>
      </c>
      <c r="D4325" s="40">
        <f t="shared" si="586"/>
        <v>74</v>
      </c>
      <c r="E4325" s="40">
        <f t="shared" si="587"/>
        <v>6</v>
      </c>
      <c r="F4325" s="40"/>
      <c r="G4325" s="40"/>
      <c r="H4325" s="40">
        <f t="shared" si="592"/>
        <v>7</v>
      </c>
      <c r="I4325" s="40"/>
      <c r="J4325" s="40"/>
      <c r="K4325" s="40"/>
      <c r="L4325" s="40"/>
      <c r="M4325" s="40"/>
      <c r="N4325" s="40"/>
      <c r="O4325" s="40">
        <f t="shared" si="593"/>
        <v>5</v>
      </c>
      <c r="P4325" s="40">
        <f t="shared" si="594"/>
        <v>12</v>
      </c>
      <c r="Q4325" s="40">
        <f t="shared" si="588"/>
        <v>19</v>
      </c>
      <c r="R4325" s="40">
        <v>5</v>
      </c>
      <c r="S4325" s="40"/>
      <c r="T4325" s="40">
        <f t="shared" si="595"/>
        <v>16</v>
      </c>
      <c r="U4325" s="40">
        <v>10</v>
      </c>
    </row>
    <row r="4326" spans="2:21" x14ac:dyDescent="0.25">
      <c r="B4326" s="39">
        <f t="shared" si="590"/>
        <v>43126</v>
      </c>
      <c r="C4326" s="40">
        <f t="shared" si="591"/>
        <v>80</v>
      </c>
      <c r="D4326" s="40">
        <f t="shared" si="586"/>
        <v>74</v>
      </c>
      <c r="E4326" s="40">
        <f t="shared" si="587"/>
        <v>6</v>
      </c>
      <c r="F4326" s="40"/>
      <c r="G4326" s="40"/>
      <c r="H4326" s="40">
        <f t="shared" si="592"/>
        <v>7</v>
      </c>
      <c r="I4326" s="40"/>
      <c r="J4326" s="40"/>
      <c r="K4326" s="40"/>
      <c r="L4326" s="40"/>
      <c r="M4326" s="40"/>
      <c r="N4326" s="40"/>
      <c r="O4326" s="40">
        <f t="shared" si="593"/>
        <v>5</v>
      </c>
      <c r="P4326" s="40">
        <f t="shared" si="594"/>
        <v>12</v>
      </c>
      <c r="Q4326" s="40">
        <f t="shared" si="588"/>
        <v>19</v>
      </c>
      <c r="R4326" s="40">
        <v>5</v>
      </c>
      <c r="S4326" s="40"/>
      <c r="T4326" s="40">
        <f t="shared" si="595"/>
        <v>16</v>
      </c>
      <c r="U4326" s="40">
        <v>10</v>
      </c>
    </row>
    <row r="4327" spans="2:21" x14ac:dyDescent="0.25">
      <c r="B4327" s="39">
        <f t="shared" si="590"/>
        <v>43127</v>
      </c>
      <c r="C4327" s="40">
        <f t="shared" si="591"/>
        <v>80</v>
      </c>
      <c r="D4327" s="40">
        <f t="shared" si="586"/>
        <v>74</v>
      </c>
      <c r="E4327" s="40">
        <f t="shared" si="587"/>
        <v>6</v>
      </c>
      <c r="F4327" s="40"/>
      <c r="G4327" s="40"/>
      <c r="H4327" s="40">
        <f t="shared" si="592"/>
        <v>7</v>
      </c>
      <c r="I4327" s="40"/>
      <c r="J4327" s="40"/>
      <c r="K4327" s="40"/>
      <c r="L4327" s="40"/>
      <c r="M4327" s="40"/>
      <c r="N4327" s="40"/>
      <c r="O4327" s="40">
        <f t="shared" si="593"/>
        <v>5</v>
      </c>
      <c r="P4327" s="40">
        <f t="shared" si="594"/>
        <v>12</v>
      </c>
      <c r="Q4327" s="40">
        <f t="shared" si="588"/>
        <v>19</v>
      </c>
      <c r="R4327" s="40">
        <v>5</v>
      </c>
      <c r="S4327" s="40"/>
      <c r="T4327" s="40">
        <f t="shared" si="595"/>
        <v>16</v>
      </c>
      <c r="U4327" s="40">
        <v>10</v>
      </c>
    </row>
    <row r="4328" spans="2:21" x14ac:dyDescent="0.25">
      <c r="B4328" s="39">
        <f t="shared" si="590"/>
        <v>43128</v>
      </c>
      <c r="C4328" s="40">
        <f t="shared" si="591"/>
        <v>80</v>
      </c>
      <c r="D4328" s="40">
        <f t="shared" si="586"/>
        <v>74</v>
      </c>
      <c r="E4328" s="40">
        <f t="shared" si="587"/>
        <v>6</v>
      </c>
      <c r="F4328" s="40"/>
      <c r="G4328" s="40"/>
      <c r="H4328" s="40">
        <f t="shared" si="592"/>
        <v>7</v>
      </c>
      <c r="I4328" s="40"/>
      <c r="J4328" s="40"/>
      <c r="K4328" s="40"/>
      <c r="L4328" s="40"/>
      <c r="M4328" s="40"/>
      <c r="N4328" s="40"/>
      <c r="O4328" s="40">
        <f t="shared" si="593"/>
        <v>5</v>
      </c>
      <c r="P4328" s="40">
        <f t="shared" si="594"/>
        <v>12</v>
      </c>
      <c r="Q4328" s="40">
        <f t="shared" si="588"/>
        <v>19</v>
      </c>
      <c r="R4328" s="40">
        <v>5</v>
      </c>
      <c r="S4328" s="40"/>
      <c r="T4328" s="40">
        <f t="shared" si="595"/>
        <v>16</v>
      </c>
      <c r="U4328" s="40">
        <v>10</v>
      </c>
    </row>
    <row r="4329" spans="2:21" x14ac:dyDescent="0.25">
      <c r="B4329" s="39">
        <f t="shared" si="590"/>
        <v>43129</v>
      </c>
      <c r="C4329" s="40">
        <f t="shared" si="591"/>
        <v>80</v>
      </c>
      <c r="D4329" s="40">
        <f t="shared" si="586"/>
        <v>74</v>
      </c>
      <c r="E4329" s="40">
        <f t="shared" si="587"/>
        <v>6</v>
      </c>
      <c r="F4329" s="40"/>
      <c r="G4329" s="40"/>
      <c r="H4329" s="40">
        <f t="shared" si="592"/>
        <v>7</v>
      </c>
      <c r="I4329" s="40"/>
      <c r="J4329" s="40"/>
      <c r="K4329" s="40"/>
      <c r="L4329" s="40"/>
      <c r="M4329" s="40"/>
      <c r="N4329" s="40"/>
      <c r="O4329" s="40">
        <f t="shared" si="593"/>
        <v>5</v>
      </c>
      <c r="P4329" s="40">
        <f t="shared" si="594"/>
        <v>12</v>
      </c>
      <c r="Q4329" s="40">
        <f t="shared" si="588"/>
        <v>19</v>
      </c>
      <c r="R4329" s="40">
        <v>5</v>
      </c>
      <c r="S4329" s="40"/>
      <c r="T4329" s="40">
        <f t="shared" si="595"/>
        <v>16</v>
      </c>
      <c r="U4329" s="40">
        <v>10</v>
      </c>
    </row>
    <row r="4330" spans="2:21" x14ac:dyDescent="0.25">
      <c r="B4330" s="39">
        <f t="shared" si="590"/>
        <v>43130</v>
      </c>
      <c r="C4330" s="40">
        <f t="shared" si="591"/>
        <v>80</v>
      </c>
      <c r="D4330" s="40">
        <f t="shared" si="586"/>
        <v>74</v>
      </c>
      <c r="E4330" s="40">
        <f t="shared" si="587"/>
        <v>6</v>
      </c>
      <c r="F4330" s="40"/>
      <c r="G4330" s="40"/>
      <c r="H4330" s="40">
        <f t="shared" si="592"/>
        <v>7</v>
      </c>
      <c r="I4330" s="40"/>
      <c r="J4330" s="40"/>
      <c r="K4330" s="40"/>
      <c r="L4330" s="40"/>
      <c r="M4330" s="40"/>
      <c r="N4330" s="40"/>
      <c r="O4330" s="40">
        <f t="shared" si="593"/>
        <v>5</v>
      </c>
      <c r="P4330" s="40">
        <f t="shared" si="594"/>
        <v>12</v>
      </c>
      <c r="Q4330" s="40">
        <f t="shared" si="588"/>
        <v>19</v>
      </c>
      <c r="R4330" s="40">
        <v>5</v>
      </c>
      <c r="S4330" s="40"/>
      <c r="T4330" s="40">
        <f t="shared" si="595"/>
        <v>16</v>
      </c>
      <c r="U4330" s="40">
        <v>10</v>
      </c>
    </row>
    <row r="4331" spans="2:21" x14ac:dyDescent="0.25">
      <c r="B4331" s="39">
        <f t="shared" si="590"/>
        <v>43131</v>
      </c>
      <c r="C4331" s="40">
        <f t="shared" si="591"/>
        <v>80</v>
      </c>
      <c r="D4331" s="40">
        <f t="shared" si="586"/>
        <v>74</v>
      </c>
      <c r="E4331" s="40">
        <f t="shared" si="587"/>
        <v>6</v>
      </c>
      <c r="F4331" s="40"/>
      <c r="G4331" s="40"/>
      <c r="H4331" s="40">
        <f t="shared" si="592"/>
        <v>7</v>
      </c>
      <c r="I4331" s="40"/>
      <c r="J4331" s="40"/>
      <c r="K4331" s="40"/>
      <c r="L4331" s="40"/>
      <c r="M4331" s="40"/>
      <c r="N4331" s="40"/>
      <c r="O4331" s="40">
        <f t="shared" si="593"/>
        <v>5</v>
      </c>
      <c r="P4331" s="40">
        <f t="shared" si="594"/>
        <v>12</v>
      </c>
      <c r="Q4331" s="40">
        <f t="shared" si="588"/>
        <v>19</v>
      </c>
      <c r="R4331" s="40">
        <v>5</v>
      </c>
      <c r="S4331" s="40"/>
      <c r="T4331" s="40">
        <f t="shared" si="595"/>
        <v>16</v>
      </c>
      <c r="U4331" s="40">
        <v>10</v>
      </c>
    </row>
    <row r="4332" spans="2:21" x14ac:dyDescent="0.25">
      <c r="B4332" s="39">
        <f t="shared" si="590"/>
        <v>43132</v>
      </c>
      <c r="C4332" s="40">
        <f t="shared" si="591"/>
        <v>80</v>
      </c>
      <c r="D4332" s="40">
        <f t="shared" si="586"/>
        <v>74</v>
      </c>
      <c r="E4332" s="40">
        <f t="shared" si="587"/>
        <v>6</v>
      </c>
      <c r="F4332" s="40"/>
      <c r="G4332" s="40"/>
      <c r="H4332" s="40">
        <f>2+4</f>
        <v>6</v>
      </c>
      <c r="I4332" s="40"/>
      <c r="J4332" s="40"/>
      <c r="K4332" s="40"/>
      <c r="L4332" s="40"/>
      <c r="M4332" s="40"/>
      <c r="N4332" s="40"/>
      <c r="O4332" s="40">
        <f>2+2+1+6</f>
        <v>11</v>
      </c>
      <c r="P4332" s="40">
        <f>1+7-7-1+2+2-4+12</f>
        <v>12</v>
      </c>
      <c r="Q4332" s="40">
        <f t="shared" si="588"/>
        <v>19</v>
      </c>
      <c r="R4332" s="40"/>
      <c r="S4332" s="40"/>
      <c r="T4332" s="40">
        <f t="shared" si="595"/>
        <v>16</v>
      </c>
      <c r="U4332" s="40">
        <v>10</v>
      </c>
    </row>
    <row r="4333" spans="2:21" x14ac:dyDescent="0.25">
      <c r="B4333" s="39">
        <f t="shared" si="590"/>
        <v>43133</v>
      </c>
      <c r="C4333" s="40">
        <f t="shared" si="591"/>
        <v>80</v>
      </c>
      <c r="D4333" s="40">
        <f t="shared" si="586"/>
        <v>74</v>
      </c>
      <c r="E4333" s="40">
        <f t="shared" si="587"/>
        <v>6</v>
      </c>
      <c r="F4333" s="40"/>
      <c r="G4333" s="40"/>
      <c r="H4333" s="40">
        <f t="shared" ref="H4333:H4359" si="596">2+4</f>
        <v>6</v>
      </c>
      <c r="I4333" s="40"/>
      <c r="J4333" s="40"/>
      <c r="K4333" s="40"/>
      <c r="L4333" s="40"/>
      <c r="M4333" s="40"/>
      <c r="N4333" s="40"/>
      <c r="O4333" s="40">
        <f t="shared" ref="O4333:O4359" si="597">2+2+1+6</f>
        <v>11</v>
      </c>
      <c r="P4333" s="40">
        <f t="shared" ref="P4333:P4359" si="598">1+7-7-1+2+2-4+12</f>
        <v>12</v>
      </c>
      <c r="Q4333" s="40">
        <f t="shared" si="588"/>
        <v>19</v>
      </c>
      <c r="R4333" s="40"/>
      <c r="S4333" s="40"/>
      <c r="T4333" s="40">
        <f t="shared" si="595"/>
        <v>16</v>
      </c>
      <c r="U4333" s="40">
        <v>10</v>
      </c>
    </row>
    <row r="4334" spans="2:21" x14ac:dyDescent="0.25">
      <c r="B4334" s="39">
        <f t="shared" si="590"/>
        <v>43134</v>
      </c>
      <c r="C4334" s="40">
        <f t="shared" si="591"/>
        <v>80</v>
      </c>
      <c r="D4334" s="40">
        <f t="shared" si="586"/>
        <v>74</v>
      </c>
      <c r="E4334" s="40">
        <f t="shared" si="587"/>
        <v>6</v>
      </c>
      <c r="F4334" s="40"/>
      <c r="G4334" s="40"/>
      <c r="H4334" s="40">
        <f t="shared" si="596"/>
        <v>6</v>
      </c>
      <c r="I4334" s="40"/>
      <c r="J4334" s="40"/>
      <c r="K4334" s="40"/>
      <c r="L4334" s="40"/>
      <c r="M4334" s="40"/>
      <c r="N4334" s="40"/>
      <c r="O4334" s="40">
        <f t="shared" si="597"/>
        <v>11</v>
      </c>
      <c r="P4334" s="40">
        <f t="shared" si="598"/>
        <v>12</v>
      </c>
      <c r="Q4334" s="40">
        <f t="shared" si="588"/>
        <v>19</v>
      </c>
      <c r="R4334" s="40"/>
      <c r="S4334" s="40"/>
      <c r="T4334" s="40">
        <f t="shared" si="595"/>
        <v>16</v>
      </c>
      <c r="U4334" s="40">
        <v>10</v>
      </c>
    </row>
    <row r="4335" spans="2:21" x14ac:dyDescent="0.25">
      <c r="B4335" s="39">
        <f t="shared" si="590"/>
        <v>43135</v>
      </c>
      <c r="C4335" s="40">
        <f t="shared" si="591"/>
        <v>80</v>
      </c>
      <c r="D4335" s="40">
        <f t="shared" si="586"/>
        <v>74</v>
      </c>
      <c r="E4335" s="40">
        <f t="shared" si="587"/>
        <v>6</v>
      </c>
      <c r="F4335" s="40"/>
      <c r="G4335" s="40"/>
      <c r="H4335" s="40">
        <f t="shared" si="596"/>
        <v>6</v>
      </c>
      <c r="I4335" s="40"/>
      <c r="J4335" s="40"/>
      <c r="K4335" s="40"/>
      <c r="L4335" s="40"/>
      <c r="M4335" s="40"/>
      <c r="N4335" s="40"/>
      <c r="O4335" s="40">
        <f t="shared" si="597"/>
        <v>11</v>
      </c>
      <c r="P4335" s="40">
        <f t="shared" si="598"/>
        <v>12</v>
      </c>
      <c r="Q4335" s="40">
        <f t="shared" si="588"/>
        <v>19</v>
      </c>
      <c r="R4335" s="40"/>
      <c r="S4335" s="40"/>
      <c r="T4335" s="40">
        <f t="shared" si="595"/>
        <v>16</v>
      </c>
      <c r="U4335" s="40">
        <v>10</v>
      </c>
    </row>
    <row r="4336" spans="2:21" x14ac:dyDescent="0.25">
      <c r="B4336" s="39">
        <f t="shared" si="590"/>
        <v>43136</v>
      </c>
      <c r="C4336" s="40">
        <f t="shared" si="591"/>
        <v>80</v>
      </c>
      <c r="D4336" s="40">
        <f t="shared" si="586"/>
        <v>74</v>
      </c>
      <c r="E4336" s="40">
        <f t="shared" si="587"/>
        <v>6</v>
      </c>
      <c r="F4336" s="40"/>
      <c r="G4336" s="40"/>
      <c r="H4336" s="40">
        <f t="shared" si="596"/>
        <v>6</v>
      </c>
      <c r="I4336" s="40"/>
      <c r="J4336" s="40"/>
      <c r="K4336" s="40"/>
      <c r="L4336" s="40"/>
      <c r="M4336" s="40"/>
      <c r="N4336" s="40"/>
      <c r="O4336" s="40">
        <f t="shared" si="597"/>
        <v>11</v>
      </c>
      <c r="P4336" s="40">
        <f t="shared" si="598"/>
        <v>12</v>
      </c>
      <c r="Q4336" s="40">
        <f t="shared" si="588"/>
        <v>19</v>
      </c>
      <c r="R4336" s="40"/>
      <c r="S4336" s="40"/>
      <c r="T4336" s="40">
        <f t="shared" si="595"/>
        <v>16</v>
      </c>
      <c r="U4336" s="40">
        <v>10</v>
      </c>
    </row>
    <row r="4337" spans="2:21" x14ac:dyDescent="0.25">
      <c r="B4337" s="39">
        <f t="shared" si="590"/>
        <v>43137</v>
      </c>
      <c r="C4337" s="40">
        <f t="shared" si="591"/>
        <v>80</v>
      </c>
      <c r="D4337" s="40">
        <f t="shared" si="586"/>
        <v>74</v>
      </c>
      <c r="E4337" s="40">
        <f t="shared" si="587"/>
        <v>6</v>
      </c>
      <c r="F4337" s="40"/>
      <c r="G4337" s="40"/>
      <c r="H4337" s="40">
        <f t="shared" si="596"/>
        <v>6</v>
      </c>
      <c r="I4337" s="40"/>
      <c r="J4337" s="40"/>
      <c r="K4337" s="40"/>
      <c r="L4337" s="40"/>
      <c r="M4337" s="40"/>
      <c r="N4337" s="40"/>
      <c r="O4337" s="40">
        <f t="shared" si="597"/>
        <v>11</v>
      </c>
      <c r="P4337" s="40">
        <f t="shared" si="598"/>
        <v>12</v>
      </c>
      <c r="Q4337" s="40">
        <f t="shared" si="588"/>
        <v>19</v>
      </c>
      <c r="R4337" s="40"/>
      <c r="S4337" s="40"/>
      <c r="T4337" s="40">
        <f t="shared" si="595"/>
        <v>16</v>
      </c>
      <c r="U4337" s="40">
        <v>10</v>
      </c>
    </row>
    <row r="4338" spans="2:21" x14ac:dyDescent="0.25">
      <c r="B4338" s="39">
        <f t="shared" si="590"/>
        <v>43138</v>
      </c>
      <c r="C4338" s="40">
        <f t="shared" si="591"/>
        <v>80</v>
      </c>
      <c r="D4338" s="40">
        <f t="shared" ref="D4338:D4401" si="599">SUM(F4338:W4338)</f>
        <v>74</v>
      </c>
      <c r="E4338" s="40">
        <f t="shared" ref="E4338:E4401" si="600">C4338-D4338</f>
        <v>6</v>
      </c>
      <c r="F4338" s="40"/>
      <c r="G4338" s="40"/>
      <c r="H4338" s="40">
        <f t="shared" si="596"/>
        <v>6</v>
      </c>
      <c r="I4338" s="40"/>
      <c r="J4338" s="40"/>
      <c r="K4338" s="40"/>
      <c r="L4338" s="40"/>
      <c r="M4338" s="40"/>
      <c r="N4338" s="40"/>
      <c r="O4338" s="40">
        <f t="shared" si="597"/>
        <v>11</v>
      </c>
      <c r="P4338" s="40">
        <f t="shared" si="598"/>
        <v>12</v>
      </c>
      <c r="Q4338" s="40">
        <f t="shared" ref="Q4338:Q4390" si="601">6+13</f>
        <v>19</v>
      </c>
      <c r="R4338" s="40"/>
      <c r="S4338" s="40"/>
      <c r="T4338" s="40">
        <f t="shared" si="595"/>
        <v>16</v>
      </c>
      <c r="U4338" s="40">
        <v>10</v>
      </c>
    </row>
    <row r="4339" spans="2:21" x14ac:dyDescent="0.25">
      <c r="B4339" s="39">
        <f t="shared" si="590"/>
        <v>43139</v>
      </c>
      <c r="C4339" s="40">
        <f t="shared" si="591"/>
        <v>80</v>
      </c>
      <c r="D4339" s="40">
        <f t="shared" si="599"/>
        <v>74</v>
      </c>
      <c r="E4339" s="40">
        <f t="shared" si="600"/>
        <v>6</v>
      </c>
      <c r="F4339" s="40"/>
      <c r="G4339" s="40"/>
      <c r="H4339" s="40">
        <f t="shared" si="596"/>
        <v>6</v>
      </c>
      <c r="I4339" s="40"/>
      <c r="J4339" s="40"/>
      <c r="K4339" s="40"/>
      <c r="L4339" s="40"/>
      <c r="M4339" s="40"/>
      <c r="N4339" s="40"/>
      <c r="O4339" s="40">
        <f t="shared" si="597"/>
        <v>11</v>
      </c>
      <c r="P4339" s="40">
        <f t="shared" si="598"/>
        <v>12</v>
      </c>
      <c r="Q4339" s="40">
        <f t="shared" si="601"/>
        <v>19</v>
      </c>
      <c r="R4339" s="40"/>
      <c r="S4339" s="40"/>
      <c r="T4339" s="40">
        <f t="shared" si="595"/>
        <v>16</v>
      </c>
      <c r="U4339" s="40">
        <v>10</v>
      </c>
    </row>
    <row r="4340" spans="2:21" x14ac:dyDescent="0.25">
      <c r="B4340" s="39">
        <f t="shared" si="590"/>
        <v>43140</v>
      </c>
      <c r="C4340" s="40">
        <f t="shared" si="591"/>
        <v>80</v>
      </c>
      <c r="D4340" s="40">
        <f t="shared" si="599"/>
        <v>74</v>
      </c>
      <c r="E4340" s="40">
        <f t="shared" si="600"/>
        <v>6</v>
      </c>
      <c r="F4340" s="40"/>
      <c r="G4340" s="40"/>
      <c r="H4340" s="40">
        <f t="shared" si="596"/>
        <v>6</v>
      </c>
      <c r="I4340" s="40"/>
      <c r="J4340" s="40"/>
      <c r="K4340" s="40"/>
      <c r="L4340" s="40"/>
      <c r="M4340" s="40"/>
      <c r="N4340" s="40"/>
      <c r="O4340" s="40">
        <f t="shared" si="597"/>
        <v>11</v>
      </c>
      <c r="P4340" s="40">
        <f t="shared" si="598"/>
        <v>12</v>
      </c>
      <c r="Q4340" s="40">
        <f t="shared" si="601"/>
        <v>19</v>
      </c>
      <c r="R4340" s="40"/>
      <c r="S4340" s="40"/>
      <c r="T4340" s="40">
        <f t="shared" si="595"/>
        <v>16</v>
      </c>
      <c r="U4340" s="40">
        <v>10</v>
      </c>
    </row>
    <row r="4341" spans="2:21" x14ac:dyDescent="0.25">
      <c r="B4341" s="39">
        <f t="shared" si="590"/>
        <v>43141</v>
      </c>
      <c r="C4341" s="40">
        <f t="shared" si="591"/>
        <v>80</v>
      </c>
      <c r="D4341" s="40">
        <f t="shared" si="599"/>
        <v>74</v>
      </c>
      <c r="E4341" s="40">
        <f t="shared" si="600"/>
        <v>6</v>
      </c>
      <c r="F4341" s="40"/>
      <c r="G4341" s="40"/>
      <c r="H4341" s="40">
        <f t="shared" si="596"/>
        <v>6</v>
      </c>
      <c r="I4341" s="40"/>
      <c r="J4341" s="40"/>
      <c r="K4341" s="40"/>
      <c r="L4341" s="40"/>
      <c r="M4341" s="40"/>
      <c r="N4341" s="40"/>
      <c r="O4341" s="40">
        <f t="shared" si="597"/>
        <v>11</v>
      </c>
      <c r="P4341" s="40">
        <f t="shared" si="598"/>
        <v>12</v>
      </c>
      <c r="Q4341" s="40">
        <f t="shared" si="601"/>
        <v>19</v>
      </c>
      <c r="R4341" s="40"/>
      <c r="S4341" s="40"/>
      <c r="T4341" s="40">
        <f t="shared" si="595"/>
        <v>16</v>
      </c>
      <c r="U4341" s="40">
        <v>10</v>
      </c>
    </row>
    <row r="4342" spans="2:21" x14ac:dyDescent="0.25">
      <c r="B4342" s="39">
        <f t="shared" si="590"/>
        <v>43142</v>
      </c>
      <c r="C4342" s="40">
        <f t="shared" si="591"/>
        <v>80</v>
      </c>
      <c r="D4342" s="40">
        <f t="shared" si="599"/>
        <v>74</v>
      </c>
      <c r="E4342" s="40">
        <f t="shared" si="600"/>
        <v>6</v>
      </c>
      <c r="F4342" s="40"/>
      <c r="G4342" s="40"/>
      <c r="H4342" s="40">
        <f t="shared" si="596"/>
        <v>6</v>
      </c>
      <c r="I4342" s="40"/>
      <c r="J4342" s="40"/>
      <c r="K4342" s="40"/>
      <c r="L4342" s="40"/>
      <c r="M4342" s="40"/>
      <c r="N4342" s="40"/>
      <c r="O4342" s="40">
        <f t="shared" si="597"/>
        <v>11</v>
      </c>
      <c r="P4342" s="40">
        <f t="shared" si="598"/>
        <v>12</v>
      </c>
      <c r="Q4342" s="40">
        <f t="shared" si="601"/>
        <v>19</v>
      </c>
      <c r="R4342" s="40"/>
      <c r="S4342" s="40"/>
      <c r="T4342" s="40">
        <f t="shared" si="595"/>
        <v>16</v>
      </c>
      <c r="U4342" s="40">
        <v>10</v>
      </c>
    </row>
    <row r="4343" spans="2:21" x14ac:dyDescent="0.25">
      <c r="B4343" s="39">
        <f t="shared" si="590"/>
        <v>43143</v>
      </c>
      <c r="C4343" s="40">
        <f t="shared" si="591"/>
        <v>80</v>
      </c>
      <c r="D4343" s="40">
        <f t="shared" si="599"/>
        <v>74</v>
      </c>
      <c r="E4343" s="40">
        <f t="shared" si="600"/>
        <v>6</v>
      </c>
      <c r="F4343" s="40"/>
      <c r="G4343" s="40"/>
      <c r="H4343" s="40">
        <f t="shared" si="596"/>
        <v>6</v>
      </c>
      <c r="I4343" s="40"/>
      <c r="J4343" s="40"/>
      <c r="K4343" s="40"/>
      <c r="L4343" s="40"/>
      <c r="M4343" s="40"/>
      <c r="N4343" s="40"/>
      <c r="O4343" s="40">
        <f t="shared" si="597"/>
        <v>11</v>
      </c>
      <c r="P4343" s="40">
        <f t="shared" si="598"/>
        <v>12</v>
      </c>
      <c r="Q4343" s="40">
        <f t="shared" si="601"/>
        <v>19</v>
      </c>
      <c r="R4343" s="40"/>
      <c r="S4343" s="40"/>
      <c r="T4343" s="40">
        <f t="shared" si="595"/>
        <v>16</v>
      </c>
      <c r="U4343" s="40">
        <v>10</v>
      </c>
    </row>
    <row r="4344" spans="2:21" x14ac:dyDescent="0.25">
      <c r="B4344" s="39">
        <f t="shared" si="590"/>
        <v>43144</v>
      </c>
      <c r="C4344" s="40">
        <f t="shared" si="591"/>
        <v>80</v>
      </c>
      <c r="D4344" s="40">
        <f t="shared" si="599"/>
        <v>74</v>
      </c>
      <c r="E4344" s="40">
        <f t="shared" si="600"/>
        <v>6</v>
      </c>
      <c r="F4344" s="40"/>
      <c r="G4344" s="40"/>
      <c r="H4344" s="40">
        <f t="shared" si="596"/>
        <v>6</v>
      </c>
      <c r="I4344" s="40"/>
      <c r="J4344" s="40"/>
      <c r="K4344" s="40"/>
      <c r="L4344" s="40"/>
      <c r="M4344" s="40"/>
      <c r="N4344" s="40"/>
      <c r="O4344" s="40">
        <f t="shared" si="597"/>
        <v>11</v>
      </c>
      <c r="P4344" s="40">
        <f t="shared" si="598"/>
        <v>12</v>
      </c>
      <c r="Q4344" s="40">
        <f t="shared" si="601"/>
        <v>19</v>
      </c>
      <c r="R4344" s="40"/>
      <c r="S4344" s="40"/>
      <c r="T4344" s="40">
        <f t="shared" si="595"/>
        <v>16</v>
      </c>
      <c r="U4344" s="40">
        <v>10</v>
      </c>
    </row>
    <row r="4345" spans="2:21" x14ac:dyDescent="0.25">
      <c r="B4345" s="39">
        <f t="shared" si="590"/>
        <v>43145</v>
      </c>
      <c r="C4345" s="40">
        <f t="shared" si="591"/>
        <v>80</v>
      </c>
      <c r="D4345" s="40">
        <f t="shared" si="599"/>
        <v>74</v>
      </c>
      <c r="E4345" s="40">
        <f t="shared" si="600"/>
        <v>6</v>
      </c>
      <c r="F4345" s="40"/>
      <c r="G4345" s="40"/>
      <c r="H4345" s="40">
        <f t="shared" si="596"/>
        <v>6</v>
      </c>
      <c r="I4345" s="40"/>
      <c r="J4345" s="40"/>
      <c r="K4345" s="40"/>
      <c r="L4345" s="40"/>
      <c r="M4345" s="40"/>
      <c r="N4345" s="40"/>
      <c r="O4345" s="40">
        <f t="shared" si="597"/>
        <v>11</v>
      </c>
      <c r="P4345" s="40">
        <f t="shared" si="598"/>
        <v>12</v>
      </c>
      <c r="Q4345" s="40">
        <f t="shared" si="601"/>
        <v>19</v>
      </c>
      <c r="R4345" s="40"/>
      <c r="S4345" s="40"/>
      <c r="T4345" s="40">
        <f t="shared" si="595"/>
        <v>16</v>
      </c>
      <c r="U4345" s="40">
        <v>10</v>
      </c>
    </row>
    <row r="4346" spans="2:21" x14ac:dyDescent="0.25">
      <c r="B4346" s="39">
        <f t="shared" si="590"/>
        <v>43146</v>
      </c>
      <c r="C4346" s="40">
        <f t="shared" si="591"/>
        <v>80</v>
      </c>
      <c r="D4346" s="40">
        <f t="shared" si="599"/>
        <v>74</v>
      </c>
      <c r="E4346" s="40">
        <f t="shared" si="600"/>
        <v>6</v>
      </c>
      <c r="F4346" s="40"/>
      <c r="G4346" s="40"/>
      <c r="H4346" s="40">
        <f t="shared" si="596"/>
        <v>6</v>
      </c>
      <c r="I4346" s="40"/>
      <c r="J4346" s="40"/>
      <c r="K4346" s="40"/>
      <c r="L4346" s="40"/>
      <c r="M4346" s="40"/>
      <c r="N4346" s="40"/>
      <c r="O4346" s="40">
        <f t="shared" si="597"/>
        <v>11</v>
      </c>
      <c r="P4346" s="40">
        <f t="shared" si="598"/>
        <v>12</v>
      </c>
      <c r="Q4346" s="40">
        <f t="shared" si="601"/>
        <v>19</v>
      </c>
      <c r="R4346" s="40"/>
      <c r="S4346" s="40"/>
      <c r="T4346" s="40">
        <f t="shared" si="595"/>
        <v>16</v>
      </c>
      <c r="U4346" s="40">
        <v>10</v>
      </c>
    </row>
    <row r="4347" spans="2:21" x14ac:dyDescent="0.25">
      <c r="B4347" s="39">
        <f t="shared" si="590"/>
        <v>43147</v>
      </c>
      <c r="C4347" s="40">
        <f t="shared" si="591"/>
        <v>80</v>
      </c>
      <c r="D4347" s="40">
        <f t="shared" si="599"/>
        <v>74</v>
      </c>
      <c r="E4347" s="40">
        <f t="shared" si="600"/>
        <v>6</v>
      </c>
      <c r="F4347" s="40"/>
      <c r="G4347" s="40"/>
      <c r="H4347" s="40">
        <f t="shared" si="596"/>
        <v>6</v>
      </c>
      <c r="I4347" s="40"/>
      <c r="J4347" s="40"/>
      <c r="K4347" s="40"/>
      <c r="L4347" s="40"/>
      <c r="M4347" s="40"/>
      <c r="N4347" s="40"/>
      <c r="O4347" s="40">
        <f t="shared" si="597"/>
        <v>11</v>
      </c>
      <c r="P4347" s="40">
        <f t="shared" si="598"/>
        <v>12</v>
      </c>
      <c r="Q4347" s="40">
        <f t="shared" si="601"/>
        <v>19</v>
      </c>
      <c r="R4347" s="40"/>
      <c r="S4347" s="40"/>
      <c r="T4347" s="40">
        <f t="shared" si="595"/>
        <v>16</v>
      </c>
      <c r="U4347" s="40">
        <v>10</v>
      </c>
    </row>
    <row r="4348" spans="2:21" x14ac:dyDescent="0.25">
      <c r="B4348" s="39">
        <f t="shared" si="590"/>
        <v>43148</v>
      </c>
      <c r="C4348" s="40">
        <f t="shared" si="591"/>
        <v>80</v>
      </c>
      <c r="D4348" s="40">
        <f t="shared" si="599"/>
        <v>74</v>
      </c>
      <c r="E4348" s="40">
        <f t="shared" si="600"/>
        <v>6</v>
      </c>
      <c r="F4348" s="40"/>
      <c r="G4348" s="40"/>
      <c r="H4348" s="40">
        <f t="shared" si="596"/>
        <v>6</v>
      </c>
      <c r="I4348" s="40"/>
      <c r="J4348" s="40"/>
      <c r="K4348" s="40"/>
      <c r="L4348" s="40"/>
      <c r="M4348" s="40"/>
      <c r="N4348" s="40"/>
      <c r="O4348" s="40">
        <f t="shared" si="597"/>
        <v>11</v>
      </c>
      <c r="P4348" s="40">
        <f t="shared" si="598"/>
        <v>12</v>
      </c>
      <c r="Q4348" s="40">
        <f t="shared" si="601"/>
        <v>19</v>
      </c>
      <c r="R4348" s="40"/>
      <c r="S4348" s="40"/>
      <c r="T4348" s="40">
        <f t="shared" si="595"/>
        <v>16</v>
      </c>
      <c r="U4348" s="40">
        <v>10</v>
      </c>
    </row>
    <row r="4349" spans="2:21" x14ac:dyDescent="0.25">
      <c r="B4349" s="39">
        <f t="shared" si="590"/>
        <v>43149</v>
      </c>
      <c r="C4349" s="40">
        <f t="shared" si="591"/>
        <v>80</v>
      </c>
      <c r="D4349" s="40">
        <f t="shared" si="599"/>
        <v>74</v>
      </c>
      <c r="E4349" s="40">
        <f t="shared" si="600"/>
        <v>6</v>
      </c>
      <c r="F4349" s="40"/>
      <c r="G4349" s="40"/>
      <c r="H4349" s="40">
        <f t="shared" si="596"/>
        <v>6</v>
      </c>
      <c r="I4349" s="40"/>
      <c r="J4349" s="40"/>
      <c r="K4349" s="40"/>
      <c r="L4349" s="40"/>
      <c r="M4349" s="40"/>
      <c r="N4349" s="40"/>
      <c r="O4349" s="40">
        <f t="shared" si="597"/>
        <v>11</v>
      </c>
      <c r="P4349" s="40">
        <f t="shared" si="598"/>
        <v>12</v>
      </c>
      <c r="Q4349" s="40">
        <f t="shared" si="601"/>
        <v>19</v>
      </c>
      <c r="R4349" s="40"/>
      <c r="S4349" s="40"/>
      <c r="T4349" s="40">
        <f t="shared" si="595"/>
        <v>16</v>
      </c>
      <c r="U4349" s="40">
        <v>10</v>
      </c>
    </row>
    <row r="4350" spans="2:21" x14ac:dyDescent="0.25">
      <c r="B4350" s="39">
        <f t="shared" si="590"/>
        <v>43150</v>
      </c>
      <c r="C4350" s="40">
        <f t="shared" si="591"/>
        <v>80</v>
      </c>
      <c r="D4350" s="40">
        <f t="shared" si="599"/>
        <v>74</v>
      </c>
      <c r="E4350" s="40">
        <f t="shared" si="600"/>
        <v>6</v>
      </c>
      <c r="F4350" s="40"/>
      <c r="G4350" s="40"/>
      <c r="H4350" s="40">
        <f t="shared" si="596"/>
        <v>6</v>
      </c>
      <c r="I4350" s="40"/>
      <c r="J4350" s="40"/>
      <c r="K4350" s="40"/>
      <c r="L4350" s="40"/>
      <c r="M4350" s="40"/>
      <c r="N4350" s="40"/>
      <c r="O4350" s="40">
        <f t="shared" si="597"/>
        <v>11</v>
      </c>
      <c r="P4350" s="40">
        <f t="shared" si="598"/>
        <v>12</v>
      </c>
      <c r="Q4350" s="40">
        <f t="shared" si="601"/>
        <v>19</v>
      </c>
      <c r="R4350" s="40"/>
      <c r="S4350" s="40"/>
      <c r="T4350" s="40">
        <f t="shared" si="595"/>
        <v>16</v>
      </c>
      <c r="U4350" s="40">
        <v>10</v>
      </c>
    </row>
    <row r="4351" spans="2:21" x14ac:dyDescent="0.25">
      <c r="B4351" s="39">
        <f t="shared" si="590"/>
        <v>43151</v>
      </c>
      <c r="C4351" s="40">
        <f t="shared" si="591"/>
        <v>80</v>
      </c>
      <c r="D4351" s="40">
        <f t="shared" si="599"/>
        <v>74</v>
      </c>
      <c r="E4351" s="40">
        <f t="shared" si="600"/>
        <v>6</v>
      </c>
      <c r="F4351" s="40"/>
      <c r="G4351" s="40"/>
      <c r="H4351" s="40">
        <f t="shared" si="596"/>
        <v>6</v>
      </c>
      <c r="I4351" s="40"/>
      <c r="J4351" s="40"/>
      <c r="K4351" s="40"/>
      <c r="L4351" s="40"/>
      <c r="M4351" s="40"/>
      <c r="N4351" s="40"/>
      <c r="O4351" s="40">
        <f t="shared" si="597"/>
        <v>11</v>
      </c>
      <c r="P4351" s="40">
        <f t="shared" si="598"/>
        <v>12</v>
      </c>
      <c r="Q4351" s="40">
        <f t="shared" si="601"/>
        <v>19</v>
      </c>
      <c r="R4351" s="40"/>
      <c r="S4351" s="40"/>
      <c r="T4351" s="40">
        <f t="shared" si="595"/>
        <v>16</v>
      </c>
      <c r="U4351" s="40">
        <v>10</v>
      </c>
    </row>
    <row r="4352" spans="2:21" x14ac:dyDescent="0.25">
      <c r="B4352" s="39">
        <f t="shared" si="590"/>
        <v>43152</v>
      </c>
      <c r="C4352" s="40">
        <f t="shared" si="591"/>
        <v>80</v>
      </c>
      <c r="D4352" s="40">
        <f t="shared" si="599"/>
        <v>74</v>
      </c>
      <c r="E4352" s="40">
        <f t="shared" si="600"/>
        <v>6</v>
      </c>
      <c r="F4352" s="40"/>
      <c r="G4352" s="40"/>
      <c r="H4352" s="40">
        <f t="shared" si="596"/>
        <v>6</v>
      </c>
      <c r="I4352" s="40"/>
      <c r="J4352" s="40"/>
      <c r="K4352" s="40"/>
      <c r="L4352" s="40"/>
      <c r="M4352" s="40"/>
      <c r="N4352" s="40"/>
      <c r="O4352" s="40">
        <f t="shared" si="597"/>
        <v>11</v>
      </c>
      <c r="P4352" s="40">
        <f t="shared" si="598"/>
        <v>12</v>
      </c>
      <c r="Q4352" s="40">
        <f t="shared" si="601"/>
        <v>19</v>
      </c>
      <c r="R4352" s="40"/>
      <c r="S4352" s="40"/>
      <c r="T4352" s="40">
        <f t="shared" si="595"/>
        <v>16</v>
      </c>
      <c r="U4352" s="40">
        <v>10</v>
      </c>
    </row>
    <row r="4353" spans="2:21" x14ac:dyDescent="0.25">
      <c r="B4353" s="39">
        <f t="shared" si="590"/>
        <v>43153</v>
      </c>
      <c r="C4353" s="40">
        <f t="shared" si="591"/>
        <v>80</v>
      </c>
      <c r="D4353" s="40">
        <f t="shared" si="599"/>
        <v>74</v>
      </c>
      <c r="E4353" s="40">
        <f t="shared" si="600"/>
        <v>6</v>
      </c>
      <c r="F4353" s="40"/>
      <c r="G4353" s="40"/>
      <c r="H4353" s="40">
        <f t="shared" si="596"/>
        <v>6</v>
      </c>
      <c r="I4353" s="40"/>
      <c r="J4353" s="40"/>
      <c r="K4353" s="40"/>
      <c r="L4353" s="40"/>
      <c r="M4353" s="40"/>
      <c r="N4353" s="40"/>
      <c r="O4353" s="40">
        <f t="shared" si="597"/>
        <v>11</v>
      </c>
      <c r="P4353" s="40">
        <f t="shared" si="598"/>
        <v>12</v>
      </c>
      <c r="Q4353" s="40">
        <f t="shared" si="601"/>
        <v>19</v>
      </c>
      <c r="R4353" s="40"/>
      <c r="S4353" s="40"/>
      <c r="T4353" s="40">
        <f t="shared" si="595"/>
        <v>16</v>
      </c>
      <c r="U4353" s="40">
        <v>10</v>
      </c>
    </row>
    <row r="4354" spans="2:21" x14ac:dyDescent="0.25">
      <c r="B4354" s="39">
        <f t="shared" si="590"/>
        <v>43154</v>
      </c>
      <c r="C4354" s="40">
        <f t="shared" si="591"/>
        <v>80</v>
      </c>
      <c r="D4354" s="40">
        <f t="shared" si="599"/>
        <v>74</v>
      </c>
      <c r="E4354" s="40">
        <f t="shared" si="600"/>
        <v>6</v>
      </c>
      <c r="F4354" s="40"/>
      <c r="G4354" s="40"/>
      <c r="H4354" s="40">
        <f t="shared" si="596"/>
        <v>6</v>
      </c>
      <c r="I4354" s="40"/>
      <c r="J4354" s="40"/>
      <c r="K4354" s="40"/>
      <c r="L4354" s="40"/>
      <c r="M4354" s="40"/>
      <c r="N4354" s="40"/>
      <c r="O4354" s="40">
        <f t="shared" si="597"/>
        <v>11</v>
      </c>
      <c r="P4354" s="40">
        <f t="shared" si="598"/>
        <v>12</v>
      </c>
      <c r="Q4354" s="40">
        <f t="shared" si="601"/>
        <v>19</v>
      </c>
      <c r="R4354" s="40"/>
      <c r="S4354" s="40"/>
      <c r="T4354" s="40">
        <f t="shared" si="595"/>
        <v>16</v>
      </c>
      <c r="U4354" s="40">
        <v>10</v>
      </c>
    </row>
    <row r="4355" spans="2:21" x14ac:dyDescent="0.25">
      <c r="B4355" s="39">
        <f t="shared" si="590"/>
        <v>43155</v>
      </c>
      <c r="C4355" s="40">
        <f t="shared" si="591"/>
        <v>80</v>
      </c>
      <c r="D4355" s="40">
        <f t="shared" si="599"/>
        <v>74</v>
      </c>
      <c r="E4355" s="40">
        <f t="shared" si="600"/>
        <v>6</v>
      </c>
      <c r="F4355" s="40"/>
      <c r="G4355" s="40"/>
      <c r="H4355" s="40">
        <f t="shared" si="596"/>
        <v>6</v>
      </c>
      <c r="I4355" s="40"/>
      <c r="J4355" s="40"/>
      <c r="K4355" s="40"/>
      <c r="L4355" s="40"/>
      <c r="M4355" s="40"/>
      <c r="N4355" s="40"/>
      <c r="O4355" s="40">
        <f t="shared" si="597"/>
        <v>11</v>
      </c>
      <c r="P4355" s="40">
        <f t="shared" si="598"/>
        <v>12</v>
      </c>
      <c r="Q4355" s="40">
        <f t="shared" si="601"/>
        <v>19</v>
      </c>
      <c r="R4355" s="40"/>
      <c r="S4355" s="40"/>
      <c r="T4355" s="40">
        <f t="shared" si="595"/>
        <v>16</v>
      </c>
      <c r="U4355" s="40">
        <v>10</v>
      </c>
    </row>
    <row r="4356" spans="2:21" x14ac:dyDescent="0.25">
      <c r="B4356" s="39">
        <f t="shared" si="590"/>
        <v>43156</v>
      </c>
      <c r="C4356" s="40">
        <f t="shared" si="591"/>
        <v>80</v>
      </c>
      <c r="D4356" s="40">
        <f t="shared" si="599"/>
        <v>74</v>
      </c>
      <c r="E4356" s="40">
        <f t="shared" si="600"/>
        <v>6</v>
      </c>
      <c r="F4356" s="40"/>
      <c r="G4356" s="40"/>
      <c r="H4356" s="40">
        <f t="shared" si="596"/>
        <v>6</v>
      </c>
      <c r="I4356" s="40"/>
      <c r="J4356" s="40"/>
      <c r="K4356" s="40"/>
      <c r="L4356" s="40"/>
      <c r="M4356" s="40"/>
      <c r="N4356" s="40"/>
      <c r="O4356" s="40">
        <f t="shared" si="597"/>
        <v>11</v>
      </c>
      <c r="P4356" s="40">
        <f t="shared" si="598"/>
        <v>12</v>
      </c>
      <c r="Q4356" s="40">
        <f t="shared" si="601"/>
        <v>19</v>
      </c>
      <c r="R4356" s="40"/>
      <c r="S4356" s="40"/>
      <c r="T4356" s="40">
        <f t="shared" si="595"/>
        <v>16</v>
      </c>
      <c r="U4356" s="40">
        <v>10</v>
      </c>
    </row>
    <row r="4357" spans="2:21" x14ac:dyDescent="0.25">
      <c r="B4357" s="39">
        <f t="shared" si="590"/>
        <v>43157</v>
      </c>
      <c r="C4357" s="40">
        <f t="shared" si="591"/>
        <v>80</v>
      </c>
      <c r="D4357" s="40">
        <f t="shared" si="599"/>
        <v>74</v>
      </c>
      <c r="E4357" s="40">
        <f t="shared" si="600"/>
        <v>6</v>
      </c>
      <c r="F4357" s="40"/>
      <c r="G4357" s="40"/>
      <c r="H4357" s="40">
        <f t="shared" si="596"/>
        <v>6</v>
      </c>
      <c r="I4357" s="40"/>
      <c r="J4357" s="40"/>
      <c r="K4357" s="40"/>
      <c r="L4357" s="40"/>
      <c r="M4357" s="40"/>
      <c r="N4357" s="40"/>
      <c r="O4357" s="40">
        <f t="shared" si="597"/>
        <v>11</v>
      </c>
      <c r="P4357" s="40">
        <f t="shared" si="598"/>
        <v>12</v>
      </c>
      <c r="Q4357" s="40">
        <f t="shared" si="601"/>
        <v>19</v>
      </c>
      <c r="R4357" s="40"/>
      <c r="S4357" s="40"/>
      <c r="T4357" s="40">
        <f t="shared" si="595"/>
        <v>16</v>
      </c>
      <c r="U4357" s="40">
        <v>10</v>
      </c>
    </row>
    <row r="4358" spans="2:21" x14ac:dyDescent="0.25">
      <c r="B4358" s="39">
        <f t="shared" si="590"/>
        <v>43158</v>
      </c>
      <c r="C4358" s="40">
        <f t="shared" si="591"/>
        <v>80</v>
      </c>
      <c r="D4358" s="40">
        <f t="shared" si="599"/>
        <v>74</v>
      </c>
      <c r="E4358" s="40">
        <f t="shared" si="600"/>
        <v>6</v>
      </c>
      <c r="F4358" s="40"/>
      <c r="G4358" s="40"/>
      <c r="H4358" s="40">
        <f t="shared" si="596"/>
        <v>6</v>
      </c>
      <c r="I4358" s="40"/>
      <c r="J4358" s="40"/>
      <c r="K4358" s="40"/>
      <c r="L4358" s="40"/>
      <c r="M4358" s="40"/>
      <c r="N4358" s="40"/>
      <c r="O4358" s="40">
        <f t="shared" si="597"/>
        <v>11</v>
      </c>
      <c r="P4358" s="40">
        <f t="shared" si="598"/>
        <v>12</v>
      </c>
      <c r="Q4358" s="40">
        <f t="shared" si="601"/>
        <v>19</v>
      </c>
      <c r="R4358" s="40"/>
      <c r="S4358" s="40"/>
      <c r="T4358" s="40">
        <f t="shared" si="595"/>
        <v>16</v>
      </c>
      <c r="U4358" s="40">
        <v>10</v>
      </c>
    </row>
    <row r="4359" spans="2:21" x14ac:dyDescent="0.25">
      <c r="B4359" s="39">
        <f t="shared" si="590"/>
        <v>43159</v>
      </c>
      <c r="C4359" s="40">
        <f t="shared" si="591"/>
        <v>80</v>
      </c>
      <c r="D4359" s="40">
        <f t="shared" si="599"/>
        <v>74</v>
      </c>
      <c r="E4359" s="40">
        <f t="shared" si="600"/>
        <v>6</v>
      </c>
      <c r="F4359" s="40"/>
      <c r="G4359" s="40"/>
      <c r="H4359" s="40">
        <f t="shared" si="596"/>
        <v>6</v>
      </c>
      <c r="I4359" s="40"/>
      <c r="J4359" s="40"/>
      <c r="K4359" s="40"/>
      <c r="L4359" s="40"/>
      <c r="M4359" s="40"/>
      <c r="N4359" s="40"/>
      <c r="O4359" s="40">
        <f t="shared" si="597"/>
        <v>11</v>
      </c>
      <c r="P4359" s="40">
        <f t="shared" si="598"/>
        <v>12</v>
      </c>
      <c r="Q4359" s="40">
        <f t="shared" si="601"/>
        <v>19</v>
      </c>
      <c r="R4359" s="40"/>
      <c r="S4359" s="40"/>
      <c r="T4359" s="40">
        <f t="shared" si="595"/>
        <v>16</v>
      </c>
      <c r="U4359" s="40">
        <v>10</v>
      </c>
    </row>
    <row r="4360" spans="2:21" s="40" customFormat="1" x14ac:dyDescent="0.25">
      <c r="B4360" s="39">
        <f t="shared" si="590"/>
        <v>43160</v>
      </c>
      <c r="C4360" s="40">
        <f t="shared" si="591"/>
        <v>80</v>
      </c>
      <c r="D4360" s="40">
        <f t="shared" si="599"/>
        <v>74</v>
      </c>
      <c r="E4360" s="40">
        <f t="shared" si="600"/>
        <v>6</v>
      </c>
      <c r="H4360" s="40">
        <f>2+2</f>
        <v>4</v>
      </c>
      <c r="O4360" s="40">
        <f t="shared" si="593"/>
        <v>5</v>
      </c>
      <c r="P4360" s="40">
        <f>1+7+4</f>
        <v>12</v>
      </c>
      <c r="Q4360" s="40">
        <f t="shared" si="601"/>
        <v>19</v>
      </c>
      <c r="T4360" s="40">
        <f>10+4+2+8</f>
        <v>24</v>
      </c>
      <c r="U4360" s="40">
        <v>10</v>
      </c>
    </row>
    <row r="4361" spans="2:21" x14ac:dyDescent="0.25">
      <c r="B4361" s="39">
        <f t="shared" ref="B4361:B4424" si="602">B4360+1</f>
        <v>43161</v>
      </c>
      <c r="C4361" s="40">
        <f t="shared" si="591"/>
        <v>80</v>
      </c>
      <c r="D4361" s="40">
        <f t="shared" si="599"/>
        <v>74</v>
      </c>
      <c r="E4361" s="40">
        <f t="shared" si="600"/>
        <v>6</v>
      </c>
      <c r="F4361" s="40"/>
      <c r="G4361" s="40"/>
      <c r="H4361" s="40">
        <f t="shared" ref="H4361:H4390" si="603">2+2</f>
        <v>4</v>
      </c>
      <c r="I4361" s="40"/>
      <c r="J4361" s="40"/>
      <c r="K4361" s="40"/>
      <c r="L4361" s="40"/>
      <c r="M4361" s="40"/>
      <c r="N4361" s="40"/>
      <c r="O4361" s="40">
        <f t="shared" si="593"/>
        <v>5</v>
      </c>
      <c r="P4361" s="40">
        <f t="shared" ref="P4361:P4390" si="604">1+7+4</f>
        <v>12</v>
      </c>
      <c r="Q4361" s="40">
        <f t="shared" si="601"/>
        <v>19</v>
      </c>
      <c r="R4361" s="40"/>
      <c r="S4361" s="40"/>
      <c r="T4361" s="40">
        <f t="shared" ref="T4361:T4390" si="605">10+4+2+8</f>
        <v>24</v>
      </c>
      <c r="U4361" s="40">
        <v>10</v>
      </c>
    </row>
    <row r="4362" spans="2:21" x14ac:dyDescent="0.25">
      <c r="B4362" s="39">
        <f t="shared" si="602"/>
        <v>43162</v>
      </c>
      <c r="C4362" s="40">
        <f t="shared" ref="C4362:C4425" si="606">C4361</f>
        <v>80</v>
      </c>
      <c r="D4362" s="40">
        <f t="shared" si="599"/>
        <v>74</v>
      </c>
      <c r="E4362" s="40">
        <f t="shared" si="600"/>
        <v>6</v>
      </c>
      <c r="F4362" s="40"/>
      <c r="G4362" s="40"/>
      <c r="H4362" s="40">
        <f t="shared" si="603"/>
        <v>4</v>
      </c>
      <c r="I4362" s="40"/>
      <c r="J4362" s="40"/>
      <c r="K4362" s="40"/>
      <c r="L4362" s="40"/>
      <c r="M4362" s="40"/>
      <c r="N4362" s="40"/>
      <c r="O4362" s="40">
        <f t="shared" si="593"/>
        <v>5</v>
      </c>
      <c r="P4362" s="40">
        <f t="shared" si="604"/>
        <v>12</v>
      </c>
      <c r="Q4362" s="40">
        <f t="shared" si="601"/>
        <v>19</v>
      </c>
      <c r="R4362" s="40"/>
      <c r="S4362" s="40"/>
      <c r="T4362" s="40">
        <f t="shared" si="605"/>
        <v>24</v>
      </c>
      <c r="U4362" s="40">
        <v>10</v>
      </c>
    </row>
    <row r="4363" spans="2:21" x14ac:dyDescent="0.25">
      <c r="B4363" s="39">
        <f t="shared" si="602"/>
        <v>43163</v>
      </c>
      <c r="C4363" s="40">
        <f t="shared" si="606"/>
        <v>80</v>
      </c>
      <c r="D4363" s="40">
        <f t="shared" si="599"/>
        <v>74</v>
      </c>
      <c r="E4363" s="40">
        <f t="shared" si="600"/>
        <v>6</v>
      </c>
      <c r="F4363" s="40"/>
      <c r="G4363" s="40"/>
      <c r="H4363" s="40">
        <f t="shared" si="603"/>
        <v>4</v>
      </c>
      <c r="I4363" s="40"/>
      <c r="J4363" s="40"/>
      <c r="K4363" s="40"/>
      <c r="L4363" s="40"/>
      <c r="M4363" s="40"/>
      <c r="N4363" s="40"/>
      <c r="O4363" s="40">
        <f t="shared" si="593"/>
        <v>5</v>
      </c>
      <c r="P4363" s="40">
        <f t="shared" si="604"/>
        <v>12</v>
      </c>
      <c r="Q4363" s="40">
        <f t="shared" si="601"/>
        <v>19</v>
      </c>
      <c r="R4363" s="40"/>
      <c r="S4363" s="40"/>
      <c r="T4363" s="40">
        <f t="shared" si="605"/>
        <v>24</v>
      </c>
      <c r="U4363" s="40">
        <v>10</v>
      </c>
    </row>
    <row r="4364" spans="2:21" x14ac:dyDescent="0.25">
      <c r="B4364" s="39">
        <f t="shared" si="602"/>
        <v>43164</v>
      </c>
      <c r="C4364" s="40">
        <f t="shared" si="606"/>
        <v>80</v>
      </c>
      <c r="D4364" s="40">
        <f t="shared" si="599"/>
        <v>74</v>
      </c>
      <c r="E4364" s="40">
        <f t="shared" si="600"/>
        <v>6</v>
      </c>
      <c r="F4364" s="40"/>
      <c r="G4364" s="40"/>
      <c r="H4364" s="40">
        <f t="shared" si="603"/>
        <v>4</v>
      </c>
      <c r="I4364" s="40"/>
      <c r="J4364" s="40"/>
      <c r="K4364" s="40"/>
      <c r="L4364" s="40"/>
      <c r="M4364" s="40"/>
      <c r="N4364" s="40"/>
      <c r="O4364" s="40">
        <f t="shared" si="593"/>
        <v>5</v>
      </c>
      <c r="P4364" s="40">
        <f t="shared" si="604"/>
        <v>12</v>
      </c>
      <c r="Q4364" s="40">
        <f t="shared" si="601"/>
        <v>19</v>
      </c>
      <c r="R4364" s="40"/>
      <c r="S4364" s="40"/>
      <c r="T4364" s="40">
        <f t="shared" si="605"/>
        <v>24</v>
      </c>
      <c r="U4364" s="40">
        <v>10</v>
      </c>
    </row>
    <row r="4365" spans="2:21" x14ac:dyDescent="0.25">
      <c r="B4365" s="39">
        <f t="shared" si="602"/>
        <v>43165</v>
      </c>
      <c r="C4365" s="40">
        <f t="shared" si="606"/>
        <v>80</v>
      </c>
      <c r="D4365" s="40">
        <f t="shared" si="599"/>
        <v>74</v>
      </c>
      <c r="E4365" s="40">
        <f t="shared" si="600"/>
        <v>6</v>
      </c>
      <c r="F4365" s="40"/>
      <c r="G4365" s="40"/>
      <c r="H4365" s="40">
        <f t="shared" si="603"/>
        <v>4</v>
      </c>
      <c r="I4365" s="40"/>
      <c r="J4365" s="40"/>
      <c r="K4365" s="40"/>
      <c r="L4365" s="40"/>
      <c r="M4365" s="40"/>
      <c r="N4365" s="40"/>
      <c r="O4365" s="40">
        <f t="shared" si="593"/>
        <v>5</v>
      </c>
      <c r="P4365" s="40">
        <f t="shared" si="604"/>
        <v>12</v>
      </c>
      <c r="Q4365" s="40">
        <f t="shared" si="601"/>
        <v>19</v>
      </c>
      <c r="R4365" s="40"/>
      <c r="S4365" s="40"/>
      <c r="T4365" s="40">
        <f t="shared" si="605"/>
        <v>24</v>
      </c>
      <c r="U4365" s="40">
        <v>10</v>
      </c>
    </row>
    <row r="4366" spans="2:21" x14ac:dyDescent="0.25">
      <c r="B4366" s="39">
        <f t="shared" si="602"/>
        <v>43166</v>
      </c>
      <c r="C4366" s="40">
        <f t="shared" si="606"/>
        <v>80</v>
      </c>
      <c r="D4366" s="40">
        <f t="shared" si="599"/>
        <v>74</v>
      </c>
      <c r="E4366" s="40">
        <f t="shared" si="600"/>
        <v>6</v>
      </c>
      <c r="F4366" s="40"/>
      <c r="G4366" s="40"/>
      <c r="H4366" s="40">
        <f t="shared" si="603"/>
        <v>4</v>
      </c>
      <c r="I4366" s="40"/>
      <c r="J4366" s="40"/>
      <c r="K4366" s="40"/>
      <c r="L4366" s="40"/>
      <c r="M4366" s="40"/>
      <c r="N4366" s="40"/>
      <c r="O4366" s="40">
        <f t="shared" ref="O4366:O4390" si="607">2+2+1</f>
        <v>5</v>
      </c>
      <c r="P4366" s="40">
        <f t="shared" si="604"/>
        <v>12</v>
      </c>
      <c r="Q4366" s="40">
        <f t="shared" si="601"/>
        <v>19</v>
      </c>
      <c r="R4366" s="40"/>
      <c r="S4366" s="40"/>
      <c r="T4366" s="40">
        <f t="shared" si="605"/>
        <v>24</v>
      </c>
      <c r="U4366" s="40">
        <v>10</v>
      </c>
    </row>
    <row r="4367" spans="2:21" x14ac:dyDescent="0.25">
      <c r="B4367" s="39">
        <f t="shared" si="602"/>
        <v>43167</v>
      </c>
      <c r="C4367" s="40">
        <f t="shared" si="606"/>
        <v>80</v>
      </c>
      <c r="D4367" s="40">
        <f t="shared" si="599"/>
        <v>74</v>
      </c>
      <c r="E4367" s="40">
        <f t="shared" si="600"/>
        <v>6</v>
      </c>
      <c r="F4367" s="40"/>
      <c r="G4367" s="40"/>
      <c r="H4367" s="40">
        <f t="shared" si="603"/>
        <v>4</v>
      </c>
      <c r="I4367" s="40"/>
      <c r="J4367" s="40"/>
      <c r="K4367" s="40"/>
      <c r="L4367" s="40"/>
      <c r="M4367" s="40"/>
      <c r="N4367" s="40"/>
      <c r="O4367" s="40">
        <f t="shared" si="607"/>
        <v>5</v>
      </c>
      <c r="P4367" s="40">
        <f t="shared" si="604"/>
        <v>12</v>
      </c>
      <c r="Q4367" s="40">
        <f t="shared" si="601"/>
        <v>19</v>
      </c>
      <c r="R4367" s="40"/>
      <c r="S4367" s="40"/>
      <c r="T4367" s="40">
        <f t="shared" si="605"/>
        <v>24</v>
      </c>
      <c r="U4367" s="40">
        <v>10</v>
      </c>
    </row>
    <row r="4368" spans="2:21" x14ac:dyDescent="0.25">
      <c r="B4368" s="39">
        <f t="shared" si="602"/>
        <v>43168</v>
      </c>
      <c r="C4368" s="40">
        <f t="shared" si="606"/>
        <v>80</v>
      </c>
      <c r="D4368" s="40">
        <f t="shared" si="599"/>
        <v>74</v>
      </c>
      <c r="E4368" s="40">
        <f t="shared" si="600"/>
        <v>6</v>
      </c>
      <c r="F4368" s="40"/>
      <c r="G4368" s="40"/>
      <c r="H4368" s="40">
        <f t="shared" si="603"/>
        <v>4</v>
      </c>
      <c r="I4368" s="40"/>
      <c r="J4368" s="40"/>
      <c r="K4368" s="40"/>
      <c r="L4368" s="40"/>
      <c r="M4368" s="40"/>
      <c r="N4368" s="40"/>
      <c r="O4368" s="40">
        <f t="shared" si="607"/>
        <v>5</v>
      </c>
      <c r="P4368" s="40">
        <f t="shared" si="604"/>
        <v>12</v>
      </c>
      <c r="Q4368" s="40">
        <f t="shared" si="601"/>
        <v>19</v>
      </c>
      <c r="R4368" s="40"/>
      <c r="S4368" s="40"/>
      <c r="T4368" s="40">
        <f t="shared" si="605"/>
        <v>24</v>
      </c>
      <c r="U4368" s="40">
        <v>10</v>
      </c>
    </row>
    <row r="4369" spans="2:21" x14ac:dyDescent="0.25">
      <c r="B4369" s="39">
        <f t="shared" si="602"/>
        <v>43169</v>
      </c>
      <c r="C4369" s="40">
        <f t="shared" si="606"/>
        <v>80</v>
      </c>
      <c r="D4369" s="40">
        <f t="shared" si="599"/>
        <v>74</v>
      </c>
      <c r="E4369" s="40">
        <f t="shared" si="600"/>
        <v>6</v>
      </c>
      <c r="F4369" s="40"/>
      <c r="G4369" s="40"/>
      <c r="H4369" s="40">
        <f t="shared" si="603"/>
        <v>4</v>
      </c>
      <c r="I4369" s="40"/>
      <c r="J4369" s="40"/>
      <c r="K4369" s="40"/>
      <c r="L4369" s="40"/>
      <c r="M4369" s="40"/>
      <c r="N4369" s="40"/>
      <c r="O4369" s="40">
        <f t="shared" si="607"/>
        <v>5</v>
      </c>
      <c r="P4369" s="40">
        <f t="shared" si="604"/>
        <v>12</v>
      </c>
      <c r="Q4369" s="40">
        <f t="shared" si="601"/>
        <v>19</v>
      </c>
      <c r="R4369" s="40"/>
      <c r="S4369" s="40"/>
      <c r="T4369" s="40">
        <f t="shared" si="605"/>
        <v>24</v>
      </c>
      <c r="U4369" s="40">
        <v>10</v>
      </c>
    </row>
    <row r="4370" spans="2:21" x14ac:dyDescent="0.25">
      <c r="B4370" s="39">
        <f t="shared" si="602"/>
        <v>43170</v>
      </c>
      <c r="C4370" s="40">
        <f t="shared" si="606"/>
        <v>80</v>
      </c>
      <c r="D4370" s="40">
        <f t="shared" si="599"/>
        <v>74</v>
      </c>
      <c r="E4370" s="40">
        <f t="shared" si="600"/>
        <v>6</v>
      </c>
      <c r="F4370" s="40"/>
      <c r="G4370" s="40"/>
      <c r="H4370" s="40">
        <f t="shared" si="603"/>
        <v>4</v>
      </c>
      <c r="I4370" s="40"/>
      <c r="J4370" s="40"/>
      <c r="K4370" s="40"/>
      <c r="L4370" s="40"/>
      <c r="M4370" s="40"/>
      <c r="N4370" s="40"/>
      <c r="O4370" s="40">
        <f t="shared" si="607"/>
        <v>5</v>
      </c>
      <c r="P4370" s="40">
        <f t="shared" si="604"/>
        <v>12</v>
      </c>
      <c r="Q4370" s="40">
        <f t="shared" si="601"/>
        <v>19</v>
      </c>
      <c r="R4370" s="40"/>
      <c r="S4370" s="40"/>
      <c r="T4370" s="40">
        <f t="shared" si="605"/>
        <v>24</v>
      </c>
      <c r="U4370" s="40">
        <v>10</v>
      </c>
    </row>
    <row r="4371" spans="2:21" x14ac:dyDescent="0.25">
      <c r="B4371" s="39">
        <f t="shared" si="602"/>
        <v>43171</v>
      </c>
      <c r="C4371" s="40">
        <f t="shared" si="606"/>
        <v>80</v>
      </c>
      <c r="D4371" s="40">
        <f t="shared" si="599"/>
        <v>74</v>
      </c>
      <c r="E4371" s="40">
        <f t="shared" si="600"/>
        <v>6</v>
      </c>
      <c r="F4371" s="40"/>
      <c r="G4371" s="40"/>
      <c r="H4371" s="40">
        <f t="shared" si="603"/>
        <v>4</v>
      </c>
      <c r="I4371" s="40"/>
      <c r="J4371" s="40"/>
      <c r="K4371" s="40"/>
      <c r="L4371" s="40"/>
      <c r="M4371" s="40"/>
      <c r="N4371" s="40"/>
      <c r="O4371" s="40">
        <f t="shared" si="607"/>
        <v>5</v>
      </c>
      <c r="P4371" s="40">
        <f t="shared" si="604"/>
        <v>12</v>
      </c>
      <c r="Q4371" s="40">
        <f t="shared" si="601"/>
        <v>19</v>
      </c>
      <c r="R4371" s="40"/>
      <c r="S4371" s="40"/>
      <c r="T4371" s="40">
        <f t="shared" si="605"/>
        <v>24</v>
      </c>
      <c r="U4371" s="40">
        <v>10</v>
      </c>
    </row>
    <row r="4372" spans="2:21" x14ac:dyDescent="0.25">
      <c r="B4372" s="39">
        <f t="shared" si="602"/>
        <v>43172</v>
      </c>
      <c r="C4372" s="40">
        <f t="shared" si="606"/>
        <v>80</v>
      </c>
      <c r="D4372" s="40">
        <f t="shared" si="599"/>
        <v>74</v>
      </c>
      <c r="E4372" s="40">
        <f t="shared" si="600"/>
        <v>6</v>
      </c>
      <c r="F4372" s="40"/>
      <c r="G4372" s="40"/>
      <c r="H4372" s="40">
        <f t="shared" si="603"/>
        <v>4</v>
      </c>
      <c r="I4372" s="40"/>
      <c r="J4372" s="40"/>
      <c r="K4372" s="40"/>
      <c r="L4372" s="40"/>
      <c r="M4372" s="40"/>
      <c r="N4372" s="40"/>
      <c r="O4372" s="40">
        <f t="shared" si="607"/>
        <v>5</v>
      </c>
      <c r="P4372" s="40">
        <f t="shared" si="604"/>
        <v>12</v>
      </c>
      <c r="Q4372" s="40">
        <f t="shared" si="601"/>
        <v>19</v>
      </c>
      <c r="R4372" s="40"/>
      <c r="S4372" s="40"/>
      <c r="T4372" s="40">
        <f t="shared" si="605"/>
        <v>24</v>
      </c>
      <c r="U4372" s="40">
        <v>10</v>
      </c>
    </row>
    <row r="4373" spans="2:21" x14ac:dyDescent="0.25">
      <c r="B4373" s="39">
        <f t="shared" si="602"/>
        <v>43173</v>
      </c>
      <c r="C4373" s="40">
        <f t="shared" si="606"/>
        <v>80</v>
      </c>
      <c r="D4373" s="40">
        <f t="shared" si="599"/>
        <v>74</v>
      </c>
      <c r="E4373" s="40">
        <f t="shared" si="600"/>
        <v>6</v>
      </c>
      <c r="F4373" s="40"/>
      <c r="G4373" s="40"/>
      <c r="H4373" s="40">
        <f t="shared" si="603"/>
        <v>4</v>
      </c>
      <c r="I4373" s="40"/>
      <c r="J4373" s="40"/>
      <c r="K4373" s="40"/>
      <c r="L4373" s="40"/>
      <c r="M4373" s="40"/>
      <c r="N4373" s="40"/>
      <c r="O4373" s="40">
        <f t="shared" si="607"/>
        <v>5</v>
      </c>
      <c r="P4373" s="40">
        <f t="shared" si="604"/>
        <v>12</v>
      </c>
      <c r="Q4373" s="40">
        <f t="shared" si="601"/>
        <v>19</v>
      </c>
      <c r="R4373" s="40"/>
      <c r="S4373" s="40"/>
      <c r="T4373" s="40">
        <f t="shared" si="605"/>
        <v>24</v>
      </c>
      <c r="U4373" s="40">
        <v>10</v>
      </c>
    </row>
    <row r="4374" spans="2:21" x14ac:dyDescent="0.25">
      <c r="B4374" s="39">
        <f t="shared" si="602"/>
        <v>43174</v>
      </c>
      <c r="C4374" s="40">
        <f t="shared" si="606"/>
        <v>80</v>
      </c>
      <c r="D4374" s="40">
        <f t="shared" si="599"/>
        <v>74</v>
      </c>
      <c r="E4374" s="40">
        <f t="shared" si="600"/>
        <v>6</v>
      </c>
      <c r="F4374" s="40"/>
      <c r="G4374" s="40"/>
      <c r="H4374" s="40">
        <f t="shared" si="603"/>
        <v>4</v>
      </c>
      <c r="I4374" s="40"/>
      <c r="J4374" s="40"/>
      <c r="K4374" s="40"/>
      <c r="L4374" s="40"/>
      <c r="M4374" s="40"/>
      <c r="N4374" s="40"/>
      <c r="O4374" s="40">
        <f t="shared" si="607"/>
        <v>5</v>
      </c>
      <c r="P4374" s="40">
        <f t="shared" si="604"/>
        <v>12</v>
      </c>
      <c r="Q4374" s="40">
        <f t="shared" si="601"/>
        <v>19</v>
      </c>
      <c r="R4374" s="40"/>
      <c r="S4374" s="40"/>
      <c r="T4374" s="40">
        <f t="shared" si="605"/>
        <v>24</v>
      </c>
      <c r="U4374" s="40">
        <v>10</v>
      </c>
    </row>
    <row r="4375" spans="2:21" x14ac:dyDescent="0.25">
      <c r="B4375" s="39">
        <f t="shared" si="602"/>
        <v>43175</v>
      </c>
      <c r="C4375" s="40">
        <f t="shared" si="606"/>
        <v>80</v>
      </c>
      <c r="D4375" s="40">
        <f t="shared" si="599"/>
        <v>74</v>
      </c>
      <c r="E4375" s="40">
        <f t="shared" si="600"/>
        <v>6</v>
      </c>
      <c r="F4375" s="40"/>
      <c r="G4375" s="40"/>
      <c r="H4375" s="40">
        <f t="shared" si="603"/>
        <v>4</v>
      </c>
      <c r="I4375" s="40"/>
      <c r="J4375" s="40"/>
      <c r="K4375" s="40"/>
      <c r="L4375" s="40"/>
      <c r="M4375" s="40"/>
      <c r="N4375" s="40"/>
      <c r="O4375" s="40">
        <f t="shared" si="607"/>
        <v>5</v>
      </c>
      <c r="P4375" s="40">
        <f t="shared" si="604"/>
        <v>12</v>
      </c>
      <c r="Q4375" s="40">
        <f t="shared" si="601"/>
        <v>19</v>
      </c>
      <c r="R4375" s="40"/>
      <c r="S4375" s="40"/>
      <c r="T4375" s="40">
        <f t="shared" si="605"/>
        <v>24</v>
      </c>
      <c r="U4375" s="40">
        <v>10</v>
      </c>
    </row>
    <row r="4376" spans="2:21" x14ac:dyDescent="0.25">
      <c r="B4376" s="39">
        <f t="shared" si="602"/>
        <v>43176</v>
      </c>
      <c r="C4376" s="40">
        <f t="shared" si="606"/>
        <v>80</v>
      </c>
      <c r="D4376" s="40">
        <f t="shared" si="599"/>
        <v>74</v>
      </c>
      <c r="E4376" s="40">
        <f t="shared" si="600"/>
        <v>6</v>
      </c>
      <c r="F4376" s="40"/>
      <c r="G4376" s="40"/>
      <c r="H4376" s="40">
        <f t="shared" si="603"/>
        <v>4</v>
      </c>
      <c r="I4376" s="40"/>
      <c r="J4376" s="40"/>
      <c r="K4376" s="40"/>
      <c r="L4376" s="40"/>
      <c r="M4376" s="40"/>
      <c r="N4376" s="40"/>
      <c r="O4376" s="40">
        <f t="shared" si="607"/>
        <v>5</v>
      </c>
      <c r="P4376" s="40">
        <f t="shared" si="604"/>
        <v>12</v>
      </c>
      <c r="Q4376" s="40">
        <f t="shared" si="601"/>
        <v>19</v>
      </c>
      <c r="R4376" s="40"/>
      <c r="S4376" s="40"/>
      <c r="T4376" s="40">
        <f t="shared" si="605"/>
        <v>24</v>
      </c>
      <c r="U4376" s="40">
        <v>10</v>
      </c>
    </row>
    <row r="4377" spans="2:21" x14ac:dyDescent="0.25">
      <c r="B4377" s="39">
        <f t="shared" si="602"/>
        <v>43177</v>
      </c>
      <c r="C4377" s="40">
        <f t="shared" si="606"/>
        <v>80</v>
      </c>
      <c r="D4377" s="40">
        <f t="shared" si="599"/>
        <v>74</v>
      </c>
      <c r="E4377" s="40">
        <f t="shared" si="600"/>
        <v>6</v>
      </c>
      <c r="F4377" s="40"/>
      <c r="G4377" s="40"/>
      <c r="H4377" s="40">
        <f t="shared" si="603"/>
        <v>4</v>
      </c>
      <c r="I4377" s="40"/>
      <c r="J4377" s="40"/>
      <c r="K4377" s="40"/>
      <c r="L4377" s="40"/>
      <c r="M4377" s="40"/>
      <c r="N4377" s="40"/>
      <c r="O4377" s="40">
        <f t="shared" si="607"/>
        <v>5</v>
      </c>
      <c r="P4377" s="40">
        <f t="shared" si="604"/>
        <v>12</v>
      </c>
      <c r="Q4377" s="40">
        <f t="shared" si="601"/>
        <v>19</v>
      </c>
      <c r="R4377" s="40"/>
      <c r="S4377" s="40"/>
      <c r="T4377" s="40">
        <f t="shared" si="605"/>
        <v>24</v>
      </c>
      <c r="U4377" s="40">
        <v>10</v>
      </c>
    </row>
    <row r="4378" spans="2:21" x14ac:dyDescent="0.25">
      <c r="B4378" s="39">
        <f t="shared" si="602"/>
        <v>43178</v>
      </c>
      <c r="C4378" s="40">
        <f t="shared" si="606"/>
        <v>80</v>
      </c>
      <c r="D4378" s="40">
        <f t="shared" si="599"/>
        <v>74</v>
      </c>
      <c r="E4378" s="40">
        <f t="shared" si="600"/>
        <v>6</v>
      </c>
      <c r="F4378" s="40"/>
      <c r="G4378" s="40"/>
      <c r="H4378" s="40">
        <f t="shared" si="603"/>
        <v>4</v>
      </c>
      <c r="I4378" s="40"/>
      <c r="J4378" s="40"/>
      <c r="K4378" s="40"/>
      <c r="L4378" s="40"/>
      <c r="M4378" s="40"/>
      <c r="N4378" s="40"/>
      <c r="O4378" s="40">
        <f t="shared" si="607"/>
        <v>5</v>
      </c>
      <c r="P4378" s="40">
        <f t="shared" si="604"/>
        <v>12</v>
      </c>
      <c r="Q4378" s="40">
        <f t="shared" si="601"/>
        <v>19</v>
      </c>
      <c r="R4378" s="40"/>
      <c r="S4378" s="40"/>
      <c r="T4378" s="40">
        <f t="shared" si="605"/>
        <v>24</v>
      </c>
      <c r="U4378" s="40">
        <v>10</v>
      </c>
    </row>
    <row r="4379" spans="2:21" x14ac:dyDescent="0.25">
      <c r="B4379" s="39">
        <f t="shared" si="602"/>
        <v>43179</v>
      </c>
      <c r="C4379" s="40">
        <f t="shared" si="606"/>
        <v>80</v>
      </c>
      <c r="D4379" s="40">
        <f t="shared" si="599"/>
        <v>74</v>
      </c>
      <c r="E4379" s="40">
        <f t="shared" si="600"/>
        <v>6</v>
      </c>
      <c r="F4379" s="40"/>
      <c r="G4379" s="40"/>
      <c r="H4379" s="40">
        <f t="shared" si="603"/>
        <v>4</v>
      </c>
      <c r="I4379" s="40"/>
      <c r="J4379" s="40"/>
      <c r="K4379" s="40"/>
      <c r="L4379" s="40"/>
      <c r="M4379" s="40"/>
      <c r="N4379" s="40"/>
      <c r="O4379" s="40">
        <f t="shared" si="607"/>
        <v>5</v>
      </c>
      <c r="P4379" s="40">
        <f t="shared" si="604"/>
        <v>12</v>
      </c>
      <c r="Q4379" s="40">
        <f t="shared" si="601"/>
        <v>19</v>
      </c>
      <c r="R4379" s="40"/>
      <c r="S4379" s="40"/>
      <c r="T4379" s="40">
        <f t="shared" si="605"/>
        <v>24</v>
      </c>
      <c r="U4379" s="40">
        <v>10</v>
      </c>
    </row>
    <row r="4380" spans="2:21" x14ac:dyDescent="0.25">
      <c r="B4380" s="39">
        <f t="shared" si="602"/>
        <v>43180</v>
      </c>
      <c r="C4380" s="40">
        <f t="shared" si="606"/>
        <v>80</v>
      </c>
      <c r="D4380" s="40">
        <f t="shared" si="599"/>
        <v>74</v>
      </c>
      <c r="E4380" s="40">
        <f t="shared" si="600"/>
        <v>6</v>
      </c>
      <c r="F4380" s="40"/>
      <c r="G4380" s="40"/>
      <c r="H4380" s="40">
        <f t="shared" si="603"/>
        <v>4</v>
      </c>
      <c r="I4380" s="40"/>
      <c r="J4380" s="40"/>
      <c r="K4380" s="40"/>
      <c r="L4380" s="40"/>
      <c r="M4380" s="40"/>
      <c r="N4380" s="40"/>
      <c r="O4380" s="40">
        <f t="shared" si="607"/>
        <v>5</v>
      </c>
      <c r="P4380" s="40">
        <f t="shared" si="604"/>
        <v>12</v>
      </c>
      <c r="Q4380" s="40">
        <f t="shared" si="601"/>
        <v>19</v>
      </c>
      <c r="R4380" s="40"/>
      <c r="S4380" s="40"/>
      <c r="T4380" s="40">
        <f t="shared" si="605"/>
        <v>24</v>
      </c>
      <c r="U4380" s="40">
        <v>10</v>
      </c>
    </row>
    <row r="4381" spans="2:21" x14ac:dyDescent="0.25">
      <c r="B4381" s="39">
        <f t="shared" si="602"/>
        <v>43181</v>
      </c>
      <c r="C4381" s="40">
        <f t="shared" si="606"/>
        <v>80</v>
      </c>
      <c r="D4381" s="40">
        <f t="shared" si="599"/>
        <v>74</v>
      </c>
      <c r="E4381" s="40">
        <f t="shared" si="600"/>
        <v>6</v>
      </c>
      <c r="F4381" s="40"/>
      <c r="G4381" s="40"/>
      <c r="H4381" s="40">
        <f t="shared" si="603"/>
        <v>4</v>
      </c>
      <c r="I4381" s="40"/>
      <c r="J4381" s="40"/>
      <c r="K4381" s="40"/>
      <c r="L4381" s="40"/>
      <c r="M4381" s="40"/>
      <c r="N4381" s="40"/>
      <c r="O4381" s="40">
        <f t="shared" si="607"/>
        <v>5</v>
      </c>
      <c r="P4381" s="40">
        <f t="shared" si="604"/>
        <v>12</v>
      </c>
      <c r="Q4381" s="40">
        <f t="shared" si="601"/>
        <v>19</v>
      </c>
      <c r="R4381" s="40"/>
      <c r="S4381" s="40"/>
      <c r="T4381" s="40">
        <f t="shared" si="605"/>
        <v>24</v>
      </c>
      <c r="U4381" s="40">
        <v>10</v>
      </c>
    </row>
    <row r="4382" spans="2:21" x14ac:dyDescent="0.25">
      <c r="B4382" s="39">
        <f t="shared" si="602"/>
        <v>43182</v>
      </c>
      <c r="C4382" s="40">
        <f t="shared" si="606"/>
        <v>80</v>
      </c>
      <c r="D4382" s="40">
        <f t="shared" si="599"/>
        <v>74</v>
      </c>
      <c r="E4382" s="40">
        <f t="shared" si="600"/>
        <v>6</v>
      </c>
      <c r="F4382" s="40"/>
      <c r="G4382" s="40"/>
      <c r="H4382" s="40">
        <f t="shared" si="603"/>
        <v>4</v>
      </c>
      <c r="I4382" s="40"/>
      <c r="J4382" s="40"/>
      <c r="K4382" s="40"/>
      <c r="L4382" s="40"/>
      <c r="M4382" s="40"/>
      <c r="N4382" s="40"/>
      <c r="O4382" s="40">
        <f t="shared" si="607"/>
        <v>5</v>
      </c>
      <c r="P4382" s="40">
        <f t="shared" si="604"/>
        <v>12</v>
      </c>
      <c r="Q4382" s="40">
        <f t="shared" si="601"/>
        <v>19</v>
      </c>
      <c r="R4382" s="40"/>
      <c r="S4382" s="40"/>
      <c r="T4382" s="40">
        <f t="shared" si="605"/>
        <v>24</v>
      </c>
      <c r="U4382" s="40">
        <v>10</v>
      </c>
    </row>
    <row r="4383" spans="2:21" x14ac:dyDescent="0.25">
      <c r="B4383" s="39">
        <f t="shared" si="602"/>
        <v>43183</v>
      </c>
      <c r="C4383" s="40">
        <f t="shared" si="606"/>
        <v>80</v>
      </c>
      <c r="D4383" s="40">
        <f t="shared" si="599"/>
        <v>74</v>
      </c>
      <c r="E4383" s="40">
        <f t="shared" si="600"/>
        <v>6</v>
      </c>
      <c r="F4383" s="40"/>
      <c r="G4383" s="40"/>
      <c r="H4383" s="40">
        <f t="shared" si="603"/>
        <v>4</v>
      </c>
      <c r="I4383" s="40"/>
      <c r="J4383" s="40"/>
      <c r="K4383" s="40"/>
      <c r="L4383" s="40"/>
      <c r="M4383" s="40"/>
      <c r="N4383" s="40"/>
      <c r="O4383" s="40">
        <f t="shared" si="607"/>
        <v>5</v>
      </c>
      <c r="P4383" s="40">
        <f t="shared" si="604"/>
        <v>12</v>
      </c>
      <c r="Q4383" s="40">
        <f t="shared" si="601"/>
        <v>19</v>
      </c>
      <c r="R4383" s="40"/>
      <c r="S4383" s="40"/>
      <c r="T4383" s="40">
        <f t="shared" si="605"/>
        <v>24</v>
      </c>
      <c r="U4383" s="40">
        <v>10</v>
      </c>
    </row>
    <row r="4384" spans="2:21" x14ac:dyDescent="0.25">
      <c r="B4384" s="39">
        <f t="shared" si="602"/>
        <v>43184</v>
      </c>
      <c r="C4384" s="40">
        <f t="shared" si="606"/>
        <v>80</v>
      </c>
      <c r="D4384" s="40">
        <f t="shared" si="599"/>
        <v>74</v>
      </c>
      <c r="E4384" s="40">
        <f t="shared" si="600"/>
        <v>6</v>
      </c>
      <c r="F4384" s="40"/>
      <c r="G4384" s="40"/>
      <c r="H4384" s="40">
        <f t="shared" si="603"/>
        <v>4</v>
      </c>
      <c r="I4384" s="40"/>
      <c r="J4384" s="40"/>
      <c r="K4384" s="40"/>
      <c r="L4384" s="40"/>
      <c r="M4384" s="40"/>
      <c r="N4384" s="40"/>
      <c r="O4384" s="40">
        <f t="shared" si="607"/>
        <v>5</v>
      </c>
      <c r="P4384" s="40">
        <f t="shared" si="604"/>
        <v>12</v>
      </c>
      <c r="Q4384" s="40">
        <f t="shared" si="601"/>
        <v>19</v>
      </c>
      <c r="R4384" s="40"/>
      <c r="S4384" s="40"/>
      <c r="T4384" s="40">
        <f t="shared" si="605"/>
        <v>24</v>
      </c>
      <c r="U4384" s="40">
        <v>10</v>
      </c>
    </row>
    <row r="4385" spans="2:21" x14ac:dyDescent="0.25">
      <c r="B4385" s="39">
        <f t="shared" si="602"/>
        <v>43185</v>
      </c>
      <c r="C4385" s="40">
        <f t="shared" si="606"/>
        <v>80</v>
      </c>
      <c r="D4385" s="40">
        <f t="shared" si="599"/>
        <v>74</v>
      </c>
      <c r="E4385" s="40">
        <f t="shared" si="600"/>
        <v>6</v>
      </c>
      <c r="F4385" s="40"/>
      <c r="G4385" s="40"/>
      <c r="H4385" s="40">
        <f t="shared" si="603"/>
        <v>4</v>
      </c>
      <c r="I4385" s="40"/>
      <c r="J4385" s="40"/>
      <c r="K4385" s="40"/>
      <c r="L4385" s="40"/>
      <c r="M4385" s="40"/>
      <c r="N4385" s="40"/>
      <c r="O4385" s="40">
        <f t="shared" si="607"/>
        <v>5</v>
      </c>
      <c r="P4385" s="40">
        <f t="shared" si="604"/>
        <v>12</v>
      </c>
      <c r="Q4385" s="40">
        <f t="shared" si="601"/>
        <v>19</v>
      </c>
      <c r="R4385" s="40"/>
      <c r="S4385" s="40"/>
      <c r="T4385" s="40">
        <f t="shared" si="605"/>
        <v>24</v>
      </c>
      <c r="U4385" s="40">
        <v>10</v>
      </c>
    </row>
    <row r="4386" spans="2:21" x14ac:dyDescent="0.25">
      <c r="B4386" s="39">
        <f t="shared" si="602"/>
        <v>43186</v>
      </c>
      <c r="C4386" s="40">
        <f t="shared" si="606"/>
        <v>80</v>
      </c>
      <c r="D4386" s="40">
        <f t="shared" si="599"/>
        <v>74</v>
      </c>
      <c r="E4386" s="40">
        <f t="shared" si="600"/>
        <v>6</v>
      </c>
      <c r="F4386" s="40"/>
      <c r="G4386" s="40"/>
      <c r="H4386" s="40">
        <f t="shared" si="603"/>
        <v>4</v>
      </c>
      <c r="I4386" s="40"/>
      <c r="J4386" s="40"/>
      <c r="K4386" s="40"/>
      <c r="L4386" s="40"/>
      <c r="M4386" s="40"/>
      <c r="N4386" s="40"/>
      <c r="O4386" s="40">
        <f t="shared" si="607"/>
        <v>5</v>
      </c>
      <c r="P4386" s="40">
        <f t="shared" si="604"/>
        <v>12</v>
      </c>
      <c r="Q4386" s="40">
        <f t="shared" si="601"/>
        <v>19</v>
      </c>
      <c r="R4386" s="40"/>
      <c r="S4386" s="40"/>
      <c r="T4386" s="40">
        <f t="shared" si="605"/>
        <v>24</v>
      </c>
      <c r="U4386" s="40">
        <v>10</v>
      </c>
    </row>
    <row r="4387" spans="2:21" x14ac:dyDescent="0.25">
      <c r="B4387" s="39">
        <f t="shared" si="602"/>
        <v>43187</v>
      </c>
      <c r="C4387" s="40">
        <f t="shared" si="606"/>
        <v>80</v>
      </c>
      <c r="D4387" s="40">
        <f t="shared" si="599"/>
        <v>74</v>
      </c>
      <c r="E4387" s="40">
        <f t="shared" si="600"/>
        <v>6</v>
      </c>
      <c r="F4387" s="40"/>
      <c r="G4387" s="40"/>
      <c r="H4387" s="40">
        <f t="shared" si="603"/>
        <v>4</v>
      </c>
      <c r="I4387" s="40"/>
      <c r="J4387" s="40"/>
      <c r="K4387" s="40"/>
      <c r="L4387" s="40"/>
      <c r="M4387" s="40"/>
      <c r="N4387" s="40"/>
      <c r="O4387" s="40">
        <f t="shared" si="607"/>
        <v>5</v>
      </c>
      <c r="P4387" s="40">
        <f t="shared" si="604"/>
        <v>12</v>
      </c>
      <c r="Q4387" s="40">
        <f t="shared" si="601"/>
        <v>19</v>
      </c>
      <c r="R4387" s="40"/>
      <c r="S4387" s="40"/>
      <c r="T4387" s="40">
        <f t="shared" si="605"/>
        <v>24</v>
      </c>
      <c r="U4387" s="40">
        <v>10</v>
      </c>
    </row>
    <row r="4388" spans="2:21" x14ac:dyDescent="0.25">
      <c r="B4388" s="39">
        <f t="shared" si="602"/>
        <v>43188</v>
      </c>
      <c r="C4388" s="40">
        <f t="shared" si="606"/>
        <v>80</v>
      </c>
      <c r="D4388" s="40">
        <f t="shared" si="599"/>
        <v>74</v>
      </c>
      <c r="E4388" s="40">
        <f t="shared" si="600"/>
        <v>6</v>
      </c>
      <c r="F4388" s="40"/>
      <c r="G4388" s="40"/>
      <c r="H4388" s="40">
        <f t="shared" si="603"/>
        <v>4</v>
      </c>
      <c r="I4388" s="40"/>
      <c r="J4388" s="40"/>
      <c r="K4388" s="40"/>
      <c r="L4388" s="40"/>
      <c r="M4388" s="40"/>
      <c r="N4388" s="40"/>
      <c r="O4388" s="40">
        <f t="shared" si="607"/>
        <v>5</v>
      </c>
      <c r="P4388" s="40">
        <f t="shared" si="604"/>
        <v>12</v>
      </c>
      <c r="Q4388" s="40">
        <f t="shared" si="601"/>
        <v>19</v>
      </c>
      <c r="R4388" s="40"/>
      <c r="S4388" s="40"/>
      <c r="T4388" s="40">
        <f t="shared" si="605"/>
        <v>24</v>
      </c>
      <c r="U4388" s="40">
        <v>10</v>
      </c>
    </row>
    <row r="4389" spans="2:21" x14ac:dyDescent="0.25">
      <c r="B4389" s="39">
        <f t="shared" si="602"/>
        <v>43189</v>
      </c>
      <c r="C4389" s="40">
        <f t="shared" si="606"/>
        <v>80</v>
      </c>
      <c r="D4389" s="40">
        <f t="shared" si="599"/>
        <v>74</v>
      </c>
      <c r="E4389" s="40">
        <f t="shared" si="600"/>
        <v>6</v>
      </c>
      <c r="F4389" s="40"/>
      <c r="G4389" s="40"/>
      <c r="H4389" s="40">
        <f t="shared" si="603"/>
        <v>4</v>
      </c>
      <c r="I4389" s="40"/>
      <c r="J4389" s="40"/>
      <c r="K4389" s="40"/>
      <c r="L4389" s="40"/>
      <c r="M4389" s="40"/>
      <c r="N4389" s="40"/>
      <c r="O4389" s="40">
        <f t="shared" si="607"/>
        <v>5</v>
      </c>
      <c r="P4389" s="40">
        <f t="shared" si="604"/>
        <v>12</v>
      </c>
      <c r="Q4389" s="40">
        <f t="shared" si="601"/>
        <v>19</v>
      </c>
      <c r="R4389" s="40"/>
      <c r="S4389" s="40"/>
      <c r="T4389" s="40">
        <f t="shared" si="605"/>
        <v>24</v>
      </c>
      <c r="U4389" s="40">
        <v>10</v>
      </c>
    </row>
    <row r="4390" spans="2:21" x14ac:dyDescent="0.25">
      <c r="B4390" s="39">
        <f t="shared" si="602"/>
        <v>43190</v>
      </c>
      <c r="C4390" s="40">
        <f t="shared" si="606"/>
        <v>80</v>
      </c>
      <c r="D4390" s="40">
        <f t="shared" si="599"/>
        <v>74</v>
      </c>
      <c r="E4390" s="40">
        <f t="shared" si="600"/>
        <v>6</v>
      </c>
      <c r="F4390" s="40"/>
      <c r="G4390" s="40"/>
      <c r="H4390" s="40">
        <f t="shared" si="603"/>
        <v>4</v>
      </c>
      <c r="I4390" s="40"/>
      <c r="J4390" s="40"/>
      <c r="K4390" s="40"/>
      <c r="L4390" s="40"/>
      <c r="M4390" s="40"/>
      <c r="N4390" s="40"/>
      <c r="O4390" s="40">
        <f t="shared" si="607"/>
        <v>5</v>
      </c>
      <c r="P4390" s="40">
        <f t="shared" si="604"/>
        <v>12</v>
      </c>
      <c r="Q4390" s="40">
        <f t="shared" si="601"/>
        <v>19</v>
      </c>
      <c r="R4390" s="40"/>
      <c r="S4390" s="40"/>
      <c r="T4390" s="40">
        <f t="shared" si="605"/>
        <v>24</v>
      </c>
      <c r="U4390" s="40">
        <v>10</v>
      </c>
    </row>
    <row r="4391" spans="2:21" s="40" customFormat="1" x14ac:dyDescent="0.25">
      <c r="B4391" s="39">
        <f t="shared" si="602"/>
        <v>43191</v>
      </c>
      <c r="C4391" s="40">
        <f t="shared" si="606"/>
        <v>80</v>
      </c>
      <c r="D4391" s="40">
        <f t="shared" si="599"/>
        <v>69</v>
      </c>
      <c r="E4391" s="40">
        <f t="shared" si="600"/>
        <v>11</v>
      </c>
      <c r="H4391" s="40">
        <f>2+2</f>
        <v>4</v>
      </c>
      <c r="O4391" s="40">
        <f>2+2</f>
        <v>4</v>
      </c>
      <c r="P4391" s="42">
        <f>1+7+1+6</f>
        <v>15</v>
      </c>
      <c r="Q4391" s="42">
        <f>6+13+4</f>
        <v>23</v>
      </c>
      <c r="T4391" s="40">
        <f>10+3</f>
        <v>13</v>
      </c>
      <c r="U4391" s="40">
        <v>10</v>
      </c>
    </row>
    <row r="4392" spans="2:21" x14ac:dyDescent="0.25">
      <c r="B4392" s="39">
        <f t="shared" si="602"/>
        <v>43192</v>
      </c>
      <c r="C4392" s="40">
        <f t="shared" si="606"/>
        <v>80</v>
      </c>
      <c r="D4392" s="40">
        <f t="shared" si="599"/>
        <v>69</v>
      </c>
      <c r="E4392" s="40">
        <f t="shared" si="600"/>
        <v>11</v>
      </c>
      <c r="F4392" s="40"/>
      <c r="G4392" s="40"/>
      <c r="H4392" s="40">
        <f t="shared" ref="H4392:H4420" si="608">2+2</f>
        <v>4</v>
      </c>
      <c r="I4392" s="40"/>
      <c r="J4392" s="40"/>
      <c r="K4392" s="40"/>
      <c r="L4392" s="40"/>
      <c r="M4392" s="40"/>
      <c r="N4392" s="40"/>
      <c r="O4392" s="40">
        <f t="shared" ref="O4392:O4442" si="609">2+2</f>
        <v>4</v>
      </c>
      <c r="P4392" s="42">
        <f t="shared" ref="P4392:P4420" si="610">1+7+1+6</f>
        <v>15</v>
      </c>
      <c r="Q4392" s="42">
        <f t="shared" ref="Q4392:Q4420" si="611">6+13+4</f>
        <v>23</v>
      </c>
      <c r="R4392" s="40"/>
      <c r="S4392" s="40"/>
      <c r="T4392" s="40">
        <f t="shared" ref="T4392:T4420" si="612">10+3</f>
        <v>13</v>
      </c>
      <c r="U4392" s="40">
        <v>10</v>
      </c>
    </row>
    <row r="4393" spans="2:21" x14ac:dyDescent="0.25">
      <c r="B4393" s="39">
        <f t="shared" si="602"/>
        <v>43193</v>
      </c>
      <c r="C4393" s="40">
        <f t="shared" si="606"/>
        <v>80</v>
      </c>
      <c r="D4393" s="40">
        <f t="shared" si="599"/>
        <v>69</v>
      </c>
      <c r="E4393" s="40">
        <f t="shared" si="600"/>
        <v>11</v>
      </c>
      <c r="F4393" s="40"/>
      <c r="G4393" s="40"/>
      <c r="H4393" s="40">
        <f t="shared" si="608"/>
        <v>4</v>
      </c>
      <c r="I4393" s="40"/>
      <c r="J4393" s="40"/>
      <c r="K4393" s="40"/>
      <c r="L4393" s="40"/>
      <c r="M4393" s="40"/>
      <c r="N4393" s="40"/>
      <c r="O4393" s="40">
        <f t="shared" si="609"/>
        <v>4</v>
      </c>
      <c r="P4393" s="42">
        <f t="shared" si="610"/>
        <v>15</v>
      </c>
      <c r="Q4393" s="42">
        <f t="shared" si="611"/>
        <v>23</v>
      </c>
      <c r="R4393" s="40"/>
      <c r="S4393" s="40"/>
      <c r="T4393" s="40">
        <f t="shared" si="612"/>
        <v>13</v>
      </c>
      <c r="U4393" s="40">
        <v>10</v>
      </c>
    </row>
    <row r="4394" spans="2:21" x14ac:dyDescent="0.25">
      <c r="B4394" s="39">
        <f t="shared" si="602"/>
        <v>43194</v>
      </c>
      <c r="C4394" s="40">
        <f t="shared" si="606"/>
        <v>80</v>
      </c>
      <c r="D4394" s="40">
        <f t="shared" si="599"/>
        <v>69</v>
      </c>
      <c r="E4394" s="40">
        <f t="shared" si="600"/>
        <v>11</v>
      </c>
      <c r="F4394" s="40"/>
      <c r="G4394" s="40"/>
      <c r="H4394" s="40">
        <f t="shared" si="608"/>
        <v>4</v>
      </c>
      <c r="I4394" s="40"/>
      <c r="J4394" s="40"/>
      <c r="K4394" s="40"/>
      <c r="L4394" s="40"/>
      <c r="M4394" s="40"/>
      <c r="N4394" s="40"/>
      <c r="O4394" s="40">
        <f t="shared" si="609"/>
        <v>4</v>
      </c>
      <c r="P4394" s="42">
        <f t="shared" si="610"/>
        <v>15</v>
      </c>
      <c r="Q4394" s="42">
        <f t="shared" si="611"/>
        <v>23</v>
      </c>
      <c r="R4394" s="40"/>
      <c r="S4394" s="40"/>
      <c r="T4394" s="40">
        <f t="shared" si="612"/>
        <v>13</v>
      </c>
      <c r="U4394" s="40">
        <v>10</v>
      </c>
    </row>
    <row r="4395" spans="2:21" x14ac:dyDescent="0.25">
      <c r="B4395" s="39">
        <f t="shared" si="602"/>
        <v>43195</v>
      </c>
      <c r="C4395" s="40">
        <f t="shared" si="606"/>
        <v>80</v>
      </c>
      <c r="D4395" s="40">
        <f t="shared" si="599"/>
        <v>69</v>
      </c>
      <c r="E4395" s="40">
        <f t="shared" si="600"/>
        <v>11</v>
      </c>
      <c r="F4395" s="40"/>
      <c r="G4395" s="40"/>
      <c r="H4395" s="40">
        <f t="shared" si="608"/>
        <v>4</v>
      </c>
      <c r="I4395" s="40"/>
      <c r="J4395" s="40"/>
      <c r="K4395" s="40"/>
      <c r="L4395" s="40"/>
      <c r="M4395" s="40"/>
      <c r="N4395" s="40"/>
      <c r="O4395" s="40">
        <f t="shared" si="609"/>
        <v>4</v>
      </c>
      <c r="P4395" s="42">
        <f t="shared" si="610"/>
        <v>15</v>
      </c>
      <c r="Q4395" s="42">
        <f t="shared" si="611"/>
        <v>23</v>
      </c>
      <c r="R4395" s="40"/>
      <c r="S4395" s="40"/>
      <c r="T4395" s="40">
        <f t="shared" si="612"/>
        <v>13</v>
      </c>
      <c r="U4395" s="40">
        <v>10</v>
      </c>
    </row>
    <row r="4396" spans="2:21" x14ac:dyDescent="0.25">
      <c r="B4396" s="39">
        <f t="shared" si="602"/>
        <v>43196</v>
      </c>
      <c r="C4396" s="40">
        <f t="shared" si="606"/>
        <v>80</v>
      </c>
      <c r="D4396" s="40">
        <f t="shared" si="599"/>
        <v>69</v>
      </c>
      <c r="E4396" s="40">
        <f t="shared" si="600"/>
        <v>11</v>
      </c>
      <c r="F4396" s="40"/>
      <c r="G4396" s="40"/>
      <c r="H4396" s="40">
        <f t="shared" si="608"/>
        <v>4</v>
      </c>
      <c r="I4396" s="40"/>
      <c r="J4396" s="40"/>
      <c r="K4396" s="40"/>
      <c r="L4396" s="40"/>
      <c r="M4396" s="40"/>
      <c r="N4396" s="40"/>
      <c r="O4396" s="40">
        <f t="shared" si="609"/>
        <v>4</v>
      </c>
      <c r="P4396" s="42">
        <f t="shared" si="610"/>
        <v>15</v>
      </c>
      <c r="Q4396" s="42">
        <f t="shared" si="611"/>
        <v>23</v>
      </c>
      <c r="R4396" s="40"/>
      <c r="S4396" s="40"/>
      <c r="T4396" s="40">
        <f t="shared" si="612"/>
        <v>13</v>
      </c>
      <c r="U4396" s="40">
        <v>10</v>
      </c>
    </row>
    <row r="4397" spans="2:21" x14ac:dyDescent="0.25">
      <c r="B4397" s="39">
        <f t="shared" si="602"/>
        <v>43197</v>
      </c>
      <c r="C4397" s="40">
        <f t="shared" si="606"/>
        <v>80</v>
      </c>
      <c r="D4397" s="40">
        <f t="shared" si="599"/>
        <v>69</v>
      </c>
      <c r="E4397" s="40">
        <f t="shared" si="600"/>
        <v>11</v>
      </c>
      <c r="F4397" s="40"/>
      <c r="G4397" s="40"/>
      <c r="H4397" s="40">
        <f t="shared" si="608"/>
        <v>4</v>
      </c>
      <c r="I4397" s="40"/>
      <c r="J4397" s="40"/>
      <c r="K4397" s="40"/>
      <c r="L4397" s="40"/>
      <c r="M4397" s="40"/>
      <c r="N4397" s="40"/>
      <c r="O4397" s="40">
        <f t="shared" si="609"/>
        <v>4</v>
      </c>
      <c r="P4397" s="42">
        <f t="shared" si="610"/>
        <v>15</v>
      </c>
      <c r="Q4397" s="42">
        <f t="shared" si="611"/>
        <v>23</v>
      </c>
      <c r="R4397" s="40"/>
      <c r="S4397" s="40"/>
      <c r="T4397" s="40">
        <f t="shared" si="612"/>
        <v>13</v>
      </c>
      <c r="U4397" s="40">
        <v>10</v>
      </c>
    </row>
    <row r="4398" spans="2:21" x14ac:dyDescent="0.25">
      <c r="B4398" s="39">
        <f t="shared" si="602"/>
        <v>43198</v>
      </c>
      <c r="C4398" s="40">
        <f t="shared" si="606"/>
        <v>80</v>
      </c>
      <c r="D4398" s="40">
        <f t="shared" si="599"/>
        <v>69</v>
      </c>
      <c r="E4398" s="40">
        <f t="shared" si="600"/>
        <v>11</v>
      </c>
      <c r="F4398" s="40"/>
      <c r="G4398" s="40"/>
      <c r="H4398" s="40">
        <f t="shared" si="608"/>
        <v>4</v>
      </c>
      <c r="I4398" s="40"/>
      <c r="J4398" s="40"/>
      <c r="K4398" s="40"/>
      <c r="L4398" s="40"/>
      <c r="M4398" s="40"/>
      <c r="N4398" s="40"/>
      <c r="O4398" s="40">
        <f t="shared" si="609"/>
        <v>4</v>
      </c>
      <c r="P4398" s="42">
        <f t="shared" si="610"/>
        <v>15</v>
      </c>
      <c r="Q4398" s="42">
        <f t="shared" si="611"/>
        <v>23</v>
      </c>
      <c r="R4398" s="40"/>
      <c r="S4398" s="40"/>
      <c r="T4398" s="40">
        <f t="shared" si="612"/>
        <v>13</v>
      </c>
      <c r="U4398" s="40">
        <v>10</v>
      </c>
    </row>
    <row r="4399" spans="2:21" x14ac:dyDescent="0.25">
      <c r="B4399" s="39">
        <f t="shared" si="602"/>
        <v>43199</v>
      </c>
      <c r="C4399" s="40">
        <f t="shared" si="606"/>
        <v>80</v>
      </c>
      <c r="D4399" s="40">
        <f t="shared" si="599"/>
        <v>69</v>
      </c>
      <c r="E4399" s="40">
        <f t="shared" si="600"/>
        <v>11</v>
      </c>
      <c r="F4399" s="40"/>
      <c r="G4399" s="40"/>
      <c r="H4399" s="40">
        <f t="shared" si="608"/>
        <v>4</v>
      </c>
      <c r="I4399" s="40"/>
      <c r="J4399" s="40"/>
      <c r="K4399" s="40"/>
      <c r="L4399" s="40"/>
      <c r="M4399" s="40"/>
      <c r="N4399" s="40"/>
      <c r="O4399" s="40">
        <f t="shared" si="609"/>
        <v>4</v>
      </c>
      <c r="P4399" s="42">
        <f t="shared" si="610"/>
        <v>15</v>
      </c>
      <c r="Q4399" s="42">
        <f t="shared" si="611"/>
        <v>23</v>
      </c>
      <c r="R4399" s="40"/>
      <c r="S4399" s="40"/>
      <c r="T4399" s="40">
        <f t="shared" si="612"/>
        <v>13</v>
      </c>
      <c r="U4399" s="40">
        <v>10</v>
      </c>
    </row>
    <row r="4400" spans="2:21" x14ac:dyDescent="0.25">
      <c r="B4400" s="39">
        <f t="shared" si="602"/>
        <v>43200</v>
      </c>
      <c r="C4400" s="40">
        <f t="shared" si="606"/>
        <v>80</v>
      </c>
      <c r="D4400" s="40">
        <f t="shared" si="599"/>
        <v>69</v>
      </c>
      <c r="E4400" s="40">
        <f t="shared" si="600"/>
        <v>11</v>
      </c>
      <c r="F4400" s="40"/>
      <c r="G4400" s="40"/>
      <c r="H4400" s="40">
        <f t="shared" si="608"/>
        <v>4</v>
      </c>
      <c r="I4400" s="40"/>
      <c r="J4400" s="40"/>
      <c r="K4400" s="40"/>
      <c r="L4400" s="40"/>
      <c r="M4400" s="40"/>
      <c r="N4400" s="40"/>
      <c r="O4400" s="40">
        <f t="shared" si="609"/>
        <v>4</v>
      </c>
      <c r="P4400" s="42">
        <f t="shared" si="610"/>
        <v>15</v>
      </c>
      <c r="Q4400" s="42">
        <f t="shared" si="611"/>
        <v>23</v>
      </c>
      <c r="R4400" s="40"/>
      <c r="S4400" s="40"/>
      <c r="T4400" s="40">
        <f t="shared" si="612"/>
        <v>13</v>
      </c>
      <c r="U4400" s="40">
        <v>10</v>
      </c>
    </row>
    <row r="4401" spans="2:21" x14ac:dyDescent="0.25">
      <c r="B4401" s="39">
        <f t="shared" si="602"/>
        <v>43201</v>
      </c>
      <c r="C4401" s="40">
        <f t="shared" si="606"/>
        <v>80</v>
      </c>
      <c r="D4401" s="40">
        <f t="shared" si="599"/>
        <v>69</v>
      </c>
      <c r="E4401" s="40">
        <f t="shared" si="600"/>
        <v>11</v>
      </c>
      <c r="F4401" s="40"/>
      <c r="G4401" s="40"/>
      <c r="H4401" s="40">
        <f t="shared" si="608"/>
        <v>4</v>
      </c>
      <c r="I4401" s="40"/>
      <c r="J4401" s="40"/>
      <c r="K4401" s="40"/>
      <c r="L4401" s="40"/>
      <c r="M4401" s="40"/>
      <c r="N4401" s="40"/>
      <c r="O4401" s="40">
        <f t="shared" si="609"/>
        <v>4</v>
      </c>
      <c r="P4401" s="42">
        <f t="shared" si="610"/>
        <v>15</v>
      </c>
      <c r="Q4401" s="42">
        <f t="shared" si="611"/>
        <v>23</v>
      </c>
      <c r="R4401" s="40"/>
      <c r="S4401" s="40"/>
      <c r="T4401" s="40">
        <f t="shared" si="612"/>
        <v>13</v>
      </c>
      <c r="U4401" s="40">
        <v>10</v>
      </c>
    </row>
    <row r="4402" spans="2:21" x14ac:dyDescent="0.25">
      <c r="B4402" s="39">
        <f t="shared" si="602"/>
        <v>43202</v>
      </c>
      <c r="C4402" s="40">
        <f t="shared" si="606"/>
        <v>80</v>
      </c>
      <c r="D4402" s="40">
        <f t="shared" ref="D4402:D4465" si="613">SUM(F4402:W4402)</f>
        <v>69</v>
      </c>
      <c r="E4402" s="40">
        <f t="shared" ref="E4402:E4465" si="614">C4402-D4402</f>
        <v>11</v>
      </c>
      <c r="F4402" s="40"/>
      <c r="G4402" s="40"/>
      <c r="H4402" s="40">
        <f t="shared" si="608"/>
        <v>4</v>
      </c>
      <c r="I4402" s="40"/>
      <c r="J4402" s="40"/>
      <c r="K4402" s="40"/>
      <c r="L4402" s="40"/>
      <c r="M4402" s="40"/>
      <c r="N4402" s="40"/>
      <c r="O4402" s="40">
        <f t="shared" si="609"/>
        <v>4</v>
      </c>
      <c r="P4402" s="42">
        <f t="shared" si="610"/>
        <v>15</v>
      </c>
      <c r="Q4402" s="42">
        <f t="shared" si="611"/>
        <v>23</v>
      </c>
      <c r="R4402" s="40"/>
      <c r="S4402" s="40"/>
      <c r="T4402" s="40">
        <f t="shared" si="612"/>
        <v>13</v>
      </c>
      <c r="U4402" s="40">
        <v>10</v>
      </c>
    </row>
    <row r="4403" spans="2:21" x14ac:dyDescent="0.25">
      <c r="B4403" s="39">
        <f t="shared" si="602"/>
        <v>43203</v>
      </c>
      <c r="C4403" s="40">
        <f t="shared" si="606"/>
        <v>80</v>
      </c>
      <c r="D4403" s="40">
        <f t="shared" si="613"/>
        <v>69</v>
      </c>
      <c r="E4403" s="40">
        <f t="shared" si="614"/>
        <v>11</v>
      </c>
      <c r="F4403" s="40"/>
      <c r="G4403" s="40"/>
      <c r="H4403" s="40">
        <f t="shared" si="608"/>
        <v>4</v>
      </c>
      <c r="I4403" s="40"/>
      <c r="J4403" s="40"/>
      <c r="K4403" s="40"/>
      <c r="L4403" s="40"/>
      <c r="M4403" s="40"/>
      <c r="N4403" s="40"/>
      <c r="O4403" s="40">
        <f t="shared" si="609"/>
        <v>4</v>
      </c>
      <c r="P4403" s="42">
        <f t="shared" si="610"/>
        <v>15</v>
      </c>
      <c r="Q4403" s="42">
        <f t="shared" si="611"/>
        <v>23</v>
      </c>
      <c r="R4403" s="40"/>
      <c r="S4403" s="40"/>
      <c r="T4403" s="40">
        <f t="shared" si="612"/>
        <v>13</v>
      </c>
      <c r="U4403" s="40">
        <v>10</v>
      </c>
    </row>
    <row r="4404" spans="2:21" x14ac:dyDescent="0.25">
      <c r="B4404" s="39">
        <f t="shared" si="602"/>
        <v>43204</v>
      </c>
      <c r="C4404" s="40">
        <f t="shared" si="606"/>
        <v>80</v>
      </c>
      <c r="D4404" s="40">
        <f t="shared" si="613"/>
        <v>69</v>
      </c>
      <c r="E4404" s="40">
        <f t="shared" si="614"/>
        <v>11</v>
      </c>
      <c r="F4404" s="40"/>
      <c r="G4404" s="40"/>
      <c r="H4404" s="40">
        <f t="shared" si="608"/>
        <v>4</v>
      </c>
      <c r="I4404" s="40"/>
      <c r="J4404" s="40"/>
      <c r="K4404" s="40"/>
      <c r="L4404" s="40"/>
      <c r="M4404" s="40"/>
      <c r="N4404" s="40"/>
      <c r="O4404" s="40">
        <f t="shared" si="609"/>
        <v>4</v>
      </c>
      <c r="P4404" s="42">
        <f t="shared" si="610"/>
        <v>15</v>
      </c>
      <c r="Q4404" s="42">
        <f t="shared" si="611"/>
        <v>23</v>
      </c>
      <c r="R4404" s="40"/>
      <c r="S4404" s="40"/>
      <c r="T4404" s="40">
        <f t="shared" si="612"/>
        <v>13</v>
      </c>
      <c r="U4404" s="40">
        <v>10</v>
      </c>
    </row>
    <row r="4405" spans="2:21" x14ac:dyDescent="0.25">
      <c r="B4405" s="39">
        <f t="shared" si="602"/>
        <v>43205</v>
      </c>
      <c r="C4405" s="40">
        <f t="shared" si="606"/>
        <v>80</v>
      </c>
      <c r="D4405" s="40">
        <f t="shared" si="613"/>
        <v>69</v>
      </c>
      <c r="E4405" s="40">
        <f t="shared" si="614"/>
        <v>11</v>
      </c>
      <c r="F4405" s="40"/>
      <c r="G4405" s="40"/>
      <c r="H4405" s="40">
        <f t="shared" si="608"/>
        <v>4</v>
      </c>
      <c r="I4405" s="40"/>
      <c r="J4405" s="40"/>
      <c r="K4405" s="40"/>
      <c r="L4405" s="40"/>
      <c r="M4405" s="40"/>
      <c r="N4405" s="40"/>
      <c r="O4405" s="40">
        <f t="shared" si="609"/>
        <v>4</v>
      </c>
      <c r="P4405" s="42">
        <f t="shared" si="610"/>
        <v>15</v>
      </c>
      <c r="Q4405" s="42">
        <f t="shared" si="611"/>
        <v>23</v>
      </c>
      <c r="R4405" s="40"/>
      <c r="S4405" s="40"/>
      <c r="T4405" s="40">
        <f t="shared" si="612"/>
        <v>13</v>
      </c>
      <c r="U4405" s="40">
        <v>10</v>
      </c>
    </row>
    <row r="4406" spans="2:21" x14ac:dyDescent="0.25">
      <c r="B4406" s="39">
        <f t="shared" si="602"/>
        <v>43206</v>
      </c>
      <c r="C4406" s="40">
        <f t="shared" si="606"/>
        <v>80</v>
      </c>
      <c r="D4406" s="40">
        <f t="shared" si="613"/>
        <v>69</v>
      </c>
      <c r="E4406" s="40">
        <f t="shared" si="614"/>
        <v>11</v>
      </c>
      <c r="F4406" s="40"/>
      <c r="G4406" s="40"/>
      <c r="H4406" s="40">
        <f t="shared" si="608"/>
        <v>4</v>
      </c>
      <c r="I4406" s="40"/>
      <c r="J4406" s="40"/>
      <c r="K4406" s="40"/>
      <c r="L4406" s="40"/>
      <c r="M4406" s="40"/>
      <c r="N4406" s="40"/>
      <c r="O4406" s="40">
        <f t="shared" si="609"/>
        <v>4</v>
      </c>
      <c r="P4406" s="42">
        <f t="shared" si="610"/>
        <v>15</v>
      </c>
      <c r="Q4406" s="42">
        <f t="shared" si="611"/>
        <v>23</v>
      </c>
      <c r="R4406" s="40"/>
      <c r="S4406" s="40"/>
      <c r="T4406" s="40">
        <f t="shared" si="612"/>
        <v>13</v>
      </c>
      <c r="U4406" s="40">
        <v>10</v>
      </c>
    </row>
    <row r="4407" spans="2:21" x14ac:dyDescent="0.25">
      <c r="B4407" s="39">
        <f t="shared" si="602"/>
        <v>43207</v>
      </c>
      <c r="C4407" s="40">
        <f t="shared" si="606"/>
        <v>80</v>
      </c>
      <c r="D4407" s="40">
        <f t="shared" si="613"/>
        <v>69</v>
      </c>
      <c r="E4407" s="40">
        <f t="shared" si="614"/>
        <v>11</v>
      </c>
      <c r="F4407" s="40"/>
      <c r="G4407" s="40"/>
      <c r="H4407" s="40">
        <f t="shared" si="608"/>
        <v>4</v>
      </c>
      <c r="I4407" s="40"/>
      <c r="J4407" s="40"/>
      <c r="K4407" s="40"/>
      <c r="L4407" s="40"/>
      <c r="M4407" s="40"/>
      <c r="N4407" s="40"/>
      <c r="O4407" s="40">
        <f t="shared" si="609"/>
        <v>4</v>
      </c>
      <c r="P4407" s="42">
        <f t="shared" si="610"/>
        <v>15</v>
      </c>
      <c r="Q4407" s="42">
        <f t="shared" si="611"/>
        <v>23</v>
      </c>
      <c r="R4407" s="40"/>
      <c r="S4407" s="40"/>
      <c r="T4407" s="40">
        <f t="shared" si="612"/>
        <v>13</v>
      </c>
      <c r="U4407" s="40">
        <v>10</v>
      </c>
    </row>
    <row r="4408" spans="2:21" x14ac:dyDescent="0.25">
      <c r="B4408" s="39">
        <f t="shared" si="602"/>
        <v>43208</v>
      </c>
      <c r="C4408" s="40">
        <f t="shared" si="606"/>
        <v>80</v>
      </c>
      <c r="D4408" s="40">
        <f t="shared" si="613"/>
        <v>69</v>
      </c>
      <c r="E4408" s="40">
        <f t="shared" si="614"/>
        <v>11</v>
      </c>
      <c r="F4408" s="40"/>
      <c r="G4408" s="40"/>
      <c r="H4408" s="40">
        <f t="shared" si="608"/>
        <v>4</v>
      </c>
      <c r="I4408" s="40"/>
      <c r="J4408" s="40"/>
      <c r="K4408" s="40"/>
      <c r="L4408" s="40"/>
      <c r="M4408" s="40"/>
      <c r="N4408" s="40"/>
      <c r="O4408" s="40">
        <f t="shared" si="609"/>
        <v>4</v>
      </c>
      <c r="P4408" s="42">
        <f t="shared" si="610"/>
        <v>15</v>
      </c>
      <c r="Q4408" s="42">
        <f t="shared" si="611"/>
        <v>23</v>
      </c>
      <c r="R4408" s="40"/>
      <c r="S4408" s="40"/>
      <c r="T4408" s="40">
        <f t="shared" si="612"/>
        <v>13</v>
      </c>
      <c r="U4408" s="40">
        <v>10</v>
      </c>
    </row>
    <row r="4409" spans="2:21" x14ac:dyDescent="0.25">
      <c r="B4409" s="39">
        <f t="shared" si="602"/>
        <v>43209</v>
      </c>
      <c r="C4409" s="40">
        <f t="shared" si="606"/>
        <v>80</v>
      </c>
      <c r="D4409" s="40">
        <f t="shared" si="613"/>
        <v>69</v>
      </c>
      <c r="E4409" s="40">
        <f t="shared" si="614"/>
        <v>11</v>
      </c>
      <c r="F4409" s="40"/>
      <c r="G4409" s="40"/>
      <c r="H4409" s="40">
        <f t="shared" si="608"/>
        <v>4</v>
      </c>
      <c r="I4409" s="40"/>
      <c r="J4409" s="40"/>
      <c r="K4409" s="40"/>
      <c r="L4409" s="40"/>
      <c r="M4409" s="40"/>
      <c r="N4409" s="40"/>
      <c r="O4409" s="40">
        <f t="shared" si="609"/>
        <v>4</v>
      </c>
      <c r="P4409" s="42">
        <f t="shared" si="610"/>
        <v>15</v>
      </c>
      <c r="Q4409" s="42">
        <f t="shared" si="611"/>
        <v>23</v>
      </c>
      <c r="R4409" s="40"/>
      <c r="S4409" s="40"/>
      <c r="T4409" s="40">
        <f t="shared" si="612"/>
        <v>13</v>
      </c>
      <c r="U4409" s="40">
        <v>10</v>
      </c>
    </row>
    <row r="4410" spans="2:21" x14ac:dyDescent="0.25">
      <c r="B4410" s="39">
        <f t="shared" si="602"/>
        <v>43210</v>
      </c>
      <c r="C4410" s="40">
        <f t="shared" si="606"/>
        <v>80</v>
      </c>
      <c r="D4410" s="40">
        <f t="shared" si="613"/>
        <v>69</v>
      </c>
      <c r="E4410" s="40">
        <f t="shared" si="614"/>
        <v>11</v>
      </c>
      <c r="F4410" s="40"/>
      <c r="G4410" s="40"/>
      <c r="H4410" s="40">
        <f t="shared" si="608"/>
        <v>4</v>
      </c>
      <c r="I4410" s="40"/>
      <c r="J4410" s="40"/>
      <c r="K4410" s="40"/>
      <c r="L4410" s="40"/>
      <c r="M4410" s="40"/>
      <c r="N4410" s="40"/>
      <c r="O4410" s="40">
        <f t="shared" si="609"/>
        <v>4</v>
      </c>
      <c r="P4410" s="42">
        <f t="shared" si="610"/>
        <v>15</v>
      </c>
      <c r="Q4410" s="42">
        <f t="shared" si="611"/>
        <v>23</v>
      </c>
      <c r="R4410" s="40"/>
      <c r="S4410" s="40"/>
      <c r="T4410" s="40">
        <f t="shared" si="612"/>
        <v>13</v>
      </c>
      <c r="U4410" s="40">
        <v>10</v>
      </c>
    </row>
    <row r="4411" spans="2:21" x14ac:dyDescent="0.25">
      <c r="B4411" s="39">
        <f t="shared" si="602"/>
        <v>43211</v>
      </c>
      <c r="C4411" s="40">
        <f t="shared" si="606"/>
        <v>80</v>
      </c>
      <c r="D4411" s="40">
        <f t="shared" si="613"/>
        <v>69</v>
      </c>
      <c r="E4411" s="40">
        <f t="shared" si="614"/>
        <v>11</v>
      </c>
      <c r="F4411" s="40"/>
      <c r="G4411" s="40"/>
      <c r="H4411" s="40">
        <f t="shared" si="608"/>
        <v>4</v>
      </c>
      <c r="I4411" s="40"/>
      <c r="J4411" s="40"/>
      <c r="K4411" s="40"/>
      <c r="L4411" s="40"/>
      <c r="M4411" s="40"/>
      <c r="N4411" s="40"/>
      <c r="O4411" s="40">
        <f t="shared" si="609"/>
        <v>4</v>
      </c>
      <c r="P4411" s="42">
        <f t="shared" si="610"/>
        <v>15</v>
      </c>
      <c r="Q4411" s="42">
        <f t="shared" si="611"/>
        <v>23</v>
      </c>
      <c r="R4411" s="40"/>
      <c r="S4411" s="40"/>
      <c r="T4411" s="40">
        <f t="shared" si="612"/>
        <v>13</v>
      </c>
      <c r="U4411" s="40">
        <v>10</v>
      </c>
    </row>
    <row r="4412" spans="2:21" x14ac:dyDescent="0.25">
      <c r="B4412" s="39">
        <f t="shared" si="602"/>
        <v>43212</v>
      </c>
      <c r="C4412" s="40">
        <f t="shared" si="606"/>
        <v>80</v>
      </c>
      <c r="D4412" s="40">
        <f t="shared" si="613"/>
        <v>69</v>
      </c>
      <c r="E4412" s="40">
        <f t="shared" si="614"/>
        <v>11</v>
      </c>
      <c r="F4412" s="40"/>
      <c r="G4412" s="40"/>
      <c r="H4412" s="40">
        <f t="shared" si="608"/>
        <v>4</v>
      </c>
      <c r="I4412" s="40"/>
      <c r="J4412" s="40"/>
      <c r="K4412" s="40"/>
      <c r="L4412" s="40"/>
      <c r="M4412" s="40"/>
      <c r="N4412" s="40"/>
      <c r="O4412" s="40">
        <f t="shared" si="609"/>
        <v>4</v>
      </c>
      <c r="P4412" s="42">
        <f t="shared" si="610"/>
        <v>15</v>
      </c>
      <c r="Q4412" s="42">
        <f t="shared" si="611"/>
        <v>23</v>
      </c>
      <c r="R4412" s="40"/>
      <c r="S4412" s="40"/>
      <c r="T4412" s="40">
        <f t="shared" si="612"/>
        <v>13</v>
      </c>
      <c r="U4412" s="40">
        <v>10</v>
      </c>
    </row>
    <row r="4413" spans="2:21" x14ac:dyDescent="0.25">
      <c r="B4413" s="39">
        <f t="shared" si="602"/>
        <v>43213</v>
      </c>
      <c r="C4413" s="40">
        <f t="shared" si="606"/>
        <v>80</v>
      </c>
      <c r="D4413" s="40">
        <f t="shared" si="613"/>
        <v>69</v>
      </c>
      <c r="E4413" s="40">
        <f t="shared" si="614"/>
        <v>11</v>
      </c>
      <c r="F4413" s="40"/>
      <c r="G4413" s="40"/>
      <c r="H4413" s="40">
        <f t="shared" si="608"/>
        <v>4</v>
      </c>
      <c r="I4413" s="40"/>
      <c r="J4413" s="40"/>
      <c r="K4413" s="40"/>
      <c r="L4413" s="40"/>
      <c r="M4413" s="40"/>
      <c r="N4413" s="40"/>
      <c r="O4413" s="40">
        <f t="shared" si="609"/>
        <v>4</v>
      </c>
      <c r="P4413" s="42">
        <f t="shared" si="610"/>
        <v>15</v>
      </c>
      <c r="Q4413" s="42">
        <f t="shared" si="611"/>
        <v>23</v>
      </c>
      <c r="R4413" s="40"/>
      <c r="S4413" s="40"/>
      <c r="T4413" s="40">
        <f t="shared" si="612"/>
        <v>13</v>
      </c>
      <c r="U4413" s="40">
        <v>10</v>
      </c>
    </row>
    <row r="4414" spans="2:21" x14ac:dyDescent="0.25">
      <c r="B4414" s="39">
        <f t="shared" si="602"/>
        <v>43214</v>
      </c>
      <c r="C4414" s="40">
        <f t="shared" si="606"/>
        <v>80</v>
      </c>
      <c r="D4414" s="40">
        <f t="shared" si="613"/>
        <v>69</v>
      </c>
      <c r="E4414" s="40">
        <f t="shared" si="614"/>
        <v>11</v>
      </c>
      <c r="F4414" s="40"/>
      <c r="G4414" s="40"/>
      <c r="H4414" s="40">
        <f t="shared" si="608"/>
        <v>4</v>
      </c>
      <c r="I4414" s="40"/>
      <c r="J4414" s="40"/>
      <c r="K4414" s="40"/>
      <c r="L4414" s="40"/>
      <c r="M4414" s="40"/>
      <c r="N4414" s="40"/>
      <c r="O4414" s="40">
        <f t="shared" si="609"/>
        <v>4</v>
      </c>
      <c r="P4414" s="42">
        <f t="shared" si="610"/>
        <v>15</v>
      </c>
      <c r="Q4414" s="42">
        <f t="shared" si="611"/>
        <v>23</v>
      </c>
      <c r="R4414" s="40"/>
      <c r="S4414" s="40"/>
      <c r="T4414" s="40">
        <f t="shared" si="612"/>
        <v>13</v>
      </c>
      <c r="U4414" s="40">
        <v>10</v>
      </c>
    </row>
    <row r="4415" spans="2:21" x14ac:dyDescent="0.25">
      <c r="B4415" s="39">
        <f t="shared" si="602"/>
        <v>43215</v>
      </c>
      <c r="C4415" s="40">
        <f t="shared" si="606"/>
        <v>80</v>
      </c>
      <c r="D4415" s="40">
        <f t="shared" si="613"/>
        <v>69</v>
      </c>
      <c r="E4415" s="40">
        <f t="shared" si="614"/>
        <v>11</v>
      </c>
      <c r="F4415" s="40"/>
      <c r="G4415" s="40"/>
      <c r="H4415" s="40">
        <f t="shared" si="608"/>
        <v>4</v>
      </c>
      <c r="I4415" s="40"/>
      <c r="J4415" s="40"/>
      <c r="K4415" s="40"/>
      <c r="L4415" s="40"/>
      <c r="M4415" s="40"/>
      <c r="N4415" s="40"/>
      <c r="O4415" s="40">
        <f t="shared" si="609"/>
        <v>4</v>
      </c>
      <c r="P4415" s="42">
        <f t="shared" si="610"/>
        <v>15</v>
      </c>
      <c r="Q4415" s="42">
        <f t="shared" si="611"/>
        <v>23</v>
      </c>
      <c r="R4415" s="40"/>
      <c r="S4415" s="40"/>
      <c r="T4415" s="40">
        <f t="shared" si="612"/>
        <v>13</v>
      </c>
      <c r="U4415" s="40">
        <v>10</v>
      </c>
    </row>
    <row r="4416" spans="2:21" x14ac:dyDescent="0.25">
      <c r="B4416" s="39">
        <f t="shared" si="602"/>
        <v>43216</v>
      </c>
      <c r="C4416" s="40">
        <f t="shared" si="606"/>
        <v>80</v>
      </c>
      <c r="D4416" s="40">
        <f t="shared" si="613"/>
        <v>69</v>
      </c>
      <c r="E4416" s="40">
        <f t="shared" si="614"/>
        <v>11</v>
      </c>
      <c r="F4416" s="40"/>
      <c r="G4416" s="40"/>
      <c r="H4416" s="40">
        <f t="shared" si="608"/>
        <v>4</v>
      </c>
      <c r="I4416" s="40"/>
      <c r="J4416" s="40"/>
      <c r="K4416" s="40"/>
      <c r="L4416" s="40"/>
      <c r="M4416" s="40"/>
      <c r="N4416" s="40"/>
      <c r="O4416" s="40">
        <f t="shared" si="609"/>
        <v>4</v>
      </c>
      <c r="P4416" s="42">
        <f t="shared" si="610"/>
        <v>15</v>
      </c>
      <c r="Q4416" s="42">
        <f t="shared" si="611"/>
        <v>23</v>
      </c>
      <c r="R4416" s="40"/>
      <c r="S4416" s="40"/>
      <c r="T4416" s="40">
        <f t="shared" si="612"/>
        <v>13</v>
      </c>
      <c r="U4416" s="40">
        <v>10</v>
      </c>
    </row>
    <row r="4417" spans="2:21" x14ac:dyDescent="0.25">
      <c r="B4417" s="39">
        <f t="shared" si="602"/>
        <v>43217</v>
      </c>
      <c r="C4417" s="40">
        <f t="shared" si="606"/>
        <v>80</v>
      </c>
      <c r="D4417" s="40">
        <f t="shared" si="613"/>
        <v>69</v>
      </c>
      <c r="E4417" s="40">
        <f t="shared" si="614"/>
        <v>11</v>
      </c>
      <c r="F4417" s="40"/>
      <c r="G4417" s="40"/>
      <c r="H4417" s="40">
        <f t="shared" si="608"/>
        <v>4</v>
      </c>
      <c r="I4417" s="40"/>
      <c r="J4417" s="40"/>
      <c r="K4417" s="40"/>
      <c r="L4417" s="40"/>
      <c r="M4417" s="40"/>
      <c r="N4417" s="40"/>
      <c r="O4417" s="40">
        <f t="shared" si="609"/>
        <v>4</v>
      </c>
      <c r="P4417" s="42">
        <f t="shared" si="610"/>
        <v>15</v>
      </c>
      <c r="Q4417" s="42">
        <f t="shared" si="611"/>
        <v>23</v>
      </c>
      <c r="R4417" s="40"/>
      <c r="S4417" s="40"/>
      <c r="T4417" s="40">
        <f t="shared" si="612"/>
        <v>13</v>
      </c>
      <c r="U4417" s="40">
        <v>10</v>
      </c>
    </row>
    <row r="4418" spans="2:21" x14ac:dyDescent="0.25">
      <c r="B4418" s="39">
        <f t="shared" si="602"/>
        <v>43218</v>
      </c>
      <c r="C4418" s="40">
        <f t="shared" si="606"/>
        <v>80</v>
      </c>
      <c r="D4418" s="40">
        <f t="shared" si="613"/>
        <v>69</v>
      </c>
      <c r="E4418" s="40">
        <f t="shared" si="614"/>
        <v>11</v>
      </c>
      <c r="F4418" s="40"/>
      <c r="G4418" s="40"/>
      <c r="H4418" s="40">
        <f t="shared" si="608"/>
        <v>4</v>
      </c>
      <c r="I4418" s="40"/>
      <c r="J4418" s="40"/>
      <c r="K4418" s="40"/>
      <c r="L4418" s="40"/>
      <c r="M4418" s="40"/>
      <c r="N4418" s="40"/>
      <c r="O4418" s="40">
        <f t="shared" si="609"/>
        <v>4</v>
      </c>
      <c r="P4418" s="42">
        <f t="shared" si="610"/>
        <v>15</v>
      </c>
      <c r="Q4418" s="42">
        <f t="shared" si="611"/>
        <v>23</v>
      </c>
      <c r="R4418" s="40"/>
      <c r="S4418" s="40"/>
      <c r="T4418" s="40">
        <f t="shared" si="612"/>
        <v>13</v>
      </c>
      <c r="U4418" s="40">
        <v>10</v>
      </c>
    </row>
    <row r="4419" spans="2:21" x14ac:dyDescent="0.25">
      <c r="B4419" s="39">
        <f t="shared" si="602"/>
        <v>43219</v>
      </c>
      <c r="C4419" s="40">
        <f t="shared" si="606"/>
        <v>80</v>
      </c>
      <c r="D4419" s="40">
        <f t="shared" si="613"/>
        <v>69</v>
      </c>
      <c r="E4419" s="40">
        <f t="shared" si="614"/>
        <v>11</v>
      </c>
      <c r="F4419" s="40"/>
      <c r="G4419" s="40"/>
      <c r="H4419" s="40">
        <f t="shared" si="608"/>
        <v>4</v>
      </c>
      <c r="I4419" s="40"/>
      <c r="J4419" s="40"/>
      <c r="K4419" s="40"/>
      <c r="L4419" s="40"/>
      <c r="M4419" s="40"/>
      <c r="N4419" s="40"/>
      <c r="O4419" s="40">
        <f t="shared" si="609"/>
        <v>4</v>
      </c>
      <c r="P4419" s="42">
        <f t="shared" si="610"/>
        <v>15</v>
      </c>
      <c r="Q4419" s="42">
        <f t="shared" si="611"/>
        <v>23</v>
      </c>
      <c r="R4419" s="40"/>
      <c r="S4419" s="40"/>
      <c r="T4419" s="40">
        <f t="shared" si="612"/>
        <v>13</v>
      </c>
      <c r="U4419" s="40">
        <v>10</v>
      </c>
    </row>
    <row r="4420" spans="2:21" x14ac:dyDescent="0.25">
      <c r="B4420" s="39">
        <f t="shared" si="602"/>
        <v>43220</v>
      </c>
      <c r="C4420" s="40">
        <f t="shared" si="606"/>
        <v>80</v>
      </c>
      <c r="D4420" s="40">
        <f t="shared" si="613"/>
        <v>69</v>
      </c>
      <c r="E4420" s="40">
        <f t="shared" si="614"/>
        <v>11</v>
      </c>
      <c r="F4420" s="40"/>
      <c r="G4420" s="40"/>
      <c r="H4420" s="40">
        <f t="shared" si="608"/>
        <v>4</v>
      </c>
      <c r="I4420" s="40"/>
      <c r="J4420" s="40"/>
      <c r="K4420" s="40"/>
      <c r="L4420" s="40"/>
      <c r="M4420" s="40"/>
      <c r="N4420" s="40"/>
      <c r="O4420" s="40">
        <f t="shared" si="609"/>
        <v>4</v>
      </c>
      <c r="P4420" s="42">
        <f t="shared" si="610"/>
        <v>15</v>
      </c>
      <c r="Q4420" s="42">
        <f t="shared" si="611"/>
        <v>23</v>
      </c>
      <c r="R4420" s="40"/>
      <c r="S4420" s="40"/>
      <c r="T4420" s="40">
        <f t="shared" si="612"/>
        <v>13</v>
      </c>
      <c r="U4420" s="40">
        <v>10</v>
      </c>
    </row>
    <row r="4421" spans="2:21" x14ac:dyDescent="0.25">
      <c r="B4421" s="39">
        <f t="shared" si="602"/>
        <v>43221</v>
      </c>
      <c r="C4421" s="40">
        <f t="shared" si="606"/>
        <v>80</v>
      </c>
      <c r="D4421" s="40">
        <f t="shared" si="613"/>
        <v>69</v>
      </c>
      <c r="E4421" s="40">
        <f t="shared" si="614"/>
        <v>11</v>
      </c>
      <c r="F4421" s="40"/>
      <c r="G4421" s="40"/>
      <c r="H4421" s="40">
        <f>2+2+4</f>
        <v>8</v>
      </c>
      <c r="I4421" s="40"/>
      <c r="J4421" s="40"/>
      <c r="K4421" s="40"/>
      <c r="L4421" s="40"/>
      <c r="M4421" s="40"/>
      <c r="N4421" s="40"/>
      <c r="O4421" s="40">
        <f t="shared" si="609"/>
        <v>4</v>
      </c>
      <c r="P4421" s="40">
        <f>1+7+1+5</f>
        <v>14</v>
      </c>
      <c r="Q4421" s="40">
        <f t="shared" ref="Q4421:Q4442" si="615">6+13</f>
        <v>19</v>
      </c>
      <c r="R4421" s="40"/>
      <c r="S4421" s="40"/>
      <c r="T4421" s="40">
        <f>10+3+1</f>
        <v>14</v>
      </c>
      <c r="U4421" s="40">
        <v>10</v>
      </c>
    </row>
    <row r="4422" spans="2:21" x14ac:dyDescent="0.25">
      <c r="B4422" s="39">
        <f t="shared" si="602"/>
        <v>43222</v>
      </c>
      <c r="C4422" s="40">
        <f t="shared" si="606"/>
        <v>80</v>
      </c>
      <c r="D4422" s="40">
        <f t="shared" si="613"/>
        <v>69</v>
      </c>
      <c r="E4422" s="40">
        <f t="shared" si="614"/>
        <v>11</v>
      </c>
      <c r="F4422" s="40"/>
      <c r="G4422" s="40"/>
      <c r="H4422" s="40">
        <f t="shared" ref="H4422:H4442" si="616">2+2+4</f>
        <v>8</v>
      </c>
      <c r="I4422" s="40"/>
      <c r="J4422" s="40"/>
      <c r="K4422" s="40"/>
      <c r="L4422" s="40"/>
      <c r="M4422" s="40"/>
      <c r="N4422" s="40"/>
      <c r="O4422" s="40">
        <f t="shared" si="609"/>
        <v>4</v>
      </c>
      <c r="P4422" s="40">
        <f t="shared" ref="P4422:P4442" si="617">1+7+1+5</f>
        <v>14</v>
      </c>
      <c r="Q4422" s="40">
        <f t="shared" si="615"/>
        <v>19</v>
      </c>
      <c r="R4422" s="40"/>
      <c r="S4422" s="40"/>
      <c r="T4422" s="40">
        <f t="shared" ref="T4422:T4442" si="618">10+3+1</f>
        <v>14</v>
      </c>
      <c r="U4422" s="40">
        <v>10</v>
      </c>
    </row>
    <row r="4423" spans="2:21" x14ac:dyDescent="0.25">
      <c r="B4423" s="39">
        <f t="shared" si="602"/>
        <v>43223</v>
      </c>
      <c r="C4423" s="40">
        <f t="shared" si="606"/>
        <v>80</v>
      </c>
      <c r="D4423" s="40">
        <f t="shared" si="613"/>
        <v>69</v>
      </c>
      <c r="E4423" s="40">
        <f t="shared" si="614"/>
        <v>11</v>
      </c>
      <c r="F4423" s="40"/>
      <c r="G4423" s="40"/>
      <c r="H4423" s="40">
        <f t="shared" si="616"/>
        <v>8</v>
      </c>
      <c r="I4423" s="40"/>
      <c r="J4423" s="40"/>
      <c r="K4423" s="40"/>
      <c r="L4423" s="40"/>
      <c r="M4423" s="40"/>
      <c r="N4423" s="40"/>
      <c r="O4423" s="40">
        <f t="shared" si="609"/>
        <v>4</v>
      </c>
      <c r="P4423" s="40">
        <f t="shared" si="617"/>
        <v>14</v>
      </c>
      <c r="Q4423" s="40">
        <f t="shared" si="615"/>
        <v>19</v>
      </c>
      <c r="R4423" s="40"/>
      <c r="S4423" s="40"/>
      <c r="T4423" s="40">
        <f t="shared" si="618"/>
        <v>14</v>
      </c>
      <c r="U4423" s="40">
        <v>10</v>
      </c>
    </row>
    <row r="4424" spans="2:21" x14ac:dyDescent="0.25">
      <c r="B4424" s="39">
        <f t="shared" si="602"/>
        <v>43224</v>
      </c>
      <c r="C4424" s="40">
        <f t="shared" si="606"/>
        <v>80</v>
      </c>
      <c r="D4424" s="40">
        <f t="shared" si="613"/>
        <v>69</v>
      </c>
      <c r="E4424" s="40">
        <f t="shared" si="614"/>
        <v>11</v>
      </c>
      <c r="F4424" s="40"/>
      <c r="G4424" s="40"/>
      <c r="H4424" s="40">
        <f t="shared" si="616"/>
        <v>8</v>
      </c>
      <c r="I4424" s="40"/>
      <c r="J4424" s="40"/>
      <c r="K4424" s="40"/>
      <c r="L4424" s="40"/>
      <c r="M4424" s="40"/>
      <c r="N4424" s="40"/>
      <c r="O4424" s="40">
        <f t="shared" si="609"/>
        <v>4</v>
      </c>
      <c r="P4424" s="40">
        <f t="shared" si="617"/>
        <v>14</v>
      </c>
      <c r="Q4424" s="40">
        <f t="shared" si="615"/>
        <v>19</v>
      </c>
      <c r="R4424" s="40"/>
      <c r="S4424" s="40"/>
      <c r="T4424" s="40">
        <f t="shared" si="618"/>
        <v>14</v>
      </c>
      <c r="U4424" s="40">
        <v>10</v>
      </c>
    </row>
    <row r="4425" spans="2:21" x14ac:dyDescent="0.25">
      <c r="B4425" s="39">
        <f t="shared" ref="B4425:B4488" si="619">B4424+1</f>
        <v>43225</v>
      </c>
      <c r="C4425" s="40">
        <f t="shared" si="606"/>
        <v>80</v>
      </c>
      <c r="D4425" s="40">
        <f t="shared" si="613"/>
        <v>69</v>
      </c>
      <c r="E4425" s="40">
        <f t="shared" si="614"/>
        <v>11</v>
      </c>
      <c r="F4425" s="40"/>
      <c r="G4425" s="40"/>
      <c r="H4425" s="40">
        <f t="shared" si="616"/>
        <v>8</v>
      </c>
      <c r="I4425" s="40"/>
      <c r="J4425" s="40"/>
      <c r="K4425" s="40"/>
      <c r="L4425" s="40"/>
      <c r="M4425" s="40"/>
      <c r="N4425" s="40"/>
      <c r="O4425" s="40">
        <f t="shared" si="609"/>
        <v>4</v>
      </c>
      <c r="P4425" s="40">
        <f t="shared" si="617"/>
        <v>14</v>
      </c>
      <c r="Q4425" s="40">
        <f t="shared" si="615"/>
        <v>19</v>
      </c>
      <c r="R4425" s="40"/>
      <c r="S4425" s="40"/>
      <c r="T4425" s="40">
        <f t="shared" si="618"/>
        <v>14</v>
      </c>
      <c r="U4425" s="40">
        <v>10</v>
      </c>
    </row>
    <row r="4426" spans="2:21" x14ac:dyDescent="0.25">
      <c r="B4426" s="39">
        <f t="shared" si="619"/>
        <v>43226</v>
      </c>
      <c r="C4426" s="40">
        <f t="shared" ref="C4426:C4489" si="620">C4425</f>
        <v>80</v>
      </c>
      <c r="D4426" s="40">
        <f t="shared" si="613"/>
        <v>69</v>
      </c>
      <c r="E4426" s="40">
        <f t="shared" si="614"/>
        <v>11</v>
      </c>
      <c r="F4426" s="40"/>
      <c r="G4426" s="40"/>
      <c r="H4426" s="40">
        <f t="shared" si="616"/>
        <v>8</v>
      </c>
      <c r="I4426" s="40"/>
      <c r="J4426" s="40"/>
      <c r="K4426" s="40"/>
      <c r="L4426" s="40"/>
      <c r="M4426" s="40"/>
      <c r="N4426" s="40"/>
      <c r="O4426" s="40">
        <f t="shared" si="609"/>
        <v>4</v>
      </c>
      <c r="P4426" s="40">
        <f t="shared" si="617"/>
        <v>14</v>
      </c>
      <c r="Q4426" s="40">
        <f t="shared" si="615"/>
        <v>19</v>
      </c>
      <c r="R4426" s="40"/>
      <c r="S4426" s="40"/>
      <c r="T4426" s="40">
        <f t="shared" si="618"/>
        <v>14</v>
      </c>
      <c r="U4426" s="40">
        <v>10</v>
      </c>
    </row>
    <row r="4427" spans="2:21" x14ac:dyDescent="0.25">
      <c r="B4427" s="39">
        <f t="shared" si="619"/>
        <v>43227</v>
      </c>
      <c r="C4427" s="40">
        <f t="shared" si="620"/>
        <v>80</v>
      </c>
      <c r="D4427" s="40">
        <f t="shared" si="613"/>
        <v>69</v>
      </c>
      <c r="E4427" s="40">
        <f t="shared" si="614"/>
        <v>11</v>
      </c>
      <c r="F4427" s="40"/>
      <c r="G4427" s="40"/>
      <c r="H4427" s="40">
        <f t="shared" si="616"/>
        <v>8</v>
      </c>
      <c r="I4427" s="40"/>
      <c r="J4427" s="40"/>
      <c r="K4427" s="40"/>
      <c r="L4427" s="40"/>
      <c r="M4427" s="40"/>
      <c r="N4427" s="40"/>
      <c r="O4427" s="40">
        <f t="shared" si="609"/>
        <v>4</v>
      </c>
      <c r="P4427" s="40">
        <f t="shared" si="617"/>
        <v>14</v>
      </c>
      <c r="Q4427" s="40">
        <f t="shared" si="615"/>
        <v>19</v>
      </c>
      <c r="R4427" s="40"/>
      <c r="S4427" s="40"/>
      <c r="T4427" s="40">
        <f t="shared" si="618"/>
        <v>14</v>
      </c>
      <c r="U4427" s="40">
        <v>10</v>
      </c>
    </row>
    <row r="4428" spans="2:21" x14ac:dyDescent="0.25">
      <c r="B4428" s="39">
        <f t="shared" si="619"/>
        <v>43228</v>
      </c>
      <c r="C4428" s="40">
        <f t="shared" si="620"/>
        <v>80</v>
      </c>
      <c r="D4428" s="40">
        <f t="shared" si="613"/>
        <v>69</v>
      </c>
      <c r="E4428" s="40">
        <f t="shared" si="614"/>
        <v>11</v>
      </c>
      <c r="F4428" s="40"/>
      <c r="G4428" s="40"/>
      <c r="H4428" s="40">
        <f t="shared" si="616"/>
        <v>8</v>
      </c>
      <c r="I4428" s="40"/>
      <c r="J4428" s="40"/>
      <c r="K4428" s="40"/>
      <c r="L4428" s="40"/>
      <c r="M4428" s="40"/>
      <c r="N4428" s="40"/>
      <c r="O4428" s="40">
        <f t="shared" si="609"/>
        <v>4</v>
      </c>
      <c r="P4428" s="40">
        <f t="shared" si="617"/>
        <v>14</v>
      </c>
      <c r="Q4428" s="40">
        <f t="shared" si="615"/>
        <v>19</v>
      </c>
      <c r="R4428" s="40"/>
      <c r="S4428" s="40"/>
      <c r="T4428" s="40">
        <f t="shared" si="618"/>
        <v>14</v>
      </c>
      <c r="U4428" s="40">
        <v>10</v>
      </c>
    </row>
    <row r="4429" spans="2:21" x14ac:dyDescent="0.25">
      <c r="B4429" s="39">
        <f t="shared" si="619"/>
        <v>43229</v>
      </c>
      <c r="C4429" s="40">
        <f t="shared" si="620"/>
        <v>80</v>
      </c>
      <c r="D4429" s="40">
        <f t="shared" si="613"/>
        <v>69</v>
      </c>
      <c r="E4429" s="40">
        <f t="shared" si="614"/>
        <v>11</v>
      </c>
      <c r="F4429" s="40"/>
      <c r="G4429" s="40"/>
      <c r="H4429" s="40">
        <f t="shared" si="616"/>
        <v>8</v>
      </c>
      <c r="I4429" s="40"/>
      <c r="J4429" s="40"/>
      <c r="K4429" s="40"/>
      <c r="L4429" s="40"/>
      <c r="M4429" s="40"/>
      <c r="N4429" s="40"/>
      <c r="O4429" s="40">
        <f t="shared" si="609"/>
        <v>4</v>
      </c>
      <c r="P4429" s="40">
        <f t="shared" si="617"/>
        <v>14</v>
      </c>
      <c r="Q4429" s="40">
        <f t="shared" si="615"/>
        <v>19</v>
      </c>
      <c r="R4429" s="40"/>
      <c r="S4429" s="40"/>
      <c r="T4429" s="40">
        <f t="shared" si="618"/>
        <v>14</v>
      </c>
      <c r="U4429" s="40">
        <v>10</v>
      </c>
    </row>
    <row r="4430" spans="2:21" x14ac:dyDescent="0.25">
      <c r="B4430" s="39">
        <f t="shared" si="619"/>
        <v>43230</v>
      </c>
      <c r="C4430" s="40">
        <f t="shared" si="620"/>
        <v>80</v>
      </c>
      <c r="D4430" s="40">
        <f t="shared" si="613"/>
        <v>69</v>
      </c>
      <c r="E4430" s="40">
        <f t="shared" si="614"/>
        <v>11</v>
      </c>
      <c r="F4430" s="40"/>
      <c r="G4430" s="40"/>
      <c r="H4430" s="40">
        <f t="shared" si="616"/>
        <v>8</v>
      </c>
      <c r="I4430" s="40"/>
      <c r="J4430" s="40"/>
      <c r="K4430" s="40"/>
      <c r="L4430" s="40"/>
      <c r="M4430" s="40"/>
      <c r="N4430" s="40"/>
      <c r="O4430" s="40">
        <f t="shared" si="609"/>
        <v>4</v>
      </c>
      <c r="P4430" s="40">
        <f t="shared" si="617"/>
        <v>14</v>
      </c>
      <c r="Q4430" s="40">
        <f t="shared" si="615"/>
        <v>19</v>
      </c>
      <c r="R4430" s="40"/>
      <c r="S4430" s="40"/>
      <c r="T4430" s="40">
        <f t="shared" si="618"/>
        <v>14</v>
      </c>
      <c r="U4430" s="40">
        <v>10</v>
      </c>
    </row>
    <row r="4431" spans="2:21" x14ac:dyDescent="0.25">
      <c r="B4431" s="39">
        <f t="shared" si="619"/>
        <v>43231</v>
      </c>
      <c r="C4431" s="40">
        <f t="shared" si="620"/>
        <v>80</v>
      </c>
      <c r="D4431" s="40">
        <f t="shared" si="613"/>
        <v>69</v>
      </c>
      <c r="E4431" s="40">
        <f t="shared" si="614"/>
        <v>11</v>
      </c>
      <c r="F4431" s="40"/>
      <c r="G4431" s="40"/>
      <c r="H4431" s="40">
        <f t="shared" si="616"/>
        <v>8</v>
      </c>
      <c r="I4431" s="40"/>
      <c r="J4431" s="40"/>
      <c r="K4431" s="40"/>
      <c r="L4431" s="40"/>
      <c r="M4431" s="40"/>
      <c r="N4431" s="40"/>
      <c r="O4431" s="40">
        <f t="shared" si="609"/>
        <v>4</v>
      </c>
      <c r="P4431" s="40">
        <f t="shared" si="617"/>
        <v>14</v>
      </c>
      <c r="Q4431" s="40">
        <f t="shared" si="615"/>
        <v>19</v>
      </c>
      <c r="R4431" s="40"/>
      <c r="S4431" s="40"/>
      <c r="T4431" s="40">
        <f t="shared" si="618"/>
        <v>14</v>
      </c>
      <c r="U4431" s="40">
        <v>10</v>
      </c>
    </row>
    <row r="4432" spans="2:21" x14ac:dyDescent="0.25">
      <c r="B4432" s="39">
        <f t="shared" si="619"/>
        <v>43232</v>
      </c>
      <c r="C4432" s="40">
        <f t="shared" si="620"/>
        <v>80</v>
      </c>
      <c r="D4432" s="40">
        <f t="shared" si="613"/>
        <v>69</v>
      </c>
      <c r="E4432" s="40">
        <f t="shared" si="614"/>
        <v>11</v>
      </c>
      <c r="F4432" s="40"/>
      <c r="G4432" s="40"/>
      <c r="H4432" s="40">
        <f t="shared" si="616"/>
        <v>8</v>
      </c>
      <c r="I4432" s="40"/>
      <c r="J4432" s="40"/>
      <c r="K4432" s="40"/>
      <c r="L4432" s="40"/>
      <c r="M4432" s="40"/>
      <c r="N4432" s="40"/>
      <c r="O4432" s="40">
        <f t="shared" si="609"/>
        <v>4</v>
      </c>
      <c r="P4432" s="40">
        <f t="shared" si="617"/>
        <v>14</v>
      </c>
      <c r="Q4432" s="40">
        <f t="shared" si="615"/>
        <v>19</v>
      </c>
      <c r="R4432" s="40"/>
      <c r="S4432" s="40"/>
      <c r="T4432" s="40">
        <f t="shared" si="618"/>
        <v>14</v>
      </c>
      <c r="U4432" s="40">
        <v>10</v>
      </c>
    </row>
    <row r="4433" spans="2:21" x14ac:dyDescent="0.25">
      <c r="B4433" s="39">
        <f t="shared" si="619"/>
        <v>43233</v>
      </c>
      <c r="C4433" s="40">
        <f t="shared" si="620"/>
        <v>80</v>
      </c>
      <c r="D4433" s="40">
        <f t="shared" si="613"/>
        <v>69</v>
      </c>
      <c r="E4433" s="40">
        <f t="shared" si="614"/>
        <v>11</v>
      </c>
      <c r="F4433" s="40"/>
      <c r="G4433" s="40"/>
      <c r="H4433" s="40">
        <f t="shared" si="616"/>
        <v>8</v>
      </c>
      <c r="I4433" s="40"/>
      <c r="J4433" s="40"/>
      <c r="K4433" s="40"/>
      <c r="L4433" s="40"/>
      <c r="M4433" s="40"/>
      <c r="N4433" s="40"/>
      <c r="O4433" s="40">
        <f t="shared" si="609"/>
        <v>4</v>
      </c>
      <c r="P4433" s="40">
        <f t="shared" si="617"/>
        <v>14</v>
      </c>
      <c r="Q4433" s="40">
        <f t="shared" si="615"/>
        <v>19</v>
      </c>
      <c r="R4433" s="40"/>
      <c r="S4433" s="40"/>
      <c r="T4433" s="40">
        <f t="shared" si="618"/>
        <v>14</v>
      </c>
      <c r="U4433" s="40">
        <v>10</v>
      </c>
    </row>
    <row r="4434" spans="2:21" x14ac:dyDescent="0.25">
      <c r="B4434" s="39">
        <f t="shared" si="619"/>
        <v>43234</v>
      </c>
      <c r="C4434" s="40">
        <f t="shared" si="620"/>
        <v>80</v>
      </c>
      <c r="D4434" s="40">
        <f t="shared" si="613"/>
        <v>69</v>
      </c>
      <c r="E4434" s="40">
        <f t="shared" si="614"/>
        <v>11</v>
      </c>
      <c r="F4434" s="40"/>
      <c r="G4434" s="40"/>
      <c r="H4434" s="40">
        <f t="shared" si="616"/>
        <v>8</v>
      </c>
      <c r="I4434" s="40"/>
      <c r="J4434" s="40"/>
      <c r="K4434" s="40"/>
      <c r="L4434" s="40"/>
      <c r="M4434" s="40"/>
      <c r="N4434" s="40"/>
      <c r="O4434" s="40">
        <f t="shared" si="609"/>
        <v>4</v>
      </c>
      <c r="P4434" s="40">
        <f t="shared" si="617"/>
        <v>14</v>
      </c>
      <c r="Q4434" s="40">
        <f t="shared" si="615"/>
        <v>19</v>
      </c>
      <c r="R4434" s="40"/>
      <c r="S4434" s="40"/>
      <c r="T4434" s="40">
        <f t="shared" si="618"/>
        <v>14</v>
      </c>
      <c r="U4434" s="40">
        <v>10</v>
      </c>
    </row>
    <row r="4435" spans="2:21" x14ac:dyDescent="0.25">
      <c r="B4435" s="39">
        <f t="shared" si="619"/>
        <v>43235</v>
      </c>
      <c r="C4435" s="40">
        <f t="shared" si="620"/>
        <v>80</v>
      </c>
      <c r="D4435" s="40">
        <f t="shared" si="613"/>
        <v>69</v>
      </c>
      <c r="E4435" s="40">
        <f t="shared" si="614"/>
        <v>11</v>
      </c>
      <c r="F4435" s="40"/>
      <c r="G4435" s="40"/>
      <c r="H4435" s="40">
        <f t="shared" si="616"/>
        <v>8</v>
      </c>
      <c r="I4435" s="40"/>
      <c r="J4435" s="40"/>
      <c r="K4435" s="40"/>
      <c r="L4435" s="40"/>
      <c r="M4435" s="40"/>
      <c r="N4435" s="40"/>
      <c r="O4435" s="40">
        <f t="shared" si="609"/>
        <v>4</v>
      </c>
      <c r="P4435" s="40">
        <f t="shared" si="617"/>
        <v>14</v>
      </c>
      <c r="Q4435" s="40">
        <f t="shared" si="615"/>
        <v>19</v>
      </c>
      <c r="R4435" s="40"/>
      <c r="S4435" s="40"/>
      <c r="T4435" s="40">
        <f t="shared" si="618"/>
        <v>14</v>
      </c>
      <c r="U4435" s="40">
        <v>10</v>
      </c>
    </row>
    <row r="4436" spans="2:21" x14ac:dyDescent="0.25">
      <c r="B4436" s="39">
        <f t="shared" si="619"/>
        <v>43236</v>
      </c>
      <c r="C4436" s="40">
        <f t="shared" si="620"/>
        <v>80</v>
      </c>
      <c r="D4436" s="40">
        <f t="shared" si="613"/>
        <v>69</v>
      </c>
      <c r="E4436" s="40">
        <f t="shared" si="614"/>
        <v>11</v>
      </c>
      <c r="F4436" s="40"/>
      <c r="G4436" s="40"/>
      <c r="H4436" s="40">
        <f t="shared" si="616"/>
        <v>8</v>
      </c>
      <c r="I4436" s="40"/>
      <c r="J4436" s="40"/>
      <c r="K4436" s="40"/>
      <c r="L4436" s="40"/>
      <c r="M4436" s="40"/>
      <c r="N4436" s="40"/>
      <c r="O4436" s="40">
        <f t="shared" si="609"/>
        <v>4</v>
      </c>
      <c r="P4436" s="40">
        <f t="shared" si="617"/>
        <v>14</v>
      </c>
      <c r="Q4436" s="40">
        <f t="shared" si="615"/>
        <v>19</v>
      </c>
      <c r="R4436" s="40"/>
      <c r="S4436" s="40"/>
      <c r="T4436" s="40">
        <f t="shared" si="618"/>
        <v>14</v>
      </c>
      <c r="U4436" s="40">
        <v>10</v>
      </c>
    </row>
    <row r="4437" spans="2:21" x14ac:dyDescent="0.25">
      <c r="B4437" s="39">
        <f t="shared" si="619"/>
        <v>43237</v>
      </c>
      <c r="C4437" s="40">
        <f t="shared" si="620"/>
        <v>80</v>
      </c>
      <c r="D4437" s="40">
        <f t="shared" si="613"/>
        <v>69</v>
      </c>
      <c r="E4437" s="40">
        <f t="shared" si="614"/>
        <v>11</v>
      </c>
      <c r="F4437" s="40"/>
      <c r="G4437" s="40"/>
      <c r="H4437" s="40">
        <f t="shared" si="616"/>
        <v>8</v>
      </c>
      <c r="I4437" s="40"/>
      <c r="J4437" s="40"/>
      <c r="K4437" s="40"/>
      <c r="L4437" s="40"/>
      <c r="M4437" s="40"/>
      <c r="N4437" s="40"/>
      <c r="O4437" s="40">
        <f t="shared" si="609"/>
        <v>4</v>
      </c>
      <c r="P4437" s="40">
        <f t="shared" si="617"/>
        <v>14</v>
      </c>
      <c r="Q4437" s="40">
        <f t="shared" si="615"/>
        <v>19</v>
      </c>
      <c r="R4437" s="40"/>
      <c r="S4437" s="40"/>
      <c r="T4437" s="40">
        <f t="shared" si="618"/>
        <v>14</v>
      </c>
      <c r="U4437" s="40">
        <v>10</v>
      </c>
    </row>
    <row r="4438" spans="2:21" x14ac:dyDescent="0.25">
      <c r="B4438" s="39">
        <f t="shared" si="619"/>
        <v>43238</v>
      </c>
      <c r="C4438" s="40">
        <f t="shared" si="620"/>
        <v>80</v>
      </c>
      <c r="D4438" s="40">
        <f t="shared" si="613"/>
        <v>69</v>
      </c>
      <c r="E4438" s="40">
        <f t="shared" si="614"/>
        <v>11</v>
      </c>
      <c r="F4438" s="40"/>
      <c r="G4438" s="40"/>
      <c r="H4438" s="40">
        <f t="shared" si="616"/>
        <v>8</v>
      </c>
      <c r="I4438" s="40"/>
      <c r="J4438" s="40"/>
      <c r="K4438" s="40"/>
      <c r="L4438" s="40"/>
      <c r="M4438" s="40"/>
      <c r="N4438" s="40"/>
      <c r="O4438" s="40">
        <f t="shared" si="609"/>
        <v>4</v>
      </c>
      <c r="P4438" s="40">
        <f t="shared" si="617"/>
        <v>14</v>
      </c>
      <c r="Q4438" s="40">
        <f t="shared" si="615"/>
        <v>19</v>
      </c>
      <c r="R4438" s="40"/>
      <c r="S4438" s="40"/>
      <c r="T4438" s="40">
        <f t="shared" si="618"/>
        <v>14</v>
      </c>
      <c r="U4438" s="40">
        <v>10</v>
      </c>
    </row>
    <row r="4439" spans="2:21" x14ac:dyDescent="0.25">
      <c r="B4439" s="39">
        <f t="shared" si="619"/>
        <v>43239</v>
      </c>
      <c r="C4439" s="40">
        <f t="shared" si="620"/>
        <v>80</v>
      </c>
      <c r="D4439" s="40">
        <f t="shared" si="613"/>
        <v>69</v>
      </c>
      <c r="E4439" s="40">
        <f t="shared" si="614"/>
        <v>11</v>
      </c>
      <c r="F4439" s="40"/>
      <c r="G4439" s="40"/>
      <c r="H4439" s="40">
        <f t="shared" si="616"/>
        <v>8</v>
      </c>
      <c r="I4439" s="40"/>
      <c r="J4439" s="40"/>
      <c r="K4439" s="40"/>
      <c r="L4439" s="40"/>
      <c r="M4439" s="40"/>
      <c r="N4439" s="40"/>
      <c r="O4439" s="40">
        <f t="shared" si="609"/>
        <v>4</v>
      </c>
      <c r="P4439" s="40">
        <f t="shared" si="617"/>
        <v>14</v>
      </c>
      <c r="Q4439" s="40">
        <f t="shared" si="615"/>
        <v>19</v>
      </c>
      <c r="R4439" s="40"/>
      <c r="S4439" s="40"/>
      <c r="T4439" s="40">
        <f t="shared" si="618"/>
        <v>14</v>
      </c>
      <c r="U4439" s="40">
        <v>10</v>
      </c>
    </row>
    <row r="4440" spans="2:21" x14ac:dyDescent="0.25">
      <c r="B4440" s="39">
        <f t="shared" si="619"/>
        <v>43240</v>
      </c>
      <c r="C4440" s="40">
        <f t="shared" si="620"/>
        <v>80</v>
      </c>
      <c r="D4440" s="40">
        <f t="shared" si="613"/>
        <v>69</v>
      </c>
      <c r="E4440" s="40">
        <f t="shared" si="614"/>
        <v>11</v>
      </c>
      <c r="F4440" s="40"/>
      <c r="G4440" s="40"/>
      <c r="H4440" s="40">
        <f t="shared" si="616"/>
        <v>8</v>
      </c>
      <c r="I4440" s="40"/>
      <c r="J4440" s="40"/>
      <c r="K4440" s="40"/>
      <c r="L4440" s="40"/>
      <c r="M4440" s="40"/>
      <c r="N4440" s="40"/>
      <c r="O4440" s="40">
        <f t="shared" si="609"/>
        <v>4</v>
      </c>
      <c r="P4440" s="40">
        <f t="shared" si="617"/>
        <v>14</v>
      </c>
      <c r="Q4440" s="40">
        <f t="shared" si="615"/>
        <v>19</v>
      </c>
      <c r="R4440" s="40"/>
      <c r="S4440" s="40"/>
      <c r="T4440" s="40">
        <f t="shared" si="618"/>
        <v>14</v>
      </c>
      <c r="U4440" s="40">
        <v>10</v>
      </c>
    </row>
    <row r="4441" spans="2:21" x14ac:dyDescent="0.25">
      <c r="B4441" s="39">
        <f t="shared" si="619"/>
        <v>43241</v>
      </c>
      <c r="C4441" s="40">
        <f t="shared" si="620"/>
        <v>80</v>
      </c>
      <c r="D4441" s="40">
        <f t="shared" si="613"/>
        <v>69</v>
      </c>
      <c r="E4441" s="40">
        <f t="shared" si="614"/>
        <v>11</v>
      </c>
      <c r="F4441" s="40"/>
      <c r="G4441" s="40"/>
      <c r="H4441" s="40">
        <f t="shared" si="616"/>
        <v>8</v>
      </c>
      <c r="I4441" s="40"/>
      <c r="J4441" s="40"/>
      <c r="K4441" s="40"/>
      <c r="L4441" s="40"/>
      <c r="M4441" s="40"/>
      <c r="N4441" s="40"/>
      <c r="O4441" s="40">
        <f t="shared" si="609"/>
        <v>4</v>
      </c>
      <c r="P4441" s="40">
        <f t="shared" si="617"/>
        <v>14</v>
      </c>
      <c r="Q4441" s="40">
        <f t="shared" si="615"/>
        <v>19</v>
      </c>
      <c r="R4441" s="40"/>
      <c r="S4441" s="40"/>
      <c r="T4441" s="40">
        <f t="shared" si="618"/>
        <v>14</v>
      </c>
      <c r="U4441" s="40">
        <v>10</v>
      </c>
    </row>
    <row r="4442" spans="2:21" x14ac:dyDescent="0.25">
      <c r="B4442" s="39">
        <f t="shared" si="619"/>
        <v>43242</v>
      </c>
      <c r="C4442" s="40">
        <f t="shared" si="620"/>
        <v>80</v>
      </c>
      <c r="D4442" s="40">
        <f t="shared" si="613"/>
        <v>69</v>
      </c>
      <c r="E4442" s="40">
        <f t="shared" si="614"/>
        <v>11</v>
      </c>
      <c r="F4442" s="40"/>
      <c r="G4442" s="40"/>
      <c r="H4442" s="40">
        <f t="shared" si="616"/>
        <v>8</v>
      </c>
      <c r="I4442" s="40"/>
      <c r="J4442" s="40"/>
      <c r="K4442" s="40"/>
      <c r="L4442" s="40"/>
      <c r="M4442" s="40"/>
      <c r="N4442" s="40"/>
      <c r="O4442" s="40">
        <f t="shared" si="609"/>
        <v>4</v>
      </c>
      <c r="P4442" s="40">
        <f t="shared" si="617"/>
        <v>14</v>
      </c>
      <c r="Q4442" s="40">
        <f t="shared" si="615"/>
        <v>19</v>
      </c>
      <c r="R4442" s="40"/>
      <c r="S4442" s="40"/>
      <c r="T4442" s="40">
        <f t="shared" si="618"/>
        <v>14</v>
      </c>
      <c r="U4442" s="40">
        <v>10</v>
      </c>
    </row>
    <row r="4443" spans="2:21" x14ac:dyDescent="0.25">
      <c r="B4443" s="43">
        <f t="shared" si="619"/>
        <v>43243</v>
      </c>
      <c r="C4443" s="44">
        <f t="shared" si="620"/>
        <v>80</v>
      </c>
      <c r="D4443" s="44">
        <f t="shared" si="613"/>
        <v>0</v>
      </c>
      <c r="E4443" s="44">
        <f t="shared" si="614"/>
        <v>80</v>
      </c>
      <c r="F4443" s="44"/>
      <c r="G4443" s="44"/>
      <c r="H4443" s="44"/>
      <c r="I4443" s="44"/>
      <c r="J4443" s="44"/>
      <c r="K4443" s="44"/>
      <c r="L4443" s="44"/>
      <c r="M4443" s="44"/>
      <c r="N4443" s="44"/>
      <c r="O4443" s="44"/>
      <c r="P4443" s="44"/>
      <c r="Q4443" s="44"/>
      <c r="R4443" s="44"/>
      <c r="S4443" s="44"/>
      <c r="T4443" s="44"/>
      <c r="U4443" s="44"/>
    </row>
    <row r="4444" spans="2:21" x14ac:dyDescent="0.25">
      <c r="B4444" s="43">
        <f t="shared" si="619"/>
        <v>43244</v>
      </c>
      <c r="C4444" s="44">
        <f t="shared" si="620"/>
        <v>80</v>
      </c>
      <c r="D4444" s="44">
        <f t="shared" si="613"/>
        <v>0</v>
      </c>
      <c r="E4444" s="44">
        <f t="shared" si="614"/>
        <v>80</v>
      </c>
      <c r="F4444" s="44"/>
      <c r="G4444" s="44"/>
      <c r="H4444" s="44"/>
      <c r="I4444" s="44"/>
      <c r="J4444" s="44"/>
      <c r="K4444" s="44"/>
      <c r="L4444" s="44"/>
      <c r="M4444" s="44"/>
      <c r="N4444" s="44"/>
      <c r="O4444" s="44"/>
      <c r="P4444" s="44"/>
      <c r="Q4444" s="44"/>
      <c r="R4444" s="44"/>
      <c r="S4444" s="44"/>
      <c r="T4444" s="44"/>
      <c r="U4444" s="44"/>
    </row>
    <row r="4445" spans="2:21" x14ac:dyDescent="0.25">
      <c r="B4445" s="43">
        <f t="shared" si="619"/>
        <v>43245</v>
      </c>
      <c r="C4445" s="44">
        <f t="shared" si="620"/>
        <v>80</v>
      </c>
      <c r="D4445" s="44">
        <f t="shared" si="613"/>
        <v>0</v>
      </c>
      <c r="E4445" s="44">
        <f t="shared" si="614"/>
        <v>80</v>
      </c>
      <c r="F4445" s="44"/>
      <c r="G4445" s="44"/>
      <c r="H4445" s="44"/>
      <c r="I4445" s="44"/>
      <c r="J4445" s="44"/>
      <c r="K4445" s="44"/>
      <c r="L4445" s="44"/>
      <c r="M4445" s="44"/>
      <c r="N4445" s="44"/>
      <c r="O4445" s="44"/>
      <c r="P4445" s="44"/>
      <c r="Q4445" s="44"/>
      <c r="R4445" s="44"/>
      <c r="S4445" s="44"/>
      <c r="T4445" s="44"/>
      <c r="U4445" s="44"/>
    </row>
    <row r="4446" spans="2:21" x14ac:dyDescent="0.25">
      <c r="B4446" s="43">
        <f t="shared" si="619"/>
        <v>43246</v>
      </c>
      <c r="C4446" s="44">
        <f t="shared" si="620"/>
        <v>80</v>
      </c>
      <c r="D4446" s="44">
        <f t="shared" si="613"/>
        <v>0</v>
      </c>
      <c r="E4446" s="44">
        <f t="shared" si="614"/>
        <v>80</v>
      </c>
      <c r="F4446" s="44"/>
      <c r="G4446" s="44"/>
      <c r="H4446" s="44"/>
      <c r="I4446" s="44"/>
      <c r="J4446" s="44"/>
      <c r="K4446" s="44"/>
      <c r="L4446" s="44"/>
      <c r="M4446" s="44"/>
      <c r="N4446" s="44"/>
      <c r="O4446" s="44"/>
      <c r="P4446" s="44"/>
      <c r="Q4446" s="44"/>
      <c r="R4446" s="44"/>
      <c r="S4446" s="44"/>
      <c r="T4446" s="44"/>
      <c r="U4446" s="44"/>
    </row>
    <row r="4447" spans="2:21" x14ac:dyDescent="0.25">
      <c r="B4447" s="43">
        <f t="shared" si="619"/>
        <v>43247</v>
      </c>
      <c r="C4447" s="44">
        <f t="shared" si="620"/>
        <v>80</v>
      </c>
      <c r="D4447" s="44">
        <f t="shared" si="613"/>
        <v>0</v>
      </c>
      <c r="E4447" s="44">
        <f t="shared" si="614"/>
        <v>80</v>
      </c>
      <c r="F4447" s="44"/>
      <c r="G4447" s="44"/>
      <c r="H4447" s="44"/>
      <c r="I4447" s="44"/>
      <c r="J4447" s="44"/>
      <c r="K4447" s="44"/>
      <c r="L4447" s="44"/>
      <c r="M4447" s="44"/>
      <c r="N4447" s="44"/>
      <c r="O4447" s="44"/>
      <c r="P4447" s="44"/>
      <c r="Q4447" s="44"/>
      <c r="R4447" s="44"/>
      <c r="S4447" s="44"/>
      <c r="T4447" s="44"/>
      <c r="U4447" s="44"/>
    </row>
    <row r="4448" spans="2:21" x14ac:dyDescent="0.25">
      <c r="B4448" s="43">
        <f t="shared" si="619"/>
        <v>43248</v>
      </c>
      <c r="C4448" s="44">
        <f t="shared" si="620"/>
        <v>80</v>
      </c>
      <c r="D4448" s="44">
        <f t="shared" si="613"/>
        <v>0</v>
      </c>
      <c r="E4448" s="44">
        <f t="shared" si="614"/>
        <v>80</v>
      </c>
      <c r="F4448" s="44"/>
      <c r="G4448" s="44"/>
      <c r="H4448" s="44"/>
      <c r="I4448" s="44"/>
      <c r="J4448" s="44"/>
      <c r="K4448" s="44"/>
      <c r="L4448" s="44"/>
      <c r="M4448" s="44"/>
      <c r="N4448" s="44"/>
      <c r="O4448" s="44"/>
      <c r="P4448" s="44"/>
      <c r="Q4448" s="44"/>
      <c r="R4448" s="44"/>
      <c r="S4448" s="44"/>
      <c r="T4448" s="44"/>
      <c r="U4448" s="44"/>
    </row>
    <row r="4449" spans="2:22" x14ac:dyDescent="0.25">
      <c r="B4449" s="43">
        <f t="shared" si="619"/>
        <v>43249</v>
      </c>
      <c r="C4449" s="44">
        <f t="shared" si="620"/>
        <v>80</v>
      </c>
      <c r="D4449" s="44">
        <f t="shared" si="613"/>
        <v>0</v>
      </c>
      <c r="E4449" s="44">
        <f t="shared" si="614"/>
        <v>80</v>
      </c>
      <c r="F4449" s="44"/>
      <c r="G4449" s="44"/>
      <c r="H4449" s="44"/>
      <c r="I4449" s="44"/>
      <c r="J4449" s="44"/>
      <c r="K4449" s="44"/>
      <c r="L4449" s="44"/>
      <c r="M4449" s="44"/>
      <c r="N4449" s="44"/>
      <c r="O4449" s="44"/>
      <c r="P4449" s="44"/>
      <c r="Q4449" s="44"/>
      <c r="R4449" s="44"/>
      <c r="S4449" s="44"/>
      <c r="T4449" s="44"/>
      <c r="U4449" s="44"/>
    </row>
    <row r="4450" spans="2:22" x14ac:dyDescent="0.25">
      <c r="B4450" s="43">
        <f t="shared" si="619"/>
        <v>43250</v>
      </c>
      <c r="C4450" s="44">
        <f t="shared" si="620"/>
        <v>80</v>
      </c>
      <c r="D4450" s="44">
        <f t="shared" si="613"/>
        <v>0</v>
      </c>
      <c r="E4450" s="44">
        <f t="shared" si="614"/>
        <v>80</v>
      </c>
      <c r="F4450" s="44"/>
      <c r="G4450" s="44"/>
      <c r="H4450" s="44"/>
      <c r="I4450" s="44"/>
      <c r="J4450" s="44"/>
      <c r="K4450" s="44"/>
      <c r="L4450" s="44"/>
      <c r="M4450" s="44"/>
      <c r="N4450" s="44"/>
      <c r="O4450" s="44"/>
      <c r="P4450" s="44"/>
      <c r="Q4450" s="44"/>
      <c r="R4450" s="44"/>
      <c r="S4450" s="44"/>
      <c r="T4450" s="44"/>
      <c r="U4450" s="44"/>
    </row>
    <row r="4451" spans="2:22" x14ac:dyDescent="0.25">
      <c r="B4451" s="43">
        <f t="shared" si="619"/>
        <v>43251</v>
      </c>
      <c r="C4451" s="44">
        <f t="shared" si="620"/>
        <v>80</v>
      </c>
      <c r="D4451" s="44">
        <f t="shared" si="613"/>
        <v>0</v>
      </c>
      <c r="E4451" s="44">
        <f t="shared" si="614"/>
        <v>80</v>
      </c>
      <c r="F4451" s="44"/>
      <c r="G4451" s="44"/>
      <c r="H4451" s="44"/>
      <c r="I4451" s="44"/>
      <c r="J4451" s="44"/>
      <c r="K4451" s="44"/>
      <c r="L4451" s="44"/>
      <c r="M4451" s="44"/>
      <c r="N4451" s="44"/>
      <c r="O4451" s="44"/>
      <c r="P4451" s="44"/>
      <c r="Q4451" s="44"/>
      <c r="R4451" s="44"/>
      <c r="S4451" s="44"/>
      <c r="T4451" s="44"/>
      <c r="U4451" s="44"/>
    </row>
    <row r="4452" spans="2:22" x14ac:dyDescent="0.25">
      <c r="B4452" s="39">
        <f t="shared" si="619"/>
        <v>43252</v>
      </c>
      <c r="C4452" s="40">
        <f t="shared" si="620"/>
        <v>80</v>
      </c>
      <c r="D4452" s="40">
        <f>SUM(F4452:W4452)</f>
        <v>50</v>
      </c>
      <c r="E4452" s="40">
        <f t="shared" si="614"/>
        <v>30</v>
      </c>
      <c r="F4452" s="40"/>
      <c r="G4452" s="40"/>
      <c r="H4452" s="40"/>
      <c r="I4452" s="40"/>
      <c r="J4452" s="40"/>
      <c r="K4452" s="40"/>
      <c r="L4452" s="40"/>
      <c r="M4452" s="40"/>
      <c r="N4452" s="40"/>
      <c r="O4452" s="40">
        <v>6</v>
      </c>
      <c r="P4452" s="40">
        <f>4+6</f>
        <v>10</v>
      </c>
      <c r="Q4452" s="40">
        <v>4</v>
      </c>
      <c r="R4452" s="40"/>
      <c r="S4452" s="40"/>
      <c r="T4452" s="40">
        <f>10+15</f>
        <v>25</v>
      </c>
      <c r="U4452" s="40"/>
      <c r="V4452">
        <v>5</v>
      </c>
    </row>
    <row r="4453" spans="2:22" x14ac:dyDescent="0.25">
      <c r="B4453" s="39">
        <f t="shared" si="619"/>
        <v>43253</v>
      </c>
      <c r="C4453" s="40">
        <f t="shared" si="620"/>
        <v>80</v>
      </c>
      <c r="D4453" s="40">
        <f t="shared" si="613"/>
        <v>50</v>
      </c>
      <c r="E4453" s="40">
        <f t="shared" si="614"/>
        <v>30</v>
      </c>
      <c r="F4453" s="40"/>
      <c r="G4453" s="40"/>
      <c r="H4453" s="40"/>
      <c r="I4453" s="40"/>
      <c r="J4453" s="40"/>
      <c r="K4453" s="40"/>
      <c r="L4453" s="40"/>
      <c r="M4453" s="40"/>
      <c r="N4453" s="40"/>
      <c r="O4453" s="40">
        <v>6</v>
      </c>
      <c r="P4453" s="40">
        <f t="shared" ref="P4453:P4481" si="621">4+6</f>
        <v>10</v>
      </c>
      <c r="Q4453" s="40">
        <v>4</v>
      </c>
      <c r="R4453" s="40"/>
      <c r="S4453" s="40"/>
      <c r="T4453" s="40">
        <f t="shared" ref="T4453:T4481" si="622">10+15</f>
        <v>25</v>
      </c>
      <c r="U4453" s="40"/>
      <c r="V4453">
        <v>5</v>
      </c>
    </row>
    <row r="4454" spans="2:22" x14ac:dyDescent="0.25">
      <c r="B4454" s="39">
        <f t="shared" si="619"/>
        <v>43254</v>
      </c>
      <c r="C4454" s="40">
        <f t="shared" si="620"/>
        <v>80</v>
      </c>
      <c r="D4454" s="40">
        <f t="shared" si="613"/>
        <v>50</v>
      </c>
      <c r="E4454" s="40">
        <f t="shared" si="614"/>
        <v>30</v>
      </c>
      <c r="F4454" s="40"/>
      <c r="G4454" s="40"/>
      <c r="H4454" s="40"/>
      <c r="I4454" s="40"/>
      <c r="J4454" s="40"/>
      <c r="K4454" s="40"/>
      <c r="L4454" s="40"/>
      <c r="M4454" s="40"/>
      <c r="N4454" s="40"/>
      <c r="O4454" s="40">
        <v>6</v>
      </c>
      <c r="P4454" s="40">
        <f t="shared" si="621"/>
        <v>10</v>
      </c>
      <c r="Q4454" s="40">
        <v>4</v>
      </c>
      <c r="R4454" s="40"/>
      <c r="S4454" s="40"/>
      <c r="T4454" s="40">
        <f t="shared" si="622"/>
        <v>25</v>
      </c>
      <c r="U4454" s="40"/>
      <c r="V4454">
        <v>5</v>
      </c>
    </row>
    <row r="4455" spans="2:22" x14ac:dyDescent="0.25">
      <c r="B4455" s="39">
        <f t="shared" si="619"/>
        <v>43255</v>
      </c>
      <c r="C4455" s="40">
        <f t="shared" si="620"/>
        <v>80</v>
      </c>
      <c r="D4455" s="40">
        <f t="shared" si="613"/>
        <v>50</v>
      </c>
      <c r="E4455" s="40">
        <f t="shared" si="614"/>
        <v>30</v>
      </c>
      <c r="F4455" s="40"/>
      <c r="G4455" s="40"/>
      <c r="H4455" s="40"/>
      <c r="I4455" s="40"/>
      <c r="J4455" s="40"/>
      <c r="K4455" s="40"/>
      <c r="L4455" s="40"/>
      <c r="M4455" s="40"/>
      <c r="N4455" s="40"/>
      <c r="O4455" s="40">
        <v>6</v>
      </c>
      <c r="P4455" s="40">
        <f t="shared" si="621"/>
        <v>10</v>
      </c>
      <c r="Q4455" s="40">
        <v>4</v>
      </c>
      <c r="R4455" s="40"/>
      <c r="S4455" s="40"/>
      <c r="T4455" s="40">
        <f t="shared" si="622"/>
        <v>25</v>
      </c>
      <c r="U4455" s="40"/>
      <c r="V4455">
        <v>5</v>
      </c>
    </row>
    <row r="4456" spans="2:22" x14ac:dyDescent="0.25">
      <c r="B4456" s="39">
        <f t="shared" si="619"/>
        <v>43256</v>
      </c>
      <c r="C4456" s="40">
        <f t="shared" si="620"/>
        <v>80</v>
      </c>
      <c r="D4456" s="40">
        <f t="shared" si="613"/>
        <v>50</v>
      </c>
      <c r="E4456" s="40">
        <f t="shared" si="614"/>
        <v>30</v>
      </c>
      <c r="F4456" s="40"/>
      <c r="G4456" s="40"/>
      <c r="H4456" s="40"/>
      <c r="I4456" s="40"/>
      <c r="J4456" s="40"/>
      <c r="K4456" s="40"/>
      <c r="L4456" s="40"/>
      <c r="M4456" s="40"/>
      <c r="N4456" s="40"/>
      <c r="O4456" s="40">
        <v>6</v>
      </c>
      <c r="P4456" s="40">
        <f t="shared" si="621"/>
        <v>10</v>
      </c>
      <c r="Q4456" s="40">
        <v>4</v>
      </c>
      <c r="R4456" s="40"/>
      <c r="S4456" s="40"/>
      <c r="T4456" s="40">
        <f t="shared" si="622"/>
        <v>25</v>
      </c>
      <c r="U4456" s="40"/>
      <c r="V4456">
        <v>5</v>
      </c>
    </row>
    <row r="4457" spans="2:22" x14ac:dyDescent="0.25">
      <c r="B4457" s="39">
        <f t="shared" si="619"/>
        <v>43257</v>
      </c>
      <c r="C4457" s="40">
        <f t="shared" si="620"/>
        <v>80</v>
      </c>
      <c r="D4457" s="40">
        <f t="shared" si="613"/>
        <v>50</v>
      </c>
      <c r="E4457" s="40">
        <f t="shared" si="614"/>
        <v>30</v>
      </c>
      <c r="F4457" s="40"/>
      <c r="G4457" s="40"/>
      <c r="H4457" s="40"/>
      <c r="I4457" s="40"/>
      <c r="J4457" s="40"/>
      <c r="K4457" s="40"/>
      <c r="L4457" s="40"/>
      <c r="M4457" s="40"/>
      <c r="N4457" s="40"/>
      <c r="O4457" s="40">
        <v>6</v>
      </c>
      <c r="P4457" s="40">
        <f t="shared" si="621"/>
        <v>10</v>
      </c>
      <c r="Q4457" s="40">
        <v>4</v>
      </c>
      <c r="R4457" s="40"/>
      <c r="S4457" s="40"/>
      <c r="T4457" s="40">
        <f t="shared" si="622"/>
        <v>25</v>
      </c>
      <c r="U4457" s="40"/>
      <c r="V4457">
        <v>5</v>
      </c>
    </row>
    <row r="4458" spans="2:22" x14ac:dyDescent="0.25">
      <c r="B4458" s="39">
        <f t="shared" si="619"/>
        <v>43258</v>
      </c>
      <c r="C4458" s="40">
        <f t="shared" si="620"/>
        <v>80</v>
      </c>
      <c r="D4458" s="40">
        <f t="shared" si="613"/>
        <v>50</v>
      </c>
      <c r="E4458" s="40">
        <f t="shared" si="614"/>
        <v>30</v>
      </c>
      <c r="F4458" s="40"/>
      <c r="G4458" s="40"/>
      <c r="H4458" s="40"/>
      <c r="I4458" s="40"/>
      <c r="J4458" s="40"/>
      <c r="K4458" s="40"/>
      <c r="L4458" s="40"/>
      <c r="M4458" s="40"/>
      <c r="N4458" s="40"/>
      <c r="O4458" s="40">
        <v>6</v>
      </c>
      <c r="P4458" s="40">
        <f t="shared" si="621"/>
        <v>10</v>
      </c>
      <c r="Q4458" s="40">
        <v>4</v>
      </c>
      <c r="R4458" s="40"/>
      <c r="S4458" s="40"/>
      <c r="T4458" s="40">
        <f t="shared" si="622"/>
        <v>25</v>
      </c>
      <c r="U4458" s="40"/>
      <c r="V4458">
        <v>5</v>
      </c>
    </row>
    <row r="4459" spans="2:22" x14ac:dyDescent="0.25">
      <c r="B4459" s="39">
        <f t="shared" si="619"/>
        <v>43259</v>
      </c>
      <c r="C4459" s="40">
        <f t="shared" si="620"/>
        <v>80</v>
      </c>
      <c r="D4459" s="40">
        <f t="shared" si="613"/>
        <v>50</v>
      </c>
      <c r="E4459" s="40">
        <f t="shared" si="614"/>
        <v>30</v>
      </c>
      <c r="F4459" s="40"/>
      <c r="G4459" s="40"/>
      <c r="H4459" s="40"/>
      <c r="I4459" s="40"/>
      <c r="J4459" s="40"/>
      <c r="K4459" s="40"/>
      <c r="L4459" s="40"/>
      <c r="M4459" s="40"/>
      <c r="N4459" s="40"/>
      <c r="O4459" s="40">
        <v>6</v>
      </c>
      <c r="P4459" s="40">
        <f t="shared" si="621"/>
        <v>10</v>
      </c>
      <c r="Q4459" s="40">
        <v>4</v>
      </c>
      <c r="R4459" s="40"/>
      <c r="S4459" s="40"/>
      <c r="T4459" s="40">
        <f t="shared" si="622"/>
        <v>25</v>
      </c>
      <c r="U4459" s="40"/>
      <c r="V4459">
        <v>5</v>
      </c>
    </row>
    <row r="4460" spans="2:22" x14ac:dyDescent="0.25">
      <c r="B4460" s="39">
        <f t="shared" si="619"/>
        <v>43260</v>
      </c>
      <c r="C4460" s="40">
        <f t="shared" si="620"/>
        <v>80</v>
      </c>
      <c r="D4460" s="40">
        <f t="shared" si="613"/>
        <v>50</v>
      </c>
      <c r="E4460" s="40">
        <f t="shared" si="614"/>
        <v>30</v>
      </c>
      <c r="F4460" s="40"/>
      <c r="G4460" s="40"/>
      <c r="H4460" s="40"/>
      <c r="I4460" s="40"/>
      <c r="J4460" s="40"/>
      <c r="K4460" s="40"/>
      <c r="L4460" s="40"/>
      <c r="M4460" s="40"/>
      <c r="N4460" s="40"/>
      <c r="O4460" s="40">
        <v>6</v>
      </c>
      <c r="P4460" s="40">
        <f t="shared" si="621"/>
        <v>10</v>
      </c>
      <c r="Q4460" s="40">
        <v>4</v>
      </c>
      <c r="R4460" s="40"/>
      <c r="S4460" s="40"/>
      <c r="T4460" s="40">
        <f t="shared" si="622"/>
        <v>25</v>
      </c>
      <c r="U4460" s="40"/>
      <c r="V4460">
        <v>5</v>
      </c>
    </row>
    <row r="4461" spans="2:22" x14ac:dyDescent="0.25">
      <c r="B4461" s="39">
        <f t="shared" si="619"/>
        <v>43261</v>
      </c>
      <c r="C4461" s="40">
        <f t="shared" si="620"/>
        <v>80</v>
      </c>
      <c r="D4461" s="40">
        <f t="shared" si="613"/>
        <v>50</v>
      </c>
      <c r="E4461" s="40">
        <f t="shared" si="614"/>
        <v>30</v>
      </c>
      <c r="F4461" s="40"/>
      <c r="G4461" s="40"/>
      <c r="H4461" s="40"/>
      <c r="I4461" s="40"/>
      <c r="J4461" s="40"/>
      <c r="K4461" s="40"/>
      <c r="L4461" s="40"/>
      <c r="M4461" s="40"/>
      <c r="N4461" s="40"/>
      <c r="O4461" s="40">
        <v>6</v>
      </c>
      <c r="P4461" s="40">
        <f t="shared" si="621"/>
        <v>10</v>
      </c>
      <c r="Q4461" s="40">
        <v>4</v>
      </c>
      <c r="R4461" s="40"/>
      <c r="S4461" s="40"/>
      <c r="T4461" s="40">
        <f t="shared" si="622"/>
        <v>25</v>
      </c>
      <c r="U4461" s="40"/>
      <c r="V4461">
        <v>5</v>
      </c>
    </row>
    <row r="4462" spans="2:22" x14ac:dyDescent="0.25">
      <c r="B4462" s="39">
        <f t="shared" si="619"/>
        <v>43262</v>
      </c>
      <c r="C4462" s="40">
        <f t="shared" si="620"/>
        <v>80</v>
      </c>
      <c r="D4462" s="40">
        <f t="shared" si="613"/>
        <v>50</v>
      </c>
      <c r="E4462" s="40">
        <f t="shared" si="614"/>
        <v>30</v>
      </c>
      <c r="F4462" s="40"/>
      <c r="G4462" s="40"/>
      <c r="H4462" s="40"/>
      <c r="I4462" s="40"/>
      <c r="J4462" s="40"/>
      <c r="K4462" s="40"/>
      <c r="L4462" s="40"/>
      <c r="M4462" s="40"/>
      <c r="N4462" s="40"/>
      <c r="O4462" s="40">
        <v>6</v>
      </c>
      <c r="P4462" s="40">
        <f t="shared" si="621"/>
        <v>10</v>
      </c>
      <c r="Q4462" s="40">
        <v>4</v>
      </c>
      <c r="R4462" s="40"/>
      <c r="S4462" s="40"/>
      <c r="T4462" s="40">
        <f t="shared" si="622"/>
        <v>25</v>
      </c>
      <c r="U4462" s="40"/>
      <c r="V4462">
        <v>5</v>
      </c>
    </row>
    <row r="4463" spans="2:22" x14ac:dyDescent="0.25">
      <c r="B4463" s="39">
        <f t="shared" si="619"/>
        <v>43263</v>
      </c>
      <c r="C4463" s="40">
        <f t="shared" si="620"/>
        <v>80</v>
      </c>
      <c r="D4463" s="40">
        <f t="shared" si="613"/>
        <v>50</v>
      </c>
      <c r="E4463" s="40">
        <f t="shared" si="614"/>
        <v>30</v>
      </c>
      <c r="F4463" s="40"/>
      <c r="G4463" s="40"/>
      <c r="H4463" s="40"/>
      <c r="I4463" s="40"/>
      <c r="J4463" s="40"/>
      <c r="K4463" s="40"/>
      <c r="L4463" s="40"/>
      <c r="M4463" s="40"/>
      <c r="N4463" s="40"/>
      <c r="O4463" s="40">
        <v>6</v>
      </c>
      <c r="P4463" s="40">
        <f t="shared" si="621"/>
        <v>10</v>
      </c>
      <c r="Q4463" s="40">
        <v>4</v>
      </c>
      <c r="R4463" s="40"/>
      <c r="S4463" s="40"/>
      <c r="T4463" s="40">
        <f t="shared" si="622"/>
        <v>25</v>
      </c>
      <c r="U4463" s="40"/>
      <c r="V4463">
        <v>5</v>
      </c>
    </row>
    <row r="4464" spans="2:22" x14ac:dyDescent="0.25">
      <c r="B4464" s="39">
        <f t="shared" si="619"/>
        <v>43264</v>
      </c>
      <c r="C4464" s="40">
        <f t="shared" si="620"/>
        <v>80</v>
      </c>
      <c r="D4464" s="40">
        <f t="shared" si="613"/>
        <v>50</v>
      </c>
      <c r="E4464" s="40">
        <f t="shared" si="614"/>
        <v>30</v>
      </c>
      <c r="F4464" s="40"/>
      <c r="G4464" s="40"/>
      <c r="H4464" s="40"/>
      <c r="I4464" s="40"/>
      <c r="J4464" s="40"/>
      <c r="K4464" s="40"/>
      <c r="L4464" s="40"/>
      <c r="M4464" s="40"/>
      <c r="N4464" s="40"/>
      <c r="O4464" s="40">
        <v>6</v>
      </c>
      <c r="P4464" s="40">
        <f t="shared" si="621"/>
        <v>10</v>
      </c>
      <c r="Q4464" s="40">
        <v>4</v>
      </c>
      <c r="R4464" s="40"/>
      <c r="S4464" s="40"/>
      <c r="T4464" s="40">
        <f t="shared" si="622"/>
        <v>25</v>
      </c>
      <c r="U4464" s="40"/>
      <c r="V4464">
        <v>5</v>
      </c>
    </row>
    <row r="4465" spans="2:22" x14ac:dyDescent="0.25">
      <c r="B4465" s="39">
        <f t="shared" si="619"/>
        <v>43265</v>
      </c>
      <c r="C4465" s="40">
        <f t="shared" si="620"/>
        <v>80</v>
      </c>
      <c r="D4465" s="40">
        <f t="shared" si="613"/>
        <v>50</v>
      </c>
      <c r="E4465" s="40">
        <f t="shared" si="614"/>
        <v>30</v>
      </c>
      <c r="F4465" s="40"/>
      <c r="G4465" s="40"/>
      <c r="H4465" s="40"/>
      <c r="I4465" s="40"/>
      <c r="J4465" s="40"/>
      <c r="K4465" s="40"/>
      <c r="L4465" s="40"/>
      <c r="M4465" s="40"/>
      <c r="N4465" s="40"/>
      <c r="O4465" s="40">
        <v>6</v>
      </c>
      <c r="P4465" s="40">
        <f t="shared" si="621"/>
        <v>10</v>
      </c>
      <c r="Q4465" s="40">
        <v>4</v>
      </c>
      <c r="R4465" s="40"/>
      <c r="S4465" s="40"/>
      <c r="T4465" s="40">
        <f t="shared" si="622"/>
        <v>25</v>
      </c>
      <c r="U4465" s="40"/>
      <c r="V4465">
        <v>5</v>
      </c>
    </row>
    <row r="4466" spans="2:22" x14ac:dyDescent="0.25">
      <c r="B4466" s="39">
        <f t="shared" si="619"/>
        <v>43266</v>
      </c>
      <c r="C4466" s="40">
        <f t="shared" si="620"/>
        <v>80</v>
      </c>
      <c r="D4466" s="40">
        <f t="shared" ref="D4466:D4529" si="623">SUM(F4466:W4466)</f>
        <v>50</v>
      </c>
      <c r="E4466" s="40">
        <f t="shared" ref="E4466:E4529" si="624">C4466-D4466</f>
        <v>30</v>
      </c>
      <c r="F4466" s="40"/>
      <c r="G4466" s="40"/>
      <c r="H4466" s="40"/>
      <c r="I4466" s="40"/>
      <c r="J4466" s="40"/>
      <c r="K4466" s="40"/>
      <c r="L4466" s="40"/>
      <c r="M4466" s="40"/>
      <c r="N4466" s="40"/>
      <c r="O4466" s="40">
        <v>6</v>
      </c>
      <c r="P4466" s="40">
        <f t="shared" si="621"/>
        <v>10</v>
      </c>
      <c r="Q4466" s="40">
        <v>4</v>
      </c>
      <c r="R4466" s="40"/>
      <c r="S4466" s="40"/>
      <c r="T4466" s="40">
        <f t="shared" si="622"/>
        <v>25</v>
      </c>
      <c r="U4466" s="40"/>
      <c r="V4466">
        <v>5</v>
      </c>
    </row>
    <row r="4467" spans="2:22" x14ac:dyDescent="0.25">
      <c r="B4467" s="39">
        <f t="shared" si="619"/>
        <v>43267</v>
      </c>
      <c r="C4467" s="40">
        <f t="shared" si="620"/>
        <v>80</v>
      </c>
      <c r="D4467" s="40">
        <f t="shared" si="623"/>
        <v>50</v>
      </c>
      <c r="E4467" s="40">
        <f t="shared" si="624"/>
        <v>30</v>
      </c>
      <c r="F4467" s="40"/>
      <c r="G4467" s="40"/>
      <c r="H4467" s="40"/>
      <c r="I4467" s="40"/>
      <c r="J4467" s="40"/>
      <c r="K4467" s="40"/>
      <c r="L4467" s="40"/>
      <c r="M4467" s="40"/>
      <c r="N4467" s="40"/>
      <c r="O4467" s="40">
        <v>6</v>
      </c>
      <c r="P4467" s="40">
        <f t="shared" si="621"/>
        <v>10</v>
      </c>
      <c r="Q4467" s="40">
        <v>4</v>
      </c>
      <c r="R4467" s="40"/>
      <c r="S4467" s="40"/>
      <c r="T4467" s="40">
        <f t="shared" si="622"/>
        <v>25</v>
      </c>
      <c r="U4467" s="40"/>
      <c r="V4467">
        <v>5</v>
      </c>
    </row>
    <row r="4468" spans="2:22" x14ac:dyDescent="0.25">
      <c r="B4468" s="39">
        <f t="shared" si="619"/>
        <v>43268</v>
      </c>
      <c r="C4468" s="40">
        <f t="shared" si="620"/>
        <v>80</v>
      </c>
      <c r="D4468" s="40">
        <f t="shared" si="623"/>
        <v>50</v>
      </c>
      <c r="E4468" s="40">
        <f t="shared" si="624"/>
        <v>30</v>
      </c>
      <c r="F4468" s="40"/>
      <c r="G4468" s="40"/>
      <c r="H4468" s="40"/>
      <c r="I4468" s="40"/>
      <c r="J4468" s="40"/>
      <c r="K4468" s="40"/>
      <c r="L4468" s="40"/>
      <c r="M4468" s="40"/>
      <c r="N4468" s="40"/>
      <c r="O4468" s="40">
        <v>6</v>
      </c>
      <c r="P4468" s="40">
        <f t="shared" si="621"/>
        <v>10</v>
      </c>
      <c r="Q4468" s="40">
        <v>4</v>
      </c>
      <c r="R4468" s="40"/>
      <c r="S4468" s="40"/>
      <c r="T4468" s="40">
        <f t="shared" si="622"/>
        <v>25</v>
      </c>
      <c r="U4468" s="40"/>
      <c r="V4468">
        <v>5</v>
      </c>
    </row>
    <row r="4469" spans="2:22" x14ac:dyDescent="0.25">
      <c r="B4469" s="39">
        <f t="shared" si="619"/>
        <v>43269</v>
      </c>
      <c r="C4469" s="40">
        <f t="shared" si="620"/>
        <v>80</v>
      </c>
      <c r="D4469" s="40">
        <f t="shared" si="623"/>
        <v>50</v>
      </c>
      <c r="E4469" s="40">
        <f t="shared" si="624"/>
        <v>30</v>
      </c>
      <c r="F4469" s="40"/>
      <c r="G4469" s="40"/>
      <c r="H4469" s="40"/>
      <c r="I4469" s="40"/>
      <c r="J4469" s="40"/>
      <c r="K4469" s="40"/>
      <c r="L4469" s="40"/>
      <c r="M4469" s="40"/>
      <c r="N4469" s="40"/>
      <c r="O4469" s="40">
        <v>6</v>
      </c>
      <c r="P4469" s="40">
        <f t="shared" si="621"/>
        <v>10</v>
      </c>
      <c r="Q4469" s="40">
        <v>4</v>
      </c>
      <c r="R4469" s="40"/>
      <c r="S4469" s="40"/>
      <c r="T4469" s="40">
        <f t="shared" si="622"/>
        <v>25</v>
      </c>
      <c r="U4469" s="40"/>
      <c r="V4469">
        <v>5</v>
      </c>
    </row>
    <row r="4470" spans="2:22" x14ac:dyDescent="0.25">
      <c r="B4470" s="39">
        <f t="shared" si="619"/>
        <v>43270</v>
      </c>
      <c r="C4470" s="40">
        <f t="shared" si="620"/>
        <v>80</v>
      </c>
      <c r="D4470" s="40">
        <f t="shared" si="623"/>
        <v>50</v>
      </c>
      <c r="E4470" s="40">
        <f t="shared" si="624"/>
        <v>30</v>
      </c>
      <c r="F4470" s="40"/>
      <c r="G4470" s="40"/>
      <c r="H4470" s="40"/>
      <c r="I4470" s="40"/>
      <c r="J4470" s="40"/>
      <c r="K4470" s="40"/>
      <c r="L4470" s="40"/>
      <c r="M4470" s="40"/>
      <c r="N4470" s="40"/>
      <c r="O4470" s="40">
        <v>6</v>
      </c>
      <c r="P4470" s="40">
        <f t="shared" si="621"/>
        <v>10</v>
      </c>
      <c r="Q4470" s="40">
        <v>4</v>
      </c>
      <c r="R4470" s="40"/>
      <c r="S4470" s="40"/>
      <c r="T4470" s="40">
        <f t="shared" si="622"/>
        <v>25</v>
      </c>
      <c r="U4470" s="40"/>
      <c r="V4470">
        <v>5</v>
      </c>
    </row>
    <row r="4471" spans="2:22" x14ac:dyDescent="0.25">
      <c r="B4471" s="39">
        <f t="shared" si="619"/>
        <v>43271</v>
      </c>
      <c r="C4471" s="40">
        <f t="shared" si="620"/>
        <v>80</v>
      </c>
      <c r="D4471" s="40">
        <f t="shared" si="623"/>
        <v>50</v>
      </c>
      <c r="E4471" s="40">
        <f t="shared" si="624"/>
        <v>30</v>
      </c>
      <c r="F4471" s="40"/>
      <c r="G4471" s="40"/>
      <c r="H4471" s="40"/>
      <c r="I4471" s="40"/>
      <c r="J4471" s="40"/>
      <c r="K4471" s="40"/>
      <c r="L4471" s="40"/>
      <c r="M4471" s="40"/>
      <c r="N4471" s="40"/>
      <c r="O4471" s="40">
        <v>6</v>
      </c>
      <c r="P4471" s="40">
        <f t="shared" si="621"/>
        <v>10</v>
      </c>
      <c r="Q4471" s="40">
        <v>4</v>
      </c>
      <c r="R4471" s="40"/>
      <c r="S4471" s="40"/>
      <c r="T4471" s="40">
        <f t="shared" si="622"/>
        <v>25</v>
      </c>
      <c r="U4471" s="40"/>
      <c r="V4471">
        <v>5</v>
      </c>
    </row>
    <row r="4472" spans="2:22" x14ac:dyDescent="0.25">
      <c r="B4472" s="39">
        <f t="shared" si="619"/>
        <v>43272</v>
      </c>
      <c r="C4472" s="40">
        <f t="shared" si="620"/>
        <v>80</v>
      </c>
      <c r="D4472" s="40">
        <f t="shared" si="623"/>
        <v>50</v>
      </c>
      <c r="E4472" s="40">
        <f t="shared" si="624"/>
        <v>30</v>
      </c>
      <c r="F4472" s="40"/>
      <c r="G4472" s="40"/>
      <c r="H4472" s="40"/>
      <c r="I4472" s="40"/>
      <c r="J4472" s="40"/>
      <c r="K4472" s="40"/>
      <c r="L4472" s="40"/>
      <c r="M4472" s="40"/>
      <c r="N4472" s="40"/>
      <c r="O4472" s="40">
        <v>6</v>
      </c>
      <c r="P4472" s="40">
        <f t="shared" si="621"/>
        <v>10</v>
      </c>
      <c r="Q4472" s="40">
        <v>4</v>
      </c>
      <c r="R4472" s="40"/>
      <c r="S4472" s="40"/>
      <c r="T4472" s="40">
        <f t="shared" si="622"/>
        <v>25</v>
      </c>
      <c r="U4472" s="40"/>
      <c r="V4472">
        <v>5</v>
      </c>
    </row>
    <row r="4473" spans="2:22" x14ac:dyDescent="0.25">
      <c r="B4473" s="39">
        <f t="shared" si="619"/>
        <v>43273</v>
      </c>
      <c r="C4473" s="40">
        <f t="shared" si="620"/>
        <v>80</v>
      </c>
      <c r="D4473" s="40">
        <f t="shared" si="623"/>
        <v>50</v>
      </c>
      <c r="E4473" s="40">
        <f t="shared" si="624"/>
        <v>30</v>
      </c>
      <c r="F4473" s="40"/>
      <c r="G4473" s="40"/>
      <c r="H4473" s="40"/>
      <c r="I4473" s="40"/>
      <c r="J4473" s="40"/>
      <c r="K4473" s="40"/>
      <c r="L4473" s="40"/>
      <c r="M4473" s="40"/>
      <c r="N4473" s="40"/>
      <c r="O4473" s="40">
        <v>6</v>
      </c>
      <c r="P4473" s="40">
        <f t="shared" si="621"/>
        <v>10</v>
      </c>
      <c r="Q4473" s="40">
        <v>4</v>
      </c>
      <c r="R4473" s="40"/>
      <c r="S4473" s="40"/>
      <c r="T4473" s="40">
        <f t="shared" si="622"/>
        <v>25</v>
      </c>
      <c r="U4473" s="40"/>
      <c r="V4473">
        <v>5</v>
      </c>
    </row>
    <row r="4474" spans="2:22" x14ac:dyDescent="0.25">
      <c r="B4474" s="39">
        <f t="shared" si="619"/>
        <v>43274</v>
      </c>
      <c r="C4474" s="40">
        <f t="shared" si="620"/>
        <v>80</v>
      </c>
      <c r="D4474" s="40">
        <f t="shared" si="623"/>
        <v>50</v>
      </c>
      <c r="E4474" s="40">
        <f t="shared" si="624"/>
        <v>30</v>
      </c>
      <c r="F4474" s="40"/>
      <c r="G4474" s="40"/>
      <c r="H4474" s="40"/>
      <c r="I4474" s="40"/>
      <c r="J4474" s="40"/>
      <c r="K4474" s="40"/>
      <c r="L4474" s="40"/>
      <c r="M4474" s="40"/>
      <c r="N4474" s="40"/>
      <c r="O4474" s="40">
        <v>6</v>
      </c>
      <c r="P4474" s="40">
        <f t="shared" si="621"/>
        <v>10</v>
      </c>
      <c r="Q4474" s="40">
        <v>4</v>
      </c>
      <c r="R4474" s="40"/>
      <c r="S4474" s="40"/>
      <c r="T4474" s="40">
        <f t="shared" si="622"/>
        <v>25</v>
      </c>
      <c r="U4474" s="40"/>
      <c r="V4474">
        <v>5</v>
      </c>
    </row>
    <row r="4475" spans="2:22" x14ac:dyDescent="0.25">
      <c r="B4475" s="39">
        <f t="shared" si="619"/>
        <v>43275</v>
      </c>
      <c r="C4475" s="40">
        <f t="shared" si="620"/>
        <v>80</v>
      </c>
      <c r="D4475" s="40">
        <f t="shared" si="623"/>
        <v>50</v>
      </c>
      <c r="E4475" s="40">
        <f t="shared" si="624"/>
        <v>30</v>
      </c>
      <c r="F4475" s="40"/>
      <c r="G4475" s="40"/>
      <c r="H4475" s="40"/>
      <c r="I4475" s="40"/>
      <c r="J4475" s="40"/>
      <c r="K4475" s="40"/>
      <c r="L4475" s="40"/>
      <c r="M4475" s="40"/>
      <c r="N4475" s="40"/>
      <c r="O4475" s="40">
        <v>6</v>
      </c>
      <c r="P4475" s="40">
        <f t="shared" si="621"/>
        <v>10</v>
      </c>
      <c r="Q4475" s="40">
        <v>4</v>
      </c>
      <c r="R4475" s="40"/>
      <c r="S4475" s="40"/>
      <c r="T4475" s="40">
        <f t="shared" si="622"/>
        <v>25</v>
      </c>
      <c r="U4475" s="40"/>
      <c r="V4475">
        <v>5</v>
      </c>
    </row>
    <row r="4476" spans="2:22" x14ac:dyDescent="0.25">
      <c r="B4476" s="39">
        <f t="shared" si="619"/>
        <v>43276</v>
      </c>
      <c r="C4476" s="40">
        <f t="shared" si="620"/>
        <v>80</v>
      </c>
      <c r="D4476" s="40">
        <f t="shared" si="623"/>
        <v>50</v>
      </c>
      <c r="E4476" s="40">
        <f t="shared" si="624"/>
        <v>30</v>
      </c>
      <c r="F4476" s="40"/>
      <c r="G4476" s="40"/>
      <c r="H4476" s="40"/>
      <c r="I4476" s="40"/>
      <c r="J4476" s="40"/>
      <c r="K4476" s="40"/>
      <c r="L4476" s="40"/>
      <c r="M4476" s="40"/>
      <c r="N4476" s="40"/>
      <c r="O4476" s="40">
        <v>6</v>
      </c>
      <c r="P4476" s="40">
        <f t="shared" si="621"/>
        <v>10</v>
      </c>
      <c r="Q4476" s="40">
        <v>4</v>
      </c>
      <c r="R4476" s="40"/>
      <c r="S4476" s="40"/>
      <c r="T4476" s="40">
        <f t="shared" si="622"/>
        <v>25</v>
      </c>
      <c r="U4476" s="40"/>
      <c r="V4476">
        <v>5</v>
      </c>
    </row>
    <row r="4477" spans="2:22" x14ac:dyDescent="0.25">
      <c r="B4477" s="39">
        <f t="shared" si="619"/>
        <v>43277</v>
      </c>
      <c r="C4477" s="40">
        <f t="shared" si="620"/>
        <v>80</v>
      </c>
      <c r="D4477" s="40">
        <f t="shared" si="623"/>
        <v>50</v>
      </c>
      <c r="E4477" s="40">
        <f t="shared" si="624"/>
        <v>30</v>
      </c>
      <c r="F4477" s="40"/>
      <c r="G4477" s="40"/>
      <c r="H4477" s="40"/>
      <c r="I4477" s="40"/>
      <c r="J4477" s="40"/>
      <c r="K4477" s="40"/>
      <c r="L4477" s="40"/>
      <c r="M4477" s="40"/>
      <c r="N4477" s="40"/>
      <c r="O4477" s="40">
        <v>6</v>
      </c>
      <c r="P4477" s="40">
        <f t="shared" si="621"/>
        <v>10</v>
      </c>
      <c r="Q4477" s="40">
        <v>4</v>
      </c>
      <c r="R4477" s="40"/>
      <c r="S4477" s="40"/>
      <c r="T4477" s="40">
        <f t="shared" si="622"/>
        <v>25</v>
      </c>
      <c r="U4477" s="40"/>
      <c r="V4477">
        <v>5</v>
      </c>
    </row>
    <row r="4478" spans="2:22" x14ac:dyDescent="0.25">
      <c r="B4478" s="39">
        <f t="shared" si="619"/>
        <v>43278</v>
      </c>
      <c r="C4478" s="40">
        <f t="shared" si="620"/>
        <v>80</v>
      </c>
      <c r="D4478" s="40">
        <f t="shared" si="623"/>
        <v>50</v>
      </c>
      <c r="E4478" s="40">
        <f t="shared" si="624"/>
        <v>30</v>
      </c>
      <c r="F4478" s="40"/>
      <c r="G4478" s="40"/>
      <c r="H4478" s="40"/>
      <c r="I4478" s="40"/>
      <c r="J4478" s="40"/>
      <c r="K4478" s="40"/>
      <c r="L4478" s="40"/>
      <c r="M4478" s="40"/>
      <c r="N4478" s="40"/>
      <c r="O4478" s="40">
        <v>6</v>
      </c>
      <c r="P4478" s="40">
        <f t="shared" si="621"/>
        <v>10</v>
      </c>
      <c r="Q4478" s="40">
        <v>4</v>
      </c>
      <c r="R4478" s="40"/>
      <c r="S4478" s="40"/>
      <c r="T4478" s="40">
        <f t="shared" si="622"/>
        <v>25</v>
      </c>
      <c r="U4478" s="40"/>
      <c r="V4478">
        <v>5</v>
      </c>
    </row>
    <row r="4479" spans="2:22" x14ac:dyDescent="0.25">
      <c r="B4479" s="39">
        <f t="shared" si="619"/>
        <v>43279</v>
      </c>
      <c r="C4479" s="40">
        <f t="shared" si="620"/>
        <v>80</v>
      </c>
      <c r="D4479" s="40">
        <f t="shared" si="623"/>
        <v>50</v>
      </c>
      <c r="E4479" s="40">
        <f t="shared" si="624"/>
        <v>30</v>
      </c>
      <c r="F4479" s="40"/>
      <c r="G4479" s="40"/>
      <c r="H4479" s="40"/>
      <c r="I4479" s="40"/>
      <c r="J4479" s="40"/>
      <c r="K4479" s="40"/>
      <c r="L4479" s="40"/>
      <c r="M4479" s="40"/>
      <c r="N4479" s="40"/>
      <c r="O4479" s="40">
        <v>6</v>
      </c>
      <c r="P4479" s="40">
        <f t="shared" si="621"/>
        <v>10</v>
      </c>
      <c r="Q4479" s="40">
        <v>4</v>
      </c>
      <c r="R4479" s="40"/>
      <c r="S4479" s="40"/>
      <c r="T4479" s="40">
        <f t="shared" si="622"/>
        <v>25</v>
      </c>
      <c r="U4479" s="40"/>
      <c r="V4479">
        <v>5</v>
      </c>
    </row>
    <row r="4480" spans="2:22" x14ac:dyDescent="0.25">
      <c r="B4480" s="39">
        <f t="shared" si="619"/>
        <v>43280</v>
      </c>
      <c r="C4480" s="40">
        <f t="shared" si="620"/>
        <v>80</v>
      </c>
      <c r="D4480" s="40">
        <f t="shared" si="623"/>
        <v>50</v>
      </c>
      <c r="E4480" s="40">
        <f t="shared" si="624"/>
        <v>30</v>
      </c>
      <c r="F4480" s="40"/>
      <c r="G4480" s="40"/>
      <c r="H4480" s="40"/>
      <c r="I4480" s="40"/>
      <c r="J4480" s="40"/>
      <c r="K4480" s="40"/>
      <c r="L4480" s="40"/>
      <c r="M4480" s="40"/>
      <c r="N4480" s="40"/>
      <c r="O4480" s="40">
        <v>6</v>
      </c>
      <c r="P4480" s="40">
        <f t="shared" si="621"/>
        <v>10</v>
      </c>
      <c r="Q4480" s="40">
        <v>4</v>
      </c>
      <c r="R4480" s="40"/>
      <c r="S4480" s="40"/>
      <c r="T4480" s="40">
        <f t="shared" si="622"/>
        <v>25</v>
      </c>
      <c r="U4480" s="40"/>
      <c r="V4480">
        <v>5</v>
      </c>
    </row>
    <row r="4481" spans="2:22" x14ac:dyDescent="0.25">
      <c r="B4481" s="39">
        <f t="shared" si="619"/>
        <v>43281</v>
      </c>
      <c r="C4481" s="40">
        <f t="shared" si="620"/>
        <v>80</v>
      </c>
      <c r="D4481" s="40">
        <f t="shared" si="623"/>
        <v>50</v>
      </c>
      <c r="E4481" s="40">
        <f t="shared" si="624"/>
        <v>30</v>
      </c>
      <c r="F4481" s="40"/>
      <c r="G4481" s="40"/>
      <c r="H4481" s="40"/>
      <c r="I4481" s="40"/>
      <c r="J4481" s="40"/>
      <c r="K4481" s="40"/>
      <c r="L4481" s="40"/>
      <c r="M4481" s="40"/>
      <c r="N4481" s="40"/>
      <c r="O4481" s="40">
        <v>6</v>
      </c>
      <c r="P4481" s="40">
        <f t="shared" si="621"/>
        <v>10</v>
      </c>
      <c r="Q4481" s="40">
        <v>4</v>
      </c>
      <c r="R4481" s="40"/>
      <c r="S4481" s="40"/>
      <c r="T4481" s="40">
        <f t="shared" si="622"/>
        <v>25</v>
      </c>
      <c r="U4481" s="40"/>
      <c r="V4481">
        <v>5</v>
      </c>
    </row>
    <row r="4482" spans="2:22" x14ac:dyDescent="0.25">
      <c r="B4482" s="39">
        <f t="shared" si="619"/>
        <v>43282</v>
      </c>
      <c r="C4482" s="40">
        <f t="shared" si="620"/>
        <v>80</v>
      </c>
      <c r="D4482" s="40">
        <f t="shared" si="623"/>
        <v>60</v>
      </c>
      <c r="E4482" s="40">
        <f t="shared" si="624"/>
        <v>20</v>
      </c>
      <c r="F4482" s="40"/>
      <c r="G4482" s="40"/>
      <c r="H4482" s="40"/>
      <c r="I4482" s="40"/>
      <c r="J4482" s="40"/>
      <c r="K4482" s="40"/>
      <c r="L4482" s="40"/>
      <c r="M4482" s="40"/>
      <c r="N4482" s="40"/>
      <c r="O4482" s="40"/>
      <c r="P4482" s="40">
        <f>5+5+5</f>
        <v>15</v>
      </c>
      <c r="Q4482" s="40">
        <f>5</f>
        <v>5</v>
      </c>
      <c r="R4482" s="40"/>
      <c r="S4482" s="40"/>
      <c r="T4482" s="40">
        <f>10+10+15</f>
        <v>35</v>
      </c>
      <c r="U4482" s="40"/>
      <c r="V4482">
        <v>5</v>
      </c>
    </row>
    <row r="4483" spans="2:22" x14ac:dyDescent="0.25">
      <c r="B4483" s="39">
        <f t="shared" si="619"/>
        <v>43283</v>
      </c>
      <c r="C4483" s="40">
        <f t="shared" si="620"/>
        <v>80</v>
      </c>
      <c r="D4483" s="40">
        <f t="shared" si="623"/>
        <v>60</v>
      </c>
      <c r="E4483" s="40">
        <f t="shared" si="624"/>
        <v>20</v>
      </c>
      <c r="F4483" s="40"/>
      <c r="G4483" s="40"/>
      <c r="H4483" s="40"/>
      <c r="I4483" s="40"/>
      <c r="J4483" s="40"/>
      <c r="K4483" s="40"/>
      <c r="L4483" s="40"/>
      <c r="M4483" s="40"/>
      <c r="N4483" s="40"/>
      <c r="O4483" s="40"/>
      <c r="P4483" s="40">
        <f t="shared" ref="P4483:P4512" si="625">5+5+5</f>
        <v>15</v>
      </c>
      <c r="Q4483" s="40">
        <f>5</f>
        <v>5</v>
      </c>
      <c r="R4483" s="40"/>
      <c r="S4483" s="40"/>
      <c r="T4483" s="40">
        <f t="shared" ref="T4483:T4512" si="626">10+10+15</f>
        <v>35</v>
      </c>
      <c r="U4483" s="40"/>
      <c r="V4483">
        <v>5</v>
      </c>
    </row>
    <row r="4484" spans="2:22" x14ac:dyDescent="0.25">
      <c r="B4484" s="39">
        <f t="shared" si="619"/>
        <v>43284</v>
      </c>
      <c r="C4484" s="40">
        <f t="shared" si="620"/>
        <v>80</v>
      </c>
      <c r="D4484" s="40">
        <f t="shared" si="623"/>
        <v>60</v>
      </c>
      <c r="E4484" s="40">
        <f t="shared" si="624"/>
        <v>20</v>
      </c>
      <c r="F4484" s="40"/>
      <c r="G4484" s="40"/>
      <c r="H4484" s="40"/>
      <c r="I4484" s="40"/>
      <c r="J4484" s="40"/>
      <c r="K4484" s="40"/>
      <c r="L4484" s="40"/>
      <c r="M4484" s="40"/>
      <c r="N4484" s="40"/>
      <c r="O4484" s="40"/>
      <c r="P4484" s="40">
        <f t="shared" si="625"/>
        <v>15</v>
      </c>
      <c r="Q4484" s="40">
        <f>5</f>
        <v>5</v>
      </c>
      <c r="R4484" s="40"/>
      <c r="S4484" s="40"/>
      <c r="T4484" s="40">
        <f t="shared" si="626"/>
        <v>35</v>
      </c>
      <c r="U4484" s="40"/>
      <c r="V4484">
        <v>5</v>
      </c>
    </row>
    <row r="4485" spans="2:22" x14ac:dyDescent="0.25">
      <c r="B4485" s="39">
        <f t="shared" si="619"/>
        <v>43285</v>
      </c>
      <c r="C4485" s="40">
        <f t="shared" si="620"/>
        <v>80</v>
      </c>
      <c r="D4485" s="40">
        <f t="shared" si="623"/>
        <v>60</v>
      </c>
      <c r="E4485" s="40">
        <f t="shared" si="624"/>
        <v>20</v>
      </c>
      <c r="F4485" s="40"/>
      <c r="G4485" s="40"/>
      <c r="H4485" s="40"/>
      <c r="I4485" s="40"/>
      <c r="J4485" s="40"/>
      <c r="K4485" s="40"/>
      <c r="L4485" s="40"/>
      <c r="M4485" s="40"/>
      <c r="N4485" s="40"/>
      <c r="O4485" s="40"/>
      <c r="P4485" s="40">
        <f t="shared" si="625"/>
        <v>15</v>
      </c>
      <c r="Q4485" s="40">
        <f>5</f>
        <v>5</v>
      </c>
      <c r="R4485" s="40"/>
      <c r="S4485" s="40"/>
      <c r="T4485" s="40">
        <f t="shared" si="626"/>
        <v>35</v>
      </c>
      <c r="U4485" s="40"/>
      <c r="V4485">
        <v>5</v>
      </c>
    </row>
    <row r="4486" spans="2:22" x14ac:dyDescent="0.25">
      <c r="B4486" s="39">
        <f t="shared" si="619"/>
        <v>43286</v>
      </c>
      <c r="C4486" s="40">
        <f t="shared" si="620"/>
        <v>80</v>
      </c>
      <c r="D4486" s="40">
        <f t="shared" si="623"/>
        <v>60</v>
      </c>
      <c r="E4486" s="40">
        <f t="shared" si="624"/>
        <v>20</v>
      </c>
      <c r="F4486" s="40"/>
      <c r="G4486" s="40"/>
      <c r="H4486" s="40"/>
      <c r="I4486" s="40"/>
      <c r="J4486" s="40"/>
      <c r="K4486" s="40"/>
      <c r="L4486" s="40"/>
      <c r="M4486" s="40"/>
      <c r="N4486" s="40"/>
      <c r="O4486" s="40"/>
      <c r="P4486" s="40">
        <f t="shared" si="625"/>
        <v>15</v>
      </c>
      <c r="Q4486" s="40">
        <f>5</f>
        <v>5</v>
      </c>
      <c r="R4486" s="40"/>
      <c r="S4486" s="40"/>
      <c r="T4486" s="40">
        <f t="shared" si="626"/>
        <v>35</v>
      </c>
      <c r="U4486" s="40"/>
      <c r="V4486">
        <v>5</v>
      </c>
    </row>
    <row r="4487" spans="2:22" x14ac:dyDescent="0.25">
      <c r="B4487" s="39">
        <f t="shared" si="619"/>
        <v>43287</v>
      </c>
      <c r="C4487" s="40">
        <f t="shared" si="620"/>
        <v>80</v>
      </c>
      <c r="D4487" s="40">
        <f t="shared" si="623"/>
        <v>60</v>
      </c>
      <c r="E4487" s="40">
        <f t="shared" si="624"/>
        <v>20</v>
      </c>
      <c r="F4487" s="40"/>
      <c r="G4487" s="40"/>
      <c r="H4487" s="40"/>
      <c r="I4487" s="40"/>
      <c r="J4487" s="40"/>
      <c r="K4487" s="40"/>
      <c r="L4487" s="40"/>
      <c r="M4487" s="40"/>
      <c r="N4487" s="40"/>
      <c r="O4487" s="40"/>
      <c r="P4487" s="40">
        <f t="shared" si="625"/>
        <v>15</v>
      </c>
      <c r="Q4487" s="40">
        <f>5</f>
        <v>5</v>
      </c>
      <c r="R4487" s="40"/>
      <c r="S4487" s="40"/>
      <c r="T4487" s="40">
        <f t="shared" si="626"/>
        <v>35</v>
      </c>
      <c r="U4487" s="40"/>
      <c r="V4487">
        <v>5</v>
      </c>
    </row>
    <row r="4488" spans="2:22" x14ac:dyDescent="0.25">
      <c r="B4488" s="39">
        <f t="shared" si="619"/>
        <v>43288</v>
      </c>
      <c r="C4488" s="40">
        <f t="shared" si="620"/>
        <v>80</v>
      </c>
      <c r="D4488" s="40">
        <f t="shared" si="623"/>
        <v>60</v>
      </c>
      <c r="E4488" s="40">
        <f t="shared" si="624"/>
        <v>20</v>
      </c>
      <c r="F4488" s="40"/>
      <c r="G4488" s="40"/>
      <c r="H4488" s="40"/>
      <c r="I4488" s="40"/>
      <c r="J4488" s="40"/>
      <c r="K4488" s="40"/>
      <c r="L4488" s="40"/>
      <c r="M4488" s="40"/>
      <c r="N4488" s="40"/>
      <c r="O4488" s="40"/>
      <c r="P4488" s="40">
        <f t="shared" si="625"/>
        <v>15</v>
      </c>
      <c r="Q4488" s="40">
        <f>5</f>
        <v>5</v>
      </c>
      <c r="R4488" s="40"/>
      <c r="S4488" s="40"/>
      <c r="T4488" s="40">
        <f t="shared" si="626"/>
        <v>35</v>
      </c>
      <c r="U4488" s="40"/>
      <c r="V4488">
        <v>5</v>
      </c>
    </row>
    <row r="4489" spans="2:22" x14ac:dyDescent="0.25">
      <c r="B4489" s="39">
        <f t="shared" ref="B4489:B4552" si="627">B4488+1</f>
        <v>43289</v>
      </c>
      <c r="C4489" s="40">
        <f t="shared" si="620"/>
        <v>80</v>
      </c>
      <c r="D4489" s="40">
        <f t="shared" si="623"/>
        <v>60</v>
      </c>
      <c r="E4489" s="40">
        <f t="shared" si="624"/>
        <v>20</v>
      </c>
      <c r="F4489" s="40"/>
      <c r="G4489" s="40"/>
      <c r="H4489" s="40"/>
      <c r="I4489" s="40"/>
      <c r="J4489" s="40"/>
      <c r="K4489" s="40"/>
      <c r="L4489" s="40"/>
      <c r="M4489" s="40"/>
      <c r="N4489" s="40"/>
      <c r="O4489" s="40"/>
      <c r="P4489" s="40">
        <f t="shared" si="625"/>
        <v>15</v>
      </c>
      <c r="Q4489" s="40">
        <f>5</f>
        <v>5</v>
      </c>
      <c r="R4489" s="40"/>
      <c r="S4489" s="40"/>
      <c r="T4489" s="40">
        <f t="shared" si="626"/>
        <v>35</v>
      </c>
      <c r="U4489" s="40"/>
      <c r="V4489">
        <v>5</v>
      </c>
    </row>
    <row r="4490" spans="2:22" x14ac:dyDescent="0.25">
      <c r="B4490" s="39">
        <f t="shared" si="627"/>
        <v>43290</v>
      </c>
      <c r="C4490" s="40">
        <f t="shared" ref="C4490:C4553" si="628">C4489</f>
        <v>80</v>
      </c>
      <c r="D4490" s="40">
        <f t="shared" si="623"/>
        <v>60</v>
      </c>
      <c r="E4490" s="40">
        <f t="shared" si="624"/>
        <v>20</v>
      </c>
      <c r="F4490" s="40"/>
      <c r="G4490" s="40"/>
      <c r="H4490" s="40"/>
      <c r="I4490" s="40"/>
      <c r="J4490" s="40"/>
      <c r="K4490" s="40"/>
      <c r="L4490" s="40"/>
      <c r="M4490" s="40"/>
      <c r="N4490" s="40"/>
      <c r="O4490" s="40"/>
      <c r="P4490" s="40">
        <f t="shared" si="625"/>
        <v>15</v>
      </c>
      <c r="Q4490" s="40">
        <f>5</f>
        <v>5</v>
      </c>
      <c r="R4490" s="40"/>
      <c r="S4490" s="40"/>
      <c r="T4490" s="40">
        <f t="shared" si="626"/>
        <v>35</v>
      </c>
      <c r="U4490" s="40"/>
      <c r="V4490">
        <v>5</v>
      </c>
    </row>
    <row r="4491" spans="2:22" x14ac:dyDescent="0.25">
      <c r="B4491" s="39">
        <f t="shared" si="627"/>
        <v>43291</v>
      </c>
      <c r="C4491" s="40">
        <f t="shared" si="628"/>
        <v>80</v>
      </c>
      <c r="D4491" s="40">
        <f t="shared" si="623"/>
        <v>60</v>
      </c>
      <c r="E4491" s="40">
        <f t="shared" si="624"/>
        <v>20</v>
      </c>
      <c r="F4491" s="40"/>
      <c r="G4491" s="40"/>
      <c r="H4491" s="40"/>
      <c r="I4491" s="40"/>
      <c r="J4491" s="40"/>
      <c r="K4491" s="40"/>
      <c r="L4491" s="40"/>
      <c r="M4491" s="40"/>
      <c r="N4491" s="40"/>
      <c r="O4491" s="40"/>
      <c r="P4491" s="40">
        <f t="shared" si="625"/>
        <v>15</v>
      </c>
      <c r="Q4491" s="40">
        <f>5</f>
        <v>5</v>
      </c>
      <c r="R4491" s="40"/>
      <c r="S4491" s="40"/>
      <c r="T4491" s="40">
        <f t="shared" si="626"/>
        <v>35</v>
      </c>
      <c r="U4491" s="40"/>
      <c r="V4491">
        <v>5</v>
      </c>
    </row>
    <row r="4492" spans="2:22" x14ac:dyDescent="0.25">
      <c r="B4492" s="39">
        <f t="shared" si="627"/>
        <v>43292</v>
      </c>
      <c r="C4492" s="40">
        <f t="shared" si="628"/>
        <v>80</v>
      </c>
      <c r="D4492" s="40">
        <f t="shared" si="623"/>
        <v>60</v>
      </c>
      <c r="E4492" s="40">
        <f t="shared" si="624"/>
        <v>20</v>
      </c>
      <c r="F4492" s="40"/>
      <c r="G4492" s="40"/>
      <c r="H4492" s="40"/>
      <c r="I4492" s="40"/>
      <c r="J4492" s="40"/>
      <c r="K4492" s="40"/>
      <c r="L4492" s="40"/>
      <c r="M4492" s="40"/>
      <c r="N4492" s="40"/>
      <c r="O4492" s="40"/>
      <c r="P4492" s="40">
        <f t="shared" si="625"/>
        <v>15</v>
      </c>
      <c r="Q4492" s="40">
        <f>5</f>
        <v>5</v>
      </c>
      <c r="R4492" s="40"/>
      <c r="S4492" s="40"/>
      <c r="T4492" s="40">
        <f t="shared" si="626"/>
        <v>35</v>
      </c>
      <c r="U4492" s="40"/>
      <c r="V4492">
        <v>5</v>
      </c>
    </row>
    <row r="4493" spans="2:22" x14ac:dyDescent="0.25">
      <c r="B4493" s="39">
        <f t="shared" si="627"/>
        <v>43293</v>
      </c>
      <c r="C4493" s="40">
        <f t="shared" si="628"/>
        <v>80</v>
      </c>
      <c r="D4493" s="40">
        <f t="shared" si="623"/>
        <v>60</v>
      </c>
      <c r="E4493" s="40">
        <f t="shared" si="624"/>
        <v>20</v>
      </c>
      <c r="F4493" s="40"/>
      <c r="G4493" s="40"/>
      <c r="H4493" s="40"/>
      <c r="I4493" s="40"/>
      <c r="J4493" s="40"/>
      <c r="K4493" s="40"/>
      <c r="L4493" s="40"/>
      <c r="M4493" s="40"/>
      <c r="N4493" s="40"/>
      <c r="O4493" s="40"/>
      <c r="P4493" s="40">
        <f t="shared" si="625"/>
        <v>15</v>
      </c>
      <c r="Q4493" s="40">
        <f>5</f>
        <v>5</v>
      </c>
      <c r="R4493" s="40"/>
      <c r="S4493" s="40"/>
      <c r="T4493" s="40">
        <f t="shared" si="626"/>
        <v>35</v>
      </c>
      <c r="U4493" s="40"/>
      <c r="V4493">
        <v>5</v>
      </c>
    </row>
    <row r="4494" spans="2:22" x14ac:dyDescent="0.25">
      <c r="B4494" s="39">
        <f t="shared" si="627"/>
        <v>43294</v>
      </c>
      <c r="C4494" s="40">
        <f t="shared" si="628"/>
        <v>80</v>
      </c>
      <c r="D4494" s="40">
        <f t="shared" si="623"/>
        <v>60</v>
      </c>
      <c r="E4494" s="40">
        <f t="shared" si="624"/>
        <v>20</v>
      </c>
      <c r="F4494" s="40"/>
      <c r="G4494" s="40"/>
      <c r="H4494" s="40"/>
      <c r="I4494" s="40"/>
      <c r="J4494" s="40"/>
      <c r="K4494" s="40"/>
      <c r="L4494" s="40"/>
      <c r="M4494" s="40"/>
      <c r="N4494" s="40"/>
      <c r="O4494" s="40"/>
      <c r="P4494" s="40">
        <f t="shared" si="625"/>
        <v>15</v>
      </c>
      <c r="Q4494" s="40">
        <f>5</f>
        <v>5</v>
      </c>
      <c r="R4494" s="40"/>
      <c r="S4494" s="40"/>
      <c r="T4494" s="40">
        <f t="shared" si="626"/>
        <v>35</v>
      </c>
      <c r="U4494" s="40"/>
      <c r="V4494">
        <v>5</v>
      </c>
    </row>
    <row r="4495" spans="2:22" x14ac:dyDescent="0.25">
      <c r="B4495" s="39">
        <f t="shared" si="627"/>
        <v>43295</v>
      </c>
      <c r="C4495" s="40">
        <f t="shared" si="628"/>
        <v>80</v>
      </c>
      <c r="D4495" s="40">
        <f t="shared" si="623"/>
        <v>60</v>
      </c>
      <c r="E4495" s="40">
        <f t="shared" si="624"/>
        <v>20</v>
      </c>
      <c r="F4495" s="40"/>
      <c r="G4495" s="40"/>
      <c r="H4495" s="40"/>
      <c r="I4495" s="40"/>
      <c r="J4495" s="40"/>
      <c r="K4495" s="40"/>
      <c r="L4495" s="40"/>
      <c r="M4495" s="40"/>
      <c r="N4495" s="40"/>
      <c r="O4495" s="40"/>
      <c r="P4495" s="40">
        <f t="shared" si="625"/>
        <v>15</v>
      </c>
      <c r="Q4495" s="40">
        <f>5</f>
        <v>5</v>
      </c>
      <c r="R4495" s="40"/>
      <c r="S4495" s="40"/>
      <c r="T4495" s="40">
        <f t="shared" si="626"/>
        <v>35</v>
      </c>
      <c r="U4495" s="40"/>
      <c r="V4495">
        <v>5</v>
      </c>
    </row>
    <row r="4496" spans="2:22" x14ac:dyDescent="0.25">
      <c r="B4496" s="39">
        <f t="shared" si="627"/>
        <v>43296</v>
      </c>
      <c r="C4496" s="40">
        <f t="shared" si="628"/>
        <v>80</v>
      </c>
      <c r="D4496" s="40">
        <f t="shared" si="623"/>
        <v>60</v>
      </c>
      <c r="E4496" s="40">
        <f t="shared" si="624"/>
        <v>20</v>
      </c>
      <c r="F4496" s="40"/>
      <c r="G4496" s="40"/>
      <c r="H4496" s="40"/>
      <c r="I4496" s="40"/>
      <c r="J4496" s="40"/>
      <c r="K4496" s="40"/>
      <c r="L4496" s="40"/>
      <c r="M4496" s="40"/>
      <c r="N4496" s="40"/>
      <c r="O4496" s="40"/>
      <c r="P4496" s="40">
        <f t="shared" si="625"/>
        <v>15</v>
      </c>
      <c r="Q4496" s="40">
        <f>5</f>
        <v>5</v>
      </c>
      <c r="R4496" s="40"/>
      <c r="S4496" s="40"/>
      <c r="T4496" s="40">
        <f t="shared" si="626"/>
        <v>35</v>
      </c>
      <c r="U4496" s="40"/>
      <c r="V4496">
        <v>5</v>
      </c>
    </row>
    <row r="4497" spans="2:22" x14ac:dyDescent="0.25">
      <c r="B4497" s="39">
        <f t="shared" si="627"/>
        <v>43297</v>
      </c>
      <c r="C4497" s="40">
        <f t="shared" si="628"/>
        <v>80</v>
      </c>
      <c r="D4497" s="40">
        <f t="shared" si="623"/>
        <v>60</v>
      </c>
      <c r="E4497" s="40">
        <f t="shared" si="624"/>
        <v>20</v>
      </c>
      <c r="F4497" s="40"/>
      <c r="G4497" s="40"/>
      <c r="H4497" s="40"/>
      <c r="I4497" s="40"/>
      <c r="J4497" s="40"/>
      <c r="K4497" s="40"/>
      <c r="L4497" s="40"/>
      <c r="M4497" s="40"/>
      <c r="N4497" s="40"/>
      <c r="O4497" s="40"/>
      <c r="P4497" s="40">
        <f t="shared" si="625"/>
        <v>15</v>
      </c>
      <c r="Q4497" s="40">
        <f>5</f>
        <v>5</v>
      </c>
      <c r="R4497" s="40"/>
      <c r="S4497" s="40"/>
      <c r="T4497" s="40">
        <f t="shared" si="626"/>
        <v>35</v>
      </c>
      <c r="U4497" s="40"/>
      <c r="V4497">
        <v>5</v>
      </c>
    </row>
    <row r="4498" spans="2:22" x14ac:dyDescent="0.25">
      <c r="B4498" s="39">
        <f t="shared" si="627"/>
        <v>43298</v>
      </c>
      <c r="C4498" s="40">
        <f t="shared" si="628"/>
        <v>80</v>
      </c>
      <c r="D4498" s="40">
        <f t="shared" si="623"/>
        <v>60</v>
      </c>
      <c r="E4498" s="40">
        <f t="shared" si="624"/>
        <v>20</v>
      </c>
      <c r="F4498" s="40"/>
      <c r="G4498" s="40"/>
      <c r="H4498" s="40"/>
      <c r="I4498" s="40"/>
      <c r="J4498" s="40"/>
      <c r="K4498" s="40"/>
      <c r="L4498" s="40"/>
      <c r="M4498" s="40"/>
      <c r="N4498" s="40"/>
      <c r="O4498" s="40"/>
      <c r="P4498" s="40">
        <f t="shared" si="625"/>
        <v>15</v>
      </c>
      <c r="Q4498" s="40">
        <f>5</f>
        <v>5</v>
      </c>
      <c r="R4498" s="40"/>
      <c r="S4498" s="40"/>
      <c r="T4498" s="40">
        <f t="shared" si="626"/>
        <v>35</v>
      </c>
      <c r="U4498" s="40"/>
      <c r="V4498">
        <v>5</v>
      </c>
    </row>
    <row r="4499" spans="2:22" x14ac:dyDescent="0.25">
      <c r="B4499" s="39">
        <f t="shared" si="627"/>
        <v>43299</v>
      </c>
      <c r="C4499" s="40">
        <f t="shared" si="628"/>
        <v>80</v>
      </c>
      <c r="D4499" s="40">
        <f t="shared" si="623"/>
        <v>60</v>
      </c>
      <c r="E4499" s="40">
        <f t="shared" si="624"/>
        <v>20</v>
      </c>
      <c r="F4499" s="40"/>
      <c r="G4499" s="40"/>
      <c r="H4499" s="40"/>
      <c r="I4499" s="40"/>
      <c r="J4499" s="40"/>
      <c r="K4499" s="40"/>
      <c r="L4499" s="40"/>
      <c r="M4499" s="40"/>
      <c r="N4499" s="40"/>
      <c r="O4499" s="40"/>
      <c r="P4499" s="40">
        <f t="shared" si="625"/>
        <v>15</v>
      </c>
      <c r="Q4499" s="40">
        <f>5</f>
        <v>5</v>
      </c>
      <c r="R4499" s="40"/>
      <c r="S4499" s="40"/>
      <c r="T4499" s="40">
        <f t="shared" si="626"/>
        <v>35</v>
      </c>
      <c r="U4499" s="40"/>
      <c r="V4499">
        <v>5</v>
      </c>
    </row>
    <row r="4500" spans="2:22" x14ac:dyDescent="0.25">
      <c r="B4500" s="39">
        <f t="shared" si="627"/>
        <v>43300</v>
      </c>
      <c r="C4500" s="40">
        <f t="shared" si="628"/>
        <v>80</v>
      </c>
      <c r="D4500" s="40">
        <f t="shared" si="623"/>
        <v>60</v>
      </c>
      <c r="E4500" s="40">
        <f t="shared" si="624"/>
        <v>20</v>
      </c>
      <c r="F4500" s="40"/>
      <c r="G4500" s="40"/>
      <c r="H4500" s="40"/>
      <c r="I4500" s="40"/>
      <c r="J4500" s="40"/>
      <c r="K4500" s="40"/>
      <c r="L4500" s="40"/>
      <c r="M4500" s="40"/>
      <c r="N4500" s="40"/>
      <c r="O4500" s="40"/>
      <c r="P4500" s="40">
        <f t="shared" si="625"/>
        <v>15</v>
      </c>
      <c r="Q4500" s="40">
        <f>5</f>
        <v>5</v>
      </c>
      <c r="R4500" s="40"/>
      <c r="S4500" s="40"/>
      <c r="T4500" s="40">
        <f t="shared" si="626"/>
        <v>35</v>
      </c>
      <c r="U4500" s="40"/>
      <c r="V4500">
        <v>5</v>
      </c>
    </row>
    <row r="4501" spans="2:22" x14ac:dyDescent="0.25">
      <c r="B4501" s="39">
        <f t="shared" si="627"/>
        <v>43301</v>
      </c>
      <c r="C4501" s="40">
        <f t="shared" si="628"/>
        <v>80</v>
      </c>
      <c r="D4501" s="40">
        <f t="shared" si="623"/>
        <v>60</v>
      </c>
      <c r="E4501" s="40">
        <f t="shared" si="624"/>
        <v>20</v>
      </c>
      <c r="F4501" s="40"/>
      <c r="G4501" s="40"/>
      <c r="H4501" s="40"/>
      <c r="I4501" s="40"/>
      <c r="J4501" s="40"/>
      <c r="K4501" s="40"/>
      <c r="L4501" s="40"/>
      <c r="M4501" s="40"/>
      <c r="N4501" s="40"/>
      <c r="O4501" s="40"/>
      <c r="P4501" s="40">
        <f t="shared" si="625"/>
        <v>15</v>
      </c>
      <c r="Q4501" s="40">
        <f>5</f>
        <v>5</v>
      </c>
      <c r="R4501" s="40"/>
      <c r="S4501" s="40"/>
      <c r="T4501" s="40">
        <f t="shared" si="626"/>
        <v>35</v>
      </c>
      <c r="U4501" s="40"/>
      <c r="V4501">
        <v>5</v>
      </c>
    </row>
    <row r="4502" spans="2:22" x14ac:dyDescent="0.25">
      <c r="B4502" s="39">
        <f t="shared" si="627"/>
        <v>43302</v>
      </c>
      <c r="C4502" s="40">
        <f t="shared" si="628"/>
        <v>80</v>
      </c>
      <c r="D4502" s="40">
        <f t="shared" si="623"/>
        <v>60</v>
      </c>
      <c r="E4502" s="40">
        <f t="shared" si="624"/>
        <v>20</v>
      </c>
      <c r="F4502" s="40"/>
      <c r="G4502" s="40"/>
      <c r="H4502" s="40"/>
      <c r="I4502" s="40"/>
      <c r="J4502" s="40"/>
      <c r="K4502" s="40"/>
      <c r="L4502" s="40"/>
      <c r="M4502" s="40"/>
      <c r="N4502" s="40"/>
      <c r="O4502" s="40"/>
      <c r="P4502" s="40">
        <f t="shared" si="625"/>
        <v>15</v>
      </c>
      <c r="Q4502" s="40">
        <f>5</f>
        <v>5</v>
      </c>
      <c r="R4502" s="40"/>
      <c r="S4502" s="40"/>
      <c r="T4502" s="40">
        <f t="shared" si="626"/>
        <v>35</v>
      </c>
      <c r="U4502" s="40"/>
      <c r="V4502">
        <v>5</v>
      </c>
    </row>
    <row r="4503" spans="2:22" x14ac:dyDescent="0.25">
      <c r="B4503" s="39">
        <f t="shared" si="627"/>
        <v>43303</v>
      </c>
      <c r="C4503" s="40">
        <f t="shared" si="628"/>
        <v>80</v>
      </c>
      <c r="D4503" s="40">
        <f t="shared" si="623"/>
        <v>60</v>
      </c>
      <c r="E4503" s="40">
        <f t="shared" si="624"/>
        <v>20</v>
      </c>
      <c r="F4503" s="40"/>
      <c r="G4503" s="40"/>
      <c r="H4503" s="40"/>
      <c r="I4503" s="40"/>
      <c r="J4503" s="40"/>
      <c r="K4503" s="40"/>
      <c r="L4503" s="40"/>
      <c r="M4503" s="40"/>
      <c r="N4503" s="40"/>
      <c r="O4503" s="40"/>
      <c r="P4503" s="40">
        <f t="shared" si="625"/>
        <v>15</v>
      </c>
      <c r="Q4503" s="40">
        <f>5</f>
        <v>5</v>
      </c>
      <c r="R4503" s="40"/>
      <c r="S4503" s="40"/>
      <c r="T4503" s="40">
        <f t="shared" si="626"/>
        <v>35</v>
      </c>
      <c r="U4503" s="40"/>
      <c r="V4503">
        <v>5</v>
      </c>
    </row>
    <row r="4504" spans="2:22" x14ac:dyDescent="0.25">
      <c r="B4504" s="39">
        <f t="shared" si="627"/>
        <v>43304</v>
      </c>
      <c r="C4504" s="40">
        <f t="shared" si="628"/>
        <v>80</v>
      </c>
      <c r="D4504" s="40">
        <f t="shared" si="623"/>
        <v>60</v>
      </c>
      <c r="E4504" s="40">
        <f t="shared" si="624"/>
        <v>20</v>
      </c>
      <c r="F4504" s="40"/>
      <c r="G4504" s="40"/>
      <c r="H4504" s="40"/>
      <c r="I4504" s="40"/>
      <c r="J4504" s="40"/>
      <c r="K4504" s="40"/>
      <c r="L4504" s="40"/>
      <c r="M4504" s="40"/>
      <c r="N4504" s="40"/>
      <c r="O4504" s="40"/>
      <c r="P4504" s="40">
        <f t="shared" si="625"/>
        <v>15</v>
      </c>
      <c r="Q4504" s="40">
        <f>5</f>
        <v>5</v>
      </c>
      <c r="R4504" s="40"/>
      <c r="S4504" s="40"/>
      <c r="T4504" s="40">
        <f t="shared" si="626"/>
        <v>35</v>
      </c>
      <c r="U4504" s="40"/>
      <c r="V4504">
        <v>5</v>
      </c>
    </row>
    <row r="4505" spans="2:22" x14ac:dyDescent="0.25">
      <c r="B4505" s="39">
        <f t="shared" si="627"/>
        <v>43305</v>
      </c>
      <c r="C4505" s="40">
        <f t="shared" si="628"/>
        <v>80</v>
      </c>
      <c r="D4505" s="40">
        <f t="shared" si="623"/>
        <v>60</v>
      </c>
      <c r="E4505" s="40">
        <f t="shared" si="624"/>
        <v>20</v>
      </c>
      <c r="F4505" s="40"/>
      <c r="G4505" s="40"/>
      <c r="H4505" s="40"/>
      <c r="I4505" s="40"/>
      <c r="J4505" s="40"/>
      <c r="K4505" s="40"/>
      <c r="L4505" s="40"/>
      <c r="M4505" s="40"/>
      <c r="N4505" s="40"/>
      <c r="O4505" s="40"/>
      <c r="P4505" s="40">
        <f t="shared" si="625"/>
        <v>15</v>
      </c>
      <c r="Q4505" s="40">
        <f>5</f>
        <v>5</v>
      </c>
      <c r="R4505" s="40"/>
      <c r="S4505" s="40"/>
      <c r="T4505" s="40">
        <f t="shared" si="626"/>
        <v>35</v>
      </c>
      <c r="U4505" s="40"/>
      <c r="V4505">
        <v>5</v>
      </c>
    </row>
    <row r="4506" spans="2:22" x14ac:dyDescent="0.25">
      <c r="B4506" s="39">
        <f t="shared" si="627"/>
        <v>43306</v>
      </c>
      <c r="C4506" s="40">
        <f t="shared" si="628"/>
        <v>80</v>
      </c>
      <c r="D4506" s="40">
        <f t="shared" si="623"/>
        <v>60</v>
      </c>
      <c r="E4506" s="40">
        <f t="shared" si="624"/>
        <v>20</v>
      </c>
      <c r="F4506" s="40"/>
      <c r="G4506" s="40"/>
      <c r="H4506" s="40"/>
      <c r="I4506" s="40"/>
      <c r="J4506" s="40"/>
      <c r="K4506" s="40"/>
      <c r="L4506" s="40"/>
      <c r="M4506" s="40"/>
      <c r="N4506" s="40"/>
      <c r="O4506" s="40"/>
      <c r="P4506" s="40">
        <f t="shared" si="625"/>
        <v>15</v>
      </c>
      <c r="Q4506" s="40">
        <f>5</f>
        <v>5</v>
      </c>
      <c r="R4506" s="40"/>
      <c r="S4506" s="40"/>
      <c r="T4506" s="40">
        <f t="shared" si="626"/>
        <v>35</v>
      </c>
      <c r="U4506" s="40"/>
      <c r="V4506">
        <v>5</v>
      </c>
    </row>
    <row r="4507" spans="2:22" x14ac:dyDescent="0.25">
      <c r="B4507" s="39">
        <f t="shared" si="627"/>
        <v>43307</v>
      </c>
      <c r="C4507" s="40">
        <f t="shared" si="628"/>
        <v>80</v>
      </c>
      <c r="D4507" s="40">
        <f t="shared" si="623"/>
        <v>60</v>
      </c>
      <c r="E4507" s="40">
        <f t="shared" si="624"/>
        <v>20</v>
      </c>
      <c r="F4507" s="40"/>
      <c r="G4507" s="40"/>
      <c r="H4507" s="40"/>
      <c r="I4507" s="40"/>
      <c r="J4507" s="40"/>
      <c r="K4507" s="40"/>
      <c r="L4507" s="40"/>
      <c r="M4507" s="40"/>
      <c r="N4507" s="40"/>
      <c r="O4507" s="40"/>
      <c r="P4507" s="40">
        <f t="shared" si="625"/>
        <v>15</v>
      </c>
      <c r="Q4507" s="40">
        <f>5</f>
        <v>5</v>
      </c>
      <c r="R4507" s="40"/>
      <c r="S4507" s="40"/>
      <c r="T4507" s="40">
        <f t="shared" si="626"/>
        <v>35</v>
      </c>
      <c r="U4507" s="40"/>
      <c r="V4507">
        <v>5</v>
      </c>
    </row>
    <row r="4508" spans="2:22" x14ac:dyDescent="0.25">
      <c r="B4508" s="39">
        <f t="shared" si="627"/>
        <v>43308</v>
      </c>
      <c r="C4508" s="40">
        <f t="shared" si="628"/>
        <v>80</v>
      </c>
      <c r="D4508" s="40">
        <f t="shared" si="623"/>
        <v>60</v>
      </c>
      <c r="E4508" s="40">
        <f t="shared" si="624"/>
        <v>20</v>
      </c>
      <c r="F4508" s="40"/>
      <c r="G4508" s="40"/>
      <c r="H4508" s="40"/>
      <c r="I4508" s="40"/>
      <c r="J4508" s="40"/>
      <c r="K4508" s="40"/>
      <c r="L4508" s="40"/>
      <c r="M4508" s="40"/>
      <c r="N4508" s="40"/>
      <c r="O4508" s="40"/>
      <c r="P4508" s="40">
        <f t="shared" si="625"/>
        <v>15</v>
      </c>
      <c r="Q4508" s="40">
        <f>5</f>
        <v>5</v>
      </c>
      <c r="R4508" s="40"/>
      <c r="S4508" s="40"/>
      <c r="T4508" s="40">
        <f t="shared" si="626"/>
        <v>35</v>
      </c>
      <c r="U4508" s="40"/>
      <c r="V4508">
        <v>5</v>
      </c>
    </row>
    <row r="4509" spans="2:22" x14ac:dyDescent="0.25">
      <c r="B4509" s="39">
        <f t="shared" si="627"/>
        <v>43309</v>
      </c>
      <c r="C4509" s="40">
        <f t="shared" si="628"/>
        <v>80</v>
      </c>
      <c r="D4509" s="40">
        <f t="shared" si="623"/>
        <v>60</v>
      </c>
      <c r="E4509" s="40">
        <f t="shared" si="624"/>
        <v>20</v>
      </c>
      <c r="F4509" s="40"/>
      <c r="G4509" s="40"/>
      <c r="H4509" s="40"/>
      <c r="I4509" s="40"/>
      <c r="J4509" s="40"/>
      <c r="K4509" s="40"/>
      <c r="L4509" s="40"/>
      <c r="M4509" s="40"/>
      <c r="N4509" s="40"/>
      <c r="O4509" s="40"/>
      <c r="P4509" s="40">
        <f t="shared" si="625"/>
        <v>15</v>
      </c>
      <c r="Q4509" s="40">
        <f>5</f>
        <v>5</v>
      </c>
      <c r="R4509" s="40"/>
      <c r="S4509" s="40"/>
      <c r="T4509" s="40">
        <f t="shared" si="626"/>
        <v>35</v>
      </c>
      <c r="U4509" s="40"/>
      <c r="V4509">
        <v>5</v>
      </c>
    </row>
    <row r="4510" spans="2:22" x14ac:dyDescent="0.25">
      <c r="B4510" s="39">
        <f t="shared" si="627"/>
        <v>43310</v>
      </c>
      <c r="C4510" s="40">
        <f t="shared" si="628"/>
        <v>80</v>
      </c>
      <c r="D4510" s="40">
        <f t="shared" si="623"/>
        <v>60</v>
      </c>
      <c r="E4510" s="40">
        <f t="shared" si="624"/>
        <v>20</v>
      </c>
      <c r="F4510" s="40"/>
      <c r="G4510" s="40"/>
      <c r="H4510" s="40"/>
      <c r="I4510" s="40"/>
      <c r="J4510" s="40"/>
      <c r="K4510" s="40"/>
      <c r="L4510" s="40"/>
      <c r="M4510" s="40"/>
      <c r="N4510" s="40"/>
      <c r="O4510" s="40"/>
      <c r="P4510" s="40">
        <f t="shared" si="625"/>
        <v>15</v>
      </c>
      <c r="Q4510" s="40">
        <f>5</f>
        <v>5</v>
      </c>
      <c r="R4510" s="40"/>
      <c r="S4510" s="40"/>
      <c r="T4510" s="40">
        <f t="shared" si="626"/>
        <v>35</v>
      </c>
      <c r="U4510" s="40"/>
      <c r="V4510">
        <v>5</v>
      </c>
    </row>
    <row r="4511" spans="2:22" x14ac:dyDescent="0.25">
      <c r="B4511" s="39">
        <f t="shared" si="627"/>
        <v>43311</v>
      </c>
      <c r="C4511" s="40">
        <f t="shared" si="628"/>
        <v>80</v>
      </c>
      <c r="D4511" s="40">
        <f t="shared" si="623"/>
        <v>60</v>
      </c>
      <c r="E4511" s="40">
        <f t="shared" si="624"/>
        <v>20</v>
      </c>
      <c r="F4511" s="40"/>
      <c r="G4511" s="40"/>
      <c r="H4511" s="40"/>
      <c r="I4511" s="40"/>
      <c r="J4511" s="40"/>
      <c r="K4511" s="40"/>
      <c r="L4511" s="40"/>
      <c r="M4511" s="40"/>
      <c r="N4511" s="40"/>
      <c r="O4511" s="40"/>
      <c r="P4511" s="40">
        <f t="shared" si="625"/>
        <v>15</v>
      </c>
      <c r="Q4511" s="40">
        <f>5</f>
        <v>5</v>
      </c>
      <c r="R4511" s="40"/>
      <c r="S4511" s="40"/>
      <c r="T4511" s="40">
        <f t="shared" si="626"/>
        <v>35</v>
      </c>
      <c r="U4511" s="40"/>
      <c r="V4511">
        <v>5</v>
      </c>
    </row>
    <row r="4512" spans="2:22" x14ac:dyDescent="0.25">
      <c r="B4512" s="39">
        <f t="shared" si="627"/>
        <v>43312</v>
      </c>
      <c r="C4512" s="40">
        <f t="shared" si="628"/>
        <v>80</v>
      </c>
      <c r="D4512" s="40">
        <f t="shared" si="623"/>
        <v>60</v>
      </c>
      <c r="E4512" s="40">
        <f t="shared" si="624"/>
        <v>20</v>
      </c>
      <c r="F4512" s="40"/>
      <c r="G4512" s="40"/>
      <c r="H4512" s="40"/>
      <c r="I4512" s="40"/>
      <c r="J4512" s="40"/>
      <c r="K4512" s="40"/>
      <c r="L4512" s="40"/>
      <c r="M4512" s="40"/>
      <c r="N4512" s="40"/>
      <c r="O4512" s="40"/>
      <c r="P4512" s="40">
        <f t="shared" si="625"/>
        <v>15</v>
      </c>
      <c r="Q4512" s="40">
        <f>5</f>
        <v>5</v>
      </c>
      <c r="R4512" s="40"/>
      <c r="S4512" s="40"/>
      <c r="T4512" s="40">
        <f t="shared" si="626"/>
        <v>35</v>
      </c>
      <c r="U4512" s="40"/>
      <c r="V4512">
        <v>5</v>
      </c>
    </row>
    <row r="4513" spans="2:22" x14ac:dyDescent="0.25">
      <c r="B4513" s="39">
        <f t="shared" si="627"/>
        <v>43313</v>
      </c>
      <c r="C4513" s="40">
        <f t="shared" si="628"/>
        <v>80</v>
      </c>
      <c r="D4513" s="40">
        <f t="shared" si="623"/>
        <v>70</v>
      </c>
      <c r="E4513" s="40">
        <f t="shared" si="624"/>
        <v>10</v>
      </c>
      <c r="F4513" s="40"/>
      <c r="G4513" s="40"/>
      <c r="H4513" s="40"/>
      <c r="I4513" s="40"/>
      <c r="J4513" s="40"/>
      <c r="K4513" s="40"/>
      <c r="L4513" s="40"/>
      <c r="M4513" s="40"/>
      <c r="N4513" s="40"/>
      <c r="O4513" s="40"/>
      <c r="P4513" s="40">
        <f>5+12+10</f>
        <v>27</v>
      </c>
      <c r="Q4513" s="40">
        <f>18+10</f>
        <v>28</v>
      </c>
      <c r="R4513" s="40"/>
      <c r="S4513" s="40"/>
      <c r="T4513" s="40">
        <v>10</v>
      </c>
      <c r="U4513" s="40"/>
      <c r="V4513">
        <v>5</v>
      </c>
    </row>
    <row r="4514" spans="2:22" x14ac:dyDescent="0.25">
      <c r="B4514" s="39">
        <f t="shared" si="627"/>
        <v>43314</v>
      </c>
      <c r="C4514" s="40">
        <f t="shared" si="628"/>
        <v>80</v>
      </c>
      <c r="D4514" s="40">
        <f t="shared" si="623"/>
        <v>70</v>
      </c>
      <c r="E4514" s="40">
        <f t="shared" si="624"/>
        <v>10</v>
      </c>
      <c r="F4514" s="40"/>
      <c r="G4514" s="40"/>
      <c r="H4514" s="40"/>
      <c r="I4514" s="40"/>
      <c r="J4514" s="40"/>
      <c r="K4514" s="40"/>
      <c r="L4514" s="40"/>
      <c r="M4514" s="40"/>
      <c r="N4514" s="40"/>
      <c r="O4514" s="40"/>
      <c r="P4514" s="40">
        <f t="shared" ref="P4514:P4543" si="629">5+12+10</f>
        <v>27</v>
      </c>
      <c r="Q4514" s="40">
        <f t="shared" ref="Q4514:Q4543" si="630">18+10</f>
        <v>28</v>
      </c>
      <c r="R4514" s="40"/>
      <c r="S4514" s="40"/>
      <c r="T4514" s="40">
        <v>10</v>
      </c>
      <c r="U4514" s="40"/>
      <c r="V4514">
        <v>5</v>
      </c>
    </row>
    <row r="4515" spans="2:22" x14ac:dyDescent="0.25">
      <c r="B4515" s="39">
        <f t="shared" si="627"/>
        <v>43315</v>
      </c>
      <c r="C4515" s="40">
        <f t="shared" si="628"/>
        <v>80</v>
      </c>
      <c r="D4515" s="40">
        <f t="shared" si="623"/>
        <v>70</v>
      </c>
      <c r="E4515" s="40">
        <f t="shared" si="624"/>
        <v>10</v>
      </c>
      <c r="F4515" s="40"/>
      <c r="G4515" s="40"/>
      <c r="H4515" s="40"/>
      <c r="I4515" s="40"/>
      <c r="J4515" s="40"/>
      <c r="K4515" s="40"/>
      <c r="L4515" s="40"/>
      <c r="M4515" s="40"/>
      <c r="N4515" s="40"/>
      <c r="O4515" s="40"/>
      <c r="P4515" s="40">
        <f t="shared" si="629"/>
        <v>27</v>
      </c>
      <c r="Q4515" s="40">
        <f t="shared" si="630"/>
        <v>28</v>
      </c>
      <c r="R4515" s="40"/>
      <c r="S4515" s="40"/>
      <c r="T4515" s="40">
        <v>10</v>
      </c>
      <c r="U4515" s="40"/>
      <c r="V4515">
        <v>5</v>
      </c>
    </row>
    <row r="4516" spans="2:22" x14ac:dyDescent="0.25">
      <c r="B4516" s="39">
        <f t="shared" si="627"/>
        <v>43316</v>
      </c>
      <c r="C4516" s="40">
        <f t="shared" si="628"/>
        <v>80</v>
      </c>
      <c r="D4516" s="40">
        <f t="shared" si="623"/>
        <v>70</v>
      </c>
      <c r="E4516" s="40">
        <f t="shared" si="624"/>
        <v>10</v>
      </c>
      <c r="F4516" s="40"/>
      <c r="G4516" s="40"/>
      <c r="H4516" s="40"/>
      <c r="I4516" s="40"/>
      <c r="J4516" s="40"/>
      <c r="K4516" s="40"/>
      <c r="L4516" s="40"/>
      <c r="M4516" s="40"/>
      <c r="N4516" s="40"/>
      <c r="O4516" s="40"/>
      <c r="P4516" s="40">
        <f t="shared" si="629"/>
        <v>27</v>
      </c>
      <c r="Q4516" s="40">
        <f t="shared" si="630"/>
        <v>28</v>
      </c>
      <c r="R4516" s="40"/>
      <c r="S4516" s="40"/>
      <c r="T4516" s="40">
        <v>10</v>
      </c>
      <c r="U4516" s="40"/>
      <c r="V4516">
        <v>5</v>
      </c>
    </row>
    <row r="4517" spans="2:22" x14ac:dyDescent="0.25">
      <c r="B4517" s="39">
        <f t="shared" si="627"/>
        <v>43317</v>
      </c>
      <c r="C4517" s="40">
        <f t="shared" si="628"/>
        <v>80</v>
      </c>
      <c r="D4517" s="40">
        <f t="shared" si="623"/>
        <v>70</v>
      </c>
      <c r="E4517" s="40">
        <f t="shared" si="624"/>
        <v>10</v>
      </c>
      <c r="F4517" s="40"/>
      <c r="G4517" s="40"/>
      <c r="H4517" s="40"/>
      <c r="I4517" s="40"/>
      <c r="J4517" s="40"/>
      <c r="K4517" s="40"/>
      <c r="L4517" s="40"/>
      <c r="M4517" s="40"/>
      <c r="N4517" s="40"/>
      <c r="O4517" s="40"/>
      <c r="P4517" s="40">
        <f t="shared" si="629"/>
        <v>27</v>
      </c>
      <c r="Q4517" s="40">
        <f t="shared" si="630"/>
        <v>28</v>
      </c>
      <c r="R4517" s="40"/>
      <c r="S4517" s="40"/>
      <c r="T4517" s="40">
        <v>10</v>
      </c>
      <c r="U4517" s="40"/>
      <c r="V4517">
        <v>5</v>
      </c>
    </row>
    <row r="4518" spans="2:22" x14ac:dyDescent="0.25">
      <c r="B4518" s="39">
        <f t="shared" si="627"/>
        <v>43318</v>
      </c>
      <c r="C4518" s="40">
        <f t="shared" si="628"/>
        <v>80</v>
      </c>
      <c r="D4518" s="40">
        <f t="shared" si="623"/>
        <v>70</v>
      </c>
      <c r="E4518" s="40">
        <f t="shared" si="624"/>
        <v>10</v>
      </c>
      <c r="F4518" s="40"/>
      <c r="G4518" s="40"/>
      <c r="H4518" s="40"/>
      <c r="I4518" s="40"/>
      <c r="J4518" s="40"/>
      <c r="K4518" s="40"/>
      <c r="L4518" s="40"/>
      <c r="M4518" s="40"/>
      <c r="N4518" s="40"/>
      <c r="O4518" s="40"/>
      <c r="P4518" s="40">
        <f t="shared" si="629"/>
        <v>27</v>
      </c>
      <c r="Q4518" s="40">
        <f t="shared" si="630"/>
        <v>28</v>
      </c>
      <c r="R4518" s="40"/>
      <c r="S4518" s="40"/>
      <c r="T4518" s="40">
        <v>10</v>
      </c>
      <c r="U4518" s="40"/>
      <c r="V4518">
        <v>5</v>
      </c>
    </row>
    <row r="4519" spans="2:22" x14ac:dyDescent="0.25">
      <c r="B4519" s="39">
        <f t="shared" si="627"/>
        <v>43319</v>
      </c>
      <c r="C4519" s="40">
        <f t="shared" si="628"/>
        <v>80</v>
      </c>
      <c r="D4519" s="40">
        <f t="shared" si="623"/>
        <v>70</v>
      </c>
      <c r="E4519" s="40">
        <f t="shared" si="624"/>
        <v>10</v>
      </c>
      <c r="F4519" s="40"/>
      <c r="G4519" s="40"/>
      <c r="H4519" s="40"/>
      <c r="I4519" s="40"/>
      <c r="J4519" s="40"/>
      <c r="K4519" s="40"/>
      <c r="L4519" s="40"/>
      <c r="M4519" s="40"/>
      <c r="N4519" s="40"/>
      <c r="O4519" s="40"/>
      <c r="P4519" s="40">
        <f t="shared" si="629"/>
        <v>27</v>
      </c>
      <c r="Q4519" s="40">
        <f t="shared" si="630"/>
        <v>28</v>
      </c>
      <c r="R4519" s="40"/>
      <c r="S4519" s="40"/>
      <c r="T4519" s="40">
        <v>10</v>
      </c>
      <c r="U4519" s="40"/>
      <c r="V4519">
        <v>5</v>
      </c>
    </row>
    <row r="4520" spans="2:22" x14ac:dyDescent="0.25">
      <c r="B4520" s="39">
        <f t="shared" si="627"/>
        <v>43320</v>
      </c>
      <c r="C4520" s="40">
        <f t="shared" si="628"/>
        <v>80</v>
      </c>
      <c r="D4520" s="40">
        <f t="shared" si="623"/>
        <v>70</v>
      </c>
      <c r="E4520" s="40">
        <f t="shared" si="624"/>
        <v>10</v>
      </c>
      <c r="F4520" s="40"/>
      <c r="G4520" s="40"/>
      <c r="H4520" s="40"/>
      <c r="I4520" s="40"/>
      <c r="J4520" s="40"/>
      <c r="K4520" s="40"/>
      <c r="L4520" s="40"/>
      <c r="M4520" s="40"/>
      <c r="N4520" s="40"/>
      <c r="O4520" s="40"/>
      <c r="P4520" s="40">
        <f t="shared" si="629"/>
        <v>27</v>
      </c>
      <c r="Q4520" s="40">
        <f t="shared" si="630"/>
        <v>28</v>
      </c>
      <c r="R4520" s="40"/>
      <c r="S4520" s="40"/>
      <c r="T4520" s="40">
        <v>10</v>
      </c>
      <c r="U4520" s="40"/>
      <c r="V4520">
        <v>5</v>
      </c>
    </row>
    <row r="4521" spans="2:22" x14ac:dyDescent="0.25">
      <c r="B4521" s="39">
        <f t="shared" si="627"/>
        <v>43321</v>
      </c>
      <c r="C4521" s="40">
        <f t="shared" si="628"/>
        <v>80</v>
      </c>
      <c r="D4521" s="40">
        <f t="shared" si="623"/>
        <v>70</v>
      </c>
      <c r="E4521" s="40">
        <f t="shared" si="624"/>
        <v>10</v>
      </c>
      <c r="F4521" s="40"/>
      <c r="G4521" s="40"/>
      <c r="H4521" s="40"/>
      <c r="I4521" s="40"/>
      <c r="J4521" s="40"/>
      <c r="K4521" s="40"/>
      <c r="L4521" s="40"/>
      <c r="M4521" s="40"/>
      <c r="N4521" s="40"/>
      <c r="O4521" s="40"/>
      <c r="P4521" s="40">
        <f t="shared" si="629"/>
        <v>27</v>
      </c>
      <c r="Q4521" s="40">
        <f t="shared" si="630"/>
        <v>28</v>
      </c>
      <c r="R4521" s="40"/>
      <c r="S4521" s="40"/>
      <c r="T4521" s="40">
        <v>10</v>
      </c>
      <c r="U4521" s="40"/>
      <c r="V4521">
        <v>5</v>
      </c>
    </row>
    <row r="4522" spans="2:22" x14ac:dyDescent="0.25">
      <c r="B4522" s="39">
        <f t="shared" si="627"/>
        <v>43322</v>
      </c>
      <c r="C4522" s="40">
        <f t="shared" si="628"/>
        <v>80</v>
      </c>
      <c r="D4522" s="40">
        <f t="shared" si="623"/>
        <v>70</v>
      </c>
      <c r="E4522" s="40">
        <f t="shared" si="624"/>
        <v>10</v>
      </c>
      <c r="F4522" s="40"/>
      <c r="G4522" s="40"/>
      <c r="H4522" s="40"/>
      <c r="I4522" s="40"/>
      <c r="J4522" s="40"/>
      <c r="K4522" s="40"/>
      <c r="L4522" s="40"/>
      <c r="M4522" s="40"/>
      <c r="N4522" s="40"/>
      <c r="O4522" s="40"/>
      <c r="P4522" s="40">
        <f t="shared" si="629"/>
        <v>27</v>
      </c>
      <c r="Q4522" s="40">
        <f t="shared" si="630"/>
        <v>28</v>
      </c>
      <c r="R4522" s="40"/>
      <c r="S4522" s="40"/>
      <c r="T4522" s="40">
        <v>10</v>
      </c>
      <c r="U4522" s="40"/>
      <c r="V4522">
        <v>5</v>
      </c>
    </row>
    <row r="4523" spans="2:22" x14ac:dyDescent="0.25">
      <c r="B4523" s="39">
        <f t="shared" si="627"/>
        <v>43323</v>
      </c>
      <c r="C4523" s="40">
        <f t="shared" si="628"/>
        <v>80</v>
      </c>
      <c r="D4523" s="40">
        <f t="shared" si="623"/>
        <v>70</v>
      </c>
      <c r="E4523" s="40">
        <f t="shared" si="624"/>
        <v>10</v>
      </c>
      <c r="F4523" s="40"/>
      <c r="G4523" s="40"/>
      <c r="H4523" s="40"/>
      <c r="I4523" s="40"/>
      <c r="J4523" s="40"/>
      <c r="K4523" s="40"/>
      <c r="L4523" s="40"/>
      <c r="M4523" s="40"/>
      <c r="N4523" s="40"/>
      <c r="O4523" s="40"/>
      <c r="P4523" s="40">
        <f t="shared" si="629"/>
        <v>27</v>
      </c>
      <c r="Q4523" s="40">
        <f t="shared" si="630"/>
        <v>28</v>
      </c>
      <c r="R4523" s="40"/>
      <c r="S4523" s="40"/>
      <c r="T4523" s="40">
        <v>10</v>
      </c>
      <c r="U4523" s="40"/>
      <c r="V4523">
        <v>5</v>
      </c>
    </row>
    <row r="4524" spans="2:22" x14ac:dyDescent="0.25">
      <c r="B4524" s="39">
        <f t="shared" si="627"/>
        <v>43324</v>
      </c>
      <c r="C4524" s="40">
        <f t="shared" si="628"/>
        <v>80</v>
      </c>
      <c r="D4524" s="40">
        <f t="shared" si="623"/>
        <v>70</v>
      </c>
      <c r="E4524" s="40">
        <f t="shared" si="624"/>
        <v>10</v>
      </c>
      <c r="F4524" s="40"/>
      <c r="G4524" s="40"/>
      <c r="H4524" s="40"/>
      <c r="I4524" s="40"/>
      <c r="J4524" s="40"/>
      <c r="K4524" s="40"/>
      <c r="L4524" s="40"/>
      <c r="M4524" s="40"/>
      <c r="N4524" s="40"/>
      <c r="O4524" s="40"/>
      <c r="P4524" s="40">
        <f t="shared" si="629"/>
        <v>27</v>
      </c>
      <c r="Q4524" s="40">
        <f t="shared" si="630"/>
        <v>28</v>
      </c>
      <c r="R4524" s="40"/>
      <c r="S4524" s="40"/>
      <c r="T4524" s="40">
        <v>10</v>
      </c>
      <c r="U4524" s="40"/>
      <c r="V4524">
        <v>5</v>
      </c>
    </row>
    <row r="4525" spans="2:22" x14ac:dyDescent="0.25">
      <c r="B4525" s="39">
        <f t="shared" si="627"/>
        <v>43325</v>
      </c>
      <c r="C4525" s="40">
        <f t="shared" si="628"/>
        <v>80</v>
      </c>
      <c r="D4525" s="40">
        <f t="shared" si="623"/>
        <v>70</v>
      </c>
      <c r="E4525" s="40">
        <f t="shared" si="624"/>
        <v>10</v>
      </c>
      <c r="F4525" s="40"/>
      <c r="G4525" s="40"/>
      <c r="H4525" s="40"/>
      <c r="I4525" s="40"/>
      <c r="J4525" s="40"/>
      <c r="K4525" s="40"/>
      <c r="L4525" s="40"/>
      <c r="M4525" s="40"/>
      <c r="N4525" s="40"/>
      <c r="O4525" s="40"/>
      <c r="P4525" s="40">
        <f t="shared" si="629"/>
        <v>27</v>
      </c>
      <c r="Q4525" s="40">
        <f t="shared" si="630"/>
        <v>28</v>
      </c>
      <c r="R4525" s="40"/>
      <c r="S4525" s="40"/>
      <c r="T4525" s="40">
        <v>10</v>
      </c>
      <c r="U4525" s="40"/>
      <c r="V4525">
        <v>5</v>
      </c>
    </row>
    <row r="4526" spans="2:22" x14ac:dyDescent="0.25">
      <c r="B4526" s="39">
        <f t="shared" si="627"/>
        <v>43326</v>
      </c>
      <c r="C4526" s="40">
        <f t="shared" si="628"/>
        <v>80</v>
      </c>
      <c r="D4526" s="40">
        <f t="shared" si="623"/>
        <v>70</v>
      </c>
      <c r="E4526" s="40">
        <f t="shared" si="624"/>
        <v>10</v>
      </c>
      <c r="F4526" s="40"/>
      <c r="G4526" s="40"/>
      <c r="H4526" s="40"/>
      <c r="I4526" s="40"/>
      <c r="J4526" s="40"/>
      <c r="K4526" s="40"/>
      <c r="L4526" s="40"/>
      <c r="M4526" s="40"/>
      <c r="N4526" s="40"/>
      <c r="O4526" s="40"/>
      <c r="P4526" s="40">
        <f t="shared" si="629"/>
        <v>27</v>
      </c>
      <c r="Q4526" s="40">
        <f t="shared" si="630"/>
        <v>28</v>
      </c>
      <c r="R4526" s="40"/>
      <c r="S4526" s="40"/>
      <c r="T4526" s="40">
        <v>10</v>
      </c>
      <c r="U4526" s="40"/>
      <c r="V4526">
        <v>5</v>
      </c>
    </row>
    <row r="4527" spans="2:22" x14ac:dyDescent="0.25">
      <c r="B4527" s="39">
        <f t="shared" si="627"/>
        <v>43327</v>
      </c>
      <c r="C4527" s="40">
        <f t="shared" si="628"/>
        <v>80</v>
      </c>
      <c r="D4527" s="40">
        <f t="shared" si="623"/>
        <v>70</v>
      </c>
      <c r="E4527" s="40">
        <f t="shared" si="624"/>
        <v>10</v>
      </c>
      <c r="F4527" s="40"/>
      <c r="G4527" s="40"/>
      <c r="H4527" s="40"/>
      <c r="I4527" s="40"/>
      <c r="J4527" s="40"/>
      <c r="K4527" s="40"/>
      <c r="L4527" s="40"/>
      <c r="M4527" s="40"/>
      <c r="N4527" s="40"/>
      <c r="O4527" s="40"/>
      <c r="P4527" s="40">
        <f t="shared" si="629"/>
        <v>27</v>
      </c>
      <c r="Q4527" s="40">
        <f t="shared" si="630"/>
        <v>28</v>
      </c>
      <c r="R4527" s="40"/>
      <c r="S4527" s="40"/>
      <c r="T4527" s="40">
        <v>10</v>
      </c>
      <c r="U4527" s="40"/>
      <c r="V4527">
        <v>5</v>
      </c>
    </row>
    <row r="4528" spans="2:22" x14ac:dyDescent="0.25">
      <c r="B4528" s="39">
        <f t="shared" si="627"/>
        <v>43328</v>
      </c>
      <c r="C4528" s="40">
        <f t="shared" si="628"/>
        <v>80</v>
      </c>
      <c r="D4528" s="40">
        <f t="shared" si="623"/>
        <v>70</v>
      </c>
      <c r="E4528" s="40">
        <f t="shared" si="624"/>
        <v>10</v>
      </c>
      <c r="F4528" s="40"/>
      <c r="G4528" s="40"/>
      <c r="H4528" s="40"/>
      <c r="I4528" s="40"/>
      <c r="J4528" s="40"/>
      <c r="K4528" s="40"/>
      <c r="L4528" s="40"/>
      <c r="M4528" s="40"/>
      <c r="N4528" s="40"/>
      <c r="O4528" s="40"/>
      <c r="P4528" s="40">
        <f t="shared" si="629"/>
        <v>27</v>
      </c>
      <c r="Q4528" s="40">
        <f t="shared" si="630"/>
        <v>28</v>
      </c>
      <c r="R4528" s="40"/>
      <c r="S4528" s="40"/>
      <c r="T4528" s="40">
        <v>10</v>
      </c>
      <c r="U4528" s="40"/>
      <c r="V4528">
        <v>5</v>
      </c>
    </row>
    <row r="4529" spans="2:22" x14ac:dyDescent="0.25">
      <c r="B4529" s="39">
        <f t="shared" si="627"/>
        <v>43329</v>
      </c>
      <c r="C4529" s="40">
        <f t="shared" si="628"/>
        <v>80</v>
      </c>
      <c r="D4529" s="40">
        <f t="shared" si="623"/>
        <v>70</v>
      </c>
      <c r="E4529" s="40">
        <f t="shared" si="624"/>
        <v>10</v>
      </c>
      <c r="F4529" s="40"/>
      <c r="G4529" s="40"/>
      <c r="H4529" s="40"/>
      <c r="I4529" s="40"/>
      <c r="J4529" s="40"/>
      <c r="K4529" s="40"/>
      <c r="L4529" s="40"/>
      <c r="M4529" s="40"/>
      <c r="N4529" s="40"/>
      <c r="O4529" s="40"/>
      <c r="P4529" s="40">
        <f t="shared" si="629"/>
        <v>27</v>
      </c>
      <c r="Q4529" s="40">
        <f t="shared" si="630"/>
        <v>28</v>
      </c>
      <c r="R4529" s="40"/>
      <c r="S4529" s="40"/>
      <c r="T4529" s="40">
        <v>10</v>
      </c>
      <c r="U4529" s="40"/>
      <c r="V4529">
        <v>5</v>
      </c>
    </row>
    <row r="4530" spans="2:22" x14ac:dyDescent="0.25">
      <c r="B4530" s="39">
        <f t="shared" si="627"/>
        <v>43330</v>
      </c>
      <c r="C4530" s="40">
        <f t="shared" si="628"/>
        <v>80</v>
      </c>
      <c r="D4530" s="40">
        <f t="shared" ref="D4530:D4573" si="631">SUM(F4530:W4530)</f>
        <v>70</v>
      </c>
      <c r="E4530" s="40">
        <f t="shared" ref="E4530:E4573" si="632">C4530-D4530</f>
        <v>10</v>
      </c>
      <c r="F4530" s="40"/>
      <c r="G4530" s="40"/>
      <c r="H4530" s="40"/>
      <c r="I4530" s="40"/>
      <c r="J4530" s="40"/>
      <c r="K4530" s="40"/>
      <c r="L4530" s="40"/>
      <c r="M4530" s="40"/>
      <c r="N4530" s="40"/>
      <c r="O4530" s="40"/>
      <c r="P4530" s="40">
        <f t="shared" si="629"/>
        <v>27</v>
      </c>
      <c r="Q4530" s="40">
        <f t="shared" si="630"/>
        <v>28</v>
      </c>
      <c r="R4530" s="40"/>
      <c r="S4530" s="40"/>
      <c r="T4530" s="40">
        <v>10</v>
      </c>
      <c r="U4530" s="40"/>
      <c r="V4530">
        <v>5</v>
      </c>
    </row>
    <row r="4531" spans="2:22" x14ac:dyDescent="0.25">
      <c r="B4531" s="39">
        <f t="shared" si="627"/>
        <v>43331</v>
      </c>
      <c r="C4531" s="40">
        <f t="shared" si="628"/>
        <v>80</v>
      </c>
      <c r="D4531" s="40">
        <f t="shared" si="631"/>
        <v>70</v>
      </c>
      <c r="E4531" s="40">
        <f t="shared" si="632"/>
        <v>10</v>
      </c>
      <c r="F4531" s="40"/>
      <c r="G4531" s="40"/>
      <c r="H4531" s="40"/>
      <c r="I4531" s="40"/>
      <c r="J4531" s="40"/>
      <c r="K4531" s="40"/>
      <c r="L4531" s="40"/>
      <c r="M4531" s="40"/>
      <c r="N4531" s="40"/>
      <c r="O4531" s="40"/>
      <c r="P4531" s="40">
        <f t="shared" si="629"/>
        <v>27</v>
      </c>
      <c r="Q4531" s="40">
        <f t="shared" si="630"/>
        <v>28</v>
      </c>
      <c r="R4531" s="40"/>
      <c r="S4531" s="40"/>
      <c r="T4531" s="40">
        <v>10</v>
      </c>
      <c r="U4531" s="40"/>
      <c r="V4531">
        <v>5</v>
      </c>
    </row>
    <row r="4532" spans="2:22" x14ac:dyDescent="0.25">
      <c r="B4532" s="39">
        <f t="shared" si="627"/>
        <v>43332</v>
      </c>
      <c r="C4532" s="40">
        <f t="shared" si="628"/>
        <v>80</v>
      </c>
      <c r="D4532" s="40">
        <f t="shared" si="631"/>
        <v>70</v>
      </c>
      <c r="E4532" s="40">
        <f t="shared" si="632"/>
        <v>10</v>
      </c>
      <c r="F4532" s="40"/>
      <c r="G4532" s="40"/>
      <c r="H4532" s="40"/>
      <c r="I4532" s="40"/>
      <c r="J4532" s="40"/>
      <c r="K4532" s="40"/>
      <c r="L4532" s="40"/>
      <c r="M4532" s="40"/>
      <c r="N4532" s="40"/>
      <c r="O4532" s="40"/>
      <c r="P4532" s="40">
        <f t="shared" si="629"/>
        <v>27</v>
      </c>
      <c r="Q4532" s="40">
        <f t="shared" si="630"/>
        <v>28</v>
      </c>
      <c r="R4532" s="40"/>
      <c r="S4532" s="40"/>
      <c r="T4532" s="40">
        <v>10</v>
      </c>
      <c r="U4532" s="40"/>
      <c r="V4532">
        <v>5</v>
      </c>
    </row>
    <row r="4533" spans="2:22" x14ac:dyDescent="0.25">
      <c r="B4533" s="39">
        <f t="shared" si="627"/>
        <v>43333</v>
      </c>
      <c r="C4533" s="40">
        <f t="shared" si="628"/>
        <v>80</v>
      </c>
      <c r="D4533" s="40">
        <f t="shared" si="631"/>
        <v>70</v>
      </c>
      <c r="E4533" s="40">
        <f t="shared" si="632"/>
        <v>10</v>
      </c>
      <c r="F4533" s="40"/>
      <c r="G4533" s="40"/>
      <c r="H4533" s="40"/>
      <c r="I4533" s="40"/>
      <c r="J4533" s="40"/>
      <c r="K4533" s="40"/>
      <c r="L4533" s="40"/>
      <c r="M4533" s="40"/>
      <c r="N4533" s="40"/>
      <c r="O4533" s="40"/>
      <c r="P4533" s="40">
        <f t="shared" si="629"/>
        <v>27</v>
      </c>
      <c r="Q4533" s="40">
        <f t="shared" si="630"/>
        <v>28</v>
      </c>
      <c r="R4533" s="40"/>
      <c r="S4533" s="40"/>
      <c r="T4533" s="40">
        <v>10</v>
      </c>
      <c r="U4533" s="40"/>
      <c r="V4533">
        <v>5</v>
      </c>
    </row>
    <row r="4534" spans="2:22" x14ac:dyDescent="0.25">
      <c r="B4534" s="39">
        <f t="shared" si="627"/>
        <v>43334</v>
      </c>
      <c r="C4534" s="40">
        <f t="shared" si="628"/>
        <v>80</v>
      </c>
      <c r="D4534" s="40">
        <f t="shared" si="631"/>
        <v>70</v>
      </c>
      <c r="E4534" s="40">
        <f t="shared" si="632"/>
        <v>10</v>
      </c>
      <c r="F4534" s="40"/>
      <c r="G4534" s="40"/>
      <c r="H4534" s="40"/>
      <c r="I4534" s="40"/>
      <c r="J4534" s="40"/>
      <c r="K4534" s="40"/>
      <c r="L4534" s="40"/>
      <c r="M4534" s="40"/>
      <c r="N4534" s="40"/>
      <c r="O4534" s="40"/>
      <c r="P4534" s="40">
        <f t="shared" si="629"/>
        <v>27</v>
      </c>
      <c r="Q4534" s="40">
        <f t="shared" si="630"/>
        <v>28</v>
      </c>
      <c r="R4534" s="40"/>
      <c r="S4534" s="40"/>
      <c r="T4534" s="40">
        <v>10</v>
      </c>
      <c r="U4534" s="40"/>
      <c r="V4534">
        <v>5</v>
      </c>
    </row>
    <row r="4535" spans="2:22" x14ac:dyDescent="0.25">
      <c r="B4535" s="39">
        <f t="shared" si="627"/>
        <v>43335</v>
      </c>
      <c r="C4535" s="40">
        <f t="shared" si="628"/>
        <v>80</v>
      </c>
      <c r="D4535" s="40">
        <f t="shared" si="631"/>
        <v>70</v>
      </c>
      <c r="E4535" s="40">
        <f t="shared" si="632"/>
        <v>10</v>
      </c>
      <c r="F4535" s="40"/>
      <c r="G4535" s="40"/>
      <c r="H4535" s="40"/>
      <c r="I4535" s="40"/>
      <c r="J4535" s="40"/>
      <c r="K4535" s="40"/>
      <c r="L4535" s="40"/>
      <c r="M4535" s="40"/>
      <c r="N4535" s="40"/>
      <c r="O4535" s="40"/>
      <c r="P4535" s="40">
        <f t="shared" si="629"/>
        <v>27</v>
      </c>
      <c r="Q4535" s="40">
        <f t="shared" si="630"/>
        <v>28</v>
      </c>
      <c r="R4535" s="40"/>
      <c r="S4535" s="40"/>
      <c r="T4535" s="40">
        <v>10</v>
      </c>
      <c r="U4535" s="40"/>
      <c r="V4535">
        <v>5</v>
      </c>
    </row>
    <row r="4536" spans="2:22" x14ac:dyDescent="0.25">
      <c r="B4536" s="39">
        <f t="shared" si="627"/>
        <v>43336</v>
      </c>
      <c r="C4536" s="40">
        <f t="shared" si="628"/>
        <v>80</v>
      </c>
      <c r="D4536" s="40">
        <f t="shared" si="631"/>
        <v>70</v>
      </c>
      <c r="E4536" s="40">
        <f t="shared" si="632"/>
        <v>10</v>
      </c>
      <c r="F4536" s="40"/>
      <c r="G4536" s="40"/>
      <c r="H4536" s="40"/>
      <c r="I4536" s="40"/>
      <c r="J4536" s="40"/>
      <c r="K4536" s="40"/>
      <c r="L4536" s="40"/>
      <c r="M4536" s="40"/>
      <c r="N4536" s="40"/>
      <c r="O4536" s="40"/>
      <c r="P4536" s="40">
        <f t="shared" si="629"/>
        <v>27</v>
      </c>
      <c r="Q4536" s="40">
        <f t="shared" si="630"/>
        <v>28</v>
      </c>
      <c r="R4536" s="40"/>
      <c r="S4536" s="40"/>
      <c r="T4536" s="40">
        <v>10</v>
      </c>
      <c r="U4536" s="40"/>
      <c r="V4536">
        <v>5</v>
      </c>
    </row>
    <row r="4537" spans="2:22" x14ac:dyDescent="0.25">
      <c r="B4537" s="39">
        <f t="shared" si="627"/>
        <v>43337</v>
      </c>
      <c r="C4537" s="40">
        <f t="shared" si="628"/>
        <v>80</v>
      </c>
      <c r="D4537" s="40">
        <f t="shared" si="631"/>
        <v>70</v>
      </c>
      <c r="E4537" s="40">
        <f t="shared" si="632"/>
        <v>10</v>
      </c>
      <c r="F4537" s="40"/>
      <c r="G4537" s="40"/>
      <c r="H4537" s="40"/>
      <c r="I4537" s="40"/>
      <c r="J4537" s="40"/>
      <c r="K4537" s="40"/>
      <c r="L4537" s="40"/>
      <c r="M4537" s="40"/>
      <c r="N4537" s="40"/>
      <c r="O4537" s="40"/>
      <c r="P4537" s="40">
        <f t="shared" si="629"/>
        <v>27</v>
      </c>
      <c r="Q4537" s="40">
        <f t="shared" si="630"/>
        <v>28</v>
      </c>
      <c r="R4537" s="40"/>
      <c r="S4537" s="40"/>
      <c r="T4537" s="40">
        <v>10</v>
      </c>
      <c r="U4537" s="40"/>
      <c r="V4537">
        <v>5</v>
      </c>
    </row>
    <row r="4538" spans="2:22" x14ac:dyDescent="0.25">
      <c r="B4538" s="39">
        <f t="shared" si="627"/>
        <v>43338</v>
      </c>
      <c r="C4538" s="40">
        <f t="shared" si="628"/>
        <v>80</v>
      </c>
      <c r="D4538" s="40">
        <f t="shared" si="631"/>
        <v>70</v>
      </c>
      <c r="E4538" s="40">
        <f t="shared" si="632"/>
        <v>10</v>
      </c>
      <c r="F4538" s="40"/>
      <c r="G4538" s="40"/>
      <c r="H4538" s="40"/>
      <c r="I4538" s="40"/>
      <c r="J4538" s="40"/>
      <c r="K4538" s="40"/>
      <c r="L4538" s="40"/>
      <c r="M4538" s="40"/>
      <c r="N4538" s="40"/>
      <c r="O4538" s="40"/>
      <c r="P4538" s="40">
        <f t="shared" si="629"/>
        <v>27</v>
      </c>
      <c r="Q4538" s="40">
        <f t="shared" si="630"/>
        <v>28</v>
      </c>
      <c r="R4538" s="40"/>
      <c r="S4538" s="40"/>
      <c r="T4538" s="40">
        <v>10</v>
      </c>
      <c r="U4538" s="40"/>
      <c r="V4538">
        <v>5</v>
      </c>
    </row>
    <row r="4539" spans="2:22" x14ac:dyDescent="0.25">
      <c r="B4539" s="39">
        <f t="shared" si="627"/>
        <v>43339</v>
      </c>
      <c r="C4539" s="40">
        <f t="shared" si="628"/>
        <v>80</v>
      </c>
      <c r="D4539" s="40">
        <f t="shared" si="631"/>
        <v>70</v>
      </c>
      <c r="E4539" s="40">
        <f t="shared" si="632"/>
        <v>10</v>
      </c>
      <c r="F4539" s="40"/>
      <c r="G4539" s="40"/>
      <c r="H4539" s="40"/>
      <c r="I4539" s="40"/>
      <c r="J4539" s="40"/>
      <c r="K4539" s="40"/>
      <c r="L4539" s="40"/>
      <c r="M4539" s="40"/>
      <c r="N4539" s="40"/>
      <c r="O4539" s="40"/>
      <c r="P4539" s="40">
        <f t="shared" si="629"/>
        <v>27</v>
      </c>
      <c r="Q4539" s="40">
        <f t="shared" si="630"/>
        <v>28</v>
      </c>
      <c r="R4539" s="40"/>
      <c r="S4539" s="40"/>
      <c r="T4539" s="40">
        <v>10</v>
      </c>
      <c r="U4539" s="40"/>
      <c r="V4539">
        <v>5</v>
      </c>
    </row>
    <row r="4540" spans="2:22" x14ac:dyDescent="0.25">
      <c r="B4540" s="39">
        <f t="shared" si="627"/>
        <v>43340</v>
      </c>
      <c r="C4540" s="40">
        <f t="shared" si="628"/>
        <v>80</v>
      </c>
      <c r="D4540" s="40">
        <f t="shared" si="631"/>
        <v>70</v>
      </c>
      <c r="E4540" s="40">
        <f t="shared" si="632"/>
        <v>10</v>
      </c>
      <c r="F4540" s="40"/>
      <c r="G4540" s="40"/>
      <c r="H4540" s="40"/>
      <c r="I4540" s="40"/>
      <c r="J4540" s="40"/>
      <c r="K4540" s="40"/>
      <c r="L4540" s="40"/>
      <c r="M4540" s="40"/>
      <c r="N4540" s="40"/>
      <c r="O4540" s="40"/>
      <c r="P4540" s="40">
        <f t="shared" si="629"/>
        <v>27</v>
      </c>
      <c r="Q4540" s="40">
        <f t="shared" si="630"/>
        <v>28</v>
      </c>
      <c r="R4540" s="40"/>
      <c r="S4540" s="40"/>
      <c r="T4540" s="40">
        <v>10</v>
      </c>
      <c r="U4540" s="40"/>
      <c r="V4540">
        <v>5</v>
      </c>
    </row>
    <row r="4541" spans="2:22" x14ac:dyDescent="0.25">
      <c r="B4541" s="39">
        <f t="shared" si="627"/>
        <v>43341</v>
      </c>
      <c r="C4541" s="40">
        <f t="shared" si="628"/>
        <v>80</v>
      </c>
      <c r="D4541" s="40">
        <f t="shared" si="631"/>
        <v>70</v>
      </c>
      <c r="E4541" s="40">
        <f t="shared" si="632"/>
        <v>10</v>
      </c>
      <c r="F4541" s="40"/>
      <c r="G4541" s="40"/>
      <c r="H4541" s="40"/>
      <c r="I4541" s="40"/>
      <c r="J4541" s="40"/>
      <c r="K4541" s="40"/>
      <c r="L4541" s="40"/>
      <c r="M4541" s="40"/>
      <c r="N4541" s="40"/>
      <c r="O4541" s="40"/>
      <c r="P4541" s="40">
        <f t="shared" si="629"/>
        <v>27</v>
      </c>
      <c r="Q4541" s="40">
        <f t="shared" si="630"/>
        <v>28</v>
      </c>
      <c r="R4541" s="40"/>
      <c r="S4541" s="40"/>
      <c r="T4541" s="40">
        <v>10</v>
      </c>
      <c r="U4541" s="40"/>
      <c r="V4541">
        <v>5</v>
      </c>
    </row>
    <row r="4542" spans="2:22" x14ac:dyDescent="0.25">
      <c r="B4542" s="39">
        <f t="shared" si="627"/>
        <v>43342</v>
      </c>
      <c r="C4542" s="40">
        <f t="shared" si="628"/>
        <v>80</v>
      </c>
      <c r="D4542" s="40">
        <f t="shared" si="631"/>
        <v>70</v>
      </c>
      <c r="E4542" s="40">
        <f t="shared" si="632"/>
        <v>10</v>
      </c>
      <c r="F4542" s="40"/>
      <c r="G4542" s="40"/>
      <c r="H4542" s="40"/>
      <c r="I4542" s="40"/>
      <c r="J4542" s="40"/>
      <c r="K4542" s="40"/>
      <c r="L4542" s="40"/>
      <c r="M4542" s="40"/>
      <c r="N4542" s="40"/>
      <c r="O4542" s="40"/>
      <c r="P4542" s="40">
        <f t="shared" si="629"/>
        <v>27</v>
      </c>
      <c r="Q4542" s="40">
        <f t="shared" si="630"/>
        <v>28</v>
      </c>
      <c r="R4542" s="40"/>
      <c r="S4542" s="40"/>
      <c r="T4542" s="40">
        <v>10</v>
      </c>
      <c r="U4542" s="40"/>
      <c r="V4542">
        <v>5</v>
      </c>
    </row>
    <row r="4543" spans="2:22" x14ac:dyDescent="0.25">
      <c r="B4543" s="39">
        <f t="shared" si="627"/>
        <v>43343</v>
      </c>
      <c r="C4543" s="40">
        <f t="shared" si="628"/>
        <v>80</v>
      </c>
      <c r="D4543" s="40">
        <f t="shared" si="631"/>
        <v>70</v>
      </c>
      <c r="E4543" s="40">
        <f t="shared" si="632"/>
        <v>10</v>
      </c>
      <c r="F4543" s="40"/>
      <c r="G4543" s="40"/>
      <c r="H4543" s="40"/>
      <c r="I4543" s="40"/>
      <c r="J4543" s="40"/>
      <c r="K4543" s="40"/>
      <c r="L4543" s="40"/>
      <c r="M4543" s="40"/>
      <c r="N4543" s="40"/>
      <c r="O4543" s="40"/>
      <c r="P4543" s="40">
        <f t="shared" si="629"/>
        <v>27</v>
      </c>
      <c r="Q4543" s="40">
        <f t="shared" si="630"/>
        <v>28</v>
      </c>
      <c r="R4543" s="40"/>
      <c r="S4543" s="40"/>
      <c r="T4543" s="40">
        <v>10</v>
      </c>
      <c r="U4543" s="40"/>
      <c r="V4543">
        <v>5</v>
      </c>
    </row>
    <row r="4544" spans="2:22" x14ac:dyDescent="0.25">
      <c r="B4544" s="39">
        <f t="shared" si="627"/>
        <v>43344</v>
      </c>
      <c r="C4544" s="40">
        <f t="shared" si="628"/>
        <v>80</v>
      </c>
      <c r="D4544" s="40">
        <f t="shared" si="631"/>
        <v>20</v>
      </c>
      <c r="E4544" s="40">
        <f t="shared" si="632"/>
        <v>60</v>
      </c>
      <c r="F4544" s="40"/>
      <c r="G4544" s="40"/>
      <c r="H4544" s="40"/>
      <c r="I4544" s="40"/>
      <c r="J4544" s="40"/>
      <c r="K4544" s="40"/>
      <c r="L4544" s="40"/>
      <c r="M4544" s="40"/>
      <c r="N4544" s="40"/>
      <c r="O4544" s="40"/>
      <c r="P4544" s="40">
        <v>5</v>
      </c>
      <c r="Q4544" s="40"/>
      <c r="R4544" s="40"/>
      <c r="S4544" s="40"/>
      <c r="T4544" s="40">
        <v>10</v>
      </c>
      <c r="U4544" s="40"/>
      <c r="V4544">
        <v>5</v>
      </c>
    </row>
    <row r="4545" spans="2:22" x14ac:dyDescent="0.25">
      <c r="B4545" s="39">
        <f t="shared" si="627"/>
        <v>43345</v>
      </c>
      <c r="C4545" s="40">
        <f t="shared" si="628"/>
        <v>80</v>
      </c>
      <c r="D4545" s="40">
        <f t="shared" si="631"/>
        <v>20</v>
      </c>
      <c r="E4545" s="40">
        <f t="shared" si="632"/>
        <v>60</v>
      </c>
      <c r="F4545" s="40"/>
      <c r="G4545" s="40"/>
      <c r="H4545" s="40"/>
      <c r="I4545" s="40"/>
      <c r="J4545" s="40"/>
      <c r="K4545" s="40"/>
      <c r="L4545" s="40"/>
      <c r="M4545" s="40"/>
      <c r="N4545" s="40"/>
      <c r="O4545" s="40"/>
      <c r="P4545" s="40">
        <v>5</v>
      </c>
      <c r="Q4545" s="40"/>
      <c r="R4545" s="40"/>
      <c r="S4545" s="40"/>
      <c r="T4545" s="40">
        <v>10</v>
      </c>
      <c r="U4545" s="40"/>
      <c r="V4545">
        <v>5</v>
      </c>
    </row>
    <row r="4546" spans="2:22" x14ac:dyDescent="0.25">
      <c r="B4546" s="39">
        <f t="shared" si="627"/>
        <v>43346</v>
      </c>
      <c r="C4546" s="40">
        <f t="shared" si="628"/>
        <v>80</v>
      </c>
      <c r="D4546" s="40">
        <f t="shared" si="631"/>
        <v>20</v>
      </c>
      <c r="E4546" s="40">
        <f t="shared" si="632"/>
        <v>60</v>
      </c>
      <c r="F4546" s="40"/>
      <c r="G4546" s="40"/>
      <c r="H4546" s="40"/>
      <c r="I4546" s="40"/>
      <c r="J4546" s="40"/>
      <c r="K4546" s="40"/>
      <c r="L4546" s="40"/>
      <c r="M4546" s="40"/>
      <c r="N4546" s="40"/>
      <c r="O4546" s="40"/>
      <c r="P4546" s="40">
        <v>5</v>
      </c>
      <c r="Q4546" s="40"/>
      <c r="R4546" s="40"/>
      <c r="S4546" s="40"/>
      <c r="T4546" s="40">
        <v>10</v>
      </c>
      <c r="U4546" s="40"/>
      <c r="V4546">
        <v>5</v>
      </c>
    </row>
    <row r="4547" spans="2:22" x14ac:dyDescent="0.25">
      <c r="B4547" s="39">
        <f t="shared" si="627"/>
        <v>43347</v>
      </c>
      <c r="C4547" s="40">
        <f t="shared" si="628"/>
        <v>80</v>
      </c>
      <c r="D4547" s="40">
        <f t="shared" si="631"/>
        <v>20</v>
      </c>
      <c r="E4547" s="40">
        <f t="shared" si="632"/>
        <v>60</v>
      </c>
      <c r="F4547" s="40"/>
      <c r="G4547" s="40"/>
      <c r="H4547" s="40"/>
      <c r="I4547" s="40"/>
      <c r="J4547" s="40"/>
      <c r="K4547" s="40"/>
      <c r="L4547" s="40"/>
      <c r="M4547" s="40"/>
      <c r="N4547" s="40"/>
      <c r="O4547" s="40"/>
      <c r="P4547" s="40">
        <v>5</v>
      </c>
      <c r="Q4547" s="40"/>
      <c r="R4547" s="40"/>
      <c r="S4547" s="40"/>
      <c r="T4547" s="40">
        <v>10</v>
      </c>
      <c r="U4547" s="40"/>
      <c r="V4547">
        <v>5</v>
      </c>
    </row>
    <row r="4548" spans="2:22" x14ac:dyDescent="0.25">
      <c r="B4548" s="39">
        <f t="shared" si="627"/>
        <v>43348</v>
      </c>
      <c r="C4548" s="40">
        <f t="shared" si="628"/>
        <v>80</v>
      </c>
      <c r="D4548" s="40">
        <f t="shared" si="631"/>
        <v>20</v>
      </c>
      <c r="E4548" s="40">
        <f t="shared" si="632"/>
        <v>60</v>
      </c>
      <c r="F4548" s="40"/>
      <c r="G4548" s="40"/>
      <c r="H4548" s="40"/>
      <c r="I4548" s="40"/>
      <c r="J4548" s="40"/>
      <c r="K4548" s="40"/>
      <c r="L4548" s="40"/>
      <c r="M4548" s="40"/>
      <c r="N4548" s="40"/>
      <c r="O4548" s="40"/>
      <c r="P4548" s="40">
        <v>5</v>
      </c>
      <c r="Q4548" s="40"/>
      <c r="R4548" s="40"/>
      <c r="S4548" s="40"/>
      <c r="T4548" s="40">
        <v>10</v>
      </c>
      <c r="U4548" s="40"/>
      <c r="V4548">
        <v>5</v>
      </c>
    </row>
    <row r="4549" spans="2:22" x14ac:dyDescent="0.25">
      <c r="B4549" s="39">
        <f t="shared" si="627"/>
        <v>43349</v>
      </c>
      <c r="C4549" s="40">
        <f t="shared" si="628"/>
        <v>80</v>
      </c>
      <c r="D4549" s="40">
        <f t="shared" si="631"/>
        <v>20</v>
      </c>
      <c r="E4549" s="40">
        <f t="shared" si="632"/>
        <v>60</v>
      </c>
      <c r="F4549" s="40"/>
      <c r="G4549" s="40"/>
      <c r="H4549" s="40"/>
      <c r="I4549" s="40"/>
      <c r="J4549" s="40"/>
      <c r="K4549" s="40"/>
      <c r="L4549" s="40"/>
      <c r="M4549" s="40"/>
      <c r="N4549" s="40"/>
      <c r="O4549" s="40"/>
      <c r="P4549" s="40">
        <v>5</v>
      </c>
      <c r="Q4549" s="40"/>
      <c r="R4549" s="40"/>
      <c r="S4549" s="40"/>
      <c r="T4549" s="40">
        <v>10</v>
      </c>
      <c r="U4549" s="40"/>
      <c r="V4549">
        <v>5</v>
      </c>
    </row>
    <row r="4550" spans="2:22" x14ac:dyDescent="0.25">
      <c r="B4550" s="39">
        <f t="shared" si="627"/>
        <v>43350</v>
      </c>
      <c r="C4550" s="40">
        <f t="shared" si="628"/>
        <v>80</v>
      </c>
      <c r="D4550" s="40">
        <f t="shared" si="631"/>
        <v>20</v>
      </c>
      <c r="E4550" s="40">
        <f t="shared" si="632"/>
        <v>60</v>
      </c>
      <c r="F4550" s="40"/>
      <c r="G4550" s="40"/>
      <c r="H4550" s="40"/>
      <c r="I4550" s="40"/>
      <c r="J4550" s="40"/>
      <c r="K4550" s="40"/>
      <c r="L4550" s="40"/>
      <c r="M4550" s="40"/>
      <c r="N4550" s="40"/>
      <c r="O4550" s="40"/>
      <c r="P4550" s="40">
        <v>5</v>
      </c>
      <c r="Q4550" s="40"/>
      <c r="R4550" s="40"/>
      <c r="S4550" s="40"/>
      <c r="T4550" s="40">
        <v>10</v>
      </c>
      <c r="U4550" s="40"/>
      <c r="V4550">
        <v>5</v>
      </c>
    </row>
    <row r="4551" spans="2:22" x14ac:dyDescent="0.25">
      <c r="B4551" s="39">
        <f t="shared" si="627"/>
        <v>43351</v>
      </c>
      <c r="C4551" s="40">
        <f t="shared" si="628"/>
        <v>80</v>
      </c>
      <c r="D4551" s="40">
        <f t="shared" si="631"/>
        <v>20</v>
      </c>
      <c r="E4551" s="40">
        <f t="shared" si="632"/>
        <v>60</v>
      </c>
      <c r="F4551" s="40"/>
      <c r="G4551" s="40"/>
      <c r="H4551" s="40"/>
      <c r="I4551" s="40"/>
      <c r="J4551" s="40"/>
      <c r="K4551" s="40"/>
      <c r="L4551" s="40"/>
      <c r="M4551" s="40"/>
      <c r="N4551" s="40"/>
      <c r="O4551" s="40"/>
      <c r="P4551" s="40">
        <v>5</v>
      </c>
      <c r="Q4551" s="40"/>
      <c r="R4551" s="40"/>
      <c r="S4551" s="40"/>
      <c r="T4551" s="40">
        <v>10</v>
      </c>
      <c r="U4551" s="40"/>
      <c r="V4551">
        <v>5</v>
      </c>
    </row>
    <row r="4552" spans="2:22" x14ac:dyDescent="0.25">
      <c r="B4552" s="39">
        <f t="shared" si="627"/>
        <v>43352</v>
      </c>
      <c r="C4552" s="40">
        <f t="shared" si="628"/>
        <v>80</v>
      </c>
      <c r="D4552" s="40">
        <f t="shared" si="631"/>
        <v>20</v>
      </c>
      <c r="E4552" s="40">
        <f t="shared" si="632"/>
        <v>60</v>
      </c>
      <c r="F4552" s="40"/>
      <c r="G4552" s="40"/>
      <c r="H4552" s="40"/>
      <c r="I4552" s="40"/>
      <c r="J4552" s="40"/>
      <c r="K4552" s="40"/>
      <c r="L4552" s="40"/>
      <c r="M4552" s="40"/>
      <c r="N4552" s="40"/>
      <c r="O4552" s="40"/>
      <c r="P4552" s="40">
        <v>5</v>
      </c>
      <c r="Q4552" s="40"/>
      <c r="R4552" s="40"/>
      <c r="S4552" s="40"/>
      <c r="T4552" s="40">
        <v>10</v>
      </c>
      <c r="U4552" s="40"/>
      <c r="V4552">
        <v>5</v>
      </c>
    </row>
    <row r="4553" spans="2:22" x14ac:dyDescent="0.25">
      <c r="B4553" s="39">
        <f t="shared" ref="B4553:B4573" si="633">B4552+1</f>
        <v>43353</v>
      </c>
      <c r="C4553" s="40">
        <f t="shared" si="628"/>
        <v>80</v>
      </c>
      <c r="D4553" s="40">
        <f t="shared" si="631"/>
        <v>20</v>
      </c>
      <c r="E4553" s="40">
        <f t="shared" si="632"/>
        <v>60</v>
      </c>
      <c r="F4553" s="40"/>
      <c r="G4553" s="40"/>
      <c r="H4553" s="40"/>
      <c r="I4553" s="40"/>
      <c r="J4553" s="40"/>
      <c r="K4553" s="40"/>
      <c r="L4553" s="40"/>
      <c r="M4553" s="40"/>
      <c r="N4553" s="40"/>
      <c r="O4553" s="40"/>
      <c r="P4553" s="40">
        <v>5</v>
      </c>
      <c r="Q4553" s="40"/>
      <c r="R4553" s="40"/>
      <c r="S4553" s="40"/>
      <c r="T4553" s="40">
        <v>10</v>
      </c>
      <c r="U4553" s="40"/>
      <c r="V4553">
        <v>5</v>
      </c>
    </row>
    <row r="4554" spans="2:22" x14ac:dyDescent="0.25">
      <c r="B4554" s="39">
        <f t="shared" si="633"/>
        <v>43354</v>
      </c>
      <c r="C4554" s="40">
        <f t="shared" ref="C4554:C4573" si="634">C4553</f>
        <v>80</v>
      </c>
      <c r="D4554" s="40">
        <f t="shared" si="631"/>
        <v>20</v>
      </c>
      <c r="E4554" s="40">
        <f t="shared" si="632"/>
        <v>60</v>
      </c>
      <c r="F4554" s="40"/>
      <c r="G4554" s="40"/>
      <c r="H4554" s="40"/>
      <c r="I4554" s="40"/>
      <c r="J4554" s="40"/>
      <c r="K4554" s="40"/>
      <c r="L4554" s="40"/>
      <c r="M4554" s="40"/>
      <c r="N4554" s="40"/>
      <c r="O4554" s="40"/>
      <c r="P4554" s="40">
        <v>5</v>
      </c>
      <c r="Q4554" s="40"/>
      <c r="R4554" s="40"/>
      <c r="S4554" s="40"/>
      <c r="T4554" s="40">
        <v>10</v>
      </c>
      <c r="U4554" s="40"/>
      <c r="V4554">
        <v>5</v>
      </c>
    </row>
    <row r="4555" spans="2:22" x14ac:dyDescent="0.25">
      <c r="B4555" s="39">
        <f t="shared" si="633"/>
        <v>43355</v>
      </c>
      <c r="C4555" s="40">
        <f t="shared" si="634"/>
        <v>80</v>
      </c>
      <c r="D4555" s="40">
        <f t="shared" si="631"/>
        <v>20</v>
      </c>
      <c r="E4555" s="40">
        <f t="shared" si="632"/>
        <v>60</v>
      </c>
      <c r="F4555" s="40"/>
      <c r="G4555" s="40"/>
      <c r="H4555" s="40"/>
      <c r="I4555" s="40"/>
      <c r="J4555" s="40"/>
      <c r="K4555" s="40"/>
      <c r="L4555" s="40"/>
      <c r="M4555" s="40"/>
      <c r="N4555" s="40"/>
      <c r="O4555" s="40"/>
      <c r="P4555" s="40">
        <v>5</v>
      </c>
      <c r="Q4555" s="40"/>
      <c r="R4555" s="40"/>
      <c r="S4555" s="40"/>
      <c r="T4555" s="40">
        <v>10</v>
      </c>
      <c r="U4555" s="40"/>
      <c r="V4555">
        <v>5</v>
      </c>
    </row>
    <row r="4556" spans="2:22" x14ac:dyDescent="0.25">
      <c r="B4556" s="39">
        <f t="shared" si="633"/>
        <v>43356</v>
      </c>
      <c r="C4556" s="40">
        <f t="shared" si="634"/>
        <v>80</v>
      </c>
      <c r="D4556" s="40">
        <f t="shared" si="631"/>
        <v>20</v>
      </c>
      <c r="E4556" s="40">
        <f t="shared" si="632"/>
        <v>60</v>
      </c>
      <c r="F4556" s="40"/>
      <c r="G4556" s="40"/>
      <c r="H4556" s="40"/>
      <c r="I4556" s="40"/>
      <c r="J4556" s="40"/>
      <c r="K4556" s="40"/>
      <c r="L4556" s="40"/>
      <c r="M4556" s="40"/>
      <c r="N4556" s="40"/>
      <c r="O4556" s="40"/>
      <c r="P4556" s="40">
        <v>5</v>
      </c>
      <c r="Q4556" s="40"/>
      <c r="R4556" s="40"/>
      <c r="S4556" s="40"/>
      <c r="T4556" s="40">
        <v>10</v>
      </c>
      <c r="U4556" s="40"/>
      <c r="V4556">
        <v>5</v>
      </c>
    </row>
    <row r="4557" spans="2:22" x14ac:dyDescent="0.25">
      <c r="B4557" s="39">
        <f t="shared" si="633"/>
        <v>43357</v>
      </c>
      <c r="C4557" s="40">
        <f t="shared" si="634"/>
        <v>80</v>
      </c>
      <c r="D4557" s="40">
        <f t="shared" si="631"/>
        <v>20</v>
      </c>
      <c r="E4557" s="40">
        <f t="shared" si="632"/>
        <v>60</v>
      </c>
      <c r="F4557" s="40"/>
      <c r="G4557" s="40"/>
      <c r="H4557" s="40"/>
      <c r="I4557" s="40"/>
      <c r="J4557" s="40"/>
      <c r="K4557" s="40"/>
      <c r="L4557" s="40"/>
      <c r="M4557" s="40"/>
      <c r="N4557" s="40"/>
      <c r="O4557" s="40"/>
      <c r="P4557" s="40">
        <v>5</v>
      </c>
      <c r="Q4557" s="40"/>
      <c r="R4557" s="40"/>
      <c r="S4557" s="40"/>
      <c r="T4557" s="40">
        <v>10</v>
      </c>
      <c r="U4557" s="40"/>
      <c r="V4557">
        <v>5</v>
      </c>
    </row>
    <row r="4558" spans="2:22" x14ac:dyDescent="0.25">
      <c r="B4558" s="39">
        <f t="shared" si="633"/>
        <v>43358</v>
      </c>
      <c r="C4558" s="40">
        <f t="shared" si="634"/>
        <v>80</v>
      </c>
      <c r="D4558" s="40">
        <f t="shared" si="631"/>
        <v>20</v>
      </c>
      <c r="E4558" s="40">
        <f t="shared" si="632"/>
        <v>60</v>
      </c>
      <c r="F4558" s="40"/>
      <c r="G4558" s="40"/>
      <c r="H4558" s="40"/>
      <c r="I4558" s="40"/>
      <c r="J4558" s="40"/>
      <c r="K4558" s="40"/>
      <c r="L4558" s="40"/>
      <c r="M4558" s="40"/>
      <c r="N4558" s="40"/>
      <c r="O4558" s="40"/>
      <c r="P4558" s="40">
        <v>5</v>
      </c>
      <c r="Q4558" s="40"/>
      <c r="R4558" s="40"/>
      <c r="S4558" s="40"/>
      <c r="T4558" s="40">
        <v>10</v>
      </c>
      <c r="U4558" s="40"/>
      <c r="V4558">
        <v>5</v>
      </c>
    </row>
    <row r="4559" spans="2:22" x14ac:dyDescent="0.25">
      <c r="B4559" s="39">
        <f t="shared" si="633"/>
        <v>43359</v>
      </c>
      <c r="C4559" s="40">
        <f t="shared" si="634"/>
        <v>80</v>
      </c>
      <c r="D4559" s="40">
        <f t="shared" si="631"/>
        <v>20</v>
      </c>
      <c r="E4559" s="40">
        <f t="shared" si="632"/>
        <v>60</v>
      </c>
      <c r="F4559" s="40"/>
      <c r="G4559" s="40"/>
      <c r="H4559" s="40"/>
      <c r="I4559" s="40"/>
      <c r="J4559" s="40"/>
      <c r="K4559" s="40"/>
      <c r="L4559" s="40"/>
      <c r="M4559" s="40"/>
      <c r="N4559" s="40"/>
      <c r="O4559" s="40"/>
      <c r="P4559" s="40">
        <v>5</v>
      </c>
      <c r="Q4559" s="40"/>
      <c r="R4559" s="40"/>
      <c r="S4559" s="40"/>
      <c r="T4559" s="40">
        <v>10</v>
      </c>
      <c r="U4559" s="40"/>
      <c r="V4559">
        <v>5</v>
      </c>
    </row>
    <row r="4560" spans="2:22" x14ac:dyDescent="0.25">
      <c r="B4560" s="39">
        <f t="shared" si="633"/>
        <v>43360</v>
      </c>
      <c r="C4560" s="40">
        <f t="shared" si="634"/>
        <v>80</v>
      </c>
      <c r="D4560" s="40">
        <f t="shared" si="631"/>
        <v>20</v>
      </c>
      <c r="E4560" s="40">
        <f t="shared" si="632"/>
        <v>60</v>
      </c>
      <c r="F4560" s="40"/>
      <c r="G4560" s="40"/>
      <c r="H4560" s="40"/>
      <c r="I4560" s="40"/>
      <c r="J4560" s="40"/>
      <c r="K4560" s="40"/>
      <c r="L4560" s="40"/>
      <c r="M4560" s="40"/>
      <c r="N4560" s="40"/>
      <c r="O4560" s="40"/>
      <c r="P4560" s="40">
        <v>5</v>
      </c>
      <c r="Q4560" s="40"/>
      <c r="R4560" s="40"/>
      <c r="S4560" s="40"/>
      <c r="T4560" s="40">
        <v>10</v>
      </c>
      <c r="U4560" s="40"/>
      <c r="V4560">
        <v>5</v>
      </c>
    </row>
    <row r="4561" spans="2:22" x14ac:dyDescent="0.25">
      <c r="B4561" s="39">
        <f t="shared" si="633"/>
        <v>43361</v>
      </c>
      <c r="C4561" s="40">
        <f t="shared" si="634"/>
        <v>80</v>
      </c>
      <c r="D4561" s="40">
        <f t="shared" si="631"/>
        <v>20</v>
      </c>
      <c r="E4561" s="40">
        <f t="shared" si="632"/>
        <v>60</v>
      </c>
      <c r="F4561" s="40"/>
      <c r="G4561" s="40"/>
      <c r="H4561" s="40"/>
      <c r="I4561" s="40"/>
      <c r="J4561" s="40"/>
      <c r="K4561" s="40"/>
      <c r="L4561" s="40"/>
      <c r="M4561" s="40"/>
      <c r="N4561" s="40"/>
      <c r="O4561" s="40"/>
      <c r="P4561" s="40">
        <v>5</v>
      </c>
      <c r="Q4561" s="40"/>
      <c r="R4561" s="40"/>
      <c r="S4561" s="40"/>
      <c r="T4561" s="40">
        <v>10</v>
      </c>
      <c r="U4561" s="40"/>
      <c r="V4561">
        <v>5</v>
      </c>
    </row>
    <row r="4562" spans="2:22" x14ac:dyDescent="0.25">
      <c r="B4562" s="39">
        <f t="shared" si="633"/>
        <v>43362</v>
      </c>
      <c r="C4562" s="40">
        <f t="shared" si="634"/>
        <v>80</v>
      </c>
      <c r="D4562" s="40">
        <f t="shared" si="631"/>
        <v>20</v>
      </c>
      <c r="E4562" s="40">
        <f t="shared" si="632"/>
        <v>60</v>
      </c>
      <c r="F4562" s="40"/>
      <c r="G4562" s="40"/>
      <c r="H4562" s="40"/>
      <c r="I4562" s="40"/>
      <c r="J4562" s="40"/>
      <c r="K4562" s="40"/>
      <c r="L4562" s="40"/>
      <c r="M4562" s="40"/>
      <c r="N4562" s="40"/>
      <c r="O4562" s="40"/>
      <c r="P4562" s="40">
        <v>5</v>
      </c>
      <c r="Q4562" s="40"/>
      <c r="R4562" s="40"/>
      <c r="S4562" s="40"/>
      <c r="T4562" s="40">
        <v>10</v>
      </c>
      <c r="U4562" s="40"/>
      <c r="V4562">
        <v>5</v>
      </c>
    </row>
    <row r="4563" spans="2:22" x14ac:dyDescent="0.25">
      <c r="B4563" s="39">
        <f t="shared" si="633"/>
        <v>43363</v>
      </c>
      <c r="C4563" s="40">
        <f t="shared" si="634"/>
        <v>80</v>
      </c>
      <c r="D4563" s="40">
        <f t="shared" si="631"/>
        <v>20</v>
      </c>
      <c r="E4563" s="40">
        <f t="shared" si="632"/>
        <v>60</v>
      </c>
      <c r="F4563" s="40"/>
      <c r="G4563" s="40"/>
      <c r="H4563" s="40"/>
      <c r="I4563" s="40"/>
      <c r="J4563" s="40"/>
      <c r="K4563" s="40"/>
      <c r="L4563" s="40"/>
      <c r="M4563" s="40"/>
      <c r="N4563" s="40"/>
      <c r="O4563" s="40"/>
      <c r="P4563" s="40">
        <v>5</v>
      </c>
      <c r="Q4563" s="40"/>
      <c r="R4563" s="40"/>
      <c r="S4563" s="40"/>
      <c r="T4563" s="40">
        <v>10</v>
      </c>
      <c r="U4563" s="40"/>
      <c r="V4563">
        <v>5</v>
      </c>
    </row>
    <row r="4564" spans="2:22" x14ac:dyDescent="0.25">
      <c r="B4564" s="39">
        <f t="shared" si="633"/>
        <v>43364</v>
      </c>
      <c r="C4564" s="40">
        <f t="shared" si="634"/>
        <v>80</v>
      </c>
      <c r="D4564" s="40">
        <f t="shared" si="631"/>
        <v>20</v>
      </c>
      <c r="E4564" s="40">
        <f t="shared" si="632"/>
        <v>60</v>
      </c>
      <c r="F4564" s="40"/>
      <c r="G4564" s="40"/>
      <c r="H4564" s="40"/>
      <c r="I4564" s="40"/>
      <c r="J4564" s="40"/>
      <c r="K4564" s="40"/>
      <c r="L4564" s="40"/>
      <c r="M4564" s="40"/>
      <c r="N4564" s="40"/>
      <c r="O4564" s="40"/>
      <c r="P4564" s="40">
        <v>5</v>
      </c>
      <c r="Q4564" s="40"/>
      <c r="R4564" s="40"/>
      <c r="S4564" s="40"/>
      <c r="T4564" s="40">
        <v>10</v>
      </c>
      <c r="U4564" s="40"/>
      <c r="V4564">
        <v>5</v>
      </c>
    </row>
    <row r="4565" spans="2:22" x14ac:dyDescent="0.25">
      <c r="B4565" s="39">
        <f t="shared" si="633"/>
        <v>43365</v>
      </c>
      <c r="C4565" s="40">
        <f t="shared" si="634"/>
        <v>80</v>
      </c>
      <c r="D4565" s="40">
        <f t="shared" si="631"/>
        <v>20</v>
      </c>
      <c r="E4565" s="40">
        <f t="shared" si="632"/>
        <v>60</v>
      </c>
      <c r="F4565" s="40"/>
      <c r="G4565" s="40"/>
      <c r="H4565" s="40"/>
      <c r="I4565" s="40"/>
      <c r="J4565" s="40"/>
      <c r="K4565" s="40"/>
      <c r="L4565" s="40"/>
      <c r="M4565" s="40"/>
      <c r="N4565" s="40"/>
      <c r="O4565" s="40"/>
      <c r="P4565" s="40">
        <v>5</v>
      </c>
      <c r="Q4565" s="40"/>
      <c r="R4565" s="40"/>
      <c r="S4565" s="40"/>
      <c r="T4565" s="40">
        <v>10</v>
      </c>
      <c r="U4565" s="40"/>
      <c r="V4565">
        <v>5</v>
      </c>
    </row>
    <row r="4566" spans="2:22" x14ac:dyDescent="0.25">
      <c r="B4566" s="39">
        <f t="shared" si="633"/>
        <v>43366</v>
      </c>
      <c r="C4566" s="40">
        <f t="shared" si="634"/>
        <v>80</v>
      </c>
      <c r="D4566" s="40">
        <f t="shared" si="631"/>
        <v>20</v>
      </c>
      <c r="E4566" s="40">
        <f t="shared" si="632"/>
        <v>60</v>
      </c>
      <c r="F4566" s="40"/>
      <c r="G4566" s="40"/>
      <c r="H4566" s="40"/>
      <c r="I4566" s="40"/>
      <c r="J4566" s="40"/>
      <c r="K4566" s="40"/>
      <c r="L4566" s="40"/>
      <c r="M4566" s="40"/>
      <c r="N4566" s="40"/>
      <c r="O4566" s="40"/>
      <c r="P4566" s="40">
        <v>5</v>
      </c>
      <c r="Q4566" s="40"/>
      <c r="R4566" s="40"/>
      <c r="S4566" s="40"/>
      <c r="T4566" s="40">
        <v>10</v>
      </c>
      <c r="U4566" s="40"/>
      <c r="V4566">
        <v>5</v>
      </c>
    </row>
    <row r="4567" spans="2:22" x14ac:dyDescent="0.25">
      <c r="B4567" s="39">
        <f t="shared" si="633"/>
        <v>43367</v>
      </c>
      <c r="C4567" s="40">
        <f t="shared" si="634"/>
        <v>80</v>
      </c>
      <c r="D4567" s="40">
        <f t="shared" si="631"/>
        <v>20</v>
      </c>
      <c r="E4567" s="40">
        <f t="shared" si="632"/>
        <v>60</v>
      </c>
      <c r="F4567" s="40"/>
      <c r="G4567" s="40"/>
      <c r="H4567" s="40"/>
      <c r="I4567" s="40"/>
      <c r="J4567" s="40"/>
      <c r="K4567" s="40"/>
      <c r="L4567" s="40"/>
      <c r="M4567" s="40"/>
      <c r="N4567" s="40"/>
      <c r="O4567" s="40"/>
      <c r="P4567" s="40">
        <v>5</v>
      </c>
      <c r="Q4567" s="40"/>
      <c r="R4567" s="40"/>
      <c r="S4567" s="40"/>
      <c r="T4567" s="40">
        <v>10</v>
      </c>
      <c r="U4567" s="40"/>
      <c r="V4567">
        <v>5</v>
      </c>
    </row>
    <row r="4568" spans="2:22" x14ac:dyDescent="0.25">
      <c r="B4568" s="39">
        <f t="shared" si="633"/>
        <v>43368</v>
      </c>
      <c r="C4568" s="40">
        <f t="shared" si="634"/>
        <v>80</v>
      </c>
      <c r="D4568" s="40">
        <f t="shared" si="631"/>
        <v>20</v>
      </c>
      <c r="E4568" s="40">
        <f t="shared" si="632"/>
        <v>60</v>
      </c>
      <c r="F4568" s="40"/>
      <c r="G4568" s="40"/>
      <c r="H4568" s="40"/>
      <c r="I4568" s="40"/>
      <c r="J4568" s="40"/>
      <c r="K4568" s="40"/>
      <c r="L4568" s="40"/>
      <c r="M4568" s="40"/>
      <c r="N4568" s="40"/>
      <c r="O4568" s="40"/>
      <c r="P4568" s="40">
        <v>5</v>
      </c>
      <c r="Q4568" s="40"/>
      <c r="R4568" s="40"/>
      <c r="S4568" s="40"/>
      <c r="T4568" s="40">
        <v>10</v>
      </c>
      <c r="U4568" s="40"/>
      <c r="V4568">
        <v>5</v>
      </c>
    </row>
    <row r="4569" spans="2:22" x14ac:dyDescent="0.25">
      <c r="B4569" s="39">
        <f t="shared" si="633"/>
        <v>43369</v>
      </c>
      <c r="C4569" s="40">
        <f t="shared" si="634"/>
        <v>80</v>
      </c>
      <c r="D4569" s="40">
        <f t="shared" si="631"/>
        <v>20</v>
      </c>
      <c r="E4569" s="40">
        <f t="shared" si="632"/>
        <v>60</v>
      </c>
      <c r="F4569" s="40"/>
      <c r="G4569" s="40"/>
      <c r="H4569" s="40"/>
      <c r="I4569" s="40"/>
      <c r="J4569" s="40"/>
      <c r="K4569" s="40"/>
      <c r="L4569" s="40"/>
      <c r="M4569" s="40"/>
      <c r="N4569" s="40"/>
      <c r="O4569" s="40"/>
      <c r="P4569" s="40">
        <v>5</v>
      </c>
      <c r="Q4569" s="40"/>
      <c r="R4569" s="40"/>
      <c r="S4569" s="40"/>
      <c r="T4569" s="40">
        <v>10</v>
      </c>
      <c r="U4569" s="40"/>
      <c r="V4569">
        <v>5</v>
      </c>
    </row>
    <row r="4570" spans="2:22" x14ac:dyDescent="0.25">
      <c r="B4570" s="39">
        <f t="shared" si="633"/>
        <v>43370</v>
      </c>
      <c r="C4570" s="40">
        <f t="shared" si="634"/>
        <v>80</v>
      </c>
      <c r="D4570" s="40">
        <f t="shared" si="631"/>
        <v>20</v>
      </c>
      <c r="E4570" s="40">
        <f t="shared" si="632"/>
        <v>60</v>
      </c>
      <c r="F4570" s="40"/>
      <c r="G4570" s="40"/>
      <c r="H4570" s="40"/>
      <c r="I4570" s="40"/>
      <c r="J4570" s="40"/>
      <c r="K4570" s="40"/>
      <c r="L4570" s="40"/>
      <c r="M4570" s="40"/>
      <c r="N4570" s="40"/>
      <c r="O4570" s="40"/>
      <c r="P4570" s="40">
        <v>5</v>
      </c>
      <c r="Q4570" s="40"/>
      <c r="R4570" s="40"/>
      <c r="S4570" s="40"/>
      <c r="T4570" s="40">
        <v>10</v>
      </c>
      <c r="U4570" s="40"/>
      <c r="V4570">
        <v>5</v>
      </c>
    </row>
    <row r="4571" spans="2:22" x14ac:dyDescent="0.25">
      <c r="B4571" s="39">
        <f t="shared" si="633"/>
        <v>43371</v>
      </c>
      <c r="C4571" s="40">
        <f t="shared" si="634"/>
        <v>80</v>
      </c>
      <c r="D4571" s="40">
        <f t="shared" si="631"/>
        <v>20</v>
      </c>
      <c r="E4571" s="40">
        <f t="shared" si="632"/>
        <v>60</v>
      </c>
      <c r="F4571" s="40"/>
      <c r="G4571" s="40"/>
      <c r="H4571" s="40"/>
      <c r="I4571" s="40"/>
      <c r="J4571" s="40"/>
      <c r="K4571" s="40"/>
      <c r="L4571" s="40"/>
      <c r="M4571" s="40"/>
      <c r="N4571" s="40"/>
      <c r="O4571" s="40"/>
      <c r="P4571" s="40">
        <v>5</v>
      </c>
      <c r="Q4571" s="40"/>
      <c r="R4571" s="40"/>
      <c r="S4571" s="40"/>
      <c r="T4571" s="40">
        <v>10</v>
      </c>
      <c r="U4571" s="40"/>
      <c r="V4571">
        <v>5</v>
      </c>
    </row>
    <row r="4572" spans="2:22" x14ac:dyDescent="0.25">
      <c r="B4572" s="39">
        <f t="shared" si="633"/>
        <v>43372</v>
      </c>
      <c r="C4572" s="40">
        <f t="shared" si="634"/>
        <v>80</v>
      </c>
      <c r="D4572" s="40">
        <f t="shared" si="631"/>
        <v>20</v>
      </c>
      <c r="E4572" s="40">
        <f t="shared" si="632"/>
        <v>60</v>
      </c>
      <c r="F4572" s="40"/>
      <c r="G4572" s="40"/>
      <c r="H4572" s="40"/>
      <c r="I4572" s="40"/>
      <c r="J4572" s="40"/>
      <c r="K4572" s="40"/>
      <c r="L4572" s="40"/>
      <c r="M4572" s="40"/>
      <c r="N4572" s="40"/>
      <c r="O4572" s="40"/>
      <c r="P4572" s="40">
        <v>5</v>
      </c>
      <c r="Q4572" s="40"/>
      <c r="R4572" s="40"/>
      <c r="S4572" s="40"/>
      <c r="T4572" s="40">
        <v>10</v>
      </c>
      <c r="U4572" s="40"/>
      <c r="V4572">
        <v>5</v>
      </c>
    </row>
    <row r="4573" spans="2:22" x14ac:dyDescent="0.25">
      <c r="B4573" s="39">
        <f t="shared" si="633"/>
        <v>43373</v>
      </c>
      <c r="C4573" s="40">
        <f t="shared" si="634"/>
        <v>80</v>
      </c>
      <c r="D4573" s="40">
        <f t="shared" si="631"/>
        <v>20</v>
      </c>
      <c r="E4573" s="40">
        <f t="shared" si="632"/>
        <v>60</v>
      </c>
      <c r="F4573" s="40"/>
      <c r="G4573" s="40"/>
      <c r="H4573" s="40"/>
      <c r="I4573" s="40"/>
      <c r="J4573" s="40"/>
      <c r="K4573" s="40"/>
      <c r="L4573" s="40"/>
      <c r="M4573" s="40"/>
      <c r="N4573" s="40"/>
      <c r="O4573" s="40"/>
      <c r="P4573" s="40">
        <v>5</v>
      </c>
      <c r="Q4573" s="40"/>
      <c r="R4573" s="40"/>
      <c r="S4573" s="40"/>
      <c r="T4573" s="40">
        <v>10</v>
      </c>
      <c r="U4573" s="40"/>
      <c r="V4573">
        <v>5</v>
      </c>
    </row>
    <row r="4574" spans="2:22" x14ac:dyDescent="0.25">
      <c r="B4574" s="16"/>
    </row>
    <row r="4575" spans="2:22" x14ac:dyDescent="0.25">
      <c r="B4575" s="16"/>
    </row>
    <row r="4576" spans="2:22" x14ac:dyDescent="0.25">
      <c r="B4576" s="16"/>
    </row>
    <row r="4577" spans="2:2" x14ac:dyDescent="0.25">
      <c r="B4577" s="16"/>
    </row>
    <row r="4578" spans="2:2" x14ac:dyDescent="0.25">
      <c r="B4578" s="16"/>
    </row>
    <row r="4579" spans="2:2" x14ac:dyDescent="0.25">
      <c r="B4579" s="16"/>
    </row>
    <row r="4580" spans="2:2" x14ac:dyDescent="0.25">
      <c r="B4580" s="16"/>
    </row>
    <row r="4581" spans="2:2" x14ac:dyDescent="0.25">
      <c r="B4581" s="16"/>
    </row>
    <row r="4582" spans="2:2" x14ac:dyDescent="0.25">
      <c r="B4582" s="16"/>
    </row>
    <row r="4583" spans="2:2" x14ac:dyDescent="0.25">
      <c r="B4583" s="16"/>
    </row>
    <row r="4584" spans="2:2" x14ac:dyDescent="0.25">
      <c r="B4584" s="16"/>
    </row>
    <row r="4585" spans="2:2" x14ac:dyDescent="0.25">
      <c r="B4585" s="16"/>
    </row>
    <row r="4586" spans="2:2" x14ac:dyDescent="0.25">
      <c r="B4586" s="16"/>
    </row>
  </sheetData>
  <phoneticPr fontId="1" type="noConversion"/>
  <conditionalFormatting sqref="A8:A2929">
    <cfRule type="cellIs" dxfId="0" priority="1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5"/>
  <sheetViews>
    <sheetView workbookViewId="0">
      <selection activeCell="A7" sqref="A7"/>
    </sheetView>
  </sheetViews>
  <sheetFormatPr defaultRowHeight="13.2" x14ac:dyDescent="0.25"/>
  <cols>
    <col min="1" max="2" width="10.109375" bestFit="1" customWidth="1"/>
    <col min="21" max="22" width="10.109375" bestFit="1" customWidth="1"/>
    <col min="30" max="30" width="17.33203125" bestFit="1" customWidth="1"/>
    <col min="31" max="34" width="17.33203125" customWidth="1"/>
  </cols>
  <sheetData>
    <row r="1" spans="1:35" x14ac:dyDescent="0.25">
      <c r="A1" t="s">
        <v>13</v>
      </c>
      <c r="U1" t="s">
        <v>13</v>
      </c>
    </row>
    <row r="2" spans="1:35" x14ac:dyDescent="0.25">
      <c r="A2" t="s">
        <v>21</v>
      </c>
      <c r="U2" t="s">
        <v>22</v>
      </c>
    </row>
    <row r="3" spans="1:35" x14ac:dyDescent="0.25">
      <c r="A3" s="1">
        <f>'Import Summary'!A4</f>
        <v>42948</v>
      </c>
      <c r="U3" s="1">
        <f>'Export Summary'!A4</f>
        <v>42948</v>
      </c>
    </row>
    <row r="4" spans="1:35" x14ac:dyDescent="0.25">
      <c r="A4" s="1"/>
      <c r="C4" t="str">
        <f>Import!F7</f>
        <v>Bord Gais Eireann</v>
      </c>
      <c r="D4" t="str">
        <f>Import!G7</f>
        <v>Airtricity/SSE</v>
      </c>
      <c r="E4" t="str">
        <f>Import!I7</f>
        <v>Energia</v>
      </c>
      <c r="F4" s="30" t="s">
        <v>25</v>
      </c>
      <c r="G4" t="str">
        <f>Import!K7</f>
        <v>ESBI</v>
      </c>
      <c r="H4" t="str">
        <f>Import!L7</f>
        <v>NIE PPB</v>
      </c>
      <c r="I4" t="str">
        <f>Import!M7</f>
        <v>Scottish Power EM</v>
      </c>
      <c r="J4" t="str">
        <f>Import!H7</f>
        <v>Electroroute</v>
      </c>
      <c r="K4" t="s">
        <v>27</v>
      </c>
      <c r="L4" t="str">
        <f>Import!O7</f>
        <v>Danske</v>
      </c>
      <c r="M4" t="str">
        <f>Import!R7</f>
        <v>Erova Energy</v>
      </c>
      <c r="N4" t="str">
        <f>Import!S7</f>
        <v>NEAS Energy</v>
      </c>
      <c r="U4" s="1"/>
      <c r="W4" t="str">
        <f>Export!F7</f>
        <v>Bord Gais Eireann</v>
      </c>
      <c r="X4" t="str">
        <f>Export!G7</f>
        <v>Airtricity/SSE</v>
      </c>
      <c r="Y4" t="str">
        <f>Export!I7</f>
        <v>Energia</v>
      </c>
      <c r="Z4" s="30" t="s">
        <v>25</v>
      </c>
      <c r="AA4" t="str">
        <f>Export!K7</f>
        <v>ESBI</v>
      </c>
      <c r="AB4" t="str">
        <f>Export!L7</f>
        <v>NIE PPB</v>
      </c>
      <c r="AC4" t="str">
        <f>Export!M7</f>
        <v>Scottish Power EM</v>
      </c>
      <c r="AD4" t="str">
        <f>Export!H7</f>
        <v>Electroroute</v>
      </c>
      <c r="AE4" t="s">
        <v>27</v>
      </c>
      <c r="AF4" t="str">
        <f>Export!O7</f>
        <v>Danske</v>
      </c>
      <c r="AG4" t="str">
        <f>Export!P7</f>
        <v>Cenergise</v>
      </c>
      <c r="AH4" t="str">
        <f>Export!T7</f>
        <v xml:space="preserve">Brookfield </v>
      </c>
      <c r="AI4" t="str">
        <f>Export!E6</f>
        <v>Unallocated</v>
      </c>
    </row>
    <row r="5" spans="1:35" x14ac:dyDescent="0.25">
      <c r="A5" s="1"/>
      <c r="B5" s="1">
        <f ca="1">B6</f>
        <v>42948</v>
      </c>
      <c r="U5" s="1"/>
      <c r="V5" s="1">
        <f ca="1">V6</f>
        <v>42948</v>
      </c>
    </row>
    <row r="6" spans="1:35" x14ac:dyDescent="0.25">
      <c r="B6" s="1">
        <f ca="1">B7</f>
        <v>42948</v>
      </c>
      <c r="V6" s="1">
        <f ca="1">V7</f>
        <v>42948</v>
      </c>
    </row>
    <row r="7" spans="1:35" x14ac:dyDescent="0.25">
      <c r="A7">
        <f>A3-Import!B8</f>
        <v>4140</v>
      </c>
      <c r="B7" s="1">
        <f ca="1">OFFSET(Import!B$8,$A7,0)</f>
        <v>42948</v>
      </c>
      <c r="C7">
        <f ca="1">OFFSET(Import!F$8,$A7,0)</f>
        <v>15</v>
      </c>
      <c r="D7">
        <f ca="1">OFFSET(Import!G$8,$A7,0)</f>
        <v>0</v>
      </c>
      <c r="E7">
        <f ca="1">OFFSET(Import!I$8,$A7,0)</f>
        <v>90</v>
      </c>
      <c r="F7">
        <f ca="1">OFFSET(Import!J$8,$A7,0)</f>
        <v>0</v>
      </c>
      <c r="G7">
        <f ca="1">OFFSET(Import!K$8,$A7,0)</f>
        <v>90</v>
      </c>
      <c r="H7">
        <f ca="1">OFFSET(Import!L$8,$A7,0)</f>
        <v>0</v>
      </c>
      <c r="I7">
        <f ca="1">OFFSET(Import!M$8,$A7,0)</f>
        <v>0</v>
      </c>
      <c r="J7">
        <f ca="1">OFFSET(Import!H$8,$A7,0)</f>
        <v>55</v>
      </c>
      <c r="K7">
        <f ca="1">OFFSET(Import!N$8,$A7,0)</f>
        <v>0</v>
      </c>
      <c r="L7">
        <f ca="1">OFFSET(Import!O$8,$A7,0)</f>
        <v>0</v>
      </c>
      <c r="M7">
        <f ca="1">OFFSET(Import!R$8,$A7,0)</f>
        <v>0</v>
      </c>
      <c r="N7">
        <f ca="1">OFFSET(Import!S$8,$A7,0)</f>
        <v>0</v>
      </c>
      <c r="O7">
        <f ca="1">OFFSET(Import!D$8,$A7,0)</f>
        <v>250</v>
      </c>
      <c r="U7">
        <f>U3-Export!B8</f>
        <v>4140</v>
      </c>
      <c r="V7" s="1">
        <f ca="1">OFFSET(Export!B$8,$U7,0)</f>
        <v>42948</v>
      </c>
      <c r="W7">
        <f ca="1">OFFSET(Export!F$8,$U7,0)</f>
        <v>0</v>
      </c>
      <c r="X7">
        <f ca="1">OFFSET(Export!G$8,$U7,0)</f>
        <v>6</v>
      </c>
      <c r="Y7">
        <f ca="1">OFFSET(Export!I$8,$U7,0)</f>
        <v>0</v>
      </c>
      <c r="Z7">
        <f ca="1">OFFSET(Export!J$8,$U7,0)</f>
        <v>0</v>
      </c>
      <c r="AA7">
        <f ca="1">OFFSET(Export!K$8,$U7,0)</f>
        <v>0</v>
      </c>
      <c r="AB7">
        <f ca="1">OFFSET(Export!L$8,$U7,0)</f>
        <v>0</v>
      </c>
      <c r="AC7">
        <f ca="1">OFFSET(Export!M$8,$U7,0)</f>
        <v>0</v>
      </c>
      <c r="AD7">
        <f ca="1">OFFSET(Export!H$8,$U7,0)</f>
        <v>15</v>
      </c>
      <c r="AE7">
        <f ca="1">OFFSET(Export!N$8,$U7,0)</f>
        <v>0</v>
      </c>
      <c r="AF7">
        <f ca="1">OFFSET(Export!O$8,$U7,0)</f>
        <v>41</v>
      </c>
      <c r="AG7">
        <f ca="1">OFFSET(Export!P$8,$U7,0)</f>
        <v>15</v>
      </c>
      <c r="AH7">
        <f ca="1">OFFSET(Export!T$8,$U7,0)</f>
        <v>60</v>
      </c>
      <c r="AI7">
        <f ca="1">OFFSET(Export!E$8,$U7,0)</f>
        <v>67</v>
      </c>
    </row>
    <row r="8" spans="1:35" x14ac:dyDescent="0.25">
      <c r="A8">
        <f>A7+1</f>
        <v>4141</v>
      </c>
      <c r="B8" s="1">
        <f ca="1">OFFSET(Import!B$8,$A8,0)</f>
        <v>42949</v>
      </c>
      <c r="C8">
        <f ca="1">OFFSET(Import!F$8,$A8,0)</f>
        <v>15</v>
      </c>
      <c r="D8">
        <f ca="1">OFFSET(Import!G$8,$A8,0)</f>
        <v>0</v>
      </c>
      <c r="E8">
        <f ca="1">OFFSET(Import!I$8,$A8,0)</f>
        <v>90</v>
      </c>
      <c r="F8">
        <f ca="1">OFFSET(Import!J$8,$A8,0)</f>
        <v>0</v>
      </c>
      <c r="G8">
        <f ca="1">OFFSET(Import!K$8,$A8,0)</f>
        <v>90</v>
      </c>
      <c r="H8">
        <f ca="1">OFFSET(Import!L$8,$A8,0)</f>
        <v>0</v>
      </c>
      <c r="I8">
        <f ca="1">OFFSET(Import!M$8,$A8,0)</f>
        <v>0</v>
      </c>
      <c r="J8">
        <f ca="1">OFFSET(Import!H$8,$A8,0)</f>
        <v>55</v>
      </c>
      <c r="K8">
        <f ca="1">OFFSET(Import!N$8,$A8,0)</f>
        <v>0</v>
      </c>
      <c r="L8">
        <f ca="1">OFFSET(Import!O$8,$A8,0)</f>
        <v>0</v>
      </c>
      <c r="M8">
        <f ca="1">OFFSET(Import!R$8,$A8,0)</f>
        <v>0</v>
      </c>
      <c r="N8">
        <f ca="1">OFFSET(Import!S$8,$A8,0)</f>
        <v>0</v>
      </c>
      <c r="O8">
        <f ca="1">OFFSET(Import!D$8,$A8,0)</f>
        <v>250</v>
      </c>
      <c r="U8">
        <f>U7+1</f>
        <v>4141</v>
      </c>
      <c r="V8" s="1">
        <f ca="1">OFFSET(Export!B$8,$U8,0)</f>
        <v>42949</v>
      </c>
      <c r="W8">
        <f ca="1">OFFSET(Export!F$8,$U8,0)</f>
        <v>0</v>
      </c>
      <c r="X8">
        <f ca="1">OFFSET(Export!G$8,$U8,0)</f>
        <v>6</v>
      </c>
      <c r="Y8">
        <f ca="1">OFFSET(Export!I$8,$U8,0)</f>
        <v>0</v>
      </c>
      <c r="Z8">
        <f ca="1">OFFSET(Export!J$8,$U8,0)</f>
        <v>0</v>
      </c>
      <c r="AA8">
        <f ca="1">OFFSET(Export!K$8,$U8,0)</f>
        <v>0</v>
      </c>
      <c r="AB8">
        <f ca="1">OFFSET(Export!L$8,$U8,0)</f>
        <v>0</v>
      </c>
      <c r="AC8">
        <f ca="1">OFFSET(Export!M$8,$U8,0)</f>
        <v>0</v>
      </c>
      <c r="AD8">
        <f ca="1">OFFSET(Export!H$8,$U8,0)</f>
        <v>15</v>
      </c>
      <c r="AE8">
        <f ca="1">OFFSET(Export!N$8,$U8,0)</f>
        <v>0</v>
      </c>
      <c r="AF8">
        <f ca="1">OFFSET(Export!O$8,$U8,0)</f>
        <v>41</v>
      </c>
      <c r="AG8">
        <f ca="1">OFFSET(Export!P$8,$U8,0)</f>
        <v>15</v>
      </c>
      <c r="AH8">
        <f ca="1">OFFSET(Export!T$8,$U8,0)</f>
        <v>60</v>
      </c>
      <c r="AI8">
        <f ca="1">OFFSET(Export!E$8,$U8,0)</f>
        <v>67</v>
      </c>
    </row>
    <row r="9" spans="1:35" x14ac:dyDescent="0.25">
      <c r="A9">
        <f t="shared" ref="A9:A72" si="0">A8+1</f>
        <v>4142</v>
      </c>
      <c r="B9" s="1">
        <f ca="1">OFFSET(Import!B$8,$A9,0)</f>
        <v>42950</v>
      </c>
      <c r="C9">
        <f ca="1">OFFSET(Import!F$8,$A9,0)</f>
        <v>15</v>
      </c>
      <c r="D9">
        <f ca="1">OFFSET(Import!G$8,$A9,0)</f>
        <v>0</v>
      </c>
      <c r="E9">
        <f ca="1">OFFSET(Import!I$8,$A9,0)</f>
        <v>90</v>
      </c>
      <c r="F9">
        <f ca="1">OFFSET(Import!J$8,$A9,0)</f>
        <v>0</v>
      </c>
      <c r="G9">
        <f ca="1">OFFSET(Import!K$8,$A9,0)</f>
        <v>90</v>
      </c>
      <c r="H9">
        <f ca="1">OFFSET(Import!L$8,$A9,0)</f>
        <v>0</v>
      </c>
      <c r="I9">
        <f ca="1">OFFSET(Import!M$8,$A9,0)</f>
        <v>0</v>
      </c>
      <c r="J9">
        <f ca="1">OFFSET(Import!H$8,$A9,0)</f>
        <v>55</v>
      </c>
      <c r="K9">
        <f ca="1">OFFSET(Import!N$8,$A9,0)</f>
        <v>0</v>
      </c>
      <c r="L9">
        <f ca="1">OFFSET(Import!O$8,$A9,0)</f>
        <v>0</v>
      </c>
      <c r="M9">
        <f ca="1">OFFSET(Import!R$8,$A9,0)</f>
        <v>0</v>
      </c>
      <c r="N9">
        <f ca="1">OFFSET(Import!S$8,$A9,0)</f>
        <v>0</v>
      </c>
      <c r="O9">
        <f ca="1">OFFSET(Import!D$8,$A9,0)</f>
        <v>250</v>
      </c>
      <c r="U9">
        <f t="shared" ref="U9:U72" si="1">U8+1</f>
        <v>4142</v>
      </c>
      <c r="V9" s="1">
        <f ca="1">OFFSET(Export!B$8,$U9,0)</f>
        <v>42950</v>
      </c>
      <c r="W9">
        <f ca="1">OFFSET(Export!F$8,$U9,0)</f>
        <v>0</v>
      </c>
      <c r="X9">
        <f ca="1">OFFSET(Export!G$8,$U9,0)</f>
        <v>6</v>
      </c>
      <c r="Y9">
        <f ca="1">OFFSET(Export!I$8,$U9,0)</f>
        <v>0</v>
      </c>
      <c r="Z9">
        <f ca="1">OFFSET(Export!J$8,$U9,0)</f>
        <v>0</v>
      </c>
      <c r="AA9">
        <f ca="1">OFFSET(Export!K$8,$U9,0)</f>
        <v>0</v>
      </c>
      <c r="AB9">
        <f ca="1">OFFSET(Export!L$8,$U9,0)</f>
        <v>0</v>
      </c>
      <c r="AC9">
        <f ca="1">OFFSET(Export!M$8,$U9,0)</f>
        <v>0</v>
      </c>
      <c r="AD9">
        <f ca="1">OFFSET(Export!H$8,$U9,0)</f>
        <v>15</v>
      </c>
      <c r="AE9">
        <f ca="1">OFFSET(Export!N$8,$U9,0)</f>
        <v>0</v>
      </c>
      <c r="AF9">
        <f ca="1">OFFSET(Export!O$8,$U9,0)</f>
        <v>41</v>
      </c>
      <c r="AG9">
        <f ca="1">OFFSET(Export!P$8,$U9,0)</f>
        <v>15</v>
      </c>
      <c r="AH9">
        <f ca="1">OFFSET(Export!T$8,$U9,0)</f>
        <v>60</v>
      </c>
      <c r="AI9">
        <f ca="1">OFFSET(Export!E$8,$U9,0)</f>
        <v>67</v>
      </c>
    </row>
    <row r="10" spans="1:35" x14ac:dyDescent="0.25">
      <c r="A10">
        <f t="shared" si="0"/>
        <v>4143</v>
      </c>
      <c r="B10" s="1">
        <f ca="1">OFFSET(Import!B$8,$A10,0)</f>
        <v>42951</v>
      </c>
      <c r="C10">
        <f ca="1">OFFSET(Import!F$8,$A10,0)</f>
        <v>15</v>
      </c>
      <c r="D10">
        <f ca="1">OFFSET(Import!G$8,$A10,0)</f>
        <v>0</v>
      </c>
      <c r="E10">
        <f ca="1">OFFSET(Import!I$8,$A10,0)</f>
        <v>90</v>
      </c>
      <c r="F10">
        <f ca="1">OFFSET(Import!J$8,$A10,0)</f>
        <v>0</v>
      </c>
      <c r="G10">
        <f ca="1">OFFSET(Import!K$8,$A10,0)</f>
        <v>90</v>
      </c>
      <c r="H10">
        <f ca="1">OFFSET(Import!L$8,$A10,0)</f>
        <v>0</v>
      </c>
      <c r="I10">
        <f ca="1">OFFSET(Import!M$8,$A10,0)</f>
        <v>0</v>
      </c>
      <c r="J10">
        <f ca="1">OFFSET(Import!H$8,$A10,0)</f>
        <v>55</v>
      </c>
      <c r="K10">
        <f ca="1">OFFSET(Import!N$8,$A10,0)</f>
        <v>0</v>
      </c>
      <c r="L10">
        <f ca="1">OFFSET(Import!O$8,$A10,0)</f>
        <v>0</v>
      </c>
      <c r="M10">
        <f ca="1">OFFSET(Import!R$8,$A10,0)</f>
        <v>0</v>
      </c>
      <c r="N10">
        <f ca="1">OFFSET(Import!S$8,$A10,0)</f>
        <v>0</v>
      </c>
      <c r="O10">
        <f ca="1">OFFSET(Import!D$8,$A10,0)</f>
        <v>250</v>
      </c>
      <c r="U10">
        <f t="shared" si="1"/>
        <v>4143</v>
      </c>
      <c r="V10" s="1">
        <f ca="1">OFFSET(Export!B$8,$U10,0)</f>
        <v>42951</v>
      </c>
      <c r="W10">
        <f ca="1">OFFSET(Export!F$8,$U10,0)</f>
        <v>0</v>
      </c>
      <c r="X10">
        <f ca="1">OFFSET(Export!G$8,$U10,0)</f>
        <v>6</v>
      </c>
      <c r="Y10">
        <f ca="1">OFFSET(Export!I$8,$U10,0)</f>
        <v>0</v>
      </c>
      <c r="Z10">
        <f ca="1">OFFSET(Export!J$8,$U10,0)</f>
        <v>0</v>
      </c>
      <c r="AA10">
        <f ca="1">OFFSET(Export!K$8,$U10,0)</f>
        <v>0</v>
      </c>
      <c r="AB10">
        <f ca="1">OFFSET(Export!L$8,$U10,0)</f>
        <v>0</v>
      </c>
      <c r="AC10">
        <f ca="1">OFFSET(Export!M$8,$U10,0)</f>
        <v>0</v>
      </c>
      <c r="AD10">
        <f ca="1">OFFSET(Export!H$8,$U10,0)</f>
        <v>15</v>
      </c>
      <c r="AE10">
        <f ca="1">OFFSET(Export!N$8,$U10,0)</f>
        <v>0</v>
      </c>
      <c r="AF10">
        <f ca="1">OFFSET(Export!O$8,$U10,0)</f>
        <v>41</v>
      </c>
      <c r="AG10">
        <f ca="1">OFFSET(Export!P$8,$U10,0)</f>
        <v>15</v>
      </c>
      <c r="AH10">
        <f ca="1">OFFSET(Export!T$8,$U10,0)</f>
        <v>60</v>
      </c>
      <c r="AI10">
        <f ca="1">OFFSET(Export!E$8,$U10,0)</f>
        <v>67</v>
      </c>
    </row>
    <row r="11" spans="1:35" x14ac:dyDescent="0.25">
      <c r="A11">
        <f t="shared" si="0"/>
        <v>4144</v>
      </c>
      <c r="B11" s="1">
        <f ca="1">OFFSET(Import!B$8,$A11,0)</f>
        <v>42952</v>
      </c>
      <c r="C11">
        <f ca="1">OFFSET(Import!F$8,$A11,0)</f>
        <v>15</v>
      </c>
      <c r="D11">
        <f ca="1">OFFSET(Import!G$8,$A11,0)</f>
        <v>0</v>
      </c>
      <c r="E11">
        <f ca="1">OFFSET(Import!I$8,$A11,0)</f>
        <v>90</v>
      </c>
      <c r="F11">
        <f ca="1">OFFSET(Import!J$8,$A11,0)</f>
        <v>0</v>
      </c>
      <c r="G11">
        <f ca="1">OFFSET(Import!K$8,$A11,0)</f>
        <v>90</v>
      </c>
      <c r="H11">
        <f ca="1">OFFSET(Import!L$8,$A11,0)</f>
        <v>0</v>
      </c>
      <c r="I11">
        <f ca="1">OFFSET(Import!M$8,$A11,0)</f>
        <v>0</v>
      </c>
      <c r="J11">
        <f ca="1">OFFSET(Import!H$8,$A11,0)</f>
        <v>55</v>
      </c>
      <c r="K11">
        <f ca="1">OFFSET(Import!N$8,$A11,0)</f>
        <v>0</v>
      </c>
      <c r="L11">
        <f ca="1">OFFSET(Import!O$8,$A11,0)</f>
        <v>0</v>
      </c>
      <c r="M11">
        <f ca="1">OFFSET(Import!R$8,$A11,0)</f>
        <v>0</v>
      </c>
      <c r="N11">
        <f ca="1">OFFSET(Import!S$8,$A11,0)</f>
        <v>0</v>
      </c>
      <c r="O11">
        <f ca="1">OFFSET(Import!D$8,$A11,0)</f>
        <v>250</v>
      </c>
      <c r="U11">
        <f t="shared" si="1"/>
        <v>4144</v>
      </c>
      <c r="V11" s="1">
        <f ca="1">OFFSET(Export!B$8,$U11,0)</f>
        <v>42952</v>
      </c>
      <c r="W11">
        <f ca="1">OFFSET(Export!F$8,$U11,0)</f>
        <v>0</v>
      </c>
      <c r="X11">
        <f ca="1">OFFSET(Export!G$8,$U11,0)</f>
        <v>6</v>
      </c>
      <c r="Y11">
        <f ca="1">OFFSET(Export!I$8,$U11,0)</f>
        <v>0</v>
      </c>
      <c r="Z11">
        <f ca="1">OFFSET(Export!J$8,$U11,0)</f>
        <v>0</v>
      </c>
      <c r="AA11">
        <f ca="1">OFFSET(Export!K$8,$U11,0)</f>
        <v>0</v>
      </c>
      <c r="AB11">
        <f ca="1">OFFSET(Export!L$8,$U11,0)</f>
        <v>0</v>
      </c>
      <c r="AC11">
        <f ca="1">OFFSET(Export!M$8,$U11,0)</f>
        <v>0</v>
      </c>
      <c r="AD11">
        <f ca="1">OFFSET(Export!H$8,$U11,0)</f>
        <v>15</v>
      </c>
      <c r="AE11">
        <f ca="1">OFFSET(Export!N$8,$U11,0)</f>
        <v>0</v>
      </c>
      <c r="AF11">
        <f ca="1">OFFSET(Export!O$8,$U11,0)</f>
        <v>41</v>
      </c>
      <c r="AG11">
        <f ca="1">OFFSET(Export!P$8,$U11,0)</f>
        <v>15</v>
      </c>
      <c r="AH11">
        <f ca="1">OFFSET(Export!T$8,$U11,0)</f>
        <v>60</v>
      </c>
      <c r="AI11">
        <f ca="1">OFFSET(Export!E$8,$U11,0)</f>
        <v>67</v>
      </c>
    </row>
    <row r="12" spans="1:35" x14ac:dyDescent="0.25">
      <c r="A12">
        <f t="shared" si="0"/>
        <v>4145</v>
      </c>
      <c r="B12" s="1">
        <f ca="1">OFFSET(Import!B$8,$A12,0)</f>
        <v>42953</v>
      </c>
      <c r="C12">
        <f ca="1">OFFSET(Import!F$8,$A12,0)</f>
        <v>15</v>
      </c>
      <c r="D12">
        <f ca="1">OFFSET(Import!G$8,$A12,0)</f>
        <v>0</v>
      </c>
      <c r="E12">
        <f ca="1">OFFSET(Import!I$8,$A12,0)</f>
        <v>90</v>
      </c>
      <c r="F12">
        <f ca="1">OFFSET(Import!J$8,$A12,0)</f>
        <v>0</v>
      </c>
      <c r="G12">
        <f ca="1">OFFSET(Import!K$8,$A12,0)</f>
        <v>90</v>
      </c>
      <c r="H12">
        <f ca="1">OFFSET(Import!L$8,$A12,0)</f>
        <v>0</v>
      </c>
      <c r="I12">
        <f ca="1">OFFSET(Import!M$8,$A12,0)</f>
        <v>0</v>
      </c>
      <c r="J12">
        <f ca="1">OFFSET(Import!H$8,$A12,0)</f>
        <v>55</v>
      </c>
      <c r="K12">
        <f ca="1">OFFSET(Import!N$8,$A12,0)</f>
        <v>0</v>
      </c>
      <c r="L12">
        <f ca="1">OFFSET(Import!O$8,$A12,0)</f>
        <v>0</v>
      </c>
      <c r="M12">
        <f ca="1">OFFSET(Import!R$8,$A12,0)</f>
        <v>0</v>
      </c>
      <c r="N12">
        <f ca="1">OFFSET(Import!S$8,$A12,0)</f>
        <v>0</v>
      </c>
      <c r="O12">
        <f ca="1">OFFSET(Import!D$8,$A12,0)</f>
        <v>250</v>
      </c>
      <c r="U12">
        <f t="shared" si="1"/>
        <v>4145</v>
      </c>
      <c r="V12" s="1">
        <f ca="1">OFFSET(Export!B$8,$U12,0)</f>
        <v>42953</v>
      </c>
      <c r="W12">
        <f ca="1">OFFSET(Export!F$8,$U12,0)</f>
        <v>0</v>
      </c>
      <c r="X12">
        <f ca="1">OFFSET(Export!G$8,$U12,0)</f>
        <v>6</v>
      </c>
      <c r="Y12">
        <f ca="1">OFFSET(Export!I$8,$U12,0)</f>
        <v>0</v>
      </c>
      <c r="Z12">
        <f ca="1">OFFSET(Export!J$8,$U12,0)</f>
        <v>0</v>
      </c>
      <c r="AA12">
        <f ca="1">OFFSET(Export!K$8,$U12,0)</f>
        <v>0</v>
      </c>
      <c r="AB12">
        <f ca="1">OFFSET(Export!L$8,$U12,0)</f>
        <v>0</v>
      </c>
      <c r="AC12">
        <f ca="1">OFFSET(Export!M$8,$U12,0)</f>
        <v>0</v>
      </c>
      <c r="AD12">
        <f ca="1">OFFSET(Export!H$8,$U12,0)</f>
        <v>15</v>
      </c>
      <c r="AE12">
        <f ca="1">OFFSET(Export!N$8,$U12,0)</f>
        <v>0</v>
      </c>
      <c r="AF12">
        <f ca="1">OFFSET(Export!O$8,$U12,0)</f>
        <v>41</v>
      </c>
      <c r="AG12">
        <f ca="1">OFFSET(Export!P$8,$U12,0)</f>
        <v>15</v>
      </c>
      <c r="AH12">
        <f ca="1">OFFSET(Export!T$8,$U12,0)</f>
        <v>60</v>
      </c>
      <c r="AI12">
        <f ca="1">OFFSET(Export!E$8,$U12,0)</f>
        <v>67</v>
      </c>
    </row>
    <row r="13" spans="1:35" x14ac:dyDescent="0.25">
      <c r="A13">
        <f t="shared" si="0"/>
        <v>4146</v>
      </c>
      <c r="B13" s="1">
        <f ca="1">OFFSET(Import!B$8,$A13,0)</f>
        <v>42954</v>
      </c>
      <c r="C13">
        <f ca="1">OFFSET(Import!F$8,$A13,0)</f>
        <v>15</v>
      </c>
      <c r="D13">
        <f ca="1">OFFSET(Import!G$8,$A13,0)</f>
        <v>0</v>
      </c>
      <c r="E13">
        <f ca="1">OFFSET(Import!I$8,$A13,0)</f>
        <v>90</v>
      </c>
      <c r="F13">
        <f ca="1">OFFSET(Import!J$8,$A13,0)</f>
        <v>0</v>
      </c>
      <c r="G13">
        <f ca="1">OFFSET(Import!K$8,$A13,0)</f>
        <v>90</v>
      </c>
      <c r="H13">
        <f ca="1">OFFSET(Import!L$8,$A13,0)</f>
        <v>0</v>
      </c>
      <c r="I13">
        <f ca="1">OFFSET(Import!M$8,$A13,0)</f>
        <v>0</v>
      </c>
      <c r="J13">
        <f ca="1">OFFSET(Import!H$8,$A13,0)</f>
        <v>55</v>
      </c>
      <c r="K13">
        <f ca="1">OFFSET(Import!N$8,$A13,0)</f>
        <v>0</v>
      </c>
      <c r="L13">
        <f ca="1">OFFSET(Import!O$8,$A13,0)</f>
        <v>0</v>
      </c>
      <c r="M13">
        <f ca="1">OFFSET(Import!R$8,$A13,0)</f>
        <v>0</v>
      </c>
      <c r="N13">
        <f ca="1">OFFSET(Import!S$8,$A13,0)</f>
        <v>0</v>
      </c>
      <c r="O13">
        <f ca="1">OFFSET(Import!D$8,$A13,0)</f>
        <v>250</v>
      </c>
      <c r="U13">
        <f t="shared" si="1"/>
        <v>4146</v>
      </c>
      <c r="V13" s="1">
        <f ca="1">OFFSET(Export!B$8,$U13,0)</f>
        <v>42954</v>
      </c>
      <c r="W13">
        <f ca="1">OFFSET(Export!F$8,$U13,0)</f>
        <v>0</v>
      </c>
      <c r="X13">
        <f ca="1">OFFSET(Export!G$8,$U13,0)</f>
        <v>6</v>
      </c>
      <c r="Y13">
        <f ca="1">OFFSET(Export!I$8,$U13,0)</f>
        <v>0</v>
      </c>
      <c r="Z13">
        <f ca="1">OFFSET(Export!J$8,$U13,0)</f>
        <v>0</v>
      </c>
      <c r="AA13">
        <f ca="1">OFFSET(Export!K$8,$U13,0)</f>
        <v>0</v>
      </c>
      <c r="AB13">
        <f ca="1">OFFSET(Export!L$8,$U13,0)</f>
        <v>0</v>
      </c>
      <c r="AC13">
        <f ca="1">OFFSET(Export!M$8,$U13,0)</f>
        <v>0</v>
      </c>
      <c r="AD13">
        <f ca="1">OFFSET(Export!H$8,$U13,0)</f>
        <v>15</v>
      </c>
      <c r="AE13">
        <f ca="1">OFFSET(Export!N$8,$U13,0)</f>
        <v>0</v>
      </c>
      <c r="AF13">
        <f ca="1">OFFSET(Export!O$8,$U13,0)</f>
        <v>41</v>
      </c>
      <c r="AG13">
        <f ca="1">OFFSET(Export!P$8,$U13,0)</f>
        <v>15</v>
      </c>
      <c r="AH13">
        <f ca="1">OFFSET(Export!T$8,$U13,0)</f>
        <v>60</v>
      </c>
      <c r="AI13">
        <f ca="1">OFFSET(Export!E$8,$U13,0)</f>
        <v>67</v>
      </c>
    </row>
    <row r="14" spans="1:35" x14ac:dyDescent="0.25">
      <c r="A14">
        <f t="shared" si="0"/>
        <v>4147</v>
      </c>
      <c r="B14" s="1">
        <f ca="1">OFFSET(Import!B$8,$A14,0)</f>
        <v>42955</v>
      </c>
      <c r="C14">
        <f ca="1">OFFSET(Import!F$8,$A14,0)</f>
        <v>15</v>
      </c>
      <c r="D14">
        <f ca="1">OFFSET(Import!G$8,$A14,0)</f>
        <v>0</v>
      </c>
      <c r="E14">
        <f ca="1">OFFSET(Import!I$8,$A14,0)</f>
        <v>90</v>
      </c>
      <c r="F14">
        <f ca="1">OFFSET(Import!J$8,$A14,0)</f>
        <v>0</v>
      </c>
      <c r="G14">
        <f ca="1">OFFSET(Import!K$8,$A14,0)</f>
        <v>90</v>
      </c>
      <c r="H14">
        <f ca="1">OFFSET(Import!L$8,$A14,0)</f>
        <v>0</v>
      </c>
      <c r="I14">
        <f ca="1">OFFSET(Import!M$8,$A14,0)</f>
        <v>0</v>
      </c>
      <c r="J14">
        <f ca="1">OFFSET(Import!H$8,$A14,0)</f>
        <v>55</v>
      </c>
      <c r="K14">
        <f ca="1">OFFSET(Import!N$8,$A14,0)</f>
        <v>0</v>
      </c>
      <c r="L14">
        <f ca="1">OFFSET(Import!O$8,$A14,0)</f>
        <v>0</v>
      </c>
      <c r="M14">
        <f ca="1">OFFSET(Import!R$8,$A14,0)</f>
        <v>0</v>
      </c>
      <c r="N14">
        <f ca="1">OFFSET(Import!S$8,$A14,0)</f>
        <v>0</v>
      </c>
      <c r="O14">
        <f ca="1">OFFSET(Import!D$8,$A14,0)</f>
        <v>250</v>
      </c>
      <c r="U14">
        <f t="shared" si="1"/>
        <v>4147</v>
      </c>
      <c r="V14" s="1">
        <f ca="1">OFFSET(Export!B$8,$U14,0)</f>
        <v>42955</v>
      </c>
      <c r="W14">
        <f ca="1">OFFSET(Export!F$8,$U14,0)</f>
        <v>0</v>
      </c>
      <c r="X14">
        <f ca="1">OFFSET(Export!G$8,$U14,0)</f>
        <v>6</v>
      </c>
      <c r="Y14">
        <f ca="1">OFFSET(Export!I$8,$U14,0)</f>
        <v>0</v>
      </c>
      <c r="Z14">
        <f ca="1">OFFSET(Export!J$8,$U14,0)</f>
        <v>0</v>
      </c>
      <c r="AA14">
        <f ca="1">OFFSET(Export!K$8,$U14,0)</f>
        <v>0</v>
      </c>
      <c r="AB14">
        <f ca="1">OFFSET(Export!L$8,$U14,0)</f>
        <v>0</v>
      </c>
      <c r="AC14">
        <f ca="1">OFFSET(Export!M$8,$U14,0)</f>
        <v>0</v>
      </c>
      <c r="AD14">
        <f ca="1">OFFSET(Export!H$8,$U14,0)</f>
        <v>15</v>
      </c>
      <c r="AE14">
        <f ca="1">OFFSET(Export!N$8,$U14,0)</f>
        <v>0</v>
      </c>
      <c r="AF14">
        <f ca="1">OFFSET(Export!O$8,$U14,0)</f>
        <v>41</v>
      </c>
      <c r="AG14">
        <f ca="1">OFFSET(Export!P$8,$U14,0)</f>
        <v>15</v>
      </c>
      <c r="AH14">
        <f ca="1">OFFSET(Export!T$8,$U14,0)</f>
        <v>60</v>
      </c>
      <c r="AI14">
        <f ca="1">OFFSET(Export!E$8,$U14,0)</f>
        <v>67</v>
      </c>
    </row>
    <row r="15" spans="1:35" x14ac:dyDescent="0.25">
      <c r="A15">
        <f t="shared" si="0"/>
        <v>4148</v>
      </c>
      <c r="B15" s="1">
        <f ca="1">OFFSET(Import!B$8,$A15,0)</f>
        <v>42956</v>
      </c>
      <c r="C15">
        <f ca="1">OFFSET(Import!F$8,$A15,0)</f>
        <v>15</v>
      </c>
      <c r="D15">
        <f ca="1">OFFSET(Import!G$8,$A15,0)</f>
        <v>0</v>
      </c>
      <c r="E15">
        <f ca="1">OFFSET(Import!I$8,$A15,0)</f>
        <v>90</v>
      </c>
      <c r="F15">
        <f ca="1">OFFSET(Import!J$8,$A15,0)</f>
        <v>0</v>
      </c>
      <c r="G15">
        <f ca="1">OFFSET(Import!K$8,$A15,0)</f>
        <v>90</v>
      </c>
      <c r="H15">
        <f ca="1">OFFSET(Import!L$8,$A15,0)</f>
        <v>0</v>
      </c>
      <c r="I15">
        <f ca="1">OFFSET(Import!M$8,$A15,0)</f>
        <v>0</v>
      </c>
      <c r="J15">
        <f ca="1">OFFSET(Import!H$8,$A15,0)</f>
        <v>55</v>
      </c>
      <c r="K15">
        <f ca="1">OFFSET(Import!N$8,$A15,0)</f>
        <v>0</v>
      </c>
      <c r="L15">
        <f ca="1">OFFSET(Import!O$8,$A15,0)</f>
        <v>0</v>
      </c>
      <c r="M15">
        <f ca="1">OFFSET(Import!R$8,$A15,0)</f>
        <v>0</v>
      </c>
      <c r="N15">
        <f ca="1">OFFSET(Import!S$8,$A15,0)</f>
        <v>0</v>
      </c>
      <c r="O15">
        <f ca="1">OFFSET(Import!D$8,$A15,0)</f>
        <v>250</v>
      </c>
      <c r="U15">
        <f t="shared" si="1"/>
        <v>4148</v>
      </c>
      <c r="V15" s="1">
        <f ca="1">OFFSET(Export!B$8,$U15,0)</f>
        <v>42956</v>
      </c>
      <c r="W15">
        <f ca="1">OFFSET(Export!F$8,$U15,0)</f>
        <v>0</v>
      </c>
      <c r="X15">
        <f ca="1">OFFSET(Export!G$8,$U15,0)</f>
        <v>6</v>
      </c>
      <c r="Y15">
        <f ca="1">OFFSET(Export!I$8,$U15,0)</f>
        <v>0</v>
      </c>
      <c r="Z15">
        <f ca="1">OFFSET(Export!J$8,$U15,0)</f>
        <v>0</v>
      </c>
      <c r="AA15">
        <f ca="1">OFFSET(Export!K$8,$U15,0)</f>
        <v>0</v>
      </c>
      <c r="AB15">
        <f ca="1">OFFSET(Export!L$8,$U15,0)</f>
        <v>0</v>
      </c>
      <c r="AC15">
        <f ca="1">OFFSET(Export!M$8,$U15,0)</f>
        <v>0</v>
      </c>
      <c r="AD15">
        <f ca="1">OFFSET(Export!H$8,$U15,0)</f>
        <v>15</v>
      </c>
      <c r="AE15">
        <f ca="1">OFFSET(Export!N$8,$U15,0)</f>
        <v>0</v>
      </c>
      <c r="AF15">
        <f ca="1">OFFSET(Export!O$8,$U15,0)</f>
        <v>41</v>
      </c>
      <c r="AG15">
        <f ca="1">OFFSET(Export!P$8,$U15,0)</f>
        <v>15</v>
      </c>
      <c r="AH15">
        <f ca="1">OFFSET(Export!T$8,$U15,0)</f>
        <v>60</v>
      </c>
      <c r="AI15">
        <f ca="1">OFFSET(Export!E$8,$U15,0)</f>
        <v>67</v>
      </c>
    </row>
    <row r="16" spans="1:35" x14ac:dyDescent="0.25">
      <c r="A16">
        <f t="shared" si="0"/>
        <v>4149</v>
      </c>
      <c r="B16" s="1">
        <f ca="1">OFFSET(Import!B$8,$A16,0)</f>
        <v>42957</v>
      </c>
      <c r="C16">
        <f ca="1">OFFSET(Import!F$8,$A16,0)</f>
        <v>15</v>
      </c>
      <c r="D16">
        <f ca="1">OFFSET(Import!G$8,$A16,0)</f>
        <v>0</v>
      </c>
      <c r="E16">
        <f ca="1">OFFSET(Import!I$8,$A16,0)</f>
        <v>90</v>
      </c>
      <c r="F16">
        <f ca="1">OFFSET(Import!J$8,$A16,0)</f>
        <v>0</v>
      </c>
      <c r="G16">
        <f ca="1">OFFSET(Import!K$8,$A16,0)</f>
        <v>90</v>
      </c>
      <c r="H16">
        <f ca="1">OFFSET(Import!L$8,$A16,0)</f>
        <v>0</v>
      </c>
      <c r="I16">
        <f ca="1">OFFSET(Import!M$8,$A16,0)</f>
        <v>0</v>
      </c>
      <c r="J16">
        <f ca="1">OFFSET(Import!H$8,$A16,0)</f>
        <v>55</v>
      </c>
      <c r="K16">
        <f ca="1">OFFSET(Import!N$8,$A16,0)</f>
        <v>0</v>
      </c>
      <c r="L16">
        <f ca="1">OFFSET(Import!O$8,$A16,0)</f>
        <v>0</v>
      </c>
      <c r="M16">
        <f ca="1">OFFSET(Import!R$8,$A16,0)</f>
        <v>0</v>
      </c>
      <c r="N16">
        <f ca="1">OFFSET(Import!S$8,$A16,0)</f>
        <v>0</v>
      </c>
      <c r="O16">
        <f ca="1">OFFSET(Import!D$8,$A16,0)</f>
        <v>250</v>
      </c>
      <c r="U16">
        <f t="shared" si="1"/>
        <v>4149</v>
      </c>
      <c r="V16" s="1">
        <f ca="1">OFFSET(Export!B$8,$U16,0)</f>
        <v>42957</v>
      </c>
      <c r="W16">
        <f ca="1">OFFSET(Export!F$8,$U16,0)</f>
        <v>0</v>
      </c>
      <c r="X16">
        <f ca="1">OFFSET(Export!G$8,$U16,0)</f>
        <v>6</v>
      </c>
      <c r="Y16">
        <f ca="1">OFFSET(Export!I$8,$U16,0)</f>
        <v>0</v>
      </c>
      <c r="Z16">
        <f ca="1">OFFSET(Export!J$8,$U16,0)</f>
        <v>0</v>
      </c>
      <c r="AA16">
        <f ca="1">OFFSET(Export!K$8,$U16,0)</f>
        <v>0</v>
      </c>
      <c r="AB16">
        <f ca="1">OFFSET(Export!L$8,$U16,0)</f>
        <v>0</v>
      </c>
      <c r="AC16">
        <f ca="1">OFFSET(Export!M$8,$U16,0)</f>
        <v>0</v>
      </c>
      <c r="AD16">
        <f ca="1">OFFSET(Export!H$8,$U16,0)</f>
        <v>15</v>
      </c>
      <c r="AE16">
        <f ca="1">OFFSET(Export!N$8,$U16,0)</f>
        <v>0</v>
      </c>
      <c r="AF16">
        <f ca="1">OFFSET(Export!O$8,$U16,0)</f>
        <v>41</v>
      </c>
      <c r="AG16">
        <f ca="1">OFFSET(Export!P$8,$U16,0)</f>
        <v>15</v>
      </c>
      <c r="AH16">
        <f ca="1">OFFSET(Export!T$8,$U16,0)</f>
        <v>60</v>
      </c>
      <c r="AI16">
        <f ca="1">OFFSET(Export!E$8,$U16,0)</f>
        <v>67</v>
      </c>
    </row>
    <row r="17" spans="1:35" x14ac:dyDescent="0.25">
      <c r="A17">
        <f t="shared" si="0"/>
        <v>4150</v>
      </c>
      <c r="B17" s="1">
        <f ca="1">OFFSET(Import!B$8,$A17,0)</f>
        <v>42958</v>
      </c>
      <c r="C17">
        <f ca="1">OFFSET(Import!F$8,$A17,0)</f>
        <v>15</v>
      </c>
      <c r="D17">
        <f ca="1">OFFSET(Import!G$8,$A17,0)</f>
        <v>0</v>
      </c>
      <c r="E17">
        <f ca="1">OFFSET(Import!I$8,$A17,0)</f>
        <v>90</v>
      </c>
      <c r="F17">
        <f ca="1">OFFSET(Import!J$8,$A17,0)</f>
        <v>0</v>
      </c>
      <c r="G17">
        <f ca="1">OFFSET(Import!K$8,$A17,0)</f>
        <v>90</v>
      </c>
      <c r="H17">
        <f ca="1">OFFSET(Import!L$8,$A17,0)</f>
        <v>0</v>
      </c>
      <c r="I17">
        <f ca="1">OFFSET(Import!M$8,$A17,0)</f>
        <v>0</v>
      </c>
      <c r="J17">
        <f ca="1">OFFSET(Import!H$8,$A17,0)</f>
        <v>55</v>
      </c>
      <c r="K17">
        <f ca="1">OFFSET(Import!N$8,$A17,0)</f>
        <v>0</v>
      </c>
      <c r="L17">
        <f ca="1">OFFSET(Import!O$8,$A17,0)</f>
        <v>0</v>
      </c>
      <c r="M17">
        <f ca="1">OFFSET(Import!R$8,$A17,0)</f>
        <v>0</v>
      </c>
      <c r="N17">
        <f ca="1">OFFSET(Import!S$8,$A17,0)</f>
        <v>0</v>
      </c>
      <c r="O17">
        <f ca="1">OFFSET(Import!D$8,$A17,0)</f>
        <v>250</v>
      </c>
      <c r="U17">
        <f t="shared" si="1"/>
        <v>4150</v>
      </c>
      <c r="V17" s="1">
        <f ca="1">OFFSET(Export!B$8,$U17,0)</f>
        <v>42958</v>
      </c>
      <c r="W17">
        <f ca="1">OFFSET(Export!F$8,$U17,0)</f>
        <v>0</v>
      </c>
      <c r="X17">
        <f ca="1">OFFSET(Export!G$8,$U17,0)</f>
        <v>6</v>
      </c>
      <c r="Y17">
        <f ca="1">OFFSET(Export!I$8,$U17,0)</f>
        <v>0</v>
      </c>
      <c r="Z17">
        <f ca="1">OFFSET(Export!J$8,$U17,0)</f>
        <v>0</v>
      </c>
      <c r="AA17">
        <f ca="1">OFFSET(Export!K$8,$U17,0)</f>
        <v>0</v>
      </c>
      <c r="AB17">
        <f ca="1">OFFSET(Export!L$8,$U17,0)</f>
        <v>0</v>
      </c>
      <c r="AC17">
        <f ca="1">OFFSET(Export!M$8,$U17,0)</f>
        <v>0</v>
      </c>
      <c r="AD17">
        <f ca="1">OFFSET(Export!H$8,$U17,0)</f>
        <v>15</v>
      </c>
      <c r="AE17">
        <f ca="1">OFFSET(Export!N$8,$U17,0)</f>
        <v>0</v>
      </c>
      <c r="AF17">
        <f ca="1">OFFSET(Export!O$8,$U17,0)</f>
        <v>41</v>
      </c>
      <c r="AG17">
        <f ca="1">OFFSET(Export!P$8,$U17,0)</f>
        <v>15</v>
      </c>
      <c r="AH17">
        <f ca="1">OFFSET(Export!T$8,$U17,0)</f>
        <v>60</v>
      </c>
      <c r="AI17">
        <f ca="1">OFFSET(Export!E$8,$U17,0)</f>
        <v>67</v>
      </c>
    </row>
    <row r="18" spans="1:35" x14ac:dyDescent="0.25">
      <c r="A18">
        <f t="shared" si="0"/>
        <v>4151</v>
      </c>
      <c r="B18" s="1">
        <f ca="1">OFFSET(Import!B$8,$A18,0)</f>
        <v>42959</v>
      </c>
      <c r="C18">
        <f ca="1">OFFSET(Import!F$8,$A18,0)</f>
        <v>15</v>
      </c>
      <c r="D18">
        <f ca="1">OFFSET(Import!G$8,$A18,0)</f>
        <v>0</v>
      </c>
      <c r="E18">
        <f ca="1">OFFSET(Import!I$8,$A18,0)</f>
        <v>90</v>
      </c>
      <c r="F18">
        <f ca="1">OFFSET(Import!J$8,$A18,0)</f>
        <v>0</v>
      </c>
      <c r="G18">
        <f ca="1">OFFSET(Import!K$8,$A18,0)</f>
        <v>90</v>
      </c>
      <c r="H18">
        <f ca="1">OFFSET(Import!L$8,$A18,0)</f>
        <v>0</v>
      </c>
      <c r="I18">
        <f ca="1">OFFSET(Import!M$8,$A18,0)</f>
        <v>0</v>
      </c>
      <c r="J18">
        <f ca="1">OFFSET(Import!H$8,$A18,0)</f>
        <v>55</v>
      </c>
      <c r="K18">
        <f ca="1">OFFSET(Import!N$8,$A18,0)</f>
        <v>0</v>
      </c>
      <c r="L18">
        <f ca="1">OFFSET(Import!O$8,$A18,0)</f>
        <v>0</v>
      </c>
      <c r="M18">
        <f ca="1">OFFSET(Import!R$8,$A18,0)</f>
        <v>0</v>
      </c>
      <c r="N18">
        <f ca="1">OFFSET(Import!S$8,$A18,0)</f>
        <v>0</v>
      </c>
      <c r="O18">
        <f ca="1">OFFSET(Import!D$8,$A18,0)</f>
        <v>250</v>
      </c>
      <c r="U18">
        <f t="shared" si="1"/>
        <v>4151</v>
      </c>
      <c r="V18" s="1">
        <f ca="1">OFFSET(Export!B$8,$U18,0)</f>
        <v>42959</v>
      </c>
      <c r="W18">
        <f ca="1">OFFSET(Export!F$8,$U18,0)</f>
        <v>0</v>
      </c>
      <c r="X18">
        <f ca="1">OFFSET(Export!G$8,$U18,0)</f>
        <v>6</v>
      </c>
      <c r="Y18">
        <f ca="1">OFFSET(Export!I$8,$U18,0)</f>
        <v>0</v>
      </c>
      <c r="Z18">
        <f ca="1">OFFSET(Export!J$8,$U18,0)</f>
        <v>0</v>
      </c>
      <c r="AA18">
        <f ca="1">OFFSET(Export!K$8,$U18,0)</f>
        <v>0</v>
      </c>
      <c r="AB18">
        <f ca="1">OFFSET(Export!L$8,$U18,0)</f>
        <v>0</v>
      </c>
      <c r="AC18">
        <f ca="1">OFFSET(Export!M$8,$U18,0)</f>
        <v>0</v>
      </c>
      <c r="AD18">
        <f ca="1">OFFSET(Export!H$8,$U18,0)</f>
        <v>15</v>
      </c>
      <c r="AE18">
        <f ca="1">OFFSET(Export!N$8,$U18,0)</f>
        <v>0</v>
      </c>
      <c r="AF18">
        <f ca="1">OFFSET(Export!O$8,$U18,0)</f>
        <v>41</v>
      </c>
      <c r="AG18">
        <f ca="1">OFFSET(Export!P$8,$U18,0)</f>
        <v>15</v>
      </c>
      <c r="AH18">
        <f ca="1">OFFSET(Export!T$8,$U18,0)</f>
        <v>60</v>
      </c>
      <c r="AI18">
        <f ca="1">OFFSET(Export!E$8,$U18,0)</f>
        <v>67</v>
      </c>
    </row>
    <row r="19" spans="1:35" x14ac:dyDescent="0.25">
      <c r="A19">
        <f t="shared" si="0"/>
        <v>4152</v>
      </c>
      <c r="B19" s="1">
        <f ca="1">OFFSET(Import!B$8,$A19,0)</f>
        <v>42960</v>
      </c>
      <c r="C19">
        <f ca="1">OFFSET(Import!F$8,$A19,0)</f>
        <v>15</v>
      </c>
      <c r="D19">
        <f ca="1">OFFSET(Import!G$8,$A19,0)</f>
        <v>0</v>
      </c>
      <c r="E19">
        <f ca="1">OFFSET(Import!I$8,$A19,0)</f>
        <v>90</v>
      </c>
      <c r="F19">
        <f ca="1">OFFSET(Import!J$8,$A19,0)</f>
        <v>0</v>
      </c>
      <c r="G19">
        <f ca="1">OFFSET(Import!K$8,$A19,0)</f>
        <v>90</v>
      </c>
      <c r="H19">
        <f ca="1">OFFSET(Import!L$8,$A19,0)</f>
        <v>0</v>
      </c>
      <c r="I19">
        <f ca="1">OFFSET(Import!M$8,$A19,0)</f>
        <v>0</v>
      </c>
      <c r="J19">
        <f ca="1">OFFSET(Import!H$8,$A19,0)</f>
        <v>55</v>
      </c>
      <c r="K19">
        <f ca="1">OFFSET(Import!N$8,$A19,0)</f>
        <v>0</v>
      </c>
      <c r="L19">
        <f ca="1">OFFSET(Import!O$8,$A19,0)</f>
        <v>0</v>
      </c>
      <c r="M19">
        <f ca="1">OFFSET(Import!R$8,$A19,0)</f>
        <v>0</v>
      </c>
      <c r="N19">
        <f ca="1">OFFSET(Import!S$8,$A19,0)</f>
        <v>0</v>
      </c>
      <c r="O19">
        <f ca="1">OFFSET(Import!D$8,$A19,0)</f>
        <v>250</v>
      </c>
      <c r="U19">
        <f t="shared" si="1"/>
        <v>4152</v>
      </c>
      <c r="V19" s="1">
        <f ca="1">OFFSET(Export!B$8,$U19,0)</f>
        <v>42960</v>
      </c>
      <c r="W19">
        <f ca="1">OFFSET(Export!F$8,$U19,0)</f>
        <v>0</v>
      </c>
      <c r="X19">
        <f ca="1">OFFSET(Export!G$8,$U19,0)</f>
        <v>6</v>
      </c>
      <c r="Y19">
        <f ca="1">OFFSET(Export!I$8,$U19,0)</f>
        <v>0</v>
      </c>
      <c r="Z19">
        <f ca="1">OFFSET(Export!J$8,$U19,0)</f>
        <v>0</v>
      </c>
      <c r="AA19">
        <f ca="1">OFFSET(Export!K$8,$U19,0)</f>
        <v>0</v>
      </c>
      <c r="AB19">
        <f ca="1">OFFSET(Export!L$8,$U19,0)</f>
        <v>0</v>
      </c>
      <c r="AC19">
        <f ca="1">OFFSET(Export!M$8,$U19,0)</f>
        <v>0</v>
      </c>
      <c r="AD19">
        <f ca="1">OFFSET(Export!H$8,$U19,0)</f>
        <v>15</v>
      </c>
      <c r="AE19">
        <f ca="1">OFFSET(Export!N$8,$U19,0)</f>
        <v>0</v>
      </c>
      <c r="AF19">
        <f ca="1">OFFSET(Export!O$8,$U19,0)</f>
        <v>41</v>
      </c>
      <c r="AG19">
        <f ca="1">OFFSET(Export!P$8,$U19,0)</f>
        <v>15</v>
      </c>
      <c r="AH19">
        <f ca="1">OFFSET(Export!T$8,$U19,0)</f>
        <v>60</v>
      </c>
      <c r="AI19">
        <f ca="1">OFFSET(Export!E$8,$U19,0)</f>
        <v>67</v>
      </c>
    </row>
    <row r="20" spans="1:35" x14ac:dyDescent="0.25">
      <c r="A20">
        <f t="shared" si="0"/>
        <v>4153</v>
      </c>
      <c r="B20" s="1">
        <f ca="1">OFFSET(Import!B$8,$A20,0)</f>
        <v>42961</v>
      </c>
      <c r="C20">
        <f ca="1">OFFSET(Import!F$8,$A20,0)</f>
        <v>15</v>
      </c>
      <c r="D20">
        <f ca="1">OFFSET(Import!G$8,$A20,0)</f>
        <v>0</v>
      </c>
      <c r="E20">
        <f ca="1">OFFSET(Import!I$8,$A20,0)</f>
        <v>90</v>
      </c>
      <c r="F20">
        <f ca="1">OFFSET(Import!J$8,$A20,0)</f>
        <v>0</v>
      </c>
      <c r="G20">
        <f ca="1">OFFSET(Import!K$8,$A20,0)</f>
        <v>90</v>
      </c>
      <c r="H20">
        <f ca="1">OFFSET(Import!L$8,$A20,0)</f>
        <v>0</v>
      </c>
      <c r="I20">
        <f ca="1">OFFSET(Import!M$8,$A20,0)</f>
        <v>0</v>
      </c>
      <c r="J20">
        <f ca="1">OFFSET(Import!H$8,$A20,0)</f>
        <v>55</v>
      </c>
      <c r="K20">
        <f ca="1">OFFSET(Import!N$8,$A20,0)</f>
        <v>0</v>
      </c>
      <c r="L20">
        <f ca="1">OFFSET(Import!O$8,$A20,0)</f>
        <v>0</v>
      </c>
      <c r="M20">
        <f ca="1">OFFSET(Import!R$8,$A20,0)</f>
        <v>0</v>
      </c>
      <c r="N20">
        <f ca="1">OFFSET(Import!S$8,$A20,0)</f>
        <v>0</v>
      </c>
      <c r="O20">
        <f ca="1">OFFSET(Import!D$8,$A20,0)</f>
        <v>250</v>
      </c>
      <c r="U20">
        <f t="shared" si="1"/>
        <v>4153</v>
      </c>
      <c r="V20" s="1">
        <f ca="1">OFFSET(Export!B$8,$U20,0)</f>
        <v>42961</v>
      </c>
      <c r="W20">
        <f ca="1">OFFSET(Export!F$8,$U20,0)</f>
        <v>0</v>
      </c>
      <c r="X20">
        <f ca="1">OFFSET(Export!G$8,$U20,0)</f>
        <v>6</v>
      </c>
      <c r="Y20">
        <f ca="1">OFFSET(Export!I$8,$U20,0)</f>
        <v>0</v>
      </c>
      <c r="Z20">
        <f ca="1">OFFSET(Export!J$8,$U20,0)</f>
        <v>0</v>
      </c>
      <c r="AA20">
        <f ca="1">OFFSET(Export!K$8,$U20,0)</f>
        <v>0</v>
      </c>
      <c r="AB20">
        <f ca="1">OFFSET(Export!L$8,$U20,0)</f>
        <v>0</v>
      </c>
      <c r="AC20">
        <f ca="1">OFFSET(Export!M$8,$U20,0)</f>
        <v>0</v>
      </c>
      <c r="AD20">
        <f ca="1">OFFSET(Export!H$8,$U20,0)</f>
        <v>15</v>
      </c>
      <c r="AE20">
        <f ca="1">OFFSET(Export!N$8,$U20,0)</f>
        <v>0</v>
      </c>
      <c r="AF20">
        <f ca="1">OFFSET(Export!O$8,$U20,0)</f>
        <v>41</v>
      </c>
      <c r="AG20">
        <f ca="1">OFFSET(Export!P$8,$U20,0)</f>
        <v>15</v>
      </c>
      <c r="AH20">
        <f ca="1">OFFSET(Export!T$8,$U20,0)</f>
        <v>60</v>
      </c>
      <c r="AI20">
        <f ca="1">OFFSET(Export!E$8,$U20,0)</f>
        <v>67</v>
      </c>
    </row>
    <row r="21" spans="1:35" x14ac:dyDescent="0.25">
      <c r="A21">
        <f t="shared" si="0"/>
        <v>4154</v>
      </c>
      <c r="B21" s="1">
        <f ca="1">OFFSET(Import!B$8,$A21,0)</f>
        <v>42962</v>
      </c>
      <c r="C21">
        <f ca="1">OFFSET(Import!F$8,$A21,0)</f>
        <v>15</v>
      </c>
      <c r="D21">
        <f ca="1">OFFSET(Import!G$8,$A21,0)</f>
        <v>0</v>
      </c>
      <c r="E21">
        <f ca="1">OFFSET(Import!I$8,$A21,0)</f>
        <v>90</v>
      </c>
      <c r="F21">
        <f ca="1">OFFSET(Import!J$8,$A21,0)</f>
        <v>0</v>
      </c>
      <c r="G21">
        <f ca="1">OFFSET(Import!K$8,$A21,0)</f>
        <v>90</v>
      </c>
      <c r="H21">
        <f ca="1">OFFSET(Import!L$8,$A21,0)</f>
        <v>0</v>
      </c>
      <c r="I21">
        <f ca="1">OFFSET(Import!M$8,$A21,0)</f>
        <v>0</v>
      </c>
      <c r="J21">
        <f ca="1">OFFSET(Import!H$8,$A21,0)</f>
        <v>55</v>
      </c>
      <c r="K21">
        <f ca="1">OFFSET(Import!N$8,$A21,0)</f>
        <v>0</v>
      </c>
      <c r="L21">
        <f ca="1">OFFSET(Import!O$8,$A21,0)</f>
        <v>0</v>
      </c>
      <c r="M21">
        <f ca="1">OFFSET(Import!R$8,$A21,0)</f>
        <v>0</v>
      </c>
      <c r="N21">
        <f ca="1">OFFSET(Import!S$8,$A21,0)</f>
        <v>0</v>
      </c>
      <c r="O21">
        <f ca="1">OFFSET(Import!D$8,$A21,0)</f>
        <v>250</v>
      </c>
      <c r="U21">
        <f t="shared" si="1"/>
        <v>4154</v>
      </c>
      <c r="V21" s="1">
        <f ca="1">OFFSET(Export!B$8,$U21,0)</f>
        <v>42962</v>
      </c>
      <c r="W21">
        <f ca="1">OFFSET(Export!F$8,$U21,0)</f>
        <v>0</v>
      </c>
      <c r="X21">
        <f ca="1">OFFSET(Export!G$8,$U21,0)</f>
        <v>6</v>
      </c>
      <c r="Y21">
        <f ca="1">OFFSET(Export!I$8,$U21,0)</f>
        <v>0</v>
      </c>
      <c r="Z21">
        <f ca="1">OFFSET(Export!J$8,$U21,0)</f>
        <v>0</v>
      </c>
      <c r="AA21">
        <f ca="1">OFFSET(Export!K$8,$U21,0)</f>
        <v>0</v>
      </c>
      <c r="AB21">
        <f ca="1">OFFSET(Export!L$8,$U21,0)</f>
        <v>0</v>
      </c>
      <c r="AC21">
        <f ca="1">OFFSET(Export!M$8,$U21,0)</f>
        <v>0</v>
      </c>
      <c r="AD21">
        <f ca="1">OFFSET(Export!H$8,$U21,0)</f>
        <v>15</v>
      </c>
      <c r="AE21">
        <f ca="1">OFFSET(Export!N$8,$U21,0)</f>
        <v>0</v>
      </c>
      <c r="AF21">
        <f ca="1">OFFSET(Export!O$8,$U21,0)</f>
        <v>41</v>
      </c>
      <c r="AG21">
        <f ca="1">OFFSET(Export!P$8,$U21,0)</f>
        <v>15</v>
      </c>
      <c r="AH21">
        <f ca="1">OFFSET(Export!T$8,$U21,0)</f>
        <v>60</v>
      </c>
      <c r="AI21">
        <f ca="1">OFFSET(Export!E$8,$U21,0)</f>
        <v>67</v>
      </c>
    </row>
    <row r="22" spans="1:35" x14ac:dyDescent="0.25">
      <c r="A22">
        <f t="shared" si="0"/>
        <v>4155</v>
      </c>
      <c r="B22" s="1">
        <f ca="1">OFFSET(Import!B$8,$A22,0)</f>
        <v>42963</v>
      </c>
      <c r="C22">
        <f ca="1">OFFSET(Import!F$8,$A22,0)</f>
        <v>15</v>
      </c>
      <c r="D22">
        <f ca="1">OFFSET(Import!G$8,$A22,0)</f>
        <v>0</v>
      </c>
      <c r="E22">
        <f ca="1">OFFSET(Import!I$8,$A22,0)</f>
        <v>90</v>
      </c>
      <c r="F22">
        <f ca="1">OFFSET(Import!J$8,$A22,0)</f>
        <v>0</v>
      </c>
      <c r="G22">
        <f ca="1">OFFSET(Import!K$8,$A22,0)</f>
        <v>90</v>
      </c>
      <c r="H22">
        <f ca="1">OFFSET(Import!L$8,$A22,0)</f>
        <v>0</v>
      </c>
      <c r="I22">
        <f ca="1">OFFSET(Import!M$8,$A22,0)</f>
        <v>0</v>
      </c>
      <c r="J22">
        <f ca="1">OFFSET(Import!H$8,$A22,0)</f>
        <v>55</v>
      </c>
      <c r="K22">
        <f ca="1">OFFSET(Import!N$8,$A22,0)</f>
        <v>0</v>
      </c>
      <c r="L22">
        <f ca="1">OFFSET(Import!O$8,$A22,0)</f>
        <v>0</v>
      </c>
      <c r="M22">
        <f ca="1">OFFSET(Import!R$8,$A22,0)</f>
        <v>0</v>
      </c>
      <c r="N22">
        <f ca="1">OFFSET(Import!S$8,$A22,0)</f>
        <v>0</v>
      </c>
      <c r="O22">
        <f ca="1">OFFSET(Import!D$8,$A22,0)</f>
        <v>250</v>
      </c>
      <c r="U22">
        <f t="shared" si="1"/>
        <v>4155</v>
      </c>
      <c r="V22" s="1">
        <f ca="1">OFFSET(Export!B$8,$U22,0)</f>
        <v>42963</v>
      </c>
      <c r="W22">
        <f ca="1">OFFSET(Export!F$8,$U22,0)</f>
        <v>0</v>
      </c>
      <c r="X22">
        <f ca="1">OFFSET(Export!G$8,$U22,0)</f>
        <v>6</v>
      </c>
      <c r="Y22">
        <f ca="1">OFFSET(Export!I$8,$U22,0)</f>
        <v>0</v>
      </c>
      <c r="Z22">
        <f ca="1">OFFSET(Export!J$8,$U22,0)</f>
        <v>0</v>
      </c>
      <c r="AA22">
        <f ca="1">OFFSET(Export!K$8,$U22,0)</f>
        <v>0</v>
      </c>
      <c r="AB22">
        <f ca="1">OFFSET(Export!L$8,$U22,0)</f>
        <v>0</v>
      </c>
      <c r="AC22">
        <f ca="1">OFFSET(Export!M$8,$U22,0)</f>
        <v>0</v>
      </c>
      <c r="AD22">
        <f ca="1">OFFSET(Export!H$8,$U22,0)</f>
        <v>15</v>
      </c>
      <c r="AE22">
        <f ca="1">OFFSET(Export!N$8,$U22,0)</f>
        <v>0</v>
      </c>
      <c r="AF22">
        <f ca="1">OFFSET(Export!O$8,$U22,0)</f>
        <v>41</v>
      </c>
      <c r="AG22">
        <f ca="1">OFFSET(Export!P$8,$U22,0)</f>
        <v>15</v>
      </c>
      <c r="AH22">
        <f ca="1">OFFSET(Export!T$8,$U22,0)</f>
        <v>60</v>
      </c>
      <c r="AI22">
        <f ca="1">OFFSET(Export!E$8,$U22,0)</f>
        <v>67</v>
      </c>
    </row>
    <row r="23" spans="1:35" x14ac:dyDescent="0.25">
      <c r="A23">
        <f t="shared" si="0"/>
        <v>4156</v>
      </c>
      <c r="B23" s="1">
        <f ca="1">OFFSET(Import!B$8,$A23,0)</f>
        <v>42964</v>
      </c>
      <c r="C23">
        <f ca="1">OFFSET(Import!F$8,$A23,0)</f>
        <v>15</v>
      </c>
      <c r="D23">
        <f ca="1">OFFSET(Import!G$8,$A23,0)</f>
        <v>0</v>
      </c>
      <c r="E23">
        <f ca="1">OFFSET(Import!I$8,$A23,0)</f>
        <v>90</v>
      </c>
      <c r="F23">
        <f ca="1">OFFSET(Import!J$8,$A23,0)</f>
        <v>0</v>
      </c>
      <c r="G23">
        <f ca="1">OFFSET(Import!K$8,$A23,0)</f>
        <v>90</v>
      </c>
      <c r="H23">
        <f ca="1">OFFSET(Import!L$8,$A23,0)</f>
        <v>0</v>
      </c>
      <c r="I23">
        <f ca="1">OFFSET(Import!M$8,$A23,0)</f>
        <v>0</v>
      </c>
      <c r="J23">
        <f ca="1">OFFSET(Import!H$8,$A23,0)</f>
        <v>55</v>
      </c>
      <c r="K23">
        <f ca="1">OFFSET(Import!N$8,$A23,0)</f>
        <v>0</v>
      </c>
      <c r="L23">
        <f ca="1">OFFSET(Import!O$8,$A23,0)</f>
        <v>0</v>
      </c>
      <c r="M23">
        <f ca="1">OFFSET(Import!R$8,$A23,0)</f>
        <v>0</v>
      </c>
      <c r="N23">
        <f ca="1">OFFSET(Import!S$8,$A23,0)</f>
        <v>0</v>
      </c>
      <c r="O23">
        <f ca="1">OFFSET(Import!D$8,$A23,0)</f>
        <v>250</v>
      </c>
      <c r="U23">
        <f t="shared" si="1"/>
        <v>4156</v>
      </c>
      <c r="V23" s="1">
        <f ca="1">OFFSET(Export!B$8,$U23,0)</f>
        <v>42964</v>
      </c>
      <c r="W23">
        <f ca="1">OFFSET(Export!F$8,$U23,0)</f>
        <v>0</v>
      </c>
      <c r="X23">
        <f ca="1">OFFSET(Export!G$8,$U23,0)</f>
        <v>6</v>
      </c>
      <c r="Y23">
        <f ca="1">OFFSET(Export!I$8,$U23,0)</f>
        <v>0</v>
      </c>
      <c r="Z23">
        <f ca="1">OFFSET(Export!J$8,$U23,0)</f>
        <v>0</v>
      </c>
      <c r="AA23">
        <f ca="1">OFFSET(Export!K$8,$U23,0)</f>
        <v>0</v>
      </c>
      <c r="AB23">
        <f ca="1">OFFSET(Export!L$8,$U23,0)</f>
        <v>0</v>
      </c>
      <c r="AC23">
        <f ca="1">OFFSET(Export!M$8,$U23,0)</f>
        <v>0</v>
      </c>
      <c r="AD23">
        <f ca="1">OFFSET(Export!H$8,$U23,0)</f>
        <v>15</v>
      </c>
      <c r="AE23">
        <f ca="1">OFFSET(Export!N$8,$U23,0)</f>
        <v>0</v>
      </c>
      <c r="AF23">
        <f ca="1">OFFSET(Export!O$8,$U23,0)</f>
        <v>41</v>
      </c>
      <c r="AG23">
        <f ca="1">OFFSET(Export!P$8,$U23,0)</f>
        <v>15</v>
      </c>
      <c r="AH23">
        <f ca="1">OFFSET(Export!T$8,$U23,0)</f>
        <v>60</v>
      </c>
      <c r="AI23">
        <f ca="1">OFFSET(Export!E$8,$U23,0)</f>
        <v>67</v>
      </c>
    </row>
    <row r="24" spans="1:35" x14ac:dyDescent="0.25">
      <c r="A24">
        <f t="shared" si="0"/>
        <v>4157</v>
      </c>
      <c r="B24" s="1">
        <f ca="1">OFFSET(Import!B$8,$A24,0)</f>
        <v>42965</v>
      </c>
      <c r="C24">
        <f ca="1">OFFSET(Import!F$8,$A24,0)</f>
        <v>15</v>
      </c>
      <c r="D24">
        <f ca="1">OFFSET(Import!G$8,$A24,0)</f>
        <v>0</v>
      </c>
      <c r="E24">
        <f ca="1">OFFSET(Import!I$8,$A24,0)</f>
        <v>90</v>
      </c>
      <c r="F24">
        <f ca="1">OFFSET(Import!J$8,$A24,0)</f>
        <v>0</v>
      </c>
      <c r="G24">
        <f ca="1">OFFSET(Import!K$8,$A24,0)</f>
        <v>90</v>
      </c>
      <c r="H24">
        <f ca="1">OFFSET(Import!L$8,$A24,0)</f>
        <v>0</v>
      </c>
      <c r="I24">
        <f ca="1">OFFSET(Import!M$8,$A24,0)</f>
        <v>0</v>
      </c>
      <c r="J24">
        <f ca="1">OFFSET(Import!H$8,$A24,0)</f>
        <v>55</v>
      </c>
      <c r="K24">
        <f ca="1">OFFSET(Import!N$8,$A24,0)</f>
        <v>0</v>
      </c>
      <c r="L24">
        <f ca="1">OFFSET(Import!O$8,$A24,0)</f>
        <v>0</v>
      </c>
      <c r="M24">
        <f ca="1">OFFSET(Import!R$8,$A24,0)</f>
        <v>0</v>
      </c>
      <c r="N24">
        <f ca="1">OFFSET(Import!S$8,$A24,0)</f>
        <v>0</v>
      </c>
      <c r="O24">
        <f ca="1">OFFSET(Import!D$8,$A24,0)</f>
        <v>250</v>
      </c>
      <c r="U24">
        <f t="shared" si="1"/>
        <v>4157</v>
      </c>
      <c r="V24" s="1">
        <f ca="1">OFFSET(Export!B$8,$U24,0)</f>
        <v>42965</v>
      </c>
      <c r="W24">
        <f ca="1">OFFSET(Export!F$8,$U24,0)</f>
        <v>0</v>
      </c>
      <c r="X24">
        <f ca="1">OFFSET(Export!G$8,$U24,0)</f>
        <v>6</v>
      </c>
      <c r="Y24">
        <f ca="1">OFFSET(Export!I$8,$U24,0)</f>
        <v>0</v>
      </c>
      <c r="Z24">
        <f ca="1">OFFSET(Export!J$8,$U24,0)</f>
        <v>0</v>
      </c>
      <c r="AA24">
        <f ca="1">OFFSET(Export!K$8,$U24,0)</f>
        <v>0</v>
      </c>
      <c r="AB24">
        <f ca="1">OFFSET(Export!L$8,$U24,0)</f>
        <v>0</v>
      </c>
      <c r="AC24">
        <f ca="1">OFFSET(Export!M$8,$U24,0)</f>
        <v>0</v>
      </c>
      <c r="AD24">
        <f ca="1">OFFSET(Export!H$8,$U24,0)</f>
        <v>15</v>
      </c>
      <c r="AE24">
        <f ca="1">OFFSET(Export!N$8,$U24,0)</f>
        <v>0</v>
      </c>
      <c r="AF24">
        <f ca="1">OFFSET(Export!O$8,$U24,0)</f>
        <v>41</v>
      </c>
      <c r="AG24">
        <f ca="1">OFFSET(Export!P$8,$U24,0)</f>
        <v>15</v>
      </c>
      <c r="AH24">
        <f ca="1">OFFSET(Export!T$8,$U24,0)</f>
        <v>60</v>
      </c>
      <c r="AI24">
        <f ca="1">OFFSET(Export!E$8,$U24,0)</f>
        <v>67</v>
      </c>
    </row>
    <row r="25" spans="1:35" x14ac:dyDescent="0.25">
      <c r="A25">
        <f t="shared" si="0"/>
        <v>4158</v>
      </c>
      <c r="B25" s="1">
        <f ca="1">OFFSET(Import!B$8,$A25,0)</f>
        <v>42966</v>
      </c>
      <c r="C25">
        <f ca="1">OFFSET(Import!F$8,$A25,0)</f>
        <v>15</v>
      </c>
      <c r="D25">
        <f ca="1">OFFSET(Import!G$8,$A25,0)</f>
        <v>0</v>
      </c>
      <c r="E25">
        <f ca="1">OFFSET(Import!I$8,$A25,0)</f>
        <v>90</v>
      </c>
      <c r="F25">
        <f ca="1">OFFSET(Import!J$8,$A25,0)</f>
        <v>0</v>
      </c>
      <c r="G25">
        <f ca="1">OFFSET(Import!K$8,$A25,0)</f>
        <v>90</v>
      </c>
      <c r="H25">
        <f ca="1">OFFSET(Import!L$8,$A25,0)</f>
        <v>0</v>
      </c>
      <c r="I25">
        <f ca="1">OFFSET(Import!M$8,$A25,0)</f>
        <v>0</v>
      </c>
      <c r="J25">
        <f ca="1">OFFSET(Import!H$8,$A25,0)</f>
        <v>55</v>
      </c>
      <c r="K25">
        <f ca="1">OFFSET(Import!N$8,$A25,0)</f>
        <v>0</v>
      </c>
      <c r="L25">
        <f ca="1">OFFSET(Import!O$8,$A25,0)</f>
        <v>0</v>
      </c>
      <c r="M25">
        <f ca="1">OFFSET(Import!R$8,$A25,0)</f>
        <v>0</v>
      </c>
      <c r="N25">
        <f ca="1">OFFSET(Import!S$8,$A25,0)</f>
        <v>0</v>
      </c>
      <c r="O25">
        <f ca="1">OFFSET(Import!D$8,$A25,0)</f>
        <v>250</v>
      </c>
      <c r="U25">
        <f t="shared" si="1"/>
        <v>4158</v>
      </c>
      <c r="V25" s="1">
        <f ca="1">OFFSET(Export!B$8,$U25,0)</f>
        <v>42966</v>
      </c>
      <c r="W25">
        <f ca="1">OFFSET(Export!F$8,$U25,0)</f>
        <v>0</v>
      </c>
      <c r="X25">
        <f ca="1">OFFSET(Export!G$8,$U25,0)</f>
        <v>6</v>
      </c>
      <c r="Y25">
        <f ca="1">OFFSET(Export!I$8,$U25,0)</f>
        <v>0</v>
      </c>
      <c r="Z25">
        <f ca="1">OFFSET(Export!J$8,$U25,0)</f>
        <v>0</v>
      </c>
      <c r="AA25">
        <f ca="1">OFFSET(Export!K$8,$U25,0)</f>
        <v>0</v>
      </c>
      <c r="AB25">
        <f ca="1">OFFSET(Export!L$8,$U25,0)</f>
        <v>0</v>
      </c>
      <c r="AC25">
        <f ca="1">OFFSET(Export!M$8,$U25,0)</f>
        <v>0</v>
      </c>
      <c r="AD25">
        <f ca="1">OFFSET(Export!H$8,$U25,0)</f>
        <v>15</v>
      </c>
      <c r="AE25">
        <f ca="1">OFFSET(Export!N$8,$U25,0)</f>
        <v>0</v>
      </c>
      <c r="AF25">
        <f ca="1">OFFSET(Export!O$8,$U25,0)</f>
        <v>41</v>
      </c>
      <c r="AG25">
        <f ca="1">OFFSET(Export!P$8,$U25,0)</f>
        <v>15</v>
      </c>
      <c r="AH25">
        <f ca="1">OFFSET(Export!T$8,$U25,0)</f>
        <v>60</v>
      </c>
      <c r="AI25">
        <f ca="1">OFFSET(Export!E$8,$U25,0)</f>
        <v>67</v>
      </c>
    </row>
    <row r="26" spans="1:35" x14ac:dyDescent="0.25">
      <c r="A26">
        <f t="shared" si="0"/>
        <v>4159</v>
      </c>
      <c r="B26" s="1">
        <f ca="1">OFFSET(Import!B$8,$A26,0)</f>
        <v>42967</v>
      </c>
      <c r="C26">
        <f ca="1">OFFSET(Import!F$8,$A26,0)</f>
        <v>15</v>
      </c>
      <c r="D26">
        <f ca="1">OFFSET(Import!G$8,$A26,0)</f>
        <v>0</v>
      </c>
      <c r="E26">
        <f ca="1">OFFSET(Import!I$8,$A26,0)</f>
        <v>90</v>
      </c>
      <c r="F26">
        <f ca="1">OFFSET(Import!J$8,$A26,0)</f>
        <v>0</v>
      </c>
      <c r="G26">
        <f ca="1">OFFSET(Import!K$8,$A26,0)</f>
        <v>90</v>
      </c>
      <c r="H26">
        <f ca="1">OFFSET(Import!L$8,$A26,0)</f>
        <v>0</v>
      </c>
      <c r="I26">
        <f ca="1">OFFSET(Import!M$8,$A26,0)</f>
        <v>0</v>
      </c>
      <c r="J26">
        <f ca="1">OFFSET(Import!H$8,$A26,0)</f>
        <v>55</v>
      </c>
      <c r="K26">
        <f ca="1">OFFSET(Import!N$8,$A26,0)</f>
        <v>0</v>
      </c>
      <c r="L26">
        <f ca="1">OFFSET(Import!O$8,$A26,0)</f>
        <v>0</v>
      </c>
      <c r="M26">
        <f ca="1">OFFSET(Import!R$8,$A26,0)</f>
        <v>0</v>
      </c>
      <c r="N26">
        <f ca="1">OFFSET(Import!S$8,$A26,0)</f>
        <v>0</v>
      </c>
      <c r="O26">
        <f ca="1">OFFSET(Import!D$8,$A26,0)</f>
        <v>250</v>
      </c>
      <c r="U26">
        <f t="shared" si="1"/>
        <v>4159</v>
      </c>
      <c r="V26" s="1">
        <f ca="1">OFFSET(Export!B$8,$U26,0)</f>
        <v>42967</v>
      </c>
      <c r="W26">
        <f ca="1">OFFSET(Export!F$8,$U26,0)</f>
        <v>0</v>
      </c>
      <c r="X26">
        <f ca="1">OFFSET(Export!G$8,$U26,0)</f>
        <v>6</v>
      </c>
      <c r="Y26">
        <f ca="1">OFFSET(Export!I$8,$U26,0)</f>
        <v>0</v>
      </c>
      <c r="Z26">
        <f ca="1">OFFSET(Export!J$8,$U26,0)</f>
        <v>0</v>
      </c>
      <c r="AA26">
        <f ca="1">OFFSET(Export!K$8,$U26,0)</f>
        <v>0</v>
      </c>
      <c r="AB26">
        <f ca="1">OFFSET(Export!L$8,$U26,0)</f>
        <v>0</v>
      </c>
      <c r="AC26">
        <f ca="1">OFFSET(Export!M$8,$U26,0)</f>
        <v>0</v>
      </c>
      <c r="AD26">
        <f ca="1">OFFSET(Export!H$8,$U26,0)</f>
        <v>15</v>
      </c>
      <c r="AE26">
        <f ca="1">OFFSET(Export!N$8,$U26,0)</f>
        <v>0</v>
      </c>
      <c r="AF26">
        <f ca="1">OFFSET(Export!O$8,$U26,0)</f>
        <v>41</v>
      </c>
      <c r="AG26">
        <f ca="1">OFFSET(Export!P$8,$U26,0)</f>
        <v>15</v>
      </c>
      <c r="AH26">
        <f ca="1">OFFSET(Export!T$8,$U26,0)</f>
        <v>60</v>
      </c>
      <c r="AI26">
        <f ca="1">OFFSET(Export!E$8,$U26,0)</f>
        <v>67</v>
      </c>
    </row>
    <row r="27" spans="1:35" x14ac:dyDescent="0.25">
      <c r="A27">
        <f t="shared" si="0"/>
        <v>4160</v>
      </c>
      <c r="B27" s="1">
        <f ca="1">OFFSET(Import!B$8,$A27,0)</f>
        <v>42968</v>
      </c>
      <c r="C27">
        <f ca="1">OFFSET(Import!F$8,$A27,0)</f>
        <v>15</v>
      </c>
      <c r="D27">
        <f ca="1">OFFSET(Import!G$8,$A27,0)</f>
        <v>0</v>
      </c>
      <c r="E27">
        <f ca="1">OFFSET(Import!I$8,$A27,0)</f>
        <v>90</v>
      </c>
      <c r="F27">
        <f ca="1">OFFSET(Import!J$8,$A27,0)</f>
        <v>0</v>
      </c>
      <c r="G27">
        <f ca="1">OFFSET(Import!K$8,$A27,0)</f>
        <v>90</v>
      </c>
      <c r="H27">
        <f ca="1">OFFSET(Import!L$8,$A27,0)</f>
        <v>0</v>
      </c>
      <c r="I27">
        <f ca="1">OFFSET(Import!M$8,$A27,0)</f>
        <v>0</v>
      </c>
      <c r="J27">
        <f ca="1">OFFSET(Import!H$8,$A27,0)</f>
        <v>55</v>
      </c>
      <c r="K27">
        <f ca="1">OFFSET(Import!N$8,$A27,0)</f>
        <v>0</v>
      </c>
      <c r="L27">
        <f ca="1">OFFSET(Import!O$8,$A27,0)</f>
        <v>0</v>
      </c>
      <c r="M27">
        <f ca="1">OFFSET(Import!R$8,$A27,0)</f>
        <v>0</v>
      </c>
      <c r="N27">
        <f ca="1">OFFSET(Import!S$8,$A27,0)</f>
        <v>0</v>
      </c>
      <c r="O27">
        <f ca="1">OFFSET(Import!D$8,$A27,0)</f>
        <v>250</v>
      </c>
      <c r="U27">
        <f t="shared" si="1"/>
        <v>4160</v>
      </c>
      <c r="V27" s="1">
        <f ca="1">OFFSET(Export!B$8,$U27,0)</f>
        <v>42968</v>
      </c>
      <c r="W27">
        <f ca="1">OFFSET(Export!F$8,$U27,0)</f>
        <v>0</v>
      </c>
      <c r="X27">
        <f ca="1">OFFSET(Export!G$8,$U27,0)</f>
        <v>6</v>
      </c>
      <c r="Y27">
        <f ca="1">OFFSET(Export!I$8,$U27,0)</f>
        <v>0</v>
      </c>
      <c r="Z27">
        <f ca="1">OFFSET(Export!J$8,$U27,0)</f>
        <v>0</v>
      </c>
      <c r="AA27">
        <f ca="1">OFFSET(Export!K$8,$U27,0)</f>
        <v>0</v>
      </c>
      <c r="AB27">
        <f ca="1">OFFSET(Export!L$8,$U27,0)</f>
        <v>0</v>
      </c>
      <c r="AC27">
        <f ca="1">OFFSET(Export!M$8,$U27,0)</f>
        <v>0</v>
      </c>
      <c r="AD27">
        <f ca="1">OFFSET(Export!H$8,$U27,0)</f>
        <v>15</v>
      </c>
      <c r="AE27">
        <f ca="1">OFFSET(Export!N$8,$U27,0)</f>
        <v>0</v>
      </c>
      <c r="AF27">
        <f ca="1">OFFSET(Export!O$8,$U27,0)</f>
        <v>41</v>
      </c>
      <c r="AG27">
        <f ca="1">OFFSET(Export!P$8,$U27,0)</f>
        <v>15</v>
      </c>
      <c r="AH27">
        <f ca="1">OFFSET(Export!T$8,$U27,0)</f>
        <v>60</v>
      </c>
      <c r="AI27">
        <f ca="1">OFFSET(Export!E$8,$U27,0)</f>
        <v>67</v>
      </c>
    </row>
    <row r="28" spans="1:35" x14ac:dyDescent="0.25">
      <c r="A28">
        <f t="shared" si="0"/>
        <v>4161</v>
      </c>
      <c r="B28" s="1">
        <f ca="1">OFFSET(Import!B$8,$A28,0)</f>
        <v>42969</v>
      </c>
      <c r="C28">
        <f ca="1">OFFSET(Import!F$8,$A28,0)</f>
        <v>15</v>
      </c>
      <c r="D28">
        <f ca="1">OFFSET(Import!G$8,$A28,0)</f>
        <v>0</v>
      </c>
      <c r="E28">
        <f ca="1">OFFSET(Import!I$8,$A28,0)</f>
        <v>90</v>
      </c>
      <c r="F28">
        <f ca="1">OFFSET(Import!J$8,$A28,0)</f>
        <v>0</v>
      </c>
      <c r="G28">
        <f ca="1">OFFSET(Import!K$8,$A28,0)</f>
        <v>90</v>
      </c>
      <c r="H28">
        <f ca="1">OFFSET(Import!L$8,$A28,0)</f>
        <v>0</v>
      </c>
      <c r="I28">
        <f ca="1">OFFSET(Import!M$8,$A28,0)</f>
        <v>0</v>
      </c>
      <c r="J28">
        <f ca="1">OFFSET(Import!H$8,$A28,0)</f>
        <v>55</v>
      </c>
      <c r="K28">
        <f ca="1">OFFSET(Import!N$8,$A28,0)</f>
        <v>0</v>
      </c>
      <c r="L28">
        <f ca="1">OFFSET(Import!O$8,$A28,0)</f>
        <v>0</v>
      </c>
      <c r="M28">
        <f ca="1">OFFSET(Import!R$8,$A28,0)</f>
        <v>0</v>
      </c>
      <c r="N28">
        <f ca="1">OFFSET(Import!S$8,$A28,0)</f>
        <v>0</v>
      </c>
      <c r="O28">
        <f ca="1">OFFSET(Import!D$8,$A28,0)</f>
        <v>250</v>
      </c>
      <c r="U28">
        <f t="shared" si="1"/>
        <v>4161</v>
      </c>
      <c r="V28" s="1">
        <f ca="1">OFFSET(Export!B$8,$U28,0)</f>
        <v>42969</v>
      </c>
      <c r="W28">
        <f ca="1">OFFSET(Export!F$8,$U28,0)</f>
        <v>0</v>
      </c>
      <c r="X28">
        <f ca="1">OFFSET(Export!G$8,$U28,0)</f>
        <v>6</v>
      </c>
      <c r="Y28">
        <f ca="1">OFFSET(Export!I$8,$U28,0)</f>
        <v>0</v>
      </c>
      <c r="Z28">
        <f ca="1">OFFSET(Export!J$8,$U28,0)</f>
        <v>0</v>
      </c>
      <c r="AA28">
        <f ca="1">OFFSET(Export!K$8,$U28,0)</f>
        <v>0</v>
      </c>
      <c r="AB28">
        <f ca="1">OFFSET(Export!L$8,$U28,0)</f>
        <v>0</v>
      </c>
      <c r="AC28">
        <f ca="1">OFFSET(Export!M$8,$U28,0)</f>
        <v>0</v>
      </c>
      <c r="AD28">
        <f ca="1">OFFSET(Export!H$8,$U28,0)</f>
        <v>15</v>
      </c>
      <c r="AE28">
        <f ca="1">OFFSET(Export!N$8,$U28,0)</f>
        <v>0</v>
      </c>
      <c r="AF28">
        <f ca="1">OFFSET(Export!O$8,$U28,0)</f>
        <v>41</v>
      </c>
      <c r="AG28">
        <f ca="1">OFFSET(Export!P$8,$U28,0)</f>
        <v>15</v>
      </c>
      <c r="AH28">
        <f ca="1">OFFSET(Export!T$8,$U28,0)</f>
        <v>60</v>
      </c>
      <c r="AI28">
        <f ca="1">OFFSET(Export!E$8,$U28,0)</f>
        <v>67</v>
      </c>
    </row>
    <row r="29" spans="1:35" x14ac:dyDescent="0.25">
      <c r="A29">
        <f t="shared" si="0"/>
        <v>4162</v>
      </c>
      <c r="B29" s="1">
        <f ca="1">OFFSET(Import!B$8,$A29,0)</f>
        <v>42970</v>
      </c>
      <c r="C29">
        <f ca="1">OFFSET(Import!F$8,$A29,0)</f>
        <v>15</v>
      </c>
      <c r="D29">
        <f ca="1">OFFSET(Import!G$8,$A29,0)</f>
        <v>0</v>
      </c>
      <c r="E29">
        <f ca="1">OFFSET(Import!I$8,$A29,0)</f>
        <v>90</v>
      </c>
      <c r="F29">
        <f ca="1">OFFSET(Import!J$8,$A29,0)</f>
        <v>0</v>
      </c>
      <c r="G29">
        <f ca="1">OFFSET(Import!K$8,$A29,0)</f>
        <v>90</v>
      </c>
      <c r="H29">
        <f ca="1">OFFSET(Import!L$8,$A29,0)</f>
        <v>0</v>
      </c>
      <c r="I29">
        <f ca="1">OFFSET(Import!M$8,$A29,0)</f>
        <v>0</v>
      </c>
      <c r="J29">
        <f ca="1">OFFSET(Import!H$8,$A29,0)</f>
        <v>55</v>
      </c>
      <c r="K29">
        <f ca="1">OFFSET(Import!N$8,$A29,0)</f>
        <v>0</v>
      </c>
      <c r="L29">
        <f ca="1">OFFSET(Import!O$8,$A29,0)</f>
        <v>0</v>
      </c>
      <c r="M29">
        <f ca="1">OFFSET(Import!R$8,$A29,0)</f>
        <v>0</v>
      </c>
      <c r="N29">
        <f ca="1">OFFSET(Import!S$8,$A29,0)</f>
        <v>0</v>
      </c>
      <c r="O29">
        <f ca="1">OFFSET(Import!D$8,$A29,0)</f>
        <v>250</v>
      </c>
      <c r="U29">
        <f t="shared" si="1"/>
        <v>4162</v>
      </c>
      <c r="V29" s="1">
        <f ca="1">OFFSET(Export!B$8,$U29,0)</f>
        <v>42970</v>
      </c>
      <c r="W29">
        <f ca="1">OFFSET(Export!F$8,$U29,0)</f>
        <v>0</v>
      </c>
      <c r="X29">
        <f ca="1">OFFSET(Export!G$8,$U29,0)</f>
        <v>6</v>
      </c>
      <c r="Y29">
        <f ca="1">OFFSET(Export!I$8,$U29,0)</f>
        <v>0</v>
      </c>
      <c r="Z29">
        <f ca="1">OFFSET(Export!J$8,$U29,0)</f>
        <v>0</v>
      </c>
      <c r="AA29">
        <f ca="1">OFFSET(Export!K$8,$U29,0)</f>
        <v>0</v>
      </c>
      <c r="AB29">
        <f ca="1">OFFSET(Export!L$8,$U29,0)</f>
        <v>0</v>
      </c>
      <c r="AC29">
        <f ca="1">OFFSET(Export!M$8,$U29,0)</f>
        <v>0</v>
      </c>
      <c r="AD29">
        <f ca="1">OFFSET(Export!H$8,$U29,0)</f>
        <v>15</v>
      </c>
      <c r="AE29">
        <f ca="1">OFFSET(Export!N$8,$U29,0)</f>
        <v>0</v>
      </c>
      <c r="AF29">
        <f ca="1">OFFSET(Export!O$8,$U29,0)</f>
        <v>41</v>
      </c>
      <c r="AG29">
        <f ca="1">OFFSET(Export!P$8,$U29,0)</f>
        <v>15</v>
      </c>
      <c r="AH29">
        <f ca="1">OFFSET(Export!T$8,$U29,0)</f>
        <v>60</v>
      </c>
      <c r="AI29">
        <f ca="1">OFFSET(Export!E$8,$U29,0)</f>
        <v>67</v>
      </c>
    </row>
    <row r="30" spans="1:35" x14ac:dyDescent="0.25">
      <c r="A30">
        <f t="shared" si="0"/>
        <v>4163</v>
      </c>
      <c r="B30" s="1">
        <f ca="1">OFFSET(Import!B$8,$A30,0)</f>
        <v>42971</v>
      </c>
      <c r="C30">
        <f ca="1">OFFSET(Import!F$8,$A30,0)</f>
        <v>15</v>
      </c>
      <c r="D30">
        <f ca="1">OFFSET(Import!G$8,$A30,0)</f>
        <v>0</v>
      </c>
      <c r="E30">
        <f ca="1">OFFSET(Import!I$8,$A30,0)</f>
        <v>90</v>
      </c>
      <c r="F30">
        <f ca="1">OFFSET(Import!J$8,$A30,0)</f>
        <v>0</v>
      </c>
      <c r="G30">
        <f ca="1">OFFSET(Import!K$8,$A30,0)</f>
        <v>90</v>
      </c>
      <c r="H30">
        <f ca="1">OFFSET(Import!L$8,$A30,0)</f>
        <v>0</v>
      </c>
      <c r="I30">
        <f ca="1">OFFSET(Import!M$8,$A30,0)</f>
        <v>0</v>
      </c>
      <c r="J30">
        <f ca="1">OFFSET(Import!H$8,$A30,0)</f>
        <v>55</v>
      </c>
      <c r="K30">
        <f ca="1">OFFSET(Import!N$8,$A30,0)</f>
        <v>0</v>
      </c>
      <c r="L30">
        <f ca="1">OFFSET(Import!O$8,$A30,0)</f>
        <v>0</v>
      </c>
      <c r="M30">
        <f ca="1">OFFSET(Import!R$8,$A30,0)</f>
        <v>0</v>
      </c>
      <c r="N30">
        <f ca="1">OFFSET(Import!S$8,$A30,0)</f>
        <v>0</v>
      </c>
      <c r="O30">
        <f ca="1">OFFSET(Import!D$8,$A30,0)</f>
        <v>250</v>
      </c>
      <c r="U30">
        <f t="shared" si="1"/>
        <v>4163</v>
      </c>
      <c r="V30" s="1">
        <f ca="1">OFFSET(Export!B$8,$U30,0)</f>
        <v>42971</v>
      </c>
      <c r="W30">
        <f ca="1">OFFSET(Export!F$8,$U30,0)</f>
        <v>0</v>
      </c>
      <c r="X30">
        <f ca="1">OFFSET(Export!G$8,$U30,0)</f>
        <v>6</v>
      </c>
      <c r="Y30">
        <f ca="1">OFFSET(Export!I$8,$U30,0)</f>
        <v>0</v>
      </c>
      <c r="Z30">
        <f ca="1">OFFSET(Export!J$8,$U30,0)</f>
        <v>0</v>
      </c>
      <c r="AA30">
        <f ca="1">OFFSET(Export!K$8,$U30,0)</f>
        <v>0</v>
      </c>
      <c r="AB30">
        <f ca="1">OFFSET(Export!L$8,$U30,0)</f>
        <v>0</v>
      </c>
      <c r="AC30">
        <f ca="1">OFFSET(Export!M$8,$U30,0)</f>
        <v>0</v>
      </c>
      <c r="AD30">
        <f ca="1">OFFSET(Export!H$8,$U30,0)</f>
        <v>15</v>
      </c>
      <c r="AE30">
        <f ca="1">OFFSET(Export!N$8,$U30,0)</f>
        <v>0</v>
      </c>
      <c r="AF30">
        <f ca="1">OFFSET(Export!O$8,$U30,0)</f>
        <v>41</v>
      </c>
      <c r="AG30">
        <f ca="1">OFFSET(Export!P$8,$U30,0)</f>
        <v>15</v>
      </c>
      <c r="AH30">
        <f ca="1">OFFSET(Export!T$8,$U30,0)</f>
        <v>60</v>
      </c>
      <c r="AI30">
        <f ca="1">OFFSET(Export!E$8,$U30,0)</f>
        <v>67</v>
      </c>
    </row>
    <row r="31" spans="1:35" x14ac:dyDescent="0.25">
      <c r="A31">
        <f t="shared" si="0"/>
        <v>4164</v>
      </c>
      <c r="B31" s="1">
        <f ca="1">OFFSET(Import!B$8,$A31,0)</f>
        <v>42972</v>
      </c>
      <c r="C31">
        <f ca="1">OFFSET(Import!F$8,$A31,0)</f>
        <v>15</v>
      </c>
      <c r="D31">
        <f ca="1">OFFSET(Import!G$8,$A31,0)</f>
        <v>0</v>
      </c>
      <c r="E31">
        <f ca="1">OFFSET(Import!I$8,$A31,0)</f>
        <v>90</v>
      </c>
      <c r="F31">
        <f ca="1">OFFSET(Import!J$8,$A31,0)</f>
        <v>0</v>
      </c>
      <c r="G31">
        <f ca="1">OFFSET(Import!K$8,$A31,0)</f>
        <v>90</v>
      </c>
      <c r="H31">
        <f ca="1">OFFSET(Import!L$8,$A31,0)</f>
        <v>0</v>
      </c>
      <c r="I31">
        <f ca="1">OFFSET(Import!M$8,$A31,0)</f>
        <v>0</v>
      </c>
      <c r="J31">
        <f ca="1">OFFSET(Import!H$8,$A31,0)</f>
        <v>55</v>
      </c>
      <c r="K31">
        <f ca="1">OFFSET(Import!N$8,$A31,0)</f>
        <v>0</v>
      </c>
      <c r="L31">
        <f ca="1">OFFSET(Import!O$8,$A31,0)</f>
        <v>0</v>
      </c>
      <c r="M31">
        <f ca="1">OFFSET(Import!R$8,$A31,0)</f>
        <v>0</v>
      </c>
      <c r="N31">
        <f ca="1">OFFSET(Import!S$8,$A31,0)</f>
        <v>0</v>
      </c>
      <c r="O31">
        <f ca="1">OFFSET(Import!D$8,$A31,0)</f>
        <v>250</v>
      </c>
      <c r="U31">
        <f t="shared" si="1"/>
        <v>4164</v>
      </c>
      <c r="V31" s="1">
        <f ca="1">OFFSET(Export!B$8,$U31,0)</f>
        <v>42972</v>
      </c>
      <c r="W31">
        <f ca="1">OFFSET(Export!F$8,$U31,0)</f>
        <v>0</v>
      </c>
      <c r="X31">
        <f ca="1">OFFSET(Export!G$8,$U31,0)</f>
        <v>6</v>
      </c>
      <c r="Y31">
        <f ca="1">OFFSET(Export!I$8,$U31,0)</f>
        <v>0</v>
      </c>
      <c r="Z31">
        <f ca="1">OFFSET(Export!J$8,$U31,0)</f>
        <v>0</v>
      </c>
      <c r="AA31">
        <f ca="1">OFFSET(Export!K$8,$U31,0)</f>
        <v>0</v>
      </c>
      <c r="AB31">
        <f ca="1">OFFSET(Export!L$8,$U31,0)</f>
        <v>0</v>
      </c>
      <c r="AC31">
        <f ca="1">OFFSET(Export!M$8,$U31,0)</f>
        <v>0</v>
      </c>
      <c r="AD31">
        <f ca="1">OFFSET(Export!H$8,$U31,0)</f>
        <v>15</v>
      </c>
      <c r="AE31">
        <f ca="1">OFFSET(Export!N$8,$U31,0)</f>
        <v>0</v>
      </c>
      <c r="AF31">
        <f ca="1">OFFSET(Export!O$8,$U31,0)</f>
        <v>41</v>
      </c>
      <c r="AG31">
        <f ca="1">OFFSET(Export!P$8,$U31,0)</f>
        <v>15</v>
      </c>
      <c r="AH31">
        <f ca="1">OFFSET(Export!T$8,$U31,0)</f>
        <v>60</v>
      </c>
      <c r="AI31">
        <f ca="1">OFFSET(Export!E$8,$U31,0)</f>
        <v>67</v>
      </c>
    </row>
    <row r="32" spans="1:35" x14ac:dyDescent="0.25">
      <c r="A32">
        <f t="shared" si="0"/>
        <v>4165</v>
      </c>
      <c r="B32" s="1">
        <f ca="1">OFFSET(Import!B$8,$A32,0)</f>
        <v>42973</v>
      </c>
      <c r="C32">
        <f ca="1">OFFSET(Import!F$8,$A32,0)</f>
        <v>15</v>
      </c>
      <c r="D32">
        <f ca="1">OFFSET(Import!G$8,$A32,0)</f>
        <v>0</v>
      </c>
      <c r="E32">
        <f ca="1">OFFSET(Import!I$8,$A32,0)</f>
        <v>90</v>
      </c>
      <c r="F32">
        <f ca="1">OFFSET(Import!J$8,$A32,0)</f>
        <v>0</v>
      </c>
      <c r="G32">
        <f ca="1">OFFSET(Import!K$8,$A32,0)</f>
        <v>90</v>
      </c>
      <c r="H32">
        <f ca="1">OFFSET(Import!L$8,$A32,0)</f>
        <v>0</v>
      </c>
      <c r="I32">
        <f ca="1">OFFSET(Import!M$8,$A32,0)</f>
        <v>0</v>
      </c>
      <c r="J32">
        <f ca="1">OFFSET(Import!H$8,$A32,0)</f>
        <v>55</v>
      </c>
      <c r="K32">
        <f ca="1">OFFSET(Import!N$8,$A32,0)</f>
        <v>0</v>
      </c>
      <c r="L32">
        <f ca="1">OFFSET(Import!O$8,$A32,0)</f>
        <v>0</v>
      </c>
      <c r="M32">
        <f ca="1">OFFSET(Import!R$8,$A32,0)</f>
        <v>0</v>
      </c>
      <c r="N32">
        <f ca="1">OFFSET(Import!S$8,$A32,0)</f>
        <v>0</v>
      </c>
      <c r="O32">
        <f ca="1">OFFSET(Import!D$8,$A32,0)</f>
        <v>250</v>
      </c>
      <c r="U32">
        <f t="shared" si="1"/>
        <v>4165</v>
      </c>
      <c r="V32" s="1">
        <f ca="1">OFFSET(Export!B$8,$U32,0)</f>
        <v>42973</v>
      </c>
      <c r="W32">
        <f ca="1">OFFSET(Export!F$8,$U32,0)</f>
        <v>0</v>
      </c>
      <c r="X32">
        <f ca="1">OFFSET(Export!G$8,$U32,0)</f>
        <v>6</v>
      </c>
      <c r="Y32">
        <f ca="1">OFFSET(Export!I$8,$U32,0)</f>
        <v>0</v>
      </c>
      <c r="Z32">
        <f ca="1">OFFSET(Export!J$8,$U32,0)</f>
        <v>0</v>
      </c>
      <c r="AA32">
        <f ca="1">OFFSET(Export!K$8,$U32,0)</f>
        <v>0</v>
      </c>
      <c r="AB32">
        <f ca="1">OFFSET(Export!L$8,$U32,0)</f>
        <v>0</v>
      </c>
      <c r="AC32">
        <f ca="1">OFFSET(Export!M$8,$U32,0)</f>
        <v>0</v>
      </c>
      <c r="AD32">
        <f ca="1">OFFSET(Export!H$8,$U32,0)</f>
        <v>15</v>
      </c>
      <c r="AE32">
        <f ca="1">OFFSET(Export!N$8,$U32,0)</f>
        <v>0</v>
      </c>
      <c r="AF32">
        <f ca="1">OFFSET(Export!O$8,$U32,0)</f>
        <v>41</v>
      </c>
      <c r="AG32">
        <f ca="1">OFFSET(Export!P$8,$U32,0)</f>
        <v>15</v>
      </c>
      <c r="AH32">
        <f ca="1">OFFSET(Export!T$8,$U32,0)</f>
        <v>60</v>
      </c>
      <c r="AI32">
        <f ca="1">OFFSET(Export!E$8,$U32,0)</f>
        <v>67</v>
      </c>
    </row>
    <row r="33" spans="1:35" x14ac:dyDescent="0.25">
      <c r="A33">
        <f t="shared" si="0"/>
        <v>4166</v>
      </c>
      <c r="B33" s="1">
        <f ca="1">OFFSET(Import!B$8,$A33,0)</f>
        <v>42974</v>
      </c>
      <c r="C33">
        <f ca="1">OFFSET(Import!F$8,$A33,0)</f>
        <v>15</v>
      </c>
      <c r="D33">
        <f ca="1">OFFSET(Import!G$8,$A33,0)</f>
        <v>0</v>
      </c>
      <c r="E33">
        <f ca="1">OFFSET(Import!I$8,$A33,0)</f>
        <v>90</v>
      </c>
      <c r="F33">
        <f ca="1">OFFSET(Import!J$8,$A33,0)</f>
        <v>0</v>
      </c>
      <c r="G33">
        <f ca="1">OFFSET(Import!K$8,$A33,0)</f>
        <v>90</v>
      </c>
      <c r="H33">
        <f ca="1">OFFSET(Import!L$8,$A33,0)</f>
        <v>0</v>
      </c>
      <c r="I33">
        <f ca="1">OFFSET(Import!M$8,$A33,0)</f>
        <v>0</v>
      </c>
      <c r="J33">
        <f ca="1">OFFSET(Import!H$8,$A33,0)</f>
        <v>55</v>
      </c>
      <c r="K33">
        <f ca="1">OFFSET(Import!N$8,$A33,0)</f>
        <v>0</v>
      </c>
      <c r="L33">
        <f ca="1">OFFSET(Import!O$8,$A33,0)</f>
        <v>0</v>
      </c>
      <c r="M33">
        <f ca="1">OFFSET(Import!R$8,$A33,0)</f>
        <v>0</v>
      </c>
      <c r="N33">
        <f ca="1">OFFSET(Import!S$8,$A33,0)</f>
        <v>0</v>
      </c>
      <c r="O33">
        <f ca="1">OFFSET(Import!D$8,$A33,0)</f>
        <v>250</v>
      </c>
      <c r="U33">
        <f t="shared" si="1"/>
        <v>4166</v>
      </c>
      <c r="V33" s="1">
        <f ca="1">OFFSET(Export!B$8,$U33,0)</f>
        <v>42974</v>
      </c>
      <c r="W33">
        <f ca="1">OFFSET(Export!F$8,$U33,0)</f>
        <v>0</v>
      </c>
      <c r="X33">
        <f ca="1">OFFSET(Export!G$8,$U33,0)</f>
        <v>6</v>
      </c>
      <c r="Y33">
        <f ca="1">OFFSET(Export!I$8,$U33,0)</f>
        <v>0</v>
      </c>
      <c r="Z33">
        <f ca="1">OFFSET(Export!J$8,$U33,0)</f>
        <v>0</v>
      </c>
      <c r="AA33">
        <f ca="1">OFFSET(Export!K$8,$U33,0)</f>
        <v>0</v>
      </c>
      <c r="AB33">
        <f ca="1">OFFSET(Export!L$8,$U33,0)</f>
        <v>0</v>
      </c>
      <c r="AC33">
        <f ca="1">OFFSET(Export!M$8,$U33,0)</f>
        <v>0</v>
      </c>
      <c r="AD33">
        <f ca="1">OFFSET(Export!H$8,$U33,0)</f>
        <v>15</v>
      </c>
      <c r="AE33">
        <f ca="1">OFFSET(Export!N$8,$U33,0)</f>
        <v>0</v>
      </c>
      <c r="AF33">
        <f ca="1">OFFSET(Export!O$8,$U33,0)</f>
        <v>41</v>
      </c>
      <c r="AG33">
        <f ca="1">OFFSET(Export!P$8,$U33,0)</f>
        <v>15</v>
      </c>
      <c r="AH33">
        <f ca="1">OFFSET(Export!T$8,$U33,0)</f>
        <v>60</v>
      </c>
      <c r="AI33">
        <f ca="1">OFFSET(Export!E$8,$U33,0)</f>
        <v>67</v>
      </c>
    </row>
    <row r="34" spans="1:35" x14ac:dyDescent="0.25">
      <c r="A34">
        <f t="shared" si="0"/>
        <v>4167</v>
      </c>
      <c r="B34" s="1">
        <f ca="1">OFFSET(Import!B$8,$A34,0)</f>
        <v>42975</v>
      </c>
      <c r="C34">
        <f ca="1">OFFSET(Import!F$8,$A34,0)</f>
        <v>15</v>
      </c>
      <c r="D34">
        <f ca="1">OFFSET(Import!G$8,$A34,0)</f>
        <v>0</v>
      </c>
      <c r="E34">
        <f ca="1">OFFSET(Import!I$8,$A34,0)</f>
        <v>90</v>
      </c>
      <c r="F34">
        <f ca="1">OFFSET(Import!J$8,$A34,0)</f>
        <v>0</v>
      </c>
      <c r="G34">
        <f ca="1">OFFSET(Import!K$8,$A34,0)</f>
        <v>90</v>
      </c>
      <c r="H34">
        <f ca="1">OFFSET(Import!L$8,$A34,0)</f>
        <v>0</v>
      </c>
      <c r="I34">
        <f ca="1">OFFSET(Import!M$8,$A34,0)</f>
        <v>0</v>
      </c>
      <c r="J34">
        <f ca="1">OFFSET(Import!H$8,$A34,0)</f>
        <v>55</v>
      </c>
      <c r="K34">
        <f ca="1">OFFSET(Import!N$8,$A34,0)</f>
        <v>0</v>
      </c>
      <c r="L34">
        <f ca="1">OFFSET(Import!O$8,$A34,0)</f>
        <v>0</v>
      </c>
      <c r="M34">
        <f ca="1">OFFSET(Import!R$8,$A34,0)</f>
        <v>0</v>
      </c>
      <c r="N34">
        <f ca="1">OFFSET(Import!S$8,$A34,0)</f>
        <v>0</v>
      </c>
      <c r="O34">
        <f ca="1">OFFSET(Import!D$8,$A34,0)</f>
        <v>250</v>
      </c>
      <c r="U34">
        <f t="shared" si="1"/>
        <v>4167</v>
      </c>
      <c r="V34" s="1">
        <f ca="1">OFFSET(Export!B$8,$U34,0)</f>
        <v>42975</v>
      </c>
      <c r="W34">
        <f ca="1">OFFSET(Export!F$8,$U34,0)</f>
        <v>0</v>
      </c>
      <c r="X34">
        <f ca="1">OFFSET(Export!G$8,$U34,0)</f>
        <v>6</v>
      </c>
      <c r="Y34">
        <f ca="1">OFFSET(Export!I$8,$U34,0)</f>
        <v>0</v>
      </c>
      <c r="Z34">
        <f ca="1">OFFSET(Export!J$8,$U34,0)</f>
        <v>0</v>
      </c>
      <c r="AA34">
        <f ca="1">OFFSET(Export!K$8,$U34,0)</f>
        <v>0</v>
      </c>
      <c r="AB34">
        <f ca="1">OFFSET(Export!L$8,$U34,0)</f>
        <v>0</v>
      </c>
      <c r="AC34">
        <f ca="1">OFFSET(Export!M$8,$U34,0)</f>
        <v>0</v>
      </c>
      <c r="AD34">
        <f ca="1">OFFSET(Export!H$8,$U34,0)</f>
        <v>15</v>
      </c>
      <c r="AE34">
        <f ca="1">OFFSET(Export!N$8,$U34,0)</f>
        <v>0</v>
      </c>
      <c r="AF34">
        <f ca="1">OFFSET(Export!O$8,$U34,0)</f>
        <v>41</v>
      </c>
      <c r="AG34">
        <f ca="1">OFFSET(Export!P$8,$U34,0)</f>
        <v>15</v>
      </c>
      <c r="AH34">
        <f ca="1">OFFSET(Export!T$8,$U34,0)</f>
        <v>60</v>
      </c>
      <c r="AI34">
        <f ca="1">OFFSET(Export!E$8,$U34,0)</f>
        <v>67</v>
      </c>
    </row>
    <row r="35" spans="1:35" x14ac:dyDescent="0.25">
      <c r="A35">
        <f t="shared" si="0"/>
        <v>4168</v>
      </c>
      <c r="B35" s="1">
        <f ca="1">OFFSET(Import!B$8,$A35,0)</f>
        <v>42976</v>
      </c>
      <c r="C35">
        <f ca="1">OFFSET(Import!F$8,$A35,0)</f>
        <v>15</v>
      </c>
      <c r="D35">
        <f ca="1">OFFSET(Import!G$8,$A35,0)</f>
        <v>0</v>
      </c>
      <c r="E35">
        <f ca="1">OFFSET(Import!I$8,$A35,0)</f>
        <v>90</v>
      </c>
      <c r="F35">
        <f ca="1">OFFSET(Import!J$8,$A35,0)</f>
        <v>0</v>
      </c>
      <c r="G35">
        <f ca="1">OFFSET(Import!K$8,$A35,0)</f>
        <v>90</v>
      </c>
      <c r="H35">
        <f ca="1">OFFSET(Import!L$8,$A35,0)</f>
        <v>0</v>
      </c>
      <c r="I35">
        <f ca="1">OFFSET(Import!M$8,$A35,0)</f>
        <v>0</v>
      </c>
      <c r="J35">
        <f ca="1">OFFSET(Import!H$8,$A35,0)</f>
        <v>55</v>
      </c>
      <c r="K35">
        <f ca="1">OFFSET(Import!N$8,$A35,0)</f>
        <v>0</v>
      </c>
      <c r="L35">
        <f ca="1">OFFSET(Import!O$8,$A35,0)</f>
        <v>0</v>
      </c>
      <c r="M35">
        <f ca="1">OFFSET(Import!R$8,$A35,0)</f>
        <v>0</v>
      </c>
      <c r="N35">
        <f ca="1">OFFSET(Import!S$8,$A35,0)</f>
        <v>0</v>
      </c>
      <c r="O35">
        <f ca="1">OFFSET(Import!D$8,$A35,0)</f>
        <v>250</v>
      </c>
      <c r="U35">
        <f t="shared" si="1"/>
        <v>4168</v>
      </c>
      <c r="V35" s="1">
        <f ca="1">OFFSET(Export!B$8,$U35,0)</f>
        <v>42976</v>
      </c>
      <c r="W35">
        <f ca="1">OFFSET(Export!F$8,$U35,0)</f>
        <v>0</v>
      </c>
      <c r="X35">
        <f ca="1">OFFSET(Export!G$8,$U35,0)</f>
        <v>6</v>
      </c>
      <c r="Y35">
        <f ca="1">OFFSET(Export!I$8,$U35,0)</f>
        <v>0</v>
      </c>
      <c r="Z35">
        <f ca="1">OFFSET(Export!J$8,$U35,0)</f>
        <v>0</v>
      </c>
      <c r="AA35">
        <f ca="1">OFFSET(Export!K$8,$U35,0)</f>
        <v>0</v>
      </c>
      <c r="AB35">
        <f ca="1">OFFSET(Export!L$8,$U35,0)</f>
        <v>0</v>
      </c>
      <c r="AC35">
        <f ca="1">OFFSET(Export!M$8,$U35,0)</f>
        <v>0</v>
      </c>
      <c r="AD35">
        <f ca="1">OFFSET(Export!H$8,$U35,0)</f>
        <v>15</v>
      </c>
      <c r="AE35">
        <f ca="1">OFFSET(Export!N$8,$U35,0)</f>
        <v>0</v>
      </c>
      <c r="AF35">
        <f ca="1">OFFSET(Export!O$8,$U35,0)</f>
        <v>41</v>
      </c>
      <c r="AG35">
        <f ca="1">OFFSET(Export!P$8,$U35,0)</f>
        <v>15</v>
      </c>
      <c r="AH35">
        <f ca="1">OFFSET(Export!T$8,$U35,0)</f>
        <v>60</v>
      </c>
      <c r="AI35">
        <f ca="1">OFFSET(Export!E$8,$U35,0)</f>
        <v>67</v>
      </c>
    </row>
    <row r="36" spans="1:35" x14ac:dyDescent="0.25">
      <c r="A36">
        <f t="shared" si="0"/>
        <v>4169</v>
      </c>
      <c r="B36" s="1">
        <f ca="1">OFFSET(Import!B$8,$A36,0)</f>
        <v>42977</v>
      </c>
      <c r="C36">
        <f ca="1">OFFSET(Import!F$8,$A36,0)</f>
        <v>15</v>
      </c>
      <c r="D36">
        <f ca="1">OFFSET(Import!G$8,$A36,0)</f>
        <v>0</v>
      </c>
      <c r="E36">
        <f ca="1">OFFSET(Import!I$8,$A36,0)</f>
        <v>90</v>
      </c>
      <c r="F36">
        <f ca="1">OFFSET(Import!J$8,$A36,0)</f>
        <v>0</v>
      </c>
      <c r="G36">
        <f ca="1">OFFSET(Import!K$8,$A36,0)</f>
        <v>90</v>
      </c>
      <c r="H36">
        <f ca="1">OFFSET(Import!L$8,$A36,0)</f>
        <v>0</v>
      </c>
      <c r="I36">
        <f ca="1">OFFSET(Import!M$8,$A36,0)</f>
        <v>0</v>
      </c>
      <c r="J36">
        <f ca="1">OFFSET(Import!H$8,$A36,0)</f>
        <v>55</v>
      </c>
      <c r="K36">
        <f ca="1">OFFSET(Import!N$8,$A36,0)</f>
        <v>0</v>
      </c>
      <c r="L36">
        <f ca="1">OFFSET(Import!O$8,$A36,0)</f>
        <v>0</v>
      </c>
      <c r="M36">
        <f ca="1">OFFSET(Import!R$8,$A36,0)</f>
        <v>0</v>
      </c>
      <c r="N36">
        <f ca="1">OFFSET(Import!S$8,$A36,0)</f>
        <v>0</v>
      </c>
      <c r="O36">
        <f ca="1">OFFSET(Import!D$8,$A36,0)</f>
        <v>250</v>
      </c>
      <c r="U36">
        <f t="shared" si="1"/>
        <v>4169</v>
      </c>
      <c r="V36" s="1">
        <f ca="1">OFFSET(Export!B$8,$U36,0)</f>
        <v>42977</v>
      </c>
      <c r="W36">
        <f ca="1">OFFSET(Export!F$8,$U36,0)</f>
        <v>0</v>
      </c>
      <c r="X36">
        <f ca="1">OFFSET(Export!G$8,$U36,0)</f>
        <v>6</v>
      </c>
      <c r="Y36">
        <f ca="1">OFFSET(Export!I$8,$U36,0)</f>
        <v>0</v>
      </c>
      <c r="Z36">
        <f ca="1">OFFSET(Export!J$8,$U36,0)</f>
        <v>0</v>
      </c>
      <c r="AA36">
        <f ca="1">OFFSET(Export!K$8,$U36,0)</f>
        <v>0</v>
      </c>
      <c r="AB36">
        <f ca="1">OFFSET(Export!L$8,$U36,0)</f>
        <v>0</v>
      </c>
      <c r="AC36">
        <f ca="1">OFFSET(Export!M$8,$U36,0)</f>
        <v>0</v>
      </c>
      <c r="AD36">
        <f ca="1">OFFSET(Export!H$8,$U36,0)</f>
        <v>15</v>
      </c>
      <c r="AE36">
        <f ca="1">OFFSET(Export!N$8,$U36,0)</f>
        <v>0</v>
      </c>
      <c r="AF36">
        <f ca="1">OFFSET(Export!O$8,$U36,0)</f>
        <v>41</v>
      </c>
      <c r="AG36">
        <f ca="1">OFFSET(Export!P$8,$U36,0)</f>
        <v>15</v>
      </c>
      <c r="AH36">
        <f ca="1">OFFSET(Export!T$8,$U36,0)</f>
        <v>60</v>
      </c>
      <c r="AI36">
        <f ca="1">OFFSET(Export!E$8,$U36,0)</f>
        <v>67</v>
      </c>
    </row>
    <row r="37" spans="1:35" x14ac:dyDescent="0.25">
      <c r="A37">
        <f t="shared" si="0"/>
        <v>4170</v>
      </c>
      <c r="B37" s="1">
        <f ca="1">OFFSET(Import!B$8,$A37,0)</f>
        <v>42978</v>
      </c>
      <c r="C37">
        <f ca="1">OFFSET(Import!F$8,$A37,0)</f>
        <v>15</v>
      </c>
      <c r="D37">
        <f ca="1">OFFSET(Import!G$8,$A37,0)</f>
        <v>0</v>
      </c>
      <c r="E37">
        <f ca="1">OFFSET(Import!I$8,$A37,0)</f>
        <v>90</v>
      </c>
      <c r="F37">
        <f ca="1">OFFSET(Import!J$8,$A37,0)</f>
        <v>0</v>
      </c>
      <c r="G37">
        <f ca="1">OFFSET(Import!K$8,$A37,0)</f>
        <v>90</v>
      </c>
      <c r="H37">
        <f ca="1">OFFSET(Import!L$8,$A37,0)</f>
        <v>0</v>
      </c>
      <c r="I37">
        <f ca="1">OFFSET(Import!M$8,$A37,0)</f>
        <v>0</v>
      </c>
      <c r="J37">
        <f ca="1">OFFSET(Import!H$8,$A37,0)</f>
        <v>55</v>
      </c>
      <c r="K37">
        <f ca="1">OFFSET(Import!N$8,$A37,0)</f>
        <v>0</v>
      </c>
      <c r="L37">
        <f ca="1">OFFSET(Import!O$8,$A37,0)</f>
        <v>0</v>
      </c>
      <c r="M37">
        <f ca="1">OFFSET(Import!R$8,$A37,0)</f>
        <v>0</v>
      </c>
      <c r="N37">
        <f ca="1">OFFSET(Import!S$8,$A37,0)</f>
        <v>0</v>
      </c>
      <c r="O37">
        <f ca="1">OFFSET(Import!D$8,$A37,0)</f>
        <v>250</v>
      </c>
      <c r="U37">
        <f t="shared" si="1"/>
        <v>4170</v>
      </c>
      <c r="V37" s="1">
        <f ca="1">OFFSET(Export!B$8,$U37,0)</f>
        <v>42978</v>
      </c>
      <c r="W37">
        <f ca="1">OFFSET(Export!F$8,$U37,0)</f>
        <v>0</v>
      </c>
      <c r="X37">
        <f ca="1">OFFSET(Export!G$8,$U37,0)</f>
        <v>6</v>
      </c>
      <c r="Y37">
        <f ca="1">OFFSET(Export!I$8,$U37,0)</f>
        <v>0</v>
      </c>
      <c r="Z37">
        <f ca="1">OFFSET(Export!J$8,$U37,0)</f>
        <v>0</v>
      </c>
      <c r="AA37">
        <f ca="1">OFFSET(Export!K$8,$U37,0)</f>
        <v>0</v>
      </c>
      <c r="AB37">
        <f ca="1">OFFSET(Export!L$8,$U37,0)</f>
        <v>0</v>
      </c>
      <c r="AC37">
        <f ca="1">OFFSET(Export!M$8,$U37,0)</f>
        <v>0</v>
      </c>
      <c r="AD37">
        <f ca="1">OFFSET(Export!H$8,$U37,0)</f>
        <v>15</v>
      </c>
      <c r="AE37">
        <f ca="1">OFFSET(Export!N$8,$U37,0)</f>
        <v>0</v>
      </c>
      <c r="AF37">
        <f ca="1">OFFSET(Export!O$8,$U37,0)</f>
        <v>41</v>
      </c>
      <c r="AG37">
        <f ca="1">OFFSET(Export!P$8,$U37,0)</f>
        <v>15</v>
      </c>
      <c r="AH37">
        <f ca="1">OFFSET(Export!T$8,$U37,0)</f>
        <v>60</v>
      </c>
      <c r="AI37">
        <f ca="1">OFFSET(Export!E$8,$U37,0)</f>
        <v>67</v>
      </c>
    </row>
    <row r="38" spans="1:35" x14ac:dyDescent="0.25">
      <c r="A38">
        <f t="shared" si="0"/>
        <v>4171</v>
      </c>
      <c r="B38" s="1">
        <f ca="1">OFFSET(Import!B$8,$A38,0)</f>
        <v>42979</v>
      </c>
      <c r="C38">
        <f ca="1">OFFSET(Import!F$8,$A38,0)</f>
        <v>15</v>
      </c>
      <c r="D38">
        <f ca="1">OFFSET(Import!G$8,$A38,0)</f>
        <v>0</v>
      </c>
      <c r="E38">
        <f ca="1">OFFSET(Import!I$8,$A38,0)</f>
        <v>100</v>
      </c>
      <c r="F38">
        <f ca="1">OFFSET(Import!J$8,$A38,0)</f>
        <v>0</v>
      </c>
      <c r="G38">
        <f ca="1">OFFSET(Import!K$8,$A38,0)</f>
        <v>90</v>
      </c>
      <c r="H38">
        <f ca="1">OFFSET(Import!L$8,$A38,0)</f>
        <v>0</v>
      </c>
      <c r="I38">
        <f ca="1">OFFSET(Import!M$8,$A38,0)</f>
        <v>0</v>
      </c>
      <c r="J38">
        <f ca="1">OFFSET(Import!H$8,$A38,0)</f>
        <v>55</v>
      </c>
      <c r="K38">
        <f ca="1">OFFSET(Import!N$8,$A38,0)</f>
        <v>0</v>
      </c>
      <c r="L38">
        <f ca="1">OFFSET(Import!O$8,$A38,0)</f>
        <v>0</v>
      </c>
      <c r="M38">
        <f ca="1">OFFSET(Import!R$8,$A38,0)</f>
        <v>0</v>
      </c>
      <c r="N38">
        <f ca="1">OFFSET(Import!S$8,$A38,0)</f>
        <v>0</v>
      </c>
      <c r="O38">
        <f ca="1">OFFSET(Import!D$8,$A38,0)</f>
        <v>260</v>
      </c>
      <c r="U38">
        <f t="shared" si="1"/>
        <v>4171</v>
      </c>
      <c r="V38" s="1">
        <f ca="1">OFFSET(Export!B$8,$U38,0)</f>
        <v>42979</v>
      </c>
      <c r="W38">
        <f ca="1">OFFSET(Export!F$8,$U38,0)</f>
        <v>0</v>
      </c>
      <c r="X38">
        <f ca="1">OFFSET(Export!G$8,$U38,0)</f>
        <v>6</v>
      </c>
      <c r="Y38">
        <f ca="1">OFFSET(Export!I$8,$U38,0)</f>
        <v>0</v>
      </c>
      <c r="Z38">
        <f ca="1">OFFSET(Export!J$8,$U38,0)</f>
        <v>0</v>
      </c>
      <c r="AA38">
        <f ca="1">OFFSET(Export!K$8,$U38,0)</f>
        <v>0</v>
      </c>
      <c r="AB38">
        <f ca="1">OFFSET(Export!L$8,$U38,0)</f>
        <v>0</v>
      </c>
      <c r="AC38">
        <f ca="1">OFFSET(Export!M$8,$U38,0)</f>
        <v>0</v>
      </c>
      <c r="AD38">
        <f ca="1">OFFSET(Export!H$8,$U38,0)</f>
        <v>10</v>
      </c>
      <c r="AE38">
        <f ca="1">OFFSET(Export!N$8,$U38,0)</f>
        <v>0</v>
      </c>
      <c r="AF38">
        <f ca="1">OFFSET(Export!O$8,$U38,0)</f>
        <v>41</v>
      </c>
      <c r="AG38">
        <f ca="1">OFFSET(Export!P$8,$U38,0)</f>
        <v>20</v>
      </c>
      <c r="AH38">
        <f ca="1">OFFSET(Export!T$8,$U38,0)</f>
        <v>60</v>
      </c>
      <c r="AI38">
        <f ca="1">OFFSET(Export!E$8,$U38,0)</f>
        <v>75</v>
      </c>
    </row>
    <row r="39" spans="1:35" x14ac:dyDescent="0.25">
      <c r="A39">
        <f t="shared" si="0"/>
        <v>4172</v>
      </c>
      <c r="B39" s="1">
        <f ca="1">OFFSET(Import!B$8,$A39,0)</f>
        <v>42980</v>
      </c>
      <c r="C39">
        <f ca="1">OFFSET(Import!F$8,$A39,0)</f>
        <v>15</v>
      </c>
      <c r="D39">
        <f ca="1">OFFSET(Import!G$8,$A39,0)</f>
        <v>0</v>
      </c>
      <c r="E39">
        <f ca="1">OFFSET(Import!I$8,$A39,0)</f>
        <v>100</v>
      </c>
      <c r="F39">
        <f ca="1">OFFSET(Import!J$8,$A39,0)</f>
        <v>0</v>
      </c>
      <c r="G39">
        <f ca="1">OFFSET(Import!K$8,$A39,0)</f>
        <v>90</v>
      </c>
      <c r="H39">
        <f ca="1">OFFSET(Import!L$8,$A39,0)</f>
        <v>0</v>
      </c>
      <c r="I39">
        <f ca="1">OFFSET(Import!M$8,$A39,0)</f>
        <v>0</v>
      </c>
      <c r="J39">
        <f ca="1">OFFSET(Import!H$8,$A39,0)</f>
        <v>55</v>
      </c>
      <c r="K39">
        <f ca="1">OFFSET(Import!N$8,$A39,0)</f>
        <v>0</v>
      </c>
      <c r="L39">
        <f ca="1">OFFSET(Import!O$8,$A39,0)</f>
        <v>0</v>
      </c>
      <c r="M39">
        <f ca="1">OFFSET(Import!R$8,$A39,0)</f>
        <v>0</v>
      </c>
      <c r="N39">
        <f ca="1">OFFSET(Import!S$8,$A39,0)</f>
        <v>0</v>
      </c>
      <c r="O39">
        <f ca="1">OFFSET(Import!D$8,$A39,0)</f>
        <v>260</v>
      </c>
      <c r="U39">
        <f t="shared" si="1"/>
        <v>4172</v>
      </c>
      <c r="V39" s="1">
        <f ca="1">OFFSET(Export!B$8,$U39,0)</f>
        <v>42980</v>
      </c>
      <c r="W39">
        <f ca="1">OFFSET(Export!F$8,$U39,0)</f>
        <v>0</v>
      </c>
      <c r="X39">
        <f ca="1">OFFSET(Export!G$8,$U39,0)</f>
        <v>6</v>
      </c>
      <c r="Y39">
        <f ca="1">OFFSET(Export!I$8,$U39,0)</f>
        <v>0</v>
      </c>
      <c r="Z39">
        <f ca="1">OFFSET(Export!J$8,$U39,0)</f>
        <v>0</v>
      </c>
      <c r="AA39">
        <f ca="1">OFFSET(Export!K$8,$U39,0)</f>
        <v>0</v>
      </c>
      <c r="AB39">
        <f ca="1">OFFSET(Export!L$8,$U39,0)</f>
        <v>0</v>
      </c>
      <c r="AC39">
        <f ca="1">OFFSET(Export!M$8,$U39,0)</f>
        <v>0</v>
      </c>
      <c r="AD39">
        <f ca="1">OFFSET(Export!H$8,$U39,0)</f>
        <v>10</v>
      </c>
      <c r="AE39">
        <f ca="1">OFFSET(Export!N$8,$U39,0)</f>
        <v>0</v>
      </c>
      <c r="AF39">
        <f ca="1">OFFSET(Export!O$8,$U39,0)</f>
        <v>41</v>
      </c>
      <c r="AG39">
        <f ca="1">OFFSET(Export!P$8,$U39,0)</f>
        <v>20</v>
      </c>
      <c r="AH39">
        <f ca="1">OFFSET(Export!T$8,$U39,0)</f>
        <v>60</v>
      </c>
      <c r="AI39">
        <f ca="1">OFFSET(Export!E$8,$U39,0)</f>
        <v>75</v>
      </c>
    </row>
    <row r="40" spans="1:35" x14ac:dyDescent="0.25">
      <c r="A40">
        <f t="shared" si="0"/>
        <v>4173</v>
      </c>
      <c r="B40" s="1">
        <f ca="1">OFFSET(Import!B$8,$A40,0)</f>
        <v>42981</v>
      </c>
      <c r="C40">
        <f ca="1">OFFSET(Import!F$8,$A40,0)</f>
        <v>15</v>
      </c>
      <c r="D40">
        <f ca="1">OFFSET(Import!G$8,$A40,0)</f>
        <v>0</v>
      </c>
      <c r="E40">
        <f ca="1">OFFSET(Import!I$8,$A40,0)</f>
        <v>100</v>
      </c>
      <c r="F40">
        <f ca="1">OFFSET(Import!J$8,$A40,0)</f>
        <v>0</v>
      </c>
      <c r="G40">
        <f ca="1">OFFSET(Import!K$8,$A40,0)</f>
        <v>90</v>
      </c>
      <c r="H40">
        <f ca="1">OFFSET(Import!L$8,$A40,0)</f>
        <v>0</v>
      </c>
      <c r="I40">
        <f ca="1">OFFSET(Import!M$8,$A40,0)</f>
        <v>0</v>
      </c>
      <c r="J40">
        <f ca="1">OFFSET(Import!H$8,$A40,0)</f>
        <v>55</v>
      </c>
      <c r="K40">
        <f ca="1">OFFSET(Import!N$8,$A40,0)</f>
        <v>0</v>
      </c>
      <c r="L40">
        <f ca="1">OFFSET(Import!O$8,$A40,0)</f>
        <v>0</v>
      </c>
      <c r="M40">
        <f ca="1">OFFSET(Import!R$8,$A40,0)</f>
        <v>0</v>
      </c>
      <c r="N40">
        <f ca="1">OFFSET(Import!S$8,$A40,0)</f>
        <v>0</v>
      </c>
      <c r="O40">
        <f ca="1">OFFSET(Import!D$8,$A40,0)</f>
        <v>260</v>
      </c>
      <c r="U40">
        <f t="shared" si="1"/>
        <v>4173</v>
      </c>
      <c r="V40" s="1">
        <f ca="1">OFFSET(Export!B$8,$U40,0)</f>
        <v>42981</v>
      </c>
      <c r="W40">
        <f ca="1">OFFSET(Export!F$8,$U40,0)</f>
        <v>0</v>
      </c>
      <c r="X40">
        <f ca="1">OFFSET(Export!G$8,$U40,0)</f>
        <v>6</v>
      </c>
      <c r="Y40">
        <f ca="1">OFFSET(Export!I$8,$U40,0)</f>
        <v>0</v>
      </c>
      <c r="Z40">
        <f ca="1">OFFSET(Export!J$8,$U40,0)</f>
        <v>0</v>
      </c>
      <c r="AA40">
        <f ca="1">OFFSET(Export!K$8,$U40,0)</f>
        <v>0</v>
      </c>
      <c r="AB40">
        <f ca="1">OFFSET(Export!L$8,$U40,0)</f>
        <v>0</v>
      </c>
      <c r="AC40">
        <f ca="1">OFFSET(Export!M$8,$U40,0)</f>
        <v>0</v>
      </c>
      <c r="AD40">
        <f ca="1">OFFSET(Export!H$8,$U40,0)</f>
        <v>10</v>
      </c>
      <c r="AE40">
        <f ca="1">OFFSET(Export!N$8,$U40,0)</f>
        <v>0</v>
      </c>
      <c r="AF40">
        <f ca="1">OFFSET(Export!O$8,$U40,0)</f>
        <v>41</v>
      </c>
      <c r="AG40">
        <f ca="1">OFFSET(Export!P$8,$U40,0)</f>
        <v>20</v>
      </c>
      <c r="AH40">
        <f ca="1">OFFSET(Export!T$8,$U40,0)</f>
        <v>60</v>
      </c>
      <c r="AI40">
        <f ca="1">OFFSET(Export!E$8,$U40,0)</f>
        <v>75</v>
      </c>
    </row>
    <row r="41" spans="1:35" x14ac:dyDescent="0.25">
      <c r="A41">
        <f t="shared" si="0"/>
        <v>4174</v>
      </c>
      <c r="B41" s="1">
        <f ca="1">OFFSET(Import!B$8,$A41,0)</f>
        <v>42982</v>
      </c>
      <c r="C41">
        <f ca="1">OFFSET(Import!F$8,$A41,0)</f>
        <v>15</v>
      </c>
      <c r="D41">
        <f ca="1">OFFSET(Import!G$8,$A41,0)</f>
        <v>0</v>
      </c>
      <c r="E41">
        <f ca="1">OFFSET(Import!I$8,$A41,0)</f>
        <v>100</v>
      </c>
      <c r="F41">
        <f ca="1">OFFSET(Import!J$8,$A41,0)</f>
        <v>0</v>
      </c>
      <c r="G41">
        <f ca="1">OFFSET(Import!K$8,$A41,0)</f>
        <v>90</v>
      </c>
      <c r="H41">
        <f ca="1">OFFSET(Import!L$8,$A41,0)</f>
        <v>0</v>
      </c>
      <c r="I41">
        <f ca="1">OFFSET(Import!M$8,$A41,0)</f>
        <v>0</v>
      </c>
      <c r="J41">
        <f ca="1">OFFSET(Import!H$8,$A41,0)</f>
        <v>55</v>
      </c>
      <c r="K41">
        <f ca="1">OFFSET(Import!N$8,$A41,0)</f>
        <v>0</v>
      </c>
      <c r="L41">
        <f ca="1">OFFSET(Import!O$8,$A41,0)</f>
        <v>0</v>
      </c>
      <c r="M41">
        <f ca="1">OFFSET(Import!R$8,$A41,0)</f>
        <v>0</v>
      </c>
      <c r="N41">
        <f ca="1">OFFSET(Import!S$8,$A41,0)</f>
        <v>0</v>
      </c>
      <c r="O41">
        <f ca="1">OFFSET(Import!D$8,$A41,0)</f>
        <v>260</v>
      </c>
      <c r="U41">
        <f t="shared" si="1"/>
        <v>4174</v>
      </c>
      <c r="V41" s="1">
        <f ca="1">OFFSET(Export!B$8,$U41,0)</f>
        <v>42982</v>
      </c>
      <c r="W41">
        <f ca="1">OFFSET(Export!F$8,$U41,0)</f>
        <v>0</v>
      </c>
      <c r="X41">
        <f ca="1">OFFSET(Export!G$8,$U41,0)</f>
        <v>6</v>
      </c>
      <c r="Y41">
        <f ca="1">OFFSET(Export!I$8,$U41,0)</f>
        <v>0</v>
      </c>
      <c r="Z41">
        <f ca="1">OFFSET(Export!J$8,$U41,0)</f>
        <v>0</v>
      </c>
      <c r="AA41">
        <f ca="1">OFFSET(Export!K$8,$U41,0)</f>
        <v>0</v>
      </c>
      <c r="AB41">
        <f ca="1">OFFSET(Export!L$8,$U41,0)</f>
        <v>0</v>
      </c>
      <c r="AC41">
        <f ca="1">OFFSET(Export!M$8,$U41,0)</f>
        <v>0</v>
      </c>
      <c r="AD41">
        <f ca="1">OFFSET(Export!H$8,$U41,0)</f>
        <v>10</v>
      </c>
      <c r="AE41">
        <f ca="1">OFFSET(Export!N$8,$U41,0)</f>
        <v>0</v>
      </c>
      <c r="AF41">
        <f ca="1">OFFSET(Export!O$8,$U41,0)</f>
        <v>41</v>
      </c>
      <c r="AG41">
        <f ca="1">OFFSET(Export!P$8,$U41,0)</f>
        <v>20</v>
      </c>
      <c r="AH41">
        <f ca="1">OFFSET(Export!T$8,$U41,0)</f>
        <v>60</v>
      </c>
      <c r="AI41">
        <f ca="1">OFFSET(Export!E$8,$U41,0)</f>
        <v>75</v>
      </c>
    </row>
    <row r="42" spans="1:35" x14ac:dyDescent="0.25">
      <c r="A42">
        <f t="shared" si="0"/>
        <v>4175</v>
      </c>
      <c r="B42" s="1">
        <f ca="1">OFFSET(Import!B$8,$A42,0)</f>
        <v>42983</v>
      </c>
      <c r="C42">
        <f ca="1">OFFSET(Import!F$8,$A42,0)</f>
        <v>15</v>
      </c>
      <c r="D42">
        <f ca="1">OFFSET(Import!G$8,$A42,0)</f>
        <v>0</v>
      </c>
      <c r="E42">
        <f ca="1">OFFSET(Import!I$8,$A42,0)</f>
        <v>100</v>
      </c>
      <c r="F42">
        <f ca="1">OFFSET(Import!J$8,$A42,0)</f>
        <v>0</v>
      </c>
      <c r="G42">
        <f ca="1">OFFSET(Import!K$8,$A42,0)</f>
        <v>90</v>
      </c>
      <c r="H42">
        <f ca="1">OFFSET(Import!L$8,$A42,0)</f>
        <v>0</v>
      </c>
      <c r="I42">
        <f ca="1">OFFSET(Import!M$8,$A42,0)</f>
        <v>0</v>
      </c>
      <c r="J42">
        <f ca="1">OFFSET(Import!H$8,$A42,0)</f>
        <v>55</v>
      </c>
      <c r="K42">
        <f ca="1">OFFSET(Import!N$8,$A42,0)</f>
        <v>0</v>
      </c>
      <c r="L42">
        <f ca="1">OFFSET(Import!O$8,$A42,0)</f>
        <v>0</v>
      </c>
      <c r="M42">
        <f ca="1">OFFSET(Import!R$8,$A42,0)</f>
        <v>0</v>
      </c>
      <c r="N42">
        <f ca="1">OFFSET(Import!S$8,$A42,0)</f>
        <v>0</v>
      </c>
      <c r="O42">
        <f ca="1">OFFSET(Import!D$8,$A42,0)</f>
        <v>260</v>
      </c>
      <c r="U42">
        <f t="shared" si="1"/>
        <v>4175</v>
      </c>
      <c r="V42" s="1">
        <f ca="1">OFFSET(Export!B$8,$U42,0)</f>
        <v>42983</v>
      </c>
      <c r="W42">
        <f ca="1">OFFSET(Export!F$8,$U42,0)</f>
        <v>0</v>
      </c>
      <c r="X42">
        <f ca="1">OFFSET(Export!G$8,$U42,0)</f>
        <v>6</v>
      </c>
      <c r="Y42">
        <f ca="1">OFFSET(Export!I$8,$U42,0)</f>
        <v>0</v>
      </c>
      <c r="Z42">
        <f ca="1">OFFSET(Export!J$8,$U42,0)</f>
        <v>0</v>
      </c>
      <c r="AA42">
        <f ca="1">OFFSET(Export!K$8,$U42,0)</f>
        <v>0</v>
      </c>
      <c r="AB42">
        <f ca="1">OFFSET(Export!L$8,$U42,0)</f>
        <v>0</v>
      </c>
      <c r="AC42">
        <f ca="1">OFFSET(Export!M$8,$U42,0)</f>
        <v>0</v>
      </c>
      <c r="AD42">
        <f ca="1">OFFSET(Export!H$8,$U42,0)</f>
        <v>10</v>
      </c>
      <c r="AE42">
        <f ca="1">OFFSET(Export!N$8,$U42,0)</f>
        <v>0</v>
      </c>
      <c r="AF42">
        <f ca="1">OFFSET(Export!O$8,$U42,0)</f>
        <v>41</v>
      </c>
      <c r="AG42">
        <f ca="1">OFFSET(Export!P$8,$U42,0)</f>
        <v>20</v>
      </c>
      <c r="AH42">
        <f ca="1">OFFSET(Export!T$8,$U42,0)</f>
        <v>60</v>
      </c>
      <c r="AI42">
        <f ca="1">OFFSET(Export!E$8,$U42,0)</f>
        <v>75</v>
      </c>
    </row>
    <row r="43" spans="1:35" x14ac:dyDescent="0.25">
      <c r="A43">
        <f t="shared" si="0"/>
        <v>4176</v>
      </c>
      <c r="B43" s="1">
        <f ca="1">OFFSET(Import!B$8,$A43,0)</f>
        <v>42984</v>
      </c>
      <c r="C43">
        <f ca="1">OFFSET(Import!F$8,$A43,0)</f>
        <v>15</v>
      </c>
      <c r="D43">
        <f ca="1">OFFSET(Import!G$8,$A43,0)</f>
        <v>0</v>
      </c>
      <c r="E43">
        <f ca="1">OFFSET(Import!I$8,$A43,0)</f>
        <v>100</v>
      </c>
      <c r="F43">
        <f ca="1">OFFSET(Import!J$8,$A43,0)</f>
        <v>0</v>
      </c>
      <c r="G43">
        <f ca="1">OFFSET(Import!K$8,$A43,0)</f>
        <v>90</v>
      </c>
      <c r="H43">
        <f ca="1">OFFSET(Import!L$8,$A43,0)</f>
        <v>0</v>
      </c>
      <c r="I43">
        <f ca="1">OFFSET(Import!M$8,$A43,0)</f>
        <v>0</v>
      </c>
      <c r="J43">
        <f ca="1">OFFSET(Import!H$8,$A43,0)</f>
        <v>55</v>
      </c>
      <c r="K43">
        <f ca="1">OFFSET(Import!N$8,$A43,0)</f>
        <v>0</v>
      </c>
      <c r="L43">
        <f ca="1">OFFSET(Import!O$8,$A43,0)</f>
        <v>0</v>
      </c>
      <c r="M43">
        <f ca="1">OFFSET(Import!R$8,$A43,0)</f>
        <v>0</v>
      </c>
      <c r="N43">
        <f ca="1">OFFSET(Import!S$8,$A43,0)</f>
        <v>0</v>
      </c>
      <c r="O43">
        <f ca="1">OFFSET(Import!D$8,$A43,0)</f>
        <v>260</v>
      </c>
      <c r="U43">
        <f t="shared" si="1"/>
        <v>4176</v>
      </c>
      <c r="V43" s="1">
        <f ca="1">OFFSET(Export!B$8,$U43,0)</f>
        <v>42984</v>
      </c>
      <c r="W43">
        <f ca="1">OFFSET(Export!F$8,$U43,0)</f>
        <v>0</v>
      </c>
      <c r="X43">
        <f ca="1">OFFSET(Export!G$8,$U43,0)</f>
        <v>6</v>
      </c>
      <c r="Y43">
        <f ca="1">OFFSET(Export!I$8,$U43,0)</f>
        <v>0</v>
      </c>
      <c r="Z43">
        <f ca="1">OFFSET(Export!J$8,$U43,0)</f>
        <v>0</v>
      </c>
      <c r="AA43">
        <f ca="1">OFFSET(Export!K$8,$U43,0)</f>
        <v>0</v>
      </c>
      <c r="AB43">
        <f ca="1">OFFSET(Export!L$8,$U43,0)</f>
        <v>0</v>
      </c>
      <c r="AC43">
        <f ca="1">OFFSET(Export!M$8,$U43,0)</f>
        <v>0</v>
      </c>
      <c r="AD43">
        <f ca="1">OFFSET(Export!H$8,$U43,0)</f>
        <v>10</v>
      </c>
      <c r="AE43">
        <f ca="1">OFFSET(Export!N$8,$U43,0)</f>
        <v>0</v>
      </c>
      <c r="AF43">
        <f ca="1">OFFSET(Export!O$8,$U43,0)</f>
        <v>41</v>
      </c>
      <c r="AG43">
        <f ca="1">OFFSET(Export!P$8,$U43,0)</f>
        <v>20</v>
      </c>
      <c r="AH43">
        <f ca="1">OFFSET(Export!T$8,$U43,0)</f>
        <v>60</v>
      </c>
      <c r="AI43">
        <f ca="1">OFFSET(Export!E$8,$U43,0)</f>
        <v>75</v>
      </c>
    </row>
    <row r="44" spans="1:35" x14ac:dyDescent="0.25">
      <c r="A44">
        <f t="shared" si="0"/>
        <v>4177</v>
      </c>
      <c r="B44" s="1">
        <f ca="1">OFFSET(Import!B$8,$A44,0)</f>
        <v>42985</v>
      </c>
      <c r="C44">
        <f ca="1">OFFSET(Import!F$8,$A44,0)</f>
        <v>15</v>
      </c>
      <c r="D44">
        <f ca="1">OFFSET(Import!G$8,$A44,0)</f>
        <v>0</v>
      </c>
      <c r="E44">
        <f ca="1">OFFSET(Import!I$8,$A44,0)</f>
        <v>100</v>
      </c>
      <c r="F44">
        <f ca="1">OFFSET(Import!J$8,$A44,0)</f>
        <v>0</v>
      </c>
      <c r="G44">
        <f ca="1">OFFSET(Import!K$8,$A44,0)</f>
        <v>90</v>
      </c>
      <c r="H44">
        <f ca="1">OFFSET(Import!L$8,$A44,0)</f>
        <v>0</v>
      </c>
      <c r="I44">
        <f ca="1">OFFSET(Import!M$8,$A44,0)</f>
        <v>0</v>
      </c>
      <c r="J44">
        <f ca="1">OFFSET(Import!H$8,$A44,0)</f>
        <v>55</v>
      </c>
      <c r="K44">
        <f ca="1">OFFSET(Import!N$8,$A44,0)</f>
        <v>0</v>
      </c>
      <c r="L44">
        <f ca="1">OFFSET(Import!O$8,$A44,0)</f>
        <v>0</v>
      </c>
      <c r="M44">
        <f ca="1">OFFSET(Import!R$8,$A44,0)</f>
        <v>0</v>
      </c>
      <c r="N44">
        <f ca="1">OFFSET(Import!S$8,$A44,0)</f>
        <v>0</v>
      </c>
      <c r="O44">
        <f ca="1">OFFSET(Import!D$8,$A44,0)</f>
        <v>260</v>
      </c>
      <c r="U44">
        <f t="shared" si="1"/>
        <v>4177</v>
      </c>
      <c r="V44" s="1">
        <f ca="1">OFFSET(Export!B$8,$U44,0)</f>
        <v>42985</v>
      </c>
      <c r="W44">
        <f ca="1">OFFSET(Export!F$8,$U44,0)</f>
        <v>0</v>
      </c>
      <c r="X44">
        <f ca="1">OFFSET(Export!G$8,$U44,0)</f>
        <v>6</v>
      </c>
      <c r="Y44">
        <f ca="1">OFFSET(Export!I$8,$U44,0)</f>
        <v>0</v>
      </c>
      <c r="Z44">
        <f ca="1">OFFSET(Export!J$8,$U44,0)</f>
        <v>0</v>
      </c>
      <c r="AA44">
        <f ca="1">OFFSET(Export!K$8,$U44,0)</f>
        <v>0</v>
      </c>
      <c r="AB44">
        <f ca="1">OFFSET(Export!L$8,$U44,0)</f>
        <v>0</v>
      </c>
      <c r="AC44">
        <f ca="1">OFFSET(Export!M$8,$U44,0)</f>
        <v>0</v>
      </c>
      <c r="AD44">
        <f ca="1">OFFSET(Export!H$8,$U44,0)</f>
        <v>10</v>
      </c>
      <c r="AE44">
        <f ca="1">OFFSET(Export!N$8,$U44,0)</f>
        <v>0</v>
      </c>
      <c r="AF44">
        <f ca="1">OFFSET(Export!O$8,$U44,0)</f>
        <v>41</v>
      </c>
      <c r="AG44">
        <f ca="1">OFFSET(Export!P$8,$U44,0)</f>
        <v>20</v>
      </c>
      <c r="AH44">
        <f ca="1">OFFSET(Export!T$8,$U44,0)</f>
        <v>60</v>
      </c>
      <c r="AI44">
        <f ca="1">OFFSET(Export!E$8,$U44,0)</f>
        <v>75</v>
      </c>
    </row>
    <row r="45" spans="1:35" x14ac:dyDescent="0.25">
      <c r="A45">
        <f t="shared" si="0"/>
        <v>4178</v>
      </c>
      <c r="B45" s="1">
        <f ca="1">OFFSET(Import!B$8,$A45,0)</f>
        <v>42986</v>
      </c>
      <c r="C45">
        <f ca="1">OFFSET(Import!F$8,$A45,0)</f>
        <v>15</v>
      </c>
      <c r="D45">
        <f ca="1">OFFSET(Import!G$8,$A45,0)</f>
        <v>0</v>
      </c>
      <c r="E45">
        <f ca="1">OFFSET(Import!I$8,$A45,0)</f>
        <v>100</v>
      </c>
      <c r="F45">
        <f ca="1">OFFSET(Import!J$8,$A45,0)</f>
        <v>0</v>
      </c>
      <c r="G45">
        <f ca="1">OFFSET(Import!K$8,$A45,0)</f>
        <v>90</v>
      </c>
      <c r="H45">
        <f ca="1">OFFSET(Import!L$8,$A45,0)</f>
        <v>0</v>
      </c>
      <c r="I45">
        <f ca="1">OFFSET(Import!M$8,$A45,0)</f>
        <v>0</v>
      </c>
      <c r="J45">
        <f ca="1">OFFSET(Import!H$8,$A45,0)</f>
        <v>55</v>
      </c>
      <c r="K45">
        <f ca="1">OFFSET(Import!N$8,$A45,0)</f>
        <v>0</v>
      </c>
      <c r="L45">
        <f ca="1">OFFSET(Import!O$8,$A45,0)</f>
        <v>0</v>
      </c>
      <c r="M45">
        <f ca="1">OFFSET(Import!R$8,$A45,0)</f>
        <v>0</v>
      </c>
      <c r="N45">
        <f ca="1">OFFSET(Import!S$8,$A45,0)</f>
        <v>0</v>
      </c>
      <c r="O45">
        <f ca="1">OFFSET(Import!D$8,$A45,0)</f>
        <v>260</v>
      </c>
      <c r="U45">
        <f t="shared" si="1"/>
        <v>4178</v>
      </c>
      <c r="V45" s="1">
        <f ca="1">OFFSET(Export!B$8,$U45,0)</f>
        <v>42986</v>
      </c>
      <c r="W45">
        <f ca="1">OFFSET(Export!F$8,$U45,0)</f>
        <v>0</v>
      </c>
      <c r="X45">
        <f ca="1">OFFSET(Export!G$8,$U45,0)</f>
        <v>6</v>
      </c>
      <c r="Y45">
        <f ca="1">OFFSET(Export!I$8,$U45,0)</f>
        <v>0</v>
      </c>
      <c r="Z45">
        <f ca="1">OFFSET(Export!J$8,$U45,0)</f>
        <v>0</v>
      </c>
      <c r="AA45">
        <f ca="1">OFFSET(Export!K$8,$U45,0)</f>
        <v>0</v>
      </c>
      <c r="AB45">
        <f ca="1">OFFSET(Export!L$8,$U45,0)</f>
        <v>0</v>
      </c>
      <c r="AC45">
        <f ca="1">OFFSET(Export!M$8,$U45,0)</f>
        <v>0</v>
      </c>
      <c r="AD45">
        <f ca="1">OFFSET(Export!H$8,$U45,0)</f>
        <v>10</v>
      </c>
      <c r="AE45">
        <f ca="1">OFFSET(Export!N$8,$U45,0)</f>
        <v>0</v>
      </c>
      <c r="AF45">
        <f ca="1">OFFSET(Export!O$8,$U45,0)</f>
        <v>41</v>
      </c>
      <c r="AG45">
        <f ca="1">OFFSET(Export!P$8,$U45,0)</f>
        <v>20</v>
      </c>
      <c r="AH45">
        <f ca="1">OFFSET(Export!T$8,$U45,0)</f>
        <v>60</v>
      </c>
      <c r="AI45">
        <f ca="1">OFFSET(Export!E$8,$U45,0)</f>
        <v>75</v>
      </c>
    </row>
    <row r="46" spans="1:35" x14ac:dyDescent="0.25">
      <c r="A46">
        <f t="shared" si="0"/>
        <v>4179</v>
      </c>
      <c r="B46" s="1">
        <f ca="1">OFFSET(Import!B$8,$A46,0)</f>
        <v>42987</v>
      </c>
      <c r="C46">
        <f ca="1">OFFSET(Import!F$8,$A46,0)</f>
        <v>15</v>
      </c>
      <c r="D46">
        <f ca="1">OFFSET(Import!G$8,$A46,0)</f>
        <v>0</v>
      </c>
      <c r="E46">
        <f ca="1">OFFSET(Import!I$8,$A46,0)</f>
        <v>100</v>
      </c>
      <c r="F46">
        <f ca="1">OFFSET(Import!J$8,$A46,0)</f>
        <v>0</v>
      </c>
      <c r="G46">
        <f ca="1">OFFSET(Import!K$8,$A46,0)</f>
        <v>90</v>
      </c>
      <c r="H46">
        <f ca="1">OFFSET(Import!L$8,$A46,0)</f>
        <v>0</v>
      </c>
      <c r="I46">
        <f ca="1">OFFSET(Import!M$8,$A46,0)</f>
        <v>0</v>
      </c>
      <c r="J46">
        <f ca="1">OFFSET(Import!H$8,$A46,0)</f>
        <v>55</v>
      </c>
      <c r="K46">
        <f ca="1">OFFSET(Import!N$8,$A46,0)</f>
        <v>0</v>
      </c>
      <c r="L46">
        <f ca="1">OFFSET(Import!O$8,$A46,0)</f>
        <v>0</v>
      </c>
      <c r="M46">
        <f ca="1">OFFSET(Import!R$8,$A46,0)</f>
        <v>0</v>
      </c>
      <c r="N46">
        <f ca="1">OFFSET(Import!S$8,$A46,0)</f>
        <v>0</v>
      </c>
      <c r="O46">
        <f ca="1">OFFSET(Import!D$8,$A46,0)</f>
        <v>260</v>
      </c>
      <c r="U46">
        <f t="shared" si="1"/>
        <v>4179</v>
      </c>
      <c r="V46" s="1">
        <f ca="1">OFFSET(Export!B$8,$U46,0)</f>
        <v>42987</v>
      </c>
      <c r="W46">
        <f ca="1">OFFSET(Export!F$8,$U46,0)</f>
        <v>0</v>
      </c>
      <c r="X46">
        <f ca="1">OFFSET(Export!G$8,$U46,0)</f>
        <v>6</v>
      </c>
      <c r="Y46">
        <f ca="1">OFFSET(Export!I$8,$U46,0)</f>
        <v>0</v>
      </c>
      <c r="Z46">
        <f ca="1">OFFSET(Export!J$8,$U46,0)</f>
        <v>0</v>
      </c>
      <c r="AA46">
        <f ca="1">OFFSET(Export!K$8,$U46,0)</f>
        <v>0</v>
      </c>
      <c r="AB46">
        <f ca="1">OFFSET(Export!L$8,$U46,0)</f>
        <v>0</v>
      </c>
      <c r="AC46">
        <f ca="1">OFFSET(Export!M$8,$U46,0)</f>
        <v>0</v>
      </c>
      <c r="AD46">
        <f ca="1">OFFSET(Export!H$8,$U46,0)</f>
        <v>10</v>
      </c>
      <c r="AE46">
        <f ca="1">OFFSET(Export!N$8,$U46,0)</f>
        <v>0</v>
      </c>
      <c r="AF46">
        <f ca="1">OFFSET(Export!O$8,$U46,0)</f>
        <v>41</v>
      </c>
      <c r="AG46">
        <f ca="1">OFFSET(Export!P$8,$U46,0)</f>
        <v>20</v>
      </c>
      <c r="AH46">
        <f ca="1">OFFSET(Export!T$8,$U46,0)</f>
        <v>60</v>
      </c>
      <c r="AI46">
        <f ca="1">OFFSET(Export!E$8,$U46,0)</f>
        <v>75</v>
      </c>
    </row>
    <row r="47" spans="1:35" x14ac:dyDescent="0.25">
      <c r="A47">
        <f t="shared" si="0"/>
        <v>4180</v>
      </c>
      <c r="B47" s="1">
        <f ca="1">OFFSET(Import!B$8,$A47,0)</f>
        <v>42988</v>
      </c>
      <c r="C47">
        <f ca="1">OFFSET(Import!F$8,$A47,0)</f>
        <v>15</v>
      </c>
      <c r="D47">
        <f ca="1">OFFSET(Import!G$8,$A47,0)</f>
        <v>0</v>
      </c>
      <c r="E47">
        <f ca="1">OFFSET(Import!I$8,$A47,0)</f>
        <v>100</v>
      </c>
      <c r="F47">
        <f ca="1">OFFSET(Import!J$8,$A47,0)</f>
        <v>0</v>
      </c>
      <c r="G47">
        <f ca="1">OFFSET(Import!K$8,$A47,0)</f>
        <v>90</v>
      </c>
      <c r="H47">
        <f ca="1">OFFSET(Import!L$8,$A47,0)</f>
        <v>0</v>
      </c>
      <c r="I47">
        <f ca="1">OFFSET(Import!M$8,$A47,0)</f>
        <v>0</v>
      </c>
      <c r="J47">
        <f ca="1">OFFSET(Import!H$8,$A47,0)</f>
        <v>55</v>
      </c>
      <c r="K47">
        <f ca="1">OFFSET(Import!N$8,$A47,0)</f>
        <v>0</v>
      </c>
      <c r="L47">
        <f ca="1">OFFSET(Import!O$8,$A47,0)</f>
        <v>0</v>
      </c>
      <c r="M47">
        <f ca="1">OFFSET(Import!R$8,$A47,0)</f>
        <v>0</v>
      </c>
      <c r="N47">
        <f ca="1">OFFSET(Import!S$8,$A47,0)</f>
        <v>0</v>
      </c>
      <c r="O47">
        <f ca="1">OFFSET(Import!D$8,$A47,0)</f>
        <v>260</v>
      </c>
      <c r="U47">
        <f t="shared" si="1"/>
        <v>4180</v>
      </c>
      <c r="V47" s="1">
        <f ca="1">OFFSET(Export!B$8,$U47,0)</f>
        <v>42988</v>
      </c>
      <c r="W47">
        <f ca="1">OFFSET(Export!F$8,$U47,0)</f>
        <v>0</v>
      </c>
      <c r="X47">
        <f ca="1">OFFSET(Export!G$8,$U47,0)</f>
        <v>6</v>
      </c>
      <c r="Y47">
        <f ca="1">OFFSET(Export!I$8,$U47,0)</f>
        <v>0</v>
      </c>
      <c r="Z47">
        <f ca="1">OFFSET(Export!J$8,$U47,0)</f>
        <v>0</v>
      </c>
      <c r="AA47">
        <f ca="1">OFFSET(Export!K$8,$U47,0)</f>
        <v>0</v>
      </c>
      <c r="AB47">
        <f ca="1">OFFSET(Export!L$8,$U47,0)</f>
        <v>0</v>
      </c>
      <c r="AC47">
        <f ca="1">OFFSET(Export!M$8,$U47,0)</f>
        <v>0</v>
      </c>
      <c r="AD47">
        <f ca="1">OFFSET(Export!H$8,$U47,0)</f>
        <v>10</v>
      </c>
      <c r="AE47">
        <f ca="1">OFFSET(Export!N$8,$U47,0)</f>
        <v>0</v>
      </c>
      <c r="AF47">
        <f ca="1">OFFSET(Export!O$8,$U47,0)</f>
        <v>41</v>
      </c>
      <c r="AG47">
        <f ca="1">OFFSET(Export!P$8,$U47,0)</f>
        <v>20</v>
      </c>
      <c r="AH47">
        <f ca="1">OFFSET(Export!T$8,$U47,0)</f>
        <v>60</v>
      </c>
      <c r="AI47">
        <f ca="1">OFFSET(Export!E$8,$U47,0)</f>
        <v>75</v>
      </c>
    </row>
    <row r="48" spans="1:35" x14ac:dyDescent="0.25">
      <c r="A48">
        <f t="shared" si="0"/>
        <v>4181</v>
      </c>
      <c r="B48" s="1">
        <f ca="1">OFFSET(Import!B$8,$A48,0)</f>
        <v>42989</v>
      </c>
      <c r="C48">
        <f ca="1">OFFSET(Import!F$8,$A48,0)</f>
        <v>15</v>
      </c>
      <c r="D48">
        <f ca="1">OFFSET(Import!G$8,$A48,0)</f>
        <v>0</v>
      </c>
      <c r="E48">
        <f ca="1">OFFSET(Import!I$8,$A48,0)</f>
        <v>100</v>
      </c>
      <c r="F48">
        <f ca="1">OFFSET(Import!J$8,$A48,0)</f>
        <v>0</v>
      </c>
      <c r="G48">
        <f ca="1">OFFSET(Import!K$8,$A48,0)</f>
        <v>90</v>
      </c>
      <c r="H48">
        <f ca="1">OFFSET(Import!L$8,$A48,0)</f>
        <v>0</v>
      </c>
      <c r="I48">
        <f ca="1">OFFSET(Import!M$8,$A48,0)</f>
        <v>0</v>
      </c>
      <c r="J48">
        <f ca="1">OFFSET(Import!H$8,$A48,0)</f>
        <v>55</v>
      </c>
      <c r="K48">
        <f ca="1">OFFSET(Import!N$8,$A48,0)</f>
        <v>0</v>
      </c>
      <c r="L48">
        <f ca="1">OFFSET(Import!O$8,$A48,0)</f>
        <v>0</v>
      </c>
      <c r="M48">
        <f ca="1">OFFSET(Import!R$8,$A48,0)</f>
        <v>0</v>
      </c>
      <c r="N48">
        <f ca="1">OFFSET(Import!S$8,$A48,0)</f>
        <v>0</v>
      </c>
      <c r="O48">
        <f ca="1">OFFSET(Import!D$8,$A48,0)</f>
        <v>260</v>
      </c>
      <c r="U48">
        <f t="shared" si="1"/>
        <v>4181</v>
      </c>
      <c r="V48" s="1">
        <f ca="1">OFFSET(Export!B$8,$U48,0)</f>
        <v>42989</v>
      </c>
      <c r="W48">
        <f ca="1">OFFSET(Export!F$8,$U48,0)</f>
        <v>0</v>
      </c>
      <c r="X48">
        <f ca="1">OFFSET(Export!G$8,$U48,0)</f>
        <v>6</v>
      </c>
      <c r="Y48">
        <f ca="1">OFFSET(Export!I$8,$U48,0)</f>
        <v>0</v>
      </c>
      <c r="Z48">
        <f ca="1">OFFSET(Export!J$8,$U48,0)</f>
        <v>0</v>
      </c>
      <c r="AA48">
        <f ca="1">OFFSET(Export!K$8,$U48,0)</f>
        <v>0</v>
      </c>
      <c r="AB48">
        <f ca="1">OFFSET(Export!L$8,$U48,0)</f>
        <v>0</v>
      </c>
      <c r="AC48">
        <f ca="1">OFFSET(Export!M$8,$U48,0)</f>
        <v>0</v>
      </c>
      <c r="AD48">
        <f ca="1">OFFSET(Export!H$8,$U48,0)</f>
        <v>10</v>
      </c>
      <c r="AE48">
        <f ca="1">OFFSET(Export!N$8,$U48,0)</f>
        <v>0</v>
      </c>
      <c r="AF48">
        <f ca="1">OFFSET(Export!O$8,$U48,0)</f>
        <v>41</v>
      </c>
      <c r="AG48">
        <f ca="1">OFFSET(Export!P$8,$U48,0)</f>
        <v>20</v>
      </c>
      <c r="AH48">
        <f ca="1">OFFSET(Export!T$8,$U48,0)</f>
        <v>60</v>
      </c>
      <c r="AI48">
        <f ca="1">OFFSET(Export!E$8,$U48,0)</f>
        <v>75</v>
      </c>
    </row>
    <row r="49" spans="1:35" x14ac:dyDescent="0.25">
      <c r="A49">
        <f t="shared" si="0"/>
        <v>4182</v>
      </c>
      <c r="B49" s="1">
        <f ca="1">OFFSET(Import!B$8,$A49,0)</f>
        <v>42990</v>
      </c>
      <c r="C49">
        <f ca="1">OFFSET(Import!F$8,$A49,0)</f>
        <v>15</v>
      </c>
      <c r="D49">
        <f ca="1">OFFSET(Import!G$8,$A49,0)</f>
        <v>0</v>
      </c>
      <c r="E49">
        <f ca="1">OFFSET(Import!I$8,$A49,0)</f>
        <v>100</v>
      </c>
      <c r="F49">
        <f ca="1">OFFSET(Import!J$8,$A49,0)</f>
        <v>0</v>
      </c>
      <c r="G49">
        <f ca="1">OFFSET(Import!K$8,$A49,0)</f>
        <v>90</v>
      </c>
      <c r="H49">
        <f ca="1">OFFSET(Import!L$8,$A49,0)</f>
        <v>0</v>
      </c>
      <c r="I49">
        <f ca="1">OFFSET(Import!M$8,$A49,0)</f>
        <v>0</v>
      </c>
      <c r="J49">
        <f ca="1">OFFSET(Import!H$8,$A49,0)</f>
        <v>55</v>
      </c>
      <c r="K49">
        <f ca="1">OFFSET(Import!N$8,$A49,0)</f>
        <v>0</v>
      </c>
      <c r="L49">
        <f ca="1">OFFSET(Import!O$8,$A49,0)</f>
        <v>0</v>
      </c>
      <c r="M49">
        <f ca="1">OFFSET(Import!R$8,$A49,0)</f>
        <v>0</v>
      </c>
      <c r="N49">
        <f ca="1">OFFSET(Import!S$8,$A49,0)</f>
        <v>0</v>
      </c>
      <c r="O49">
        <f ca="1">OFFSET(Import!D$8,$A49,0)</f>
        <v>260</v>
      </c>
      <c r="U49">
        <f t="shared" si="1"/>
        <v>4182</v>
      </c>
      <c r="V49" s="1">
        <f ca="1">OFFSET(Export!B$8,$U49,0)</f>
        <v>42990</v>
      </c>
      <c r="W49">
        <f ca="1">OFFSET(Export!F$8,$U49,0)</f>
        <v>0</v>
      </c>
      <c r="X49">
        <f ca="1">OFFSET(Export!G$8,$U49,0)</f>
        <v>6</v>
      </c>
      <c r="Y49">
        <f ca="1">OFFSET(Export!I$8,$U49,0)</f>
        <v>0</v>
      </c>
      <c r="Z49">
        <f ca="1">OFFSET(Export!J$8,$U49,0)</f>
        <v>0</v>
      </c>
      <c r="AA49">
        <f ca="1">OFFSET(Export!K$8,$U49,0)</f>
        <v>0</v>
      </c>
      <c r="AB49">
        <f ca="1">OFFSET(Export!L$8,$U49,0)</f>
        <v>0</v>
      </c>
      <c r="AC49">
        <f ca="1">OFFSET(Export!M$8,$U49,0)</f>
        <v>0</v>
      </c>
      <c r="AD49">
        <f ca="1">OFFSET(Export!H$8,$U49,0)</f>
        <v>10</v>
      </c>
      <c r="AE49">
        <f ca="1">OFFSET(Export!N$8,$U49,0)</f>
        <v>0</v>
      </c>
      <c r="AF49">
        <f ca="1">OFFSET(Export!O$8,$U49,0)</f>
        <v>41</v>
      </c>
      <c r="AG49">
        <f ca="1">OFFSET(Export!P$8,$U49,0)</f>
        <v>20</v>
      </c>
      <c r="AH49">
        <f ca="1">OFFSET(Export!T$8,$U49,0)</f>
        <v>60</v>
      </c>
      <c r="AI49">
        <f ca="1">OFFSET(Export!E$8,$U49,0)</f>
        <v>75</v>
      </c>
    </row>
    <row r="50" spans="1:35" x14ac:dyDescent="0.25">
      <c r="A50">
        <f t="shared" si="0"/>
        <v>4183</v>
      </c>
      <c r="B50" s="1">
        <f ca="1">OFFSET(Import!B$8,$A50,0)</f>
        <v>42991</v>
      </c>
      <c r="C50">
        <f ca="1">OFFSET(Import!F$8,$A50,0)</f>
        <v>15</v>
      </c>
      <c r="D50">
        <f ca="1">OFFSET(Import!G$8,$A50,0)</f>
        <v>0</v>
      </c>
      <c r="E50">
        <f ca="1">OFFSET(Import!I$8,$A50,0)</f>
        <v>100</v>
      </c>
      <c r="F50">
        <f ca="1">OFFSET(Import!J$8,$A50,0)</f>
        <v>0</v>
      </c>
      <c r="G50">
        <f ca="1">OFFSET(Import!K$8,$A50,0)</f>
        <v>90</v>
      </c>
      <c r="H50">
        <f ca="1">OFFSET(Import!L$8,$A50,0)</f>
        <v>0</v>
      </c>
      <c r="I50">
        <f ca="1">OFFSET(Import!M$8,$A50,0)</f>
        <v>0</v>
      </c>
      <c r="J50">
        <f ca="1">OFFSET(Import!H$8,$A50,0)</f>
        <v>55</v>
      </c>
      <c r="K50">
        <f ca="1">OFFSET(Import!N$8,$A50,0)</f>
        <v>0</v>
      </c>
      <c r="L50">
        <f ca="1">OFFSET(Import!O$8,$A50,0)</f>
        <v>0</v>
      </c>
      <c r="M50">
        <f ca="1">OFFSET(Import!R$8,$A50,0)</f>
        <v>0</v>
      </c>
      <c r="N50">
        <f ca="1">OFFSET(Import!S$8,$A50,0)</f>
        <v>0</v>
      </c>
      <c r="O50">
        <f ca="1">OFFSET(Import!D$8,$A50,0)</f>
        <v>260</v>
      </c>
      <c r="U50">
        <f t="shared" si="1"/>
        <v>4183</v>
      </c>
      <c r="V50" s="1">
        <f ca="1">OFFSET(Export!B$8,$U50,0)</f>
        <v>42991</v>
      </c>
      <c r="W50">
        <f ca="1">OFFSET(Export!F$8,$U50,0)</f>
        <v>0</v>
      </c>
      <c r="X50">
        <f ca="1">OFFSET(Export!G$8,$U50,0)</f>
        <v>6</v>
      </c>
      <c r="Y50">
        <f ca="1">OFFSET(Export!I$8,$U50,0)</f>
        <v>0</v>
      </c>
      <c r="Z50">
        <f ca="1">OFFSET(Export!J$8,$U50,0)</f>
        <v>0</v>
      </c>
      <c r="AA50">
        <f ca="1">OFFSET(Export!K$8,$U50,0)</f>
        <v>0</v>
      </c>
      <c r="AB50">
        <f ca="1">OFFSET(Export!L$8,$U50,0)</f>
        <v>0</v>
      </c>
      <c r="AC50">
        <f ca="1">OFFSET(Export!M$8,$U50,0)</f>
        <v>0</v>
      </c>
      <c r="AD50">
        <f ca="1">OFFSET(Export!H$8,$U50,0)</f>
        <v>10</v>
      </c>
      <c r="AE50">
        <f ca="1">OFFSET(Export!N$8,$U50,0)</f>
        <v>0</v>
      </c>
      <c r="AF50">
        <f ca="1">OFFSET(Export!O$8,$U50,0)</f>
        <v>41</v>
      </c>
      <c r="AG50">
        <f ca="1">OFFSET(Export!P$8,$U50,0)</f>
        <v>20</v>
      </c>
      <c r="AH50">
        <f ca="1">OFFSET(Export!T$8,$U50,0)</f>
        <v>60</v>
      </c>
      <c r="AI50">
        <f ca="1">OFFSET(Export!E$8,$U50,0)</f>
        <v>75</v>
      </c>
    </row>
    <row r="51" spans="1:35" x14ac:dyDescent="0.25">
      <c r="A51">
        <f t="shared" si="0"/>
        <v>4184</v>
      </c>
      <c r="B51" s="1">
        <f ca="1">OFFSET(Import!B$8,$A51,0)</f>
        <v>42992</v>
      </c>
      <c r="C51">
        <f ca="1">OFFSET(Import!F$8,$A51,0)</f>
        <v>15</v>
      </c>
      <c r="D51">
        <f ca="1">OFFSET(Import!G$8,$A51,0)</f>
        <v>0</v>
      </c>
      <c r="E51">
        <f ca="1">OFFSET(Import!I$8,$A51,0)</f>
        <v>100</v>
      </c>
      <c r="F51">
        <f ca="1">OFFSET(Import!J$8,$A51,0)</f>
        <v>0</v>
      </c>
      <c r="G51">
        <f ca="1">OFFSET(Import!K$8,$A51,0)</f>
        <v>90</v>
      </c>
      <c r="H51">
        <f ca="1">OFFSET(Import!L$8,$A51,0)</f>
        <v>0</v>
      </c>
      <c r="I51">
        <f ca="1">OFFSET(Import!M$8,$A51,0)</f>
        <v>0</v>
      </c>
      <c r="J51">
        <f ca="1">OFFSET(Import!H$8,$A51,0)</f>
        <v>55</v>
      </c>
      <c r="K51">
        <f ca="1">OFFSET(Import!N$8,$A51,0)</f>
        <v>0</v>
      </c>
      <c r="L51">
        <f ca="1">OFFSET(Import!O$8,$A51,0)</f>
        <v>0</v>
      </c>
      <c r="M51">
        <f ca="1">OFFSET(Import!R$8,$A51,0)</f>
        <v>0</v>
      </c>
      <c r="N51">
        <f ca="1">OFFSET(Import!S$8,$A51,0)</f>
        <v>0</v>
      </c>
      <c r="O51">
        <f ca="1">OFFSET(Import!D$8,$A51,0)</f>
        <v>260</v>
      </c>
      <c r="U51">
        <f t="shared" si="1"/>
        <v>4184</v>
      </c>
      <c r="V51" s="1">
        <f ca="1">OFFSET(Export!B$8,$U51,0)</f>
        <v>42992</v>
      </c>
      <c r="W51">
        <f ca="1">OFFSET(Export!F$8,$U51,0)</f>
        <v>0</v>
      </c>
      <c r="X51">
        <f ca="1">OFFSET(Export!G$8,$U51,0)</f>
        <v>6</v>
      </c>
      <c r="Y51">
        <f ca="1">OFFSET(Export!I$8,$U51,0)</f>
        <v>0</v>
      </c>
      <c r="Z51">
        <f ca="1">OFFSET(Export!J$8,$U51,0)</f>
        <v>0</v>
      </c>
      <c r="AA51">
        <f ca="1">OFFSET(Export!K$8,$U51,0)</f>
        <v>0</v>
      </c>
      <c r="AB51">
        <f ca="1">OFFSET(Export!L$8,$U51,0)</f>
        <v>0</v>
      </c>
      <c r="AC51">
        <f ca="1">OFFSET(Export!M$8,$U51,0)</f>
        <v>0</v>
      </c>
      <c r="AD51">
        <f ca="1">OFFSET(Export!H$8,$U51,0)</f>
        <v>10</v>
      </c>
      <c r="AE51">
        <f ca="1">OFFSET(Export!N$8,$U51,0)</f>
        <v>0</v>
      </c>
      <c r="AF51">
        <f ca="1">OFFSET(Export!O$8,$U51,0)</f>
        <v>41</v>
      </c>
      <c r="AG51">
        <f ca="1">OFFSET(Export!P$8,$U51,0)</f>
        <v>20</v>
      </c>
      <c r="AH51">
        <f ca="1">OFFSET(Export!T$8,$U51,0)</f>
        <v>60</v>
      </c>
      <c r="AI51">
        <f ca="1">OFFSET(Export!E$8,$U51,0)</f>
        <v>75</v>
      </c>
    </row>
    <row r="52" spans="1:35" x14ac:dyDescent="0.25">
      <c r="A52">
        <f t="shared" si="0"/>
        <v>4185</v>
      </c>
      <c r="B52" s="1">
        <f ca="1">OFFSET(Import!B$8,$A52,0)</f>
        <v>42993</v>
      </c>
      <c r="C52">
        <f ca="1">OFFSET(Import!F$8,$A52,0)</f>
        <v>15</v>
      </c>
      <c r="D52">
        <f ca="1">OFFSET(Import!G$8,$A52,0)</f>
        <v>0</v>
      </c>
      <c r="E52">
        <f ca="1">OFFSET(Import!I$8,$A52,0)</f>
        <v>100</v>
      </c>
      <c r="F52">
        <f ca="1">OFFSET(Import!J$8,$A52,0)</f>
        <v>0</v>
      </c>
      <c r="G52">
        <f ca="1">OFFSET(Import!K$8,$A52,0)</f>
        <v>90</v>
      </c>
      <c r="H52">
        <f ca="1">OFFSET(Import!L$8,$A52,0)</f>
        <v>0</v>
      </c>
      <c r="I52">
        <f ca="1">OFFSET(Import!M$8,$A52,0)</f>
        <v>0</v>
      </c>
      <c r="J52">
        <f ca="1">OFFSET(Import!H$8,$A52,0)</f>
        <v>55</v>
      </c>
      <c r="K52">
        <f ca="1">OFFSET(Import!N$8,$A52,0)</f>
        <v>0</v>
      </c>
      <c r="L52">
        <f ca="1">OFFSET(Import!O$8,$A52,0)</f>
        <v>0</v>
      </c>
      <c r="M52">
        <f ca="1">OFFSET(Import!R$8,$A52,0)</f>
        <v>0</v>
      </c>
      <c r="N52">
        <f ca="1">OFFSET(Import!S$8,$A52,0)</f>
        <v>0</v>
      </c>
      <c r="O52">
        <f ca="1">OFFSET(Import!D$8,$A52,0)</f>
        <v>260</v>
      </c>
      <c r="U52">
        <f t="shared" si="1"/>
        <v>4185</v>
      </c>
      <c r="V52" s="1">
        <f ca="1">OFFSET(Export!B$8,$U52,0)</f>
        <v>42993</v>
      </c>
      <c r="W52">
        <f ca="1">OFFSET(Export!F$8,$U52,0)</f>
        <v>0</v>
      </c>
      <c r="X52">
        <f ca="1">OFFSET(Export!G$8,$U52,0)</f>
        <v>6</v>
      </c>
      <c r="Y52">
        <f ca="1">OFFSET(Export!I$8,$U52,0)</f>
        <v>0</v>
      </c>
      <c r="Z52">
        <f ca="1">OFFSET(Export!J$8,$U52,0)</f>
        <v>0</v>
      </c>
      <c r="AA52">
        <f ca="1">OFFSET(Export!K$8,$U52,0)</f>
        <v>0</v>
      </c>
      <c r="AB52">
        <f ca="1">OFFSET(Export!L$8,$U52,0)</f>
        <v>0</v>
      </c>
      <c r="AC52">
        <f ca="1">OFFSET(Export!M$8,$U52,0)</f>
        <v>0</v>
      </c>
      <c r="AD52">
        <f ca="1">OFFSET(Export!H$8,$U52,0)</f>
        <v>10</v>
      </c>
      <c r="AE52">
        <f ca="1">OFFSET(Export!N$8,$U52,0)</f>
        <v>0</v>
      </c>
      <c r="AF52">
        <f ca="1">OFFSET(Export!O$8,$U52,0)</f>
        <v>41</v>
      </c>
      <c r="AG52">
        <f ca="1">OFFSET(Export!P$8,$U52,0)</f>
        <v>20</v>
      </c>
      <c r="AH52">
        <f ca="1">OFFSET(Export!T$8,$U52,0)</f>
        <v>60</v>
      </c>
      <c r="AI52">
        <f ca="1">OFFSET(Export!E$8,$U52,0)</f>
        <v>75</v>
      </c>
    </row>
    <row r="53" spans="1:35" x14ac:dyDescent="0.25">
      <c r="A53">
        <f t="shared" si="0"/>
        <v>4186</v>
      </c>
      <c r="B53" s="1">
        <f ca="1">OFFSET(Import!B$8,$A53,0)</f>
        <v>42994</v>
      </c>
      <c r="C53">
        <f ca="1">OFFSET(Import!F$8,$A53,0)</f>
        <v>15</v>
      </c>
      <c r="D53">
        <f ca="1">OFFSET(Import!G$8,$A53,0)</f>
        <v>0</v>
      </c>
      <c r="E53">
        <f ca="1">OFFSET(Import!I$8,$A53,0)</f>
        <v>100</v>
      </c>
      <c r="F53">
        <f ca="1">OFFSET(Import!J$8,$A53,0)</f>
        <v>0</v>
      </c>
      <c r="G53">
        <f ca="1">OFFSET(Import!K$8,$A53,0)</f>
        <v>90</v>
      </c>
      <c r="H53">
        <f ca="1">OFFSET(Import!L$8,$A53,0)</f>
        <v>0</v>
      </c>
      <c r="I53">
        <f ca="1">OFFSET(Import!M$8,$A53,0)</f>
        <v>0</v>
      </c>
      <c r="J53">
        <f ca="1">OFFSET(Import!H$8,$A53,0)</f>
        <v>55</v>
      </c>
      <c r="K53">
        <f ca="1">OFFSET(Import!N$8,$A53,0)</f>
        <v>0</v>
      </c>
      <c r="L53">
        <f ca="1">OFFSET(Import!O$8,$A53,0)</f>
        <v>0</v>
      </c>
      <c r="M53">
        <f ca="1">OFFSET(Import!R$8,$A53,0)</f>
        <v>0</v>
      </c>
      <c r="N53">
        <f ca="1">OFFSET(Import!S$8,$A53,0)</f>
        <v>0</v>
      </c>
      <c r="O53">
        <f ca="1">OFFSET(Import!D$8,$A53,0)</f>
        <v>260</v>
      </c>
      <c r="U53">
        <f t="shared" si="1"/>
        <v>4186</v>
      </c>
      <c r="V53" s="1">
        <f ca="1">OFFSET(Export!B$8,$U53,0)</f>
        <v>42994</v>
      </c>
      <c r="W53">
        <f ca="1">OFFSET(Export!F$8,$U53,0)</f>
        <v>0</v>
      </c>
      <c r="X53">
        <f ca="1">OFFSET(Export!G$8,$U53,0)</f>
        <v>6</v>
      </c>
      <c r="Y53">
        <f ca="1">OFFSET(Export!I$8,$U53,0)</f>
        <v>0</v>
      </c>
      <c r="Z53">
        <f ca="1">OFFSET(Export!J$8,$U53,0)</f>
        <v>0</v>
      </c>
      <c r="AA53">
        <f ca="1">OFFSET(Export!K$8,$U53,0)</f>
        <v>0</v>
      </c>
      <c r="AB53">
        <f ca="1">OFFSET(Export!L$8,$U53,0)</f>
        <v>0</v>
      </c>
      <c r="AC53">
        <f ca="1">OFFSET(Export!M$8,$U53,0)</f>
        <v>0</v>
      </c>
      <c r="AD53">
        <f ca="1">OFFSET(Export!H$8,$U53,0)</f>
        <v>10</v>
      </c>
      <c r="AE53">
        <f ca="1">OFFSET(Export!N$8,$U53,0)</f>
        <v>0</v>
      </c>
      <c r="AF53">
        <f ca="1">OFFSET(Export!O$8,$U53,0)</f>
        <v>41</v>
      </c>
      <c r="AG53">
        <f ca="1">OFFSET(Export!P$8,$U53,0)</f>
        <v>20</v>
      </c>
      <c r="AH53">
        <f ca="1">OFFSET(Export!T$8,$U53,0)</f>
        <v>60</v>
      </c>
      <c r="AI53">
        <f ca="1">OFFSET(Export!E$8,$U53,0)</f>
        <v>75</v>
      </c>
    </row>
    <row r="54" spans="1:35" x14ac:dyDescent="0.25">
      <c r="A54">
        <f t="shared" si="0"/>
        <v>4187</v>
      </c>
      <c r="B54" s="1">
        <f ca="1">OFFSET(Import!B$8,$A54,0)</f>
        <v>42995</v>
      </c>
      <c r="C54">
        <f ca="1">OFFSET(Import!F$8,$A54,0)</f>
        <v>15</v>
      </c>
      <c r="D54">
        <f ca="1">OFFSET(Import!G$8,$A54,0)</f>
        <v>0</v>
      </c>
      <c r="E54">
        <f ca="1">OFFSET(Import!I$8,$A54,0)</f>
        <v>100</v>
      </c>
      <c r="F54">
        <f ca="1">OFFSET(Import!J$8,$A54,0)</f>
        <v>0</v>
      </c>
      <c r="G54">
        <f ca="1">OFFSET(Import!K$8,$A54,0)</f>
        <v>90</v>
      </c>
      <c r="H54">
        <f ca="1">OFFSET(Import!L$8,$A54,0)</f>
        <v>0</v>
      </c>
      <c r="I54">
        <f ca="1">OFFSET(Import!M$8,$A54,0)</f>
        <v>0</v>
      </c>
      <c r="J54">
        <f ca="1">OFFSET(Import!H$8,$A54,0)</f>
        <v>55</v>
      </c>
      <c r="K54">
        <f ca="1">OFFSET(Import!N$8,$A54,0)</f>
        <v>0</v>
      </c>
      <c r="L54">
        <f ca="1">OFFSET(Import!O$8,$A54,0)</f>
        <v>0</v>
      </c>
      <c r="M54">
        <f ca="1">OFFSET(Import!R$8,$A54,0)</f>
        <v>0</v>
      </c>
      <c r="N54">
        <f ca="1">OFFSET(Import!S$8,$A54,0)</f>
        <v>0</v>
      </c>
      <c r="O54">
        <f ca="1">OFFSET(Import!D$8,$A54,0)</f>
        <v>260</v>
      </c>
      <c r="U54">
        <f t="shared" si="1"/>
        <v>4187</v>
      </c>
      <c r="V54" s="1">
        <f ca="1">OFFSET(Export!B$8,$U54,0)</f>
        <v>42995</v>
      </c>
      <c r="W54">
        <f ca="1">OFFSET(Export!F$8,$U54,0)</f>
        <v>0</v>
      </c>
      <c r="X54">
        <f ca="1">OFFSET(Export!G$8,$U54,0)</f>
        <v>6</v>
      </c>
      <c r="Y54">
        <f ca="1">OFFSET(Export!I$8,$U54,0)</f>
        <v>0</v>
      </c>
      <c r="Z54">
        <f ca="1">OFFSET(Export!J$8,$U54,0)</f>
        <v>0</v>
      </c>
      <c r="AA54">
        <f ca="1">OFFSET(Export!K$8,$U54,0)</f>
        <v>0</v>
      </c>
      <c r="AB54">
        <f ca="1">OFFSET(Export!L$8,$U54,0)</f>
        <v>0</v>
      </c>
      <c r="AC54">
        <f ca="1">OFFSET(Export!M$8,$U54,0)</f>
        <v>0</v>
      </c>
      <c r="AD54">
        <f ca="1">OFFSET(Export!H$8,$U54,0)</f>
        <v>10</v>
      </c>
      <c r="AE54">
        <f ca="1">OFFSET(Export!N$8,$U54,0)</f>
        <v>0</v>
      </c>
      <c r="AF54">
        <f ca="1">OFFSET(Export!O$8,$U54,0)</f>
        <v>41</v>
      </c>
      <c r="AG54">
        <f ca="1">OFFSET(Export!P$8,$U54,0)</f>
        <v>20</v>
      </c>
      <c r="AH54">
        <f ca="1">OFFSET(Export!T$8,$U54,0)</f>
        <v>60</v>
      </c>
      <c r="AI54">
        <f ca="1">OFFSET(Export!E$8,$U54,0)</f>
        <v>75</v>
      </c>
    </row>
    <row r="55" spans="1:35" x14ac:dyDescent="0.25">
      <c r="A55">
        <f t="shared" si="0"/>
        <v>4188</v>
      </c>
      <c r="B55" s="1">
        <f ca="1">OFFSET(Import!B$8,$A55,0)</f>
        <v>42996</v>
      </c>
      <c r="C55">
        <f ca="1">OFFSET(Import!F$8,$A55,0)</f>
        <v>15</v>
      </c>
      <c r="D55">
        <f ca="1">OFFSET(Import!G$8,$A55,0)</f>
        <v>0</v>
      </c>
      <c r="E55">
        <f ca="1">OFFSET(Import!I$8,$A55,0)</f>
        <v>100</v>
      </c>
      <c r="F55">
        <f ca="1">OFFSET(Import!J$8,$A55,0)</f>
        <v>0</v>
      </c>
      <c r="G55">
        <f ca="1">OFFSET(Import!K$8,$A55,0)</f>
        <v>90</v>
      </c>
      <c r="H55">
        <f ca="1">OFFSET(Import!L$8,$A55,0)</f>
        <v>0</v>
      </c>
      <c r="I55">
        <f ca="1">OFFSET(Import!M$8,$A55,0)</f>
        <v>0</v>
      </c>
      <c r="J55">
        <f ca="1">OFFSET(Import!H$8,$A55,0)</f>
        <v>55</v>
      </c>
      <c r="K55">
        <f ca="1">OFFSET(Import!N$8,$A55,0)</f>
        <v>0</v>
      </c>
      <c r="L55">
        <f ca="1">OFFSET(Import!O$8,$A55,0)</f>
        <v>0</v>
      </c>
      <c r="M55">
        <f ca="1">OFFSET(Import!R$8,$A55,0)</f>
        <v>0</v>
      </c>
      <c r="N55">
        <f ca="1">OFFSET(Import!S$8,$A55,0)</f>
        <v>0</v>
      </c>
      <c r="O55">
        <f ca="1">OFFSET(Import!D$8,$A55,0)</f>
        <v>260</v>
      </c>
      <c r="U55">
        <f t="shared" si="1"/>
        <v>4188</v>
      </c>
      <c r="V55" s="1">
        <f ca="1">OFFSET(Export!B$8,$U55,0)</f>
        <v>42996</v>
      </c>
      <c r="W55">
        <f ca="1">OFFSET(Export!F$8,$U55,0)</f>
        <v>0</v>
      </c>
      <c r="X55">
        <f ca="1">OFFSET(Export!G$8,$U55,0)</f>
        <v>6</v>
      </c>
      <c r="Y55">
        <f ca="1">OFFSET(Export!I$8,$U55,0)</f>
        <v>0</v>
      </c>
      <c r="Z55">
        <f ca="1">OFFSET(Export!J$8,$U55,0)</f>
        <v>0</v>
      </c>
      <c r="AA55">
        <f ca="1">OFFSET(Export!K$8,$U55,0)</f>
        <v>0</v>
      </c>
      <c r="AB55">
        <f ca="1">OFFSET(Export!L$8,$U55,0)</f>
        <v>0</v>
      </c>
      <c r="AC55">
        <f ca="1">OFFSET(Export!M$8,$U55,0)</f>
        <v>0</v>
      </c>
      <c r="AD55">
        <f ca="1">OFFSET(Export!H$8,$U55,0)</f>
        <v>10</v>
      </c>
      <c r="AE55">
        <f ca="1">OFFSET(Export!N$8,$U55,0)</f>
        <v>0</v>
      </c>
      <c r="AF55">
        <f ca="1">OFFSET(Export!O$8,$U55,0)</f>
        <v>41</v>
      </c>
      <c r="AG55">
        <f ca="1">OFFSET(Export!P$8,$U55,0)</f>
        <v>20</v>
      </c>
      <c r="AH55">
        <f ca="1">OFFSET(Export!T$8,$U55,0)</f>
        <v>60</v>
      </c>
      <c r="AI55">
        <f ca="1">OFFSET(Export!E$8,$U55,0)</f>
        <v>75</v>
      </c>
    </row>
    <row r="56" spans="1:35" x14ac:dyDescent="0.25">
      <c r="A56">
        <f t="shared" si="0"/>
        <v>4189</v>
      </c>
      <c r="B56" s="1">
        <f ca="1">OFFSET(Import!B$8,$A56,0)</f>
        <v>42997</v>
      </c>
      <c r="C56">
        <f ca="1">OFFSET(Import!F$8,$A56,0)</f>
        <v>15</v>
      </c>
      <c r="D56">
        <f ca="1">OFFSET(Import!G$8,$A56,0)</f>
        <v>0</v>
      </c>
      <c r="E56">
        <f ca="1">OFFSET(Import!I$8,$A56,0)</f>
        <v>100</v>
      </c>
      <c r="F56">
        <f ca="1">OFFSET(Import!J$8,$A56,0)</f>
        <v>0</v>
      </c>
      <c r="G56">
        <f ca="1">OFFSET(Import!K$8,$A56,0)</f>
        <v>90</v>
      </c>
      <c r="H56">
        <f ca="1">OFFSET(Import!L$8,$A56,0)</f>
        <v>0</v>
      </c>
      <c r="I56">
        <f ca="1">OFFSET(Import!M$8,$A56,0)</f>
        <v>0</v>
      </c>
      <c r="J56">
        <f ca="1">OFFSET(Import!H$8,$A56,0)</f>
        <v>55</v>
      </c>
      <c r="K56">
        <f ca="1">OFFSET(Import!N$8,$A56,0)</f>
        <v>0</v>
      </c>
      <c r="L56">
        <f ca="1">OFFSET(Import!O$8,$A56,0)</f>
        <v>0</v>
      </c>
      <c r="M56">
        <f ca="1">OFFSET(Import!R$8,$A56,0)</f>
        <v>0</v>
      </c>
      <c r="N56">
        <f ca="1">OFFSET(Import!S$8,$A56,0)</f>
        <v>0</v>
      </c>
      <c r="O56">
        <f ca="1">OFFSET(Import!D$8,$A56,0)</f>
        <v>260</v>
      </c>
      <c r="U56">
        <f t="shared" si="1"/>
        <v>4189</v>
      </c>
      <c r="V56" s="1">
        <f ca="1">OFFSET(Export!B$8,$U56,0)</f>
        <v>42997</v>
      </c>
      <c r="W56">
        <f ca="1">OFFSET(Export!F$8,$U56,0)</f>
        <v>0</v>
      </c>
      <c r="X56">
        <f ca="1">OFFSET(Export!G$8,$U56,0)</f>
        <v>6</v>
      </c>
      <c r="Y56">
        <f ca="1">OFFSET(Export!I$8,$U56,0)</f>
        <v>0</v>
      </c>
      <c r="Z56">
        <f ca="1">OFFSET(Export!J$8,$U56,0)</f>
        <v>0</v>
      </c>
      <c r="AA56">
        <f ca="1">OFFSET(Export!K$8,$U56,0)</f>
        <v>0</v>
      </c>
      <c r="AB56">
        <f ca="1">OFFSET(Export!L$8,$U56,0)</f>
        <v>0</v>
      </c>
      <c r="AC56">
        <f ca="1">OFFSET(Export!M$8,$U56,0)</f>
        <v>0</v>
      </c>
      <c r="AD56">
        <f ca="1">OFFSET(Export!H$8,$U56,0)</f>
        <v>10</v>
      </c>
      <c r="AE56">
        <f ca="1">OFFSET(Export!N$8,$U56,0)</f>
        <v>0</v>
      </c>
      <c r="AF56">
        <f ca="1">OFFSET(Export!O$8,$U56,0)</f>
        <v>41</v>
      </c>
      <c r="AG56">
        <f ca="1">OFFSET(Export!P$8,$U56,0)</f>
        <v>20</v>
      </c>
      <c r="AH56">
        <f ca="1">OFFSET(Export!T$8,$U56,0)</f>
        <v>60</v>
      </c>
      <c r="AI56">
        <f ca="1">OFFSET(Export!E$8,$U56,0)</f>
        <v>75</v>
      </c>
    </row>
    <row r="57" spans="1:35" x14ac:dyDescent="0.25">
      <c r="A57">
        <f t="shared" si="0"/>
        <v>4190</v>
      </c>
      <c r="B57" s="1">
        <f ca="1">OFFSET(Import!B$8,$A57,0)</f>
        <v>42998</v>
      </c>
      <c r="C57">
        <f ca="1">OFFSET(Import!F$8,$A57,0)</f>
        <v>15</v>
      </c>
      <c r="D57">
        <f ca="1">OFFSET(Import!G$8,$A57,0)</f>
        <v>0</v>
      </c>
      <c r="E57">
        <f ca="1">OFFSET(Import!I$8,$A57,0)</f>
        <v>100</v>
      </c>
      <c r="F57">
        <f ca="1">OFFSET(Import!J$8,$A57,0)</f>
        <v>0</v>
      </c>
      <c r="G57">
        <f ca="1">OFFSET(Import!K$8,$A57,0)</f>
        <v>90</v>
      </c>
      <c r="H57">
        <f ca="1">OFFSET(Import!L$8,$A57,0)</f>
        <v>0</v>
      </c>
      <c r="I57">
        <f ca="1">OFFSET(Import!M$8,$A57,0)</f>
        <v>0</v>
      </c>
      <c r="J57">
        <f ca="1">OFFSET(Import!H$8,$A57,0)</f>
        <v>55</v>
      </c>
      <c r="K57">
        <f ca="1">OFFSET(Import!N$8,$A57,0)</f>
        <v>0</v>
      </c>
      <c r="L57">
        <f ca="1">OFFSET(Import!O$8,$A57,0)</f>
        <v>0</v>
      </c>
      <c r="M57">
        <f ca="1">OFFSET(Import!R$8,$A57,0)</f>
        <v>0</v>
      </c>
      <c r="N57">
        <f ca="1">OFFSET(Import!S$8,$A57,0)</f>
        <v>0</v>
      </c>
      <c r="O57">
        <f ca="1">OFFSET(Import!D$8,$A57,0)</f>
        <v>260</v>
      </c>
      <c r="U57">
        <f t="shared" si="1"/>
        <v>4190</v>
      </c>
      <c r="V57" s="1">
        <f ca="1">OFFSET(Export!B$8,$U57,0)</f>
        <v>42998</v>
      </c>
      <c r="W57">
        <f ca="1">OFFSET(Export!F$8,$U57,0)</f>
        <v>0</v>
      </c>
      <c r="X57">
        <f ca="1">OFFSET(Export!G$8,$U57,0)</f>
        <v>6</v>
      </c>
      <c r="Y57">
        <f ca="1">OFFSET(Export!I$8,$U57,0)</f>
        <v>0</v>
      </c>
      <c r="Z57">
        <f ca="1">OFFSET(Export!J$8,$U57,0)</f>
        <v>0</v>
      </c>
      <c r="AA57">
        <f ca="1">OFFSET(Export!K$8,$U57,0)</f>
        <v>0</v>
      </c>
      <c r="AB57">
        <f ca="1">OFFSET(Export!L$8,$U57,0)</f>
        <v>0</v>
      </c>
      <c r="AC57">
        <f ca="1">OFFSET(Export!M$8,$U57,0)</f>
        <v>0</v>
      </c>
      <c r="AD57">
        <f ca="1">OFFSET(Export!H$8,$U57,0)</f>
        <v>10</v>
      </c>
      <c r="AE57">
        <f ca="1">OFFSET(Export!N$8,$U57,0)</f>
        <v>0</v>
      </c>
      <c r="AF57">
        <f ca="1">OFFSET(Export!O$8,$U57,0)</f>
        <v>41</v>
      </c>
      <c r="AG57">
        <f ca="1">OFFSET(Export!P$8,$U57,0)</f>
        <v>20</v>
      </c>
      <c r="AH57">
        <f ca="1">OFFSET(Export!T$8,$U57,0)</f>
        <v>60</v>
      </c>
      <c r="AI57">
        <f ca="1">OFFSET(Export!E$8,$U57,0)</f>
        <v>75</v>
      </c>
    </row>
    <row r="58" spans="1:35" x14ac:dyDescent="0.25">
      <c r="A58">
        <f t="shared" si="0"/>
        <v>4191</v>
      </c>
      <c r="B58" s="1">
        <f ca="1">OFFSET(Import!B$8,$A58,0)</f>
        <v>42999</v>
      </c>
      <c r="C58">
        <f ca="1">OFFSET(Import!F$8,$A58,0)</f>
        <v>15</v>
      </c>
      <c r="D58">
        <f ca="1">OFFSET(Import!G$8,$A58,0)</f>
        <v>0</v>
      </c>
      <c r="E58">
        <f ca="1">OFFSET(Import!I$8,$A58,0)</f>
        <v>100</v>
      </c>
      <c r="F58">
        <f ca="1">OFFSET(Import!J$8,$A58,0)</f>
        <v>0</v>
      </c>
      <c r="G58">
        <f ca="1">OFFSET(Import!K$8,$A58,0)</f>
        <v>90</v>
      </c>
      <c r="H58">
        <f ca="1">OFFSET(Import!L$8,$A58,0)</f>
        <v>0</v>
      </c>
      <c r="I58">
        <f ca="1">OFFSET(Import!M$8,$A58,0)</f>
        <v>0</v>
      </c>
      <c r="J58">
        <f ca="1">OFFSET(Import!H$8,$A58,0)</f>
        <v>55</v>
      </c>
      <c r="K58">
        <f ca="1">OFFSET(Import!N$8,$A58,0)</f>
        <v>0</v>
      </c>
      <c r="L58">
        <f ca="1">OFFSET(Import!O$8,$A58,0)</f>
        <v>0</v>
      </c>
      <c r="M58">
        <f ca="1">OFFSET(Import!R$8,$A58,0)</f>
        <v>0</v>
      </c>
      <c r="N58">
        <f ca="1">OFFSET(Import!S$8,$A58,0)</f>
        <v>0</v>
      </c>
      <c r="O58">
        <f ca="1">OFFSET(Import!D$8,$A58,0)</f>
        <v>260</v>
      </c>
      <c r="U58">
        <f t="shared" si="1"/>
        <v>4191</v>
      </c>
      <c r="V58" s="1">
        <f ca="1">OFFSET(Export!B$8,$U58,0)</f>
        <v>42999</v>
      </c>
      <c r="W58">
        <f ca="1">OFFSET(Export!F$8,$U58,0)</f>
        <v>0</v>
      </c>
      <c r="X58">
        <f ca="1">OFFSET(Export!G$8,$U58,0)</f>
        <v>6</v>
      </c>
      <c r="Y58">
        <f ca="1">OFFSET(Export!I$8,$U58,0)</f>
        <v>0</v>
      </c>
      <c r="Z58">
        <f ca="1">OFFSET(Export!J$8,$U58,0)</f>
        <v>0</v>
      </c>
      <c r="AA58">
        <f ca="1">OFFSET(Export!K$8,$U58,0)</f>
        <v>0</v>
      </c>
      <c r="AB58">
        <f ca="1">OFFSET(Export!L$8,$U58,0)</f>
        <v>0</v>
      </c>
      <c r="AC58">
        <f ca="1">OFFSET(Export!M$8,$U58,0)</f>
        <v>0</v>
      </c>
      <c r="AD58">
        <f ca="1">OFFSET(Export!H$8,$U58,0)</f>
        <v>10</v>
      </c>
      <c r="AE58">
        <f ca="1">OFFSET(Export!N$8,$U58,0)</f>
        <v>0</v>
      </c>
      <c r="AF58">
        <f ca="1">OFFSET(Export!O$8,$U58,0)</f>
        <v>41</v>
      </c>
      <c r="AG58">
        <f ca="1">OFFSET(Export!P$8,$U58,0)</f>
        <v>20</v>
      </c>
      <c r="AH58">
        <f ca="1">OFFSET(Export!T$8,$U58,0)</f>
        <v>60</v>
      </c>
      <c r="AI58">
        <f ca="1">OFFSET(Export!E$8,$U58,0)</f>
        <v>75</v>
      </c>
    </row>
    <row r="59" spans="1:35" x14ac:dyDescent="0.25">
      <c r="A59">
        <f t="shared" si="0"/>
        <v>4192</v>
      </c>
      <c r="B59" s="1">
        <f ca="1">OFFSET(Import!B$8,$A59,0)</f>
        <v>43000</v>
      </c>
      <c r="C59">
        <f ca="1">OFFSET(Import!F$8,$A59,0)</f>
        <v>15</v>
      </c>
      <c r="D59">
        <f ca="1">OFFSET(Import!G$8,$A59,0)</f>
        <v>0</v>
      </c>
      <c r="E59">
        <f ca="1">OFFSET(Import!I$8,$A59,0)</f>
        <v>100</v>
      </c>
      <c r="F59">
        <f ca="1">OFFSET(Import!J$8,$A59,0)</f>
        <v>0</v>
      </c>
      <c r="G59">
        <f ca="1">OFFSET(Import!K$8,$A59,0)</f>
        <v>90</v>
      </c>
      <c r="H59">
        <f ca="1">OFFSET(Import!L$8,$A59,0)</f>
        <v>0</v>
      </c>
      <c r="I59">
        <f ca="1">OFFSET(Import!M$8,$A59,0)</f>
        <v>0</v>
      </c>
      <c r="J59">
        <f ca="1">OFFSET(Import!H$8,$A59,0)</f>
        <v>55</v>
      </c>
      <c r="K59">
        <f ca="1">OFFSET(Import!N$8,$A59,0)</f>
        <v>0</v>
      </c>
      <c r="L59">
        <f ca="1">OFFSET(Import!O$8,$A59,0)</f>
        <v>0</v>
      </c>
      <c r="M59">
        <f ca="1">OFFSET(Import!R$8,$A59,0)</f>
        <v>0</v>
      </c>
      <c r="N59">
        <f ca="1">OFFSET(Import!S$8,$A59,0)</f>
        <v>0</v>
      </c>
      <c r="O59">
        <f ca="1">OFFSET(Import!D$8,$A59,0)</f>
        <v>260</v>
      </c>
      <c r="U59">
        <f t="shared" si="1"/>
        <v>4192</v>
      </c>
      <c r="V59" s="1">
        <f ca="1">OFFSET(Export!B$8,$U59,0)</f>
        <v>43000</v>
      </c>
      <c r="W59">
        <f ca="1">OFFSET(Export!F$8,$U59,0)</f>
        <v>0</v>
      </c>
      <c r="X59">
        <f ca="1">OFFSET(Export!G$8,$U59,0)</f>
        <v>6</v>
      </c>
      <c r="Y59">
        <f ca="1">OFFSET(Export!I$8,$U59,0)</f>
        <v>0</v>
      </c>
      <c r="Z59">
        <f ca="1">OFFSET(Export!J$8,$U59,0)</f>
        <v>0</v>
      </c>
      <c r="AA59">
        <f ca="1">OFFSET(Export!K$8,$U59,0)</f>
        <v>0</v>
      </c>
      <c r="AB59">
        <f ca="1">OFFSET(Export!L$8,$U59,0)</f>
        <v>0</v>
      </c>
      <c r="AC59">
        <f ca="1">OFFSET(Export!M$8,$U59,0)</f>
        <v>0</v>
      </c>
      <c r="AD59">
        <f ca="1">OFFSET(Export!H$8,$U59,0)</f>
        <v>10</v>
      </c>
      <c r="AE59">
        <f ca="1">OFFSET(Export!N$8,$U59,0)</f>
        <v>0</v>
      </c>
      <c r="AF59">
        <f ca="1">OFFSET(Export!O$8,$U59,0)</f>
        <v>41</v>
      </c>
      <c r="AG59">
        <f ca="1">OFFSET(Export!P$8,$U59,0)</f>
        <v>20</v>
      </c>
      <c r="AH59">
        <f ca="1">OFFSET(Export!T$8,$U59,0)</f>
        <v>60</v>
      </c>
      <c r="AI59">
        <f ca="1">OFFSET(Export!E$8,$U59,0)</f>
        <v>75</v>
      </c>
    </row>
    <row r="60" spans="1:35" x14ac:dyDescent="0.25">
      <c r="A60">
        <f t="shared" si="0"/>
        <v>4193</v>
      </c>
      <c r="B60" s="1">
        <f ca="1">OFFSET(Import!B$8,$A60,0)</f>
        <v>43001</v>
      </c>
      <c r="C60">
        <f ca="1">OFFSET(Import!F$8,$A60,0)</f>
        <v>15</v>
      </c>
      <c r="D60">
        <f ca="1">OFFSET(Import!G$8,$A60,0)</f>
        <v>0</v>
      </c>
      <c r="E60">
        <f ca="1">OFFSET(Import!I$8,$A60,0)</f>
        <v>100</v>
      </c>
      <c r="F60">
        <f ca="1">OFFSET(Import!J$8,$A60,0)</f>
        <v>0</v>
      </c>
      <c r="G60">
        <f ca="1">OFFSET(Import!K$8,$A60,0)</f>
        <v>90</v>
      </c>
      <c r="H60">
        <f ca="1">OFFSET(Import!L$8,$A60,0)</f>
        <v>0</v>
      </c>
      <c r="I60">
        <f ca="1">OFFSET(Import!M$8,$A60,0)</f>
        <v>0</v>
      </c>
      <c r="J60">
        <f ca="1">OFFSET(Import!H$8,$A60,0)</f>
        <v>55</v>
      </c>
      <c r="K60">
        <f ca="1">OFFSET(Import!N$8,$A60,0)</f>
        <v>0</v>
      </c>
      <c r="L60">
        <f ca="1">OFFSET(Import!O$8,$A60,0)</f>
        <v>0</v>
      </c>
      <c r="M60">
        <f ca="1">OFFSET(Import!R$8,$A60,0)</f>
        <v>0</v>
      </c>
      <c r="N60">
        <f ca="1">OFFSET(Import!S$8,$A60,0)</f>
        <v>0</v>
      </c>
      <c r="O60">
        <f ca="1">OFFSET(Import!D$8,$A60,0)</f>
        <v>260</v>
      </c>
      <c r="U60">
        <f t="shared" si="1"/>
        <v>4193</v>
      </c>
      <c r="V60" s="1">
        <f ca="1">OFFSET(Export!B$8,$U60,0)</f>
        <v>43001</v>
      </c>
      <c r="W60">
        <f ca="1">OFFSET(Export!F$8,$U60,0)</f>
        <v>0</v>
      </c>
      <c r="X60">
        <f ca="1">OFFSET(Export!G$8,$U60,0)</f>
        <v>6</v>
      </c>
      <c r="Y60">
        <f ca="1">OFFSET(Export!I$8,$U60,0)</f>
        <v>0</v>
      </c>
      <c r="Z60">
        <f ca="1">OFFSET(Export!J$8,$U60,0)</f>
        <v>0</v>
      </c>
      <c r="AA60">
        <f ca="1">OFFSET(Export!K$8,$U60,0)</f>
        <v>0</v>
      </c>
      <c r="AB60">
        <f ca="1">OFFSET(Export!L$8,$U60,0)</f>
        <v>0</v>
      </c>
      <c r="AC60">
        <f ca="1">OFFSET(Export!M$8,$U60,0)</f>
        <v>0</v>
      </c>
      <c r="AD60">
        <f ca="1">OFFSET(Export!H$8,$U60,0)</f>
        <v>10</v>
      </c>
      <c r="AE60">
        <f ca="1">OFFSET(Export!N$8,$U60,0)</f>
        <v>0</v>
      </c>
      <c r="AF60">
        <f ca="1">OFFSET(Export!O$8,$U60,0)</f>
        <v>41</v>
      </c>
      <c r="AG60">
        <f ca="1">OFFSET(Export!P$8,$U60,0)</f>
        <v>20</v>
      </c>
      <c r="AH60">
        <f ca="1">OFFSET(Export!T$8,$U60,0)</f>
        <v>60</v>
      </c>
      <c r="AI60">
        <f ca="1">OFFSET(Export!E$8,$U60,0)</f>
        <v>75</v>
      </c>
    </row>
    <row r="61" spans="1:35" x14ac:dyDescent="0.25">
      <c r="A61">
        <f t="shared" si="0"/>
        <v>4194</v>
      </c>
      <c r="B61" s="1">
        <f ca="1">OFFSET(Import!B$8,$A61,0)</f>
        <v>43002</v>
      </c>
      <c r="C61">
        <f ca="1">OFFSET(Import!F$8,$A61,0)</f>
        <v>15</v>
      </c>
      <c r="D61">
        <f ca="1">OFFSET(Import!G$8,$A61,0)</f>
        <v>0</v>
      </c>
      <c r="E61">
        <f ca="1">OFFSET(Import!I$8,$A61,0)</f>
        <v>100</v>
      </c>
      <c r="F61">
        <f ca="1">OFFSET(Import!J$8,$A61,0)</f>
        <v>0</v>
      </c>
      <c r="G61">
        <f ca="1">OFFSET(Import!K$8,$A61,0)</f>
        <v>90</v>
      </c>
      <c r="H61">
        <f ca="1">OFFSET(Import!L$8,$A61,0)</f>
        <v>0</v>
      </c>
      <c r="I61">
        <f ca="1">OFFSET(Import!M$8,$A61,0)</f>
        <v>0</v>
      </c>
      <c r="J61">
        <f ca="1">OFFSET(Import!H$8,$A61,0)</f>
        <v>55</v>
      </c>
      <c r="K61">
        <f ca="1">OFFSET(Import!N$8,$A61,0)</f>
        <v>0</v>
      </c>
      <c r="L61">
        <f ca="1">OFFSET(Import!O$8,$A61,0)</f>
        <v>0</v>
      </c>
      <c r="M61">
        <f ca="1">OFFSET(Import!R$8,$A61,0)</f>
        <v>0</v>
      </c>
      <c r="N61">
        <f ca="1">OFFSET(Import!S$8,$A61,0)</f>
        <v>0</v>
      </c>
      <c r="O61">
        <f ca="1">OFFSET(Import!D$8,$A61,0)</f>
        <v>260</v>
      </c>
      <c r="U61">
        <f t="shared" si="1"/>
        <v>4194</v>
      </c>
      <c r="V61" s="1">
        <f ca="1">OFFSET(Export!B$8,$U61,0)</f>
        <v>43002</v>
      </c>
      <c r="W61">
        <f ca="1">OFFSET(Export!F$8,$U61,0)</f>
        <v>0</v>
      </c>
      <c r="X61">
        <f ca="1">OFFSET(Export!G$8,$U61,0)</f>
        <v>6</v>
      </c>
      <c r="Y61">
        <f ca="1">OFFSET(Export!I$8,$U61,0)</f>
        <v>0</v>
      </c>
      <c r="Z61">
        <f ca="1">OFFSET(Export!J$8,$U61,0)</f>
        <v>0</v>
      </c>
      <c r="AA61">
        <f ca="1">OFFSET(Export!K$8,$U61,0)</f>
        <v>0</v>
      </c>
      <c r="AB61">
        <f ca="1">OFFSET(Export!L$8,$U61,0)</f>
        <v>0</v>
      </c>
      <c r="AC61">
        <f ca="1">OFFSET(Export!M$8,$U61,0)</f>
        <v>0</v>
      </c>
      <c r="AD61">
        <f ca="1">OFFSET(Export!H$8,$U61,0)</f>
        <v>10</v>
      </c>
      <c r="AE61">
        <f ca="1">OFFSET(Export!N$8,$U61,0)</f>
        <v>0</v>
      </c>
      <c r="AF61">
        <f ca="1">OFFSET(Export!O$8,$U61,0)</f>
        <v>41</v>
      </c>
      <c r="AG61">
        <f ca="1">OFFSET(Export!P$8,$U61,0)</f>
        <v>20</v>
      </c>
      <c r="AH61">
        <f ca="1">OFFSET(Export!T$8,$U61,0)</f>
        <v>60</v>
      </c>
      <c r="AI61">
        <f ca="1">OFFSET(Export!E$8,$U61,0)</f>
        <v>75</v>
      </c>
    </row>
    <row r="62" spans="1:35" x14ac:dyDescent="0.25">
      <c r="A62">
        <f t="shared" si="0"/>
        <v>4195</v>
      </c>
      <c r="B62" s="1">
        <f ca="1">OFFSET(Import!B$8,$A62,0)</f>
        <v>43003</v>
      </c>
      <c r="C62">
        <f ca="1">OFFSET(Import!F$8,$A62,0)</f>
        <v>15</v>
      </c>
      <c r="D62">
        <f ca="1">OFFSET(Import!G$8,$A62,0)</f>
        <v>0</v>
      </c>
      <c r="E62">
        <f ca="1">OFFSET(Import!I$8,$A62,0)</f>
        <v>100</v>
      </c>
      <c r="F62">
        <f ca="1">OFFSET(Import!J$8,$A62,0)</f>
        <v>0</v>
      </c>
      <c r="G62">
        <f ca="1">OFFSET(Import!K$8,$A62,0)</f>
        <v>90</v>
      </c>
      <c r="H62">
        <f ca="1">OFFSET(Import!L$8,$A62,0)</f>
        <v>0</v>
      </c>
      <c r="I62">
        <f ca="1">OFFSET(Import!M$8,$A62,0)</f>
        <v>0</v>
      </c>
      <c r="J62">
        <f ca="1">OFFSET(Import!H$8,$A62,0)</f>
        <v>55</v>
      </c>
      <c r="K62">
        <f ca="1">OFFSET(Import!N$8,$A62,0)</f>
        <v>0</v>
      </c>
      <c r="L62">
        <f ca="1">OFFSET(Import!O$8,$A62,0)</f>
        <v>0</v>
      </c>
      <c r="M62">
        <f ca="1">OFFSET(Import!R$8,$A62,0)</f>
        <v>0</v>
      </c>
      <c r="N62">
        <f ca="1">OFFSET(Import!S$8,$A62,0)</f>
        <v>0</v>
      </c>
      <c r="O62">
        <f ca="1">OFFSET(Import!D$8,$A62,0)</f>
        <v>260</v>
      </c>
      <c r="U62">
        <f t="shared" si="1"/>
        <v>4195</v>
      </c>
      <c r="V62" s="1">
        <f ca="1">OFFSET(Export!B$8,$U62,0)</f>
        <v>43003</v>
      </c>
      <c r="W62">
        <f ca="1">OFFSET(Export!F$8,$U62,0)</f>
        <v>0</v>
      </c>
      <c r="X62">
        <f ca="1">OFFSET(Export!G$8,$U62,0)</f>
        <v>6</v>
      </c>
      <c r="Y62">
        <f ca="1">OFFSET(Export!I$8,$U62,0)</f>
        <v>0</v>
      </c>
      <c r="Z62">
        <f ca="1">OFFSET(Export!J$8,$U62,0)</f>
        <v>0</v>
      </c>
      <c r="AA62">
        <f ca="1">OFFSET(Export!K$8,$U62,0)</f>
        <v>0</v>
      </c>
      <c r="AB62">
        <f ca="1">OFFSET(Export!L$8,$U62,0)</f>
        <v>0</v>
      </c>
      <c r="AC62">
        <f ca="1">OFFSET(Export!M$8,$U62,0)</f>
        <v>0</v>
      </c>
      <c r="AD62">
        <f ca="1">OFFSET(Export!H$8,$U62,0)</f>
        <v>10</v>
      </c>
      <c r="AE62">
        <f ca="1">OFFSET(Export!N$8,$U62,0)</f>
        <v>0</v>
      </c>
      <c r="AF62">
        <f ca="1">OFFSET(Export!O$8,$U62,0)</f>
        <v>41</v>
      </c>
      <c r="AG62">
        <f ca="1">OFFSET(Export!P$8,$U62,0)</f>
        <v>20</v>
      </c>
      <c r="AH62">
        <f ca="1">OFFSET(Export!T$8,$U62,0)</f>
        <v>60</v>
      </c>
      <c r="AI62">
        <f ca="1">OFFSET(Export!E$8,$U62,0)</f>
        <v>75</v>
      </c>
    </row>
    <row r="63" spans="1:35" x14ac:dyDescent="0.25">
      <c r="A63">
        <f t="shared" si="0"/>
        <v>4196</v>
      </c>
      <c r="B63" s="1">
        <f ca="1">OFFSET(Import!B$8,$A63,0)</f>
        <v>43004</v>
      </c>
      <c r="C63">
        <f ca="1">OFFSET(Import!F$8,$A63,0)</f>
        <v>15</v>
      </c>
      <c r="D63">
        <f ca="1">OFFSET(Import!G$8,$A63,0)</f>
        <v>0</v>
      </c>
      <c r="E63">
        <f ca="1">OFFSET(Import!I$8,$A63,0)</f>
        <v>100</v>
      </c>
      <c r="F63">
        <f ca="1">OFFSET(Import!J$8,$A63,0)</f>
        <v>0</v>
      </c>
      <c r="G63">
        <f ca="1">OFFSET(Import!K$8,$A63,0)</f>
        <v>90</v>
      </c>
      <c r="H63">
        <f ca="1">OFFSET(Import!L$8,$A63,0)</f>
        <v>0</v>
      </c>
      <c r="I63">
        <f ca="1">OFFSET(Import!M$8,$A63,0)</f>
        <v>0</v>
      </c>
      <c r="J63">
        <f ca="1">OFFSET(Import!H$8,$A63,0)</f>
        <v>55</v>
      </c>
      <c r="K63">
        <f ca="1">OFFSET(Import!N$8,$A63,0)</f>
        <v>0</v>
      </c>
      <c r="L63">
        <f ca="1">OFFSET(Import!O$8,$A63,0)</f>
        <v>0</v>
      </c>
      <c r="M63">
        <f ca="1">OFFSET(Import!R$8,$A63,0)</f>
        <v>0</v>
      </c>
      <c r="N63">
        <f ca="1">OFFSET(Import!S$8,$A63,0)</f>
        <v>0</v>
      </c>
      <c r="O63">
        <f ca="1">OFFSET(Import!D$8,$A63,0)</f>
        <v>260</v>
      </c>
      <c r="U63">
        <f t="shared" si="1"/>
        <v>4196</v>
      </c>
      <c r="V63" s="1">
        <f ca="1">OFFSET(Export!B$8,$U63,0)</f>
        <v>43004</v>
      </c>
      <c r="W63">
        <f ca="1">OFFSET(Export!F$8,$U63,0)</f>
        <v>0</v>
      </c>
      <c r="X63">
        <f ca="1">OFFSET(Export!G$8,$U63,0)</f>
        <v>6</v>
      </c>
      <c r="Y63">
        <f ca="1">OFFSET(Export!I$8,$U63,0)</f>
        <v>0</v>
      </c>
      <c r="Z63">
        <f ca="1">OFFSET(Export!J$8,$U63,0)</f>
        <v>0</v>
      </c>
      <c r="AA63">
        <f ca="1">OFFSET(Export!K$8,$U63,0)</f>
        <v>0</v>
      </c>
      <c r="AB63">
        <f ca="1">OFFSET(Export!L$8,$U63,0)</f>
        <v>0</v>
      </c>
      <c r="AC63">
        <f ca="1">OFFSET(Export!M$8,$U63,0)</f>
        <v>0</v>
      </c>
      <c r="AD63">
        <f ca="1">OFFSET(Export!H$8,$U63,0)</f>
        <v>10</v>
      </c>
      <c r="AE63">
        <f ca="1">OFFSET(Export!N$8,$U63,0)</f>
        <v>0</v>
      </c>
      <c r="AF63">
        <f ca="1">OFFSET(Export!O$8,$U63,0)</f>
        <v>41</v>
      </c>
      <c r="AG63">
        <f ca="1">OFFSET(Export!P$8,$U63,0)</f>
        <v>20</v>
      </c>
      <c r="AH63">
        <f ca="1">OFFSET(Export!T$8,$U63,0)</f>
        <v>60</v>
      </c>
      <c r="AI63">
        <f ca="1">OFFSET(Export!E$8,$U63,0)</f>
        <v>75</v>
      </c>
    </row>
    <row r="64" spans="1:35" x14ac:dyDescent="0.25">
      <c r="A64">
        <f t="shared" si="0"/>
        <v>4197</v>
      </c>
      <c r="B64" s="1">
        <f ca="1">OFFSET(Import!B$8,$A64,0)</f>
        <v>43005</v>
      </c>
      <c r="C64">
        <f ca="1">OFFSET(Import!F$8,$A64,0)</f>
        <v>15</v>
      </c>
      <c r="D64">
        <f ca="1">OFFSET(Import!G$8,$A64,0)</f>
        <v>0</v>
      </c>
      <c r="E64">
        <f ca="1">OFFSET(Import!I$8,$A64,0)</f>
        <v>100</v>
      </c>
      <c r="F64">
        <f ca="1">OFFSET(Import!J$8,$A64,0)</f>
        <v>0</v>
      </c>
      <c r="G64">
        <f ca="1">OFFSET(Import!K$8,$A64,0)</f>
        <v>90</v>
      </c>
      <c r="H64">
        <f ca="1">OFFSET(Import!L$8,$A64,0)</f>
        <v>0</v>
      </c>
      <c r="I64">
        <f ca="1">OFFSET(Import!M$8,$A64,0)</f>
        <v>0</v>
      </c>
      <c r="J64">
        <f ca="1">OFFSET(Import!H$8,$A64,0)</f>
        <v>55</v>
      </c>
      <c r="K64">
        <f ca="1">OFFSET(Import!N$8,$A64,0)</f>
        <v>0</v>
      </c>
      <c r="L64">
        <f ca="1">OFFSET(Import!O$8,$A64,0)</f>
        <v>0</v>
      </c>
      <c r="M64">
        <f ca="1">OFFSET(Import!R$8,$A64,0)</f>
        <v>0</v>
      </c>
      <c r="N64">
        <f ca="1">OFFSET(Import!S$8,$A64,0)</f>
        <v>0</v>
      </c>
      <c r="O64">
        <f ca="1">OFFSET(Import!D$8,$A64,0)</f>
        <v>260</v>
      </c>
      <c r="U64">
        <f t="shared" si="1"/>
        <v>4197</v>
      </c>
      <c r="V64" s="1">
        <f ca="1">OFFSET(Export!B$8,$U64,0)</f>
        <v>43005</v>
      </c>
      <c r="W64">
        <f ca="1">OFFSET(Export!F$8,$U64,0)</f>
        <v>0</v>
      </c>
      <c r="X64">
        <f ca="1">OFFSET(Export!G$8,$U64,0)</f>
        <v>6</v>
      </c>
      <c r="Y64">
        <f ca="1">OFFSET(Export!I$8,$U64,0)</f>
        <v>0</v>
      </c>
      <c r="Z64">
        <f ca="1">OFFSET(Export!J$8,$U64,0)</f>
        <v>0</v>
      </c>
      <c r="AA64">
        <f ca="1">OFFSET(Export!K$8,$U64,0)</f>
        <v>0</v>
      </c>
      <c r="AB64">
        <f ca="1">OFFSET(Export!L$8,$U64,0)</f>
        <v>0</v>
      </c>
      <c r="AC64">
        <f ca="1">OFFSET(Export!M$8,$U64,0)</f>
        <v>0</v>
      </c>
      <c r="AD64">
        <f ca="1">OFFSET(Export!H$8,$U64,0)</f>
        <v>10</v>
      </c>
      <c r="AE64">
        <f ca="1">OFFSET(Export!N$8,$U64,0)</f>
        <v>0</v>
      </c>
      <c r="AF64">
        <f ca="1">OFFSET(Export!O$8,$U64,0)</f>
        <v>41</v>
      </c>
      <c r="AG64">
        <f ca="1">OFFSET(Export!P$8,$U64,0)</f>
        <v>20</v>
      </c>
      <c r="AH64">
        <f ca="1">OFFSET(Export!T$8,$U64,0)</f>
        <v>60</v>
      </c>
      <c r="AI64">
        <f ca="1">OFFSET(Export!E$8,$U64,0)</f>
        <v>75</v>
      </c>
    </row>
    <row r="65" spans="1:35" x14ac:dyDescent="0.25">
      <c r="A65">
        <f t="shared" si="0"/>
        <v>4198</v>
      </c>
      <c r="B65" s="1">
        <f ca="1">OFFSET(Import!B$8,$A65,0)</f>
        <v>43006</v>
      </c>
      <c r="C65">
        <f ca="1">OFFSET(Import!F$8,$A65,0)</f>
        <v>15</v>
      </c>
      <c r="D65">
        <f ca="1">OFFSET(Import!G$8,$A65,0)</f>
        <v>0</v>
      </c>
      <c r="E65">
        <f ca="1">OFFSET(Import!I$8,$A65,0)</f>
        <v>100</v>
      </c>
      <c r="F65">
        <f ca="1">OFFSET(Import!J$8,$A65,0)</f>
        <v>0</v>
      </c>
      <c r="G65">
        <f ca="1">OFFSET(Import!K$8,$A65,0)</f>
        <v>90</v>
      </c>
      <c r="H65">
        <f ca="1">OFFSET(Import!L$8,$A65,0)</f>
        <v>0</v>
      </c>
      <c r="I65">
        <f ca="1">OFFSET(Import!M$8,$A65,0)</f>
        <v>0</v>
      </c>
      <c r="J65">
        <f ca="1">OFFSET(Import!H$8,$A65,0)</f>
        <v>55</v>
      </c>
      <c r="K65">
        <f ca="1">OFFSET(Import!N$8,$A65,0)</f>
        <v>0</v>
      </c>
      <c r="L65">
        <f ca="1">OFFSET(Import!O$8,$A65,0)</f>
        <v>0</v>
      </c>
      <c r="M65">
        <f ca="1">OFFSET(Import!R$8,$A65,0)</f>
        <v>0</v>
      </c>
      <c r="N65">
        <f ca="1">OFFSET(Import!S$8,$A65,0)</f>
        <v>0</v>
      </c>
      <c r="O65">
        <f ca="1">OFFSET(Import!D$8,$A65,0)</f>
        <v>260</v>
      </c>
      <c r="U65">
        <f t="shared" si="1"/>
        <v>4198</v>
      </c>
      <c r="V65" s="1">
        <f ca="1">OFFSET(Export!B$8,$U65,0)</f>
        <v>43006</v>
      </c>
      <c r="W65">
        <f ca="1">OFFSET(Export!F$8,$U65,0)</f>
        <v>0</v>
      </c>
      <c r="X65">
        <f ca="1">OFFSET(Export!G$8,$U65,0)</f>
        <v>6</v>
      </c>
      <c r="Y65">
        <f ca="1">OFFSET(Export!I$8,$U65,0)</f>
        <v>0</v>
      </c>
      <c r="Z65">
        <f ca="1">OFFSET(Export!J$8,$U65,0)</f>
        <v>0</v>
      </c>
      <c r="AA65">
        <f ca="1">OFFSET(Export!K$8,$U65,0)</f>
        <v>0</v>
      </c>
      <c r="AB65">
        <f ca="1">OFFSET(Export!L$8,$U65,0)</f>
        <v>0</v>
      </c>
      <c r="AC65">
        <f ca="1">OFFSET(Export!M$8,$U65,0)</f>
        <v>0</v>
      </c>
      <c r="AD65">
        <f ca="1">OFFSET(Export!H$8,$U65,0)</f>
        <v>10</v>
      </c>
      <c r="AE65">
        <f ca="1">OFFSET(Export!N$8,$U65,0)</f>
        <v>0</v>
      </c>
      <c r="AF65">
        <f ca="1">OFFSET(Export!O$8,$U65,0)</f>
        <v>41</v>
      </c>
      <c r="AG65">
        <f ca="1">OFFSET(Export!P$8,$U65,0)</f>
        <v>20</v>
      </c>
      <c r="AH65">
        <f ca="1">OFFSET(Export!T$8,$U65,0)</f>
        <v>60</v>
      </c>
      <c r="AI65">
        <f ca="1">OFFSET(Export!E$8,$U65,0)</f>
        <v>75</v>
      </c>
    </row>
    <row r="66" spans="1:35" x14ac:dyDescent="0.25">
      <c r="A66">
        <f t="shared" si="0"/>
        <v>4199</v>
      </c>
      <c r="B66" s="1">
        <f ca="1">OFFSET(Import!B$8,$A66,0)</f>
        <v>43007</v>
      </c>
      <c r="C66">
        <f ca="1">OFFSET(Import!F$8,$A66,0)</f>
        <v>15</v>
      </c>
      <c r="D66">
        <f ca="1">OFFSET(Import!G$8,$A66,0)</f>
        <v>0</v>
      </c>
      <c r="E66">
        <f ca="1">OFFSET(Import!I$8,$A66,0)</f>
        <v>100</v>
      </c>
      <c r="F66">
        <f ca="1">OFFSET(Import!J$8,$A66,0)</f>
        <v>0</v>
      </c>
      <c r="G66">
        <f ca="1">OFFSET(Import!K$8,$A66,0)</f>
        <v>90</v>
      </c>
      <c r="H66">
        <f ca="1">OFFSET(Import!L$8,$A66,0)</f>
        <v>0</v>
      </c>
      <c r="I66">
        <f ca="1">OFFSET(Import!M$8,$A66,0)</f>
        <v>0</v>
      </c>
      <c r="J66">
        <f ca="1">OFFSET(Import!H$8,$A66,0)</f>
        <v>55</v>
      </c>
      <c r="K66">
        <f ca="1">OFFSET(Import!N$8,$A66,0)</f>
        <v>0</v>
      </c>
      <c r="L66">
        <f ca="1">OFFSET(Import!O$8,$A66,0)</f>
        <v>0</v>
      </c>
      <c r="M66">
        <f ca="1">OFFSET(Import!R$8,$A66,0)</f>
        <v>0</v>
      </c>
      <c r="N66">
        <f ca="1">OFFSET(Import!S$8,$A66,0)</f>
        <v>0</v>
      </c>
      <c r="O66">
        <f ca="1">OFFSET(Import!D$8,$A66,0)</f>
        <v>260</v>
      </c>
      <c r="U66">
        <f t="shared" si="1"/>
        <v>4199</v>
      </c>
      <c r="V66" s="1">
        <f ca="1">OFFSET(Export!B$8,$U66,0)</f>
        <v>43007</v>
      </c>
      <c r="W66">
        <f ca="1">OFFSET(Export!F$8,$U66,0)</f>
        <v>0</v>
      </c>
      <c r="X66">
        <f ca="1">OFFSET(Export!G$8,$U66,0)</f>
        <v>6</v>
      </c>
      <c r="Y66">
        <f ca="1">OFFSET(Export!I$8,$U66,0)</f>
        <v>0</v>
      </c>
      <c r="Z66">
        <f ca="1">OFFSET(Export!J$8,$U66,0)</f>
        <v>0</v>
      </c>
      <c r="AA66">
        <f ca="1">OFFSET(Export!K$8,$U66,0)</f>
        <v>0</v>
      </c>
      <c r="AB66">
        <f ca="1">OFFSET(Export!L$8,$U66,0)</f>
        <v>0</v>
      </c>
      <c r="AC66">
        <f ca="1">OFFSET(Export!M$8,$U66,0)</f>
        <v>0</v>
      </c>
      <c r="AD66">
        <f ca="1">OFFSET(Export!H$8,$U66,0)</f>
        <v>10</v>
      </c>
      <c r="AE66">
        <f ca="1">OFFSET(Export!N$8,$U66,0)</f>
        <v>0</v>
      </c>
      <c r="AF66">
        <f ca="1">OFFSET(Export!O$8,$U66,0)</f>
        <v>41</v>
      </c>
      <c r="AG66">
        <f ca="1">OFFSET(Export!P$8,$U66,0)</f>
        <v>20</v>
      </c>
      <c r="AH66">
        <f ca="1">OFFSET(Export!T$8,$U66,0)</f>
        <v>60</v>
      </c>
      <c r="AI66">
        <f ca="1">OFFSET(Export!E$8,$U66,0)</f>
        <v>75</v>
      </c>
    </row>
    <row r="67" spans="1:35" x14ac:dyDescent="0.25">
      <c r="A67">
        <f t="shared" si="0"/>
        <v>4200</v>
      </c>
      <c r="B67" s="1">
        <f ca="1">OFFSET(Import!B$8,$A67,0)</f>
        <v>43008</v>
      </c>
      <c r="C67">
        <f ca="1">OFFSET(Import!F$8,$A67,0)</f>
        <v>15</v>
      </c>
      <c r="D67">
        <f ca="1">OFFSET(Import!G$8,$A67,0)</f>
        <v>0</v>
      </c>
      <c r="E67">
        <f ca="1">OFFSET(Import!I$8,$A67,0)</f>
        <v>100</v>
      </c>
      <c r="F67">
        <f ca="1">OFFSET(Import!J$8,$A67,0)</f>
        <v>0</v>
      </c>
      <c r="G67">
        <f ca="1">OFFSET(Import!K$8,$A67,0)</f>
        <v>90</v>
      </c>
      <c r="H67">
        <f ca="1">OFFSET(Import!L$8,$A67,0)</f>
        <v>0</v>
      </c>
      <c r="I67">
        <f ca="1">OFFSET(Import!M$8,$A67,0)</f>
        <v>0</v>
      </c>
      <c r="J67">
        <f ca="1">OFFSET(Import!H$8,$A67,0)</f>
        <v>55</v>
      </c>
      <c r="K67">
        <f ca="1">OFFSET(Import!N$8,$A67,0)</f>
        <v>0</v>
      </c>
      <c r="L67">
        <f ca="1">OFFSET(Import!O$8,$A67,0)</f>
        <v>0</v>
      </c>
      <c r="M67">
        <f ca="1">OFFSET(Import!R$8,$A67,0)</f>
        <v>0</v>
      </c>
      <c r="N67">
        <f ca="1">OFFSET(Import!S$8,$A67,0)</f>
        <v>0</v>
      </c>
      <c r="O67">
        <f ca="1">OFFSET(Import!D$8,$A67,0)</f>
        <v>260</v>
      </c>
      <c r="U67">
        <f t="shared" si="1"/>
        <v>4200</v>
      </c>
      <c r="V67" s="1">
        <f ca="1">OFFSET(Export!B$8,$U67,0)</f>
        <v>43008</v>
      </c>
      <c r="W67">
        <f ca="1">OFFSET(Export!F$8,$U67,0)</f>
        <v>0</v>
      </c>
      <c r="X67">
        <f ca="1">OFFSET(Export!G$8,$U67,0)</f>
        <v>6</v>
      </c>
      <c r="Y67">
        <f ca="1">OFFSET(Export!I$8,$U67,0)</f>
        <v>0</v>
      </c>
      <c r="Z67">
        <f ca="1">OFFSET(Export!J$8,$U67,0)</f>
        <v>0</v>
      </c>
      <c r="AA67">
        <f ca="1">OFFSET(Export!K$8,$U67,0)</f>
        <v>0</v>
      </c>
      <c r="AB67">
        <f ca="1">OFFSET(Export!L$8,$U67,0)</f>
        <v>0</v>
      </c>
      <c r="AC67">
        <f ca="1">OFFSET(Export!M$8,$U67,0)</f>
        <v>0</v>
      </c>
      <c r="AD67">
        <f ca="1">OFFSET(Export!H$8,$U67,0)</f>
        <v>10</v>
      </c>
      <c r="AE67">
        <f ca="1">OFFSET(Export!N$8,$U67,0)</f>
        <v>0</v>
      </c>
      <c r="AF67">
        <f ca="1">OFFSET(Export!O$8,$U67,0)</f>
        <v>41</v>
      </c>
      <c r="AG67">
        <f ca="1">OFFSET(Export!P$8,$U67,0)</f>
        <v>20</v>
      </c>
      <c r="AH67">
        <f ca="1">OFFSET(Export!T$8,$U67,0)</f>
        <v>60</v>
      </c>
      <c r="AI67">
        <f ca="1">OFFSET(Export!E$8,$U67,0)</f>
        <v>75</v>
      </c>
    </row>
    <row r="68" spans="1:35" x14ac:dyDescent="0.25">
      <c r="A68">
        <f t="shared" si="0"/>
        <v>4201</v>
      </c>
      <c r="B68" s="1">
        <f ca="1">OFFSET(Import!B$8,$A68,0)</f>
        <v>43009</v>
      </c>
      <c r="C68">
        <f ca="1">OFFSET(Import!F$8,$A68,0)</f>
        <v>0</v>
      </c>
      <c r="D68">
        <f ca="1">OFFSET(Import!G$8,$A68,0)</f>
        <v>0</v>
      </c>
      <c r="E68">
        <f ca="1">OFFSET(Import!I$8,$A68,0)</f>
        <v>134</v>
      </c>
      <c r="F68">
        <f ca="1">OFFSET(Import!J$8,$A68,0)</f>
        <v>0</v>
      </c>
      <c r="G68">
        <f ca="1">OFFSET(Import!K$8,$A68,0)</f>
        <v>97</v>
      </c>
      <c r="H68">
        <f ca="1">OFFSET(Import!L$8,$A68,0)</f>
        <v>0</v>
      </c>
      <c r="I68">
        <f ca="1">OFFSET(Import!M$8,$A68,0)</f>
        <v>0</v>
      </c>
      <c r="J68">
        <f ca="1">OFFSET(Import!H$8,$A68,0)</f>
        <v>75</v>
      </c>
      <c r="K68">
        <f ca="1">OFFSET(Import!N$8,$A68,0)</f>
        <v>0</v>
      </c>
      <c r="L68">
        <f ca="1">OFFSET(Import!O$8,$A68,0)</f>
        <v>4</v>
      </c>
      <c r="M68">
        <f ca="1">OFFSET(Import!R$8,$A68,0)</f>
        <v>0</v>
      </c>
      <c r="N68">
        <f ca="1">OFFSET(Import!S$8,$A68,0)</f>
        <v>5</v>
      </c>
      <c r="O68">
        <f ca="1">OFFSET(Import!D$8,$A68,0)</f>
        <v>335</v>
      </c>
      <c r="U68">
        <f t="shared" si="1"/>
        <v>4201</v>
      </c>
      <c r="V68" s="1">
        <f ca="1">OFFSET(Export!B$8,$U68,0)</f>
        <v>43009</v>
      </c>
      <c r="W68">
        <f ca="1">OFFSET(Export!F$8,$U68,0)</f>
        <v>0</v>
      </c>
      <c r="X68">
        <f ca="1">OFFSET(Export!G$8,$U68,0)</f>
        <v>0</v>
      </c>
      <c r="Y68">
        <f ca="1">OFFSET(Export!I$8,$U68,0)</f>
        <v>0</v>
      </c>
      <c r="Z68">
        <f ca="1">OFFSET(Export!J$8,$U68,0)</f>
        <v>0</v>
      </c>
      <c r="AA68">
        <f ca="1">OFFSET(Export!K$8,$U68,0)</f>
        <v>0</v>
      </c>
      <c r="AB68">
        <f ca="1">OFFSET(Export!L$8,$U68,0)</f>
        <v>0</v>
      </c>
      <c r="AC68">
        <f ca="1">OFFSET(Export!M$8,$U68,0)</f>
        <v>0</v>
      </c>
      <c r="AD68">
        <f ca="1">OFFSET(Export!H$8,$U68,0)</f>
        <v>0</v>
      </c>
      <c r="AE68">
        <f ca="1">OFFSET(Export!N$8,$U68,0)</f>
        <v>0</v>
      </c>
      <c r="AF68">
        <f ca="1">OFFSET(Export!O$8,$U68,0)</f>
        <v>4</v>
      </c>
      <c r="AG68">
        <f ca="1">OFFSET(Export!P$8,$U68,0)</f>
        <v>14</v>
      </c>
      <c r="AH68">
        <f ca="1">OFFSET(Export!T$8,$U68,0)</f>
        <v>81</v>
      </c>
      <c r="AI68">
        <f ca="1">OFFSET(Export!E$8,$U68,0)</f>
        <v>142</v>
      </c>
    </row>
    <row r="69" spans="1:35" x14ac:dyDescent="0.25">
      <c r="A69">
        <f t="shared" si="0"/>
        <v>4202</v>
      </c>
      <c r="B69" s="1">
        <f ca="1">OFFSET(Import!B$8,$A69,0)</f>
        <v>43010</v>
      </c>
      <c r="C69">
        <f ca="1">OFFSET(Import!F$8,$A69,0)</f>
        <v>0</v>
      </c>
      <c r="D69">
        <f ca="1">OFFSET(Import!G$8,$A69,0)</f>
        <v>0</v>
      </c>
      <c r="E69">
        <f ca="1">OFFSET(Import!I$8,$A69,0)</f>
        <v>134</v>
      </c>
      <c r="F69">
        <f ca="1">OFFSET(Import!J$8,$A69,0)</f>
        <v>0</v>
      </c>
      <c r="G69">
        <f ca="1">OFFSET(Import!K$8,$A69,0)</f>
        <v>97</v>
      </c>
      <c r="H69">
        <f ca="1">OFFSET(Import!L$8,$A69,0)</f>
        <v>0</v>
      </c>
      <c r="I69">
        <f ca="1">OFFSET(Import!M$8,$A69,0)</f>
        <v>0</v>
      </c>
      <c r="J69">
        <f ca="1">OFFSET(Import!H$8,$A69,0)</f>
        <v>75</v>
      </c>
      <c r="K69">
        <f ca="1">OFFSET(Import!N$8,$A69,0)</f>
        <v>0</v>
      </c>
      <c r="L69">
        <f ca="1">OFFSET(Import!O$8,$A69,0)</f>
        <v>4</v>
      </c>
      <c r="M69">
        <f ca="1">OFFSET(Import!R$8,$A69,0)</f>
        <v>0</v>
      </c>
      <c r="N69">
        <f ca="1">OFFSET(Import!S$8,$A69,0)</f>
        <v>5</v>
      </c>
      <c r="O69">
        <f ca="1">OFFSET(Import!D$8,$A69,0)</f>
        <v>335</v>
      </c>
      <c r="U69">
        <f t="shared" si="1"/>
        <v>4202</v>
      </c>
      <c r="V69" s="1">
        <f ca="1">OFFSET(Export!B$8,$U69,0)</f>
        <v>43010</v>
      </c>
      <c r="W69">
        <f ca="1">OFFSET(Export!F$8,$U69,0)</f>
        <v>0</v>
      </c>
      <c r="X69">
        <f ca="1">OFFSET(Export!G$8,$U69,0)</f>
        <v>0</v>
      </c>
      <c r="Y69">
        <f ca="1">OFFSET(Export!I$8,$U69,0)</f>
        <v>0</v>
      </c>
      <c r="Z69">
        <f ca="1">OFFSET(Export!J$8,$U69,0)</f>
        <v>0</v>
      </c>
      <c r="AA69">
        <f ca="1">OFFSET(Export!K$8,$U69,0)</f>
        <v>0</v>
      </c>
      <c r="AB69">
        <f ca="1">OFFSET(Export!L$8,$U69,0)</f>
        <v>0</v>
      </c>
      <c r="AC69">
        <f ca="1">OFFSET(Export!M$8,$U69,0)</f>
        <v>0</v>
      </c>
      <c r="AD69">
        <f ca="1">OFFSET(Export!H$8,$U69,0)</f>
        <v>0</v>
      </c>
      <c r="AE69">
        <f ca="1">OFFSET(Export!N$8,$U69,0)</f>
        <v>0</v>
      </c>
      <c r="AF69">
        <f ca="1">OFFSET(Export!O$8,$U69,0)</f>
        <v>4</v>
      </c>
      <c r="AG69">
        <f ca="1">OFFSET(Export!P$8,$U69,0)</f>
        <v>14</v>
      </c>
      <c r="AH69">
        <f ca="1">OFFSET(Export!T$8,$U69,0)</f>
        <v>81</v>
      </c>
      <c r="AI69">
        <f ca="1">OFFSET(Export!E$8,$U69,0)</f>
        <v>142</v>
      </c>
    </row>
    <row r="70" spans="1:35" x14ac:dyDescent="0.25">
      <c r="A70">
        <f t="shared" si="0"/>
        <v>4203</v>
      </c>
      <c r="B70" s="1">
        <f ca="1">OFFSET(Import!B$8,$A70,0)</f>
        <v>43011</v>
      </c>
      <c r="C70">
        <f ca="1">OFFSET(Import!F$8,$A70,0)</f>
        <v>0</v>
      </c>
      <c r="D70">
        <f ca="1">OFFSET(Import!G$8,$A70,0)</f>
        <v>0</v>
      </c>
      <c r="E70">
        <f ca="1">OFFSET(Import!I$8,$A70,0)</f>
        <v>134</v>
      </c>
      <c r="F70">
        <f ca="1">OFFSET(Import!J$8,$A70,0)</f>
        <v>0</v>
      </c>
      <c r="G70">
        <f ca="1">OFFSET(Import!K$8,$A70,0)</f>
        <v>97</v>
      </c>
      <c r="H70">
        <f ca="1">OFFSET(Import!L$8,$A70,0)</f>
        <v>0</v>
      </c>
      <c r="I70">
        <f ca="1">OFFSET(Import!M$8,$A70,0)</f>
        <v>0</v>
      </c>
      <c r="J70">
        <f ca="1">OFFSET(Import!H$8,$A70,0)</f>
        <v>75</v>
      </c>
      <c r="K70">
        <f ca="1">OFFSET(Import!N$8,$A70,0)</f>
        <v>0</v>
      </c>
      <c r="L70">
        <f ca="1">OFFSET(Import!O$8,$A70,0)</f>
        <v>4</v>
      </c>
      <c r="M70">
        <f ca="1">OFFSET(Import!R$8,$A70,0)</f>
        <v>0</v>
      </c>
      <c r="N70">
        <f ca="1">OFFSET(Import!S$8,$A70,0)</f>
        <v>5</v>
      </c>
      <c r="O70">
        <f ca="1">OFFSET(Import!D$8,$A70,0)</f>
        <v>335</v>
      </c>
      <c r="U70">
        <f t="shared" si="1"/>
        <v>4203</v>
      </c>
      <c r="V70" s="1">
        <f ca="1">OFFSET(Export!B$8,$U70,0)</f>
        <v>43011</v>
      </c>
      <c r="W70">
        <f ca="1">OFFSET(Export!F$8,$U70,0)</f>
        <v>0</v>
      </c>
      <c r="X70">
        <f ca="1">OFFSET(Export!G$8,$U70,0)</f>
        <v>0</v>
      </c>
      <c r="Y70">
        <f ca="1">OFFSET(Export!I$8,$U70,0)</f>
        <v>0</v>
      </c>
      <c r="Z70">
        <f ca="1">OFFSET(Export!J$8,$U70,0)</f>
        <v>0</v>
      </c>
      <c r="AA70">
        <f ca="1">OFFSET(Export!K$8,$U70,0)</f>
        <v>0</v>
      </c>
      <c r="AB70">
        <f ca="1">OFFSET(Export!L$8,$U70,0)</f>
        <v>0</v>
      </c>
      <c r="AC70">
        <f ca="1">OFFSET(Export!M$8,$U70,0)</f>
        <v>0</v>
      </c>
      <c r="AD70">
        <f ca="1">OFFSET(Export!H$8,$U70,0)</f>
        <v>0</v>
      </c>
      <c r="AE70">
        <f ca="1">OFFSET(Export!N$8,$U70,0)</f>
        <v>0</v>
      </c>
      <c r="AF70">
        <f ca="1">OFFSET(Export!O$8,$U70,0)</f>
        <v>4</v>
      </c>
      <c r="AG70">
        <f ca="1">OFFSET(Export!P$8,$U70,0)</f>
        <v>14</v>
      </c>
      <c r="AH70">
        <f ca="1">OFFSET(Export!T$8,$U70,0)</f>
        <v>81</v>
      </c>
      <c r="AI70">
        <f ca="1">OFFSET(Export!E$8,$U70,0)</f>
        <v>142</v>
      </c>
    </row>
    <row r="71" spans="1:35" x14ac:dyDescent="0.25">
      <c r="A71">
        <f t="shared" si="0"/>
        <v>4204</v>
      </c>
      <c r="B71" s="1">
        <f ca="1">OFFSET(Import!B$8,$A71,0)</f>
        <v>43012</v>
      </c>
      <c r="C71">
        <f ca="1">OFFSET(Import!F$8,$A71,0)</f>
        <v>0</v>
      </c>
      <c r="D71">
        <f ca="1">OFFSET(Import!G$8,$A71,0)</f>
        <v>0</v>
      </c>
      <c r="E71">
        <f ca="1">OFFSET(Import!I$8,$A71,0)</f>
        <v>134</v>
      </c>
      <c r="F71">
        <f ca="1">OFFSET(Import!J$8,$A71,0)</f>
        <v>0</v>
      </c>
      <c r="G71">
        <f ca="1">OFFSET(Import!K$8,$A71,0)</f>
        <v>97</v>
      </c>
      <c r="H71">
        <f ca="1">OFFSET(Import!L$8,$A71,0)</f>
        <v>0</v>
      </c>
      <c r="I71">
        <f ca="1">OFFSET(Import!M$8,$A71,0)</f>
        <v>0</v>
      </c>
      <c r="J71">
        <f ca="1">OFFSET(Import!H$8,$A71,0)</f>
        <v>75</v>
      </c>
      <c r="K71">
        <f ca="1">OFFSET(Import!N$8,$A71,0)</f>
        <v>0</v>
      </c>
      <c r="L71">
        <f ca="1">OFFSET(Import!O$8,$A71,0)</f>
        <v>4</v>
      </c>
      <c r="M71">
        <f ca="1">OFFSET(Import!R$8,$A71,0)</f>
        <v>0</v>
      </c>
      <c r="N71">
        <f ca="1">OFFSET(Import!S$8,$A71,0)</f>
        <v>5</v>
      </c>
      <c r="O71">
        <f ca="1">OFFSET(Import!D$8,$A71,0)</f>
        <v>335</v>
      </c>
      <c r="U71">
        <f t="shared" si="1"/>
        <v>4204</v>
      </c>
      <c r="V71" s="1">
        <f ca="1">OFFSET(Export!B$8,$U71,0)</f>
        <v>43012</v>
      </c>
      <c r="W71">
        <f ca="1">OFFSET(Export!F$8,$U71,0)</f>
        <v>0</v>
      </c>
      <c r="X71">
        <f ca="1">OFFSET(Export!G$8,$U71,0)</f>
        <v>0</v>
      </c>
      <c r="Y71">
        <f ca="1">OFFSET(Export!I$8,$U71,0)</f>
        <v>0</v>
      </c>
      <c r="Z71">
        <f ca="1">OFFSET(Export!J$8,$U71,0)</f>
        <v>0</v>
      </c>
      <c r="AA71">
        <f ca="1">OFFSET(Export!K$8,$U71,0)</f>
        <v>0</v>
      </c>
      <c r="AB71">
        <f ca="1">OFFSET(Export!L$8,$U71,0)</f>
        <v>0</v>
      </c>
      <c r="AC71">
        <f ca="1">OFFSET(Export!M$8,$U71,0)</f>
        <v>0</v>
      </c>
      <c r="AD71">
        <f ca="1">OFFSET(Export!H$8,$U71,0)</f>
        <v>0</v>
      </c>
      <c r="AE71">
        <f ca="1">OFFSET(Export!N$8,$U71,0)</f>
        <v>0</v>
      </c>
      <c r="AF71">
        <f ca="1">OFFSET(Export!O$8,$U71,0)</f>
        <v>4</v>
      </c>
      <c r="AG71">
        <f ca="1">OFFSET(Export!P$8,$U71,0)</f>
        <v>14</v>
      </c>
      <c r="AH71">
        <f ca="1">OFFSET(Export!T$8,$U71,0)</f>
        <v>81</v>
      </c>
      <c r="AI71">
        <f ca="1">OFFSET(Export!E$8,$U71,0)</f>
        <v>142</v>
      </c>
    </row>
    <row r="72" spans="1:35" x14ac:dyDescent="0.25">
      <c r="A72">
        <f t="shared" si="0"/>
        <v>4205</v>
      </c>
      <c r="B72" s="1">
        <f ca="1">OFFSET(Import!B$8,$A72,0)</f>
        <v>43013</v>
      </c>
      <c r="C72">
        <f ca="1">OFFSET(Import!F$8,$A72,0)</f>
        <v>0</v>
      </c>
      <c r="D72">
        <f ca="1">OFFSET(Import!G$8,$A72,0)</f>
        <v>0</v>
      </c>
      <c r="E72">
        <f ca="1">OFFSET(Import!I$8,$A72,0)</f>
        <v>134</v>
      </c>
      <c r="F72">
        <f ca="1">OFFSET(Import!J$8,$A72,0)</f>
        <v>0</v>
      </c>
      <c r="G72">
        <f ca="1">OFFSET(Import!K$8,$A72,0)</f>
        <v>97</v>
      </c>
      <c r="H72">
        <f ca="1">OFFSET(Import!L$8,$A72,0)</f>
        <v>0</v>
      </c>
      <c r="I72">
        <f ca="1">OFFSET(Import!M$8,$A72,0)</f>
        <v>0</v>
      </c>
      <c r="J72">
        <f ca="1">OFFSET(Import!H$8,$A72,0)</f>
        <v>75</v>
      </c>
      <c r="K72">
        <f ca="1">OFFSET(Import!N$8,$A72,0)</f>
        <v>0</v>
      </c>
      <c r="L72">
        <f ca="1">OFFSET(Import!O$8,$A72,0)</f>
        <v>4</v>
      </c>
      <c r="M72">
        <f ca="1">OFFSET(Import!R$8,$A72,0)</f>
        <v>0</v>
      </c>
      <c r="N72">
        <f ca="1">OFFSET(Import!S$8,$A72,0)</f>
        <v>5</v>
      </c>
      <c r="O72">
        <f ca="1">OFFSET(Import!D$8,$A72,0)</f>
        <v>335</v>
      </c>
      <c r="U72">
        <f t="shared" si="1"/>
        <v>4205</v>
      </c>
      <c r="V72" s="1">
        <f ca="1">OFFSET(Export!B$8,$U72,0)</f>
        <v>43013</v>
      </c>
      <c r="W72">
        <f ca="1">OFFSET(Export!F$8,$U72,0)</f>
        <v>0</v>
      </c>
      <c r="X72">
        <f ca="1">OFFSET(Export!G$8,$U72,0)</f>
        <v>0</v>
      </c>
      <c r="Y72">
        <f ca="1">OFFSET(Export!I$8,$U72,0)</f>
        <v>0</v>
      </c>
      <c r="Z72">
        <f ca="1">OFFSET(Export!J$8,$U72,0)</f>
        <v>0</v>
      </c>
      <c r="AA72">
        <f ca="1">OFFSET(Export!K$8,$U72,0)</f>
        <v>0</v>
      </c>
      <c r="AB72">
        <f ca="1">OFFSET(Export!L$8,$U72,0)</f>
        <v>0</v>
      </c>
      <c r="AC72">
        <f ca="1">OFFSET(Export!M$8,$U72,0)</f>
        <v>0</v>
      </c>
      <c r="AD72">
        <f ca="1">OFFSET(Export!H$8,$U72,0)</f>
        <v>0</v>
      </c>
      <c r="AE72">
        <f ca="1">OFFSET(Export!N$8,$U72,0)</f>
        <v>0</v>
      </c>
      <c r="AF72">
        <f ca="1">OFFSET(Export!O$8,$U72,0)</f>
        <v>4</v>
      </c>
      <c r="AG72">
        <f ca="1">OFFSET(Export!P$8,$U72,0)</f>
        <v>14</v>
      </c>
      <c r="AH72">
        <f ca="1">OFFSET(Export!T$8,$U72,0)</f>
        <v>81</v>
      </c>
      <c r="AI72">
        <f ca="1">OFFSET(Export!E$8,$U72,0)</f>
        <v>142</v>
      </c>
    </row>
    <row r="73" spans="1:35" x14ac:dyDescent="0.25">
      <c r="A73">
        <f t="shared" ref="A73:A136" si="2">A72+1</f>
        <v>4206</v>
      </c>
      <c r="B73" s="1">
        <f ca="1">OFFSET(Import!B$8,$A73,0)</f>
        <v>43014</v>
      </c>
      <c r="C73">
        <f ca="1">OFFSET(Import!F$8,$A73,0)</f>
        <v>0</v>
      </c>
      <c r="D73">
        <f ca="1">OFFSET(Import!G$8,$A73,0)</f>
        <v>0</v>
      </c>
      <c r="E73">
        <f ca="1">OFFSET(Import!I$8,$A73,0)</f>
        <v>134</v>
      </c>
      <c r="F73">
        <f ca="1">OFFSET(Import!J$8,$A73,0)</f>
        <v>0</v>
      </c>
      <c r="G73">
        <f ca="1">OFFSET(Import!K$8,$A73,0)</f>
        <v>97</v>
      </c>
      <c r="H73">
        <f ca="1">OFFSET(Import!L$8,$A73,0)</f>
        <v>0</v>
      </c>
      <c r="I73">
        <f ca="1">OFFSET(Import!M$8,$A73,0)</f>
        <v>0</v>
      </c>
      <c r="J73">
        <f ca="1">OFFSET(Import!H$8,$A73,0)</f>
        <v>75</v>
      </c>
      <c r="K73">
        <f ca="1">OFFSET(Import!N$8,$A73,0)</f>
        <v>0</v>
      </c>
      <c r="L73">
        <f ca="1">OFFSET(Import!O$8,$A73,0)</f>
        <v>4</v>
      </c>
      <c r="M73">
        <f ca="1">OFFSET(Import!R$8,$A73,0)</f>
        <v>0</v>
      </c>
      <c r="N73">
        <f ca="1">OFFSET(Import!S$8,$A73,0)</f>
        <v>5</v>
      </c>
      <c r="O73">
        <f ca="1">OFFSET(Import!D$8,$A73,0)</f>
        <v>335</v>
      </c>
      <c r="U73">
        <f t="shared" ref="U73:U136" si="3">U72+1</f>
        <v>4206</v>
      </c>
      <c r="V73" s="1">
        <f ca="1">OFFSET(Export!B$8,$U73,0)</f>
        <v>43014</v>
      </c>
      <c r="W73">
        <f ca="1">OFFSET(Export!F$8,$U73,0)</f>
        <v>0</v>
      </c>
      <c r="X73">
        <f ca="1">OFFSET(Export!G$8,$U73,0)</f>
        <v>0</v>
      </c>
      <c r="Y73">
        <f ca="1">OFFSET(Export!I$8,$U73,0)</f>
        <v>0</v>
      </c>
      <c r="Z73">
        <f ca="1">OFFSET(Export!J$8,$U73,0)</f>
        <v>0</v>
      </c>
      <c r="AA73">
        <f ca="1">OFFSET(Export!K$8,$U73,0)</f>
        <v>0</v>
      </c>
      <c r="AB73">
        <f ca="1">OFFSET(Export!L$8,$U73,0)</f>
        <v>0</v>
      </c>
      <c r="AC73">
        <f ca="1">OFFSET(Export!M$8,$U73,0)</f>
        <v>0</v>
      </c>
      <c r="AD73">
        <f ca="1">OFFSET(Export!H$8,$U73,0)</f>
        <v>0</v>
      </c>
      <c r="AE73">
        <f ca="1">OFFSET(Export!N$8,$U73,0)</f>
        <v>0</v>
      </c>
      <c r="AF73">
        <f ca="1">OFFSET(Export!O$8,$U73,0)</f>
        <v>4</v>
      </c>
      <c r="AG73">
        <f ca="1">OFFSET(Export!P$8,$U73,0)</f>
        <v>14</v>
      </c>
      <c r="AH73">
        <f ca="1">OFFSET(Export!T$8,$U73,0)</f>
        <v>81</v>
      </c>
      <c r="AI73">
        <f ca="1">OFFSET(Export!E$8,$U73,0)</f>
        <v>142</v>
      </c>
    </row>
    <row r="74" spans="1:35" x14ac:dyDescent="0.25">
      <c r="A74">
        <f t="shared" si="2"/>
        <v>4207</v>
      </c>
      <c r="B74" s="1">
        <f ca="1">OFFSET(Import!B$8,$A74,0)</f>
        <v>43015</v>
      </c>
      <c r="C74">
        <f ca="1">OFFSET(Import!F$8,$A74,0)</f>
        <v>0</v>
      </c>
      <c r="D74">
        <f ca="1">OFFSET(Import!G$8,$A74,0)</f>
        <v>0</v>
      </c>
      <c r="E74">
        <f ca="1">OFFSET(Import!I$8,$A74,0)</f>
        <v>134</v>
      </c>
      <c r="F74">
        <f ca="1">OFFSET(Import!J$8,$A74,0)</f>
        <v>0</v>
      </c>
      <c r="G74">
        <f ca="1">OFFSET(Import!K$8,$A74,0)</f>
        <v>97</v>
      </c>
      <c r="H74">
        <f ca="1">OFFSET(Import!L$8,$A74,0)</f>
        <v>0</v>
      </c>
      <c r="I74">
        <f ca="1">OFFSET(Import!M$8,$A74,0)</f>
        <v>0</v>
      </c>
      <c r="J74">
        <f ca="1">OFFSET(Import!H$8,$A74,0)</f>
        <v>75</v>
      </c>
      <c r="K74">
        <f ca="1">OFFSET(Import!N$8,$A74,0)</f>
        <v>0</v>
      </c>
      <c r="L74">
        <f ca="1">OFFSET(Import!O$8,$A74,0)</f>
        <v>4</v>
      </c>
      <c r="M74">
        <f ca="1">OFFSET(Import!R$8,$A74,0)</f>
        <v>0</v>
      </c>
      <c r="N74">
        <f ca="1">OFFSET(Import!S$8,$A74,0)</f>
        <v>5</v>
      </c>
      <c r="O74">
        <f ca="1">OFFSET(Import!D$8,$A74,0)</f>
        <v>335</v>
      </c>
      <c r="U74">
        <f t="shared" si="3"/>
        <v>4207</v>
      </c>
      <c r="V74" s="1">
        <f ca="1">OFFSET(Export!B$8,$U74,0)</f>
        <v>43015</v>
      </c>
      <c r="W74">
        <f ca="1">OFFSET(Export!F$8,$U74,0)</f>
        <v>0</v>
      </c>
      <c r="X74">
        <f ca="1">OFFSET(Export!G$8,$U74,0)</f>
        <v>0</v>
      </c>
      <c r="Y74">
        <f ca="1">OFFSET(Export!I$8,$U74,0)</f>
        <v>0</v>
      </c>
      <c r="Z74">
        <f ca="1">OFFSET(Export!J$8,$U74,0)</f>
        <v>0</v>
      </c>
      <c r="AA74">
        <f ca="1">OFFSET(Export!K$8,$U74,0)</f>
        <v>0</v>
      </c>
      <c r="AB74">
        <f ca="1">OFFSET(Export!L$8,$U74,0)</f>
        <v>0</v>
      </c>
      <c r="AC74">
        <f ca="1">OFFSET(Export!M$8,$U74,0)</f>
        <v>0</v>
      </c>
      <c r="AD74">
        <f ca="1">OFFSET(Export!H$8,$U74,0)</f>
        <v>0</v>
      </c>
      <c r="AE74">
        <f ca="1">OFFSET(Export!N$8,$U74,0)</f>
        <v>0</v>
      </c>
      <c r="AF74">
        <f ca="1">OFFSET(Export!O$8,$U74,0)</f>
        <v>4</v>
      </c>
      <c r="AG74">
        <f ca="1">OFFSET(Export!P$8,$U74,0)</f>
        <v>14</v>
      </c>
      <c r="AH74">
        <f ca="1">OFFSET(Export!T$8,$U74,0)</f>
        <v>81</v>
      </c>
      <c r="AI74">
        <f ca="1">OFFSET(Export!E$8,$U74,0)</f>
        <v>142</v>
      </c>
    </row>
    <row r="75" spans="1:35" x14ac:dyDescent="0.25">
      <c r="A75">
        <f t="shared" si="2"/>
        <v>4208</v>
      </c>
      <c r="B75" s="1">
        <f ca="1">OFFSET(Import!B$8,$A75,0)</f>
        <v>43016</v>
      </c>
      <c r="C75">
        <f ca="1">OFFSET(Import!F$8,$A75,0)</f>
        <v>0</v>
      </c>
      <c r="D75">
        <f ca="1">OFFSET(Import!G$8,$A75,0)</f>
        <v>0</v>
      </c>
      <c r="E75">
        <f ca="1">OFFSET(Import!I$8,$A75,0)</f>
        <v>134</v>
      </c>
      <c r="F75">
        <f ca="1">OFFSET(Import!J$8,$A75,0)</f>
        <v>0</v>
      </c>
      <c r="G75">
        <f ca="1">OFFSET(Import!K$8,$A75,0)</f>
        <v>97</v>
      </c>
      <c r="H75">
        <f ca="1">OFFSET(Import!L$8,$A75,0)</f>
        <v>0</v>
      </c>
      <c r="I75">
        <f ca="1">OFFSET(Import!M$8,$A75,0)</f>
        <v>0</v>
      </c>
      <c r="J75">
        <f ca="1">OFFSET(Import!H$8,$A75,0)</f>
        <v>75</v>
      </c>
      <c r="K75">
        <f ca="1">OFFSET(Import!N$8,$A75,0)</f>
        <v>0</v>
      </c>
      <c r="L75">
        <f ca="1">OFFSET(Import!O$8,$A75,0)</f>
        <v>4</v>
      </c>
      <c r="M75">
        <f ca="1">OFFSET(Import!R$8,$A75,0)</f>
        <v>0</v>
      </c>
      <c r="N75">
        <f ca="1">OFFSET(Import!S$8,$A75,0)</f>
        <v>5</v>
      </c>
      <c r="O75">
        <f ca="1">OFFSET(Import!D$8,$A75,0)</f>
        <v>335</v>
      </c>
      <c r="U75">
        <f t="shared" si="3"/>
        <v>4208</v>
      </c>
      <c r="V75" s="1">
        <f ca="1">OFFSET(Export!B$8,$U75,0)</f>
        <v>43016</v>
      </c>
      <c r="W75">
        <f ca="1">OFFSET(Export!F$8,$U75,0)</f>
        <v>0</v>
      </c>
      <c r="X75">
        <f ca="1">OFFSET(Export!G$8,$U75,0)</f>
        <v>0</v>
      </c>
      <c r="Y75">
        <f ca="1">OFFSET(Export!I$8,$U75,0)</f>
        <v>0</v>
      </c>
      <c r="Z75">
        <f ca="1">OFFSET(Export!J$8,$U75,0)</f>
        <v>0</v>
      </c>
      <c r="AA75">
        <f ca="1">OFFSET(Export!K$8,$U75,0)</f>
        <v>0</v>
      </c>
      <c r="AB75">
        <f ca="1">OFFSET(Export!L$8,$U75,0)</f>
        <v>0</v>
      </c>
      <c r="AC75">
        <f ca="1">OFFSET(Export!M$8,$U75,0)</f>
        <v>0</v>
      </c>
      <c r="AD75">
        <f ca="1">OFFSET(Export!H$8,$U75,0)</f>
        <v>0</v>
      </c>
      <c r="AE75">
        <f ca="1">OFFSET(Export!N$8,$U75,0)</f>
        <v>0</v>
      </c>
      <c r="AF75">
        <f ca="1">OFFSET(Export!O$8,$U75,0)</f>
        <v>4</v>
      </c>
      <c r="AG75">
        <f ca="1">OFFSET(Export!P$8,$U75,0)</f>
        <v>14</v>
      </c>
      <c r="AH75">
        <f ca="1">OFFSET(Export!T$8,$U75,0)</f>
        <v>81</v>
      </c>
      <c r="AI75">
        <f ca="1">OFFSET(Export!E$8,$U75,0)</f>
        <v>142</v>
      </c>
    </row>
    <row r="76" spans="1:35" x14ac:dyDescent="0.25">
      <c r="A76">
        <f t="shared" si="2"/>
        <v>4209</v>
      </c>
      <c r="B76" s="1">
        <f ca="1">OFFSET(Import!B$8,$A76,0)</f>
        <v>43017</v>
      </c>
      <c r="C76">
        <f ca="1">OFFSET(Import!F$8,$A76,0)</f>
        <v>0</v>
      </c>
      <c r="D76">
        <f ca="1">OFFSET(Import!G$8,$A76,0)</f>
        <v>0</v>
      </c>
      <c r="E76">
        <f ca="1">OFFSET(Import!I$8,$A76,0)</f>
        <v>134</v>
      </c>
      <c r="F76">
        <f ca="1">OFFSET(Import!J$8,$A76,0)</f>
        <v>0</v>
      </c>
      <c r="G76">
        <f ca="1">OFFSET(Import!K$8,$A76,0)</f>
        <v>97</v>
      </c>
      <c r="H76">
        <f ca="1">OFFSET(Import!L$8,$A76,0)</f>
        <v>0</v>
      </c>
      <c r="I76">
        <f ca="1">OFFSET(Import!M$8,$A76,0)</f>
        <v>0</v>
      </c>
      <c r="J76">
        <f ca="1">OFFSET(Import!H$8,$A76,0)</f>
        <v>75</v>
      </c>
      <c r="K76">
        <f ca="1">OFFSET(Import!N$8,$A76,0)</f>
        <v>0</v>
      </c>
      <c r="L76">
        <f ca="1">OFFSET(Import!O$8,$A76,0)</f>
        <v>4</v>
      </c>
      <c r="M76">
        <f ca="1">OFFSET(Import!R$8,$A76,0)</f>
        <v>0</v>
      </c>
      <c r="N76">
        <f ca="1">OFFSET(Import!S$8,$A76,0)</f>
        <v>5</v>
      </c>
      <c r="O76">
        <f ca="1">OFFSET(Import!D$8,$A76,0)</f>
        <v>335</v>
      </c>
      <c r="U76">
        <f t="shared" si="3"/>
        <v>4209</v>
      </c>
      <c r="V76" s="1">
        <f ca="1">OFFSET(Export!B$8,$U76,0)</f>
        <v>43017</v>
      </c>
      <c r="W76">
        <f ca="1">OFFSET(Export!F$8,$U76,0)</f>
        <v>0</v>
      </c>
      <c r="X76">
        <f ca="1">OFFSET(Export!G$8,$U76,0)</f>
        <v>0</v>
      </c>
      <c r="Y76">
        <f ca="1">OFFSET(Export!I$8,$U76,0)</f>
        <v>0</v>
      </c>
      <c r="Z76">
        <f ca="1">OFFSET(Export!J$8,$U76,0)</f>
        <v>0</v>
      </c>
      <c r="AA76">
        <f ca="1">OFFSET(Export!K$8,$U76,0)</f>
        <v>0</v>
      </c>
      <c r="AB76">
        <f ca="1">OFFSET(Export!L$8,$U76,0)</f>
        <v>0</v>
      </c>
      <c r="AC76">
        <f ca="1">OFFSET(Export!M$8,$U76,0)</f>
        <v>0</v>
      </c>
      <c r="AD76">
        <f ca="1">OFFSET(Export!H$8,$U76,0)</f>
        <v>0</v>
      </c>
      <c r="AE76">
        <f ca="1">OFFSET(Export!N$8,$U76,0)</f>
        <v>0</v>
      </c>
      <c r="AF76">
        <f ca="1">OFFSET(Export!O$8,$U76,0)</f>
        <v>4</v>
      </c>
      <c r="AG76">
        <f ca="1">OFFSET(Export!P$8,$U76,0)</f>
        <v>14</v>
      </c>
      <c r="AH76">
        <f ca="1">OFFSET(Export!T$8,$U76,0)</f>
        <v>81</v>
      </c>
      <c r="AI76">
        <f ca="1">OFFSET(Export!E$8,$U76,0)</f>
        <v>142</v>
      </c>
    </row>
    <row r="77" spans="1:35" x14ac:dyDescent="0.25">
      <c r="A77">
        <f t="shared" si="2"/>
        <v>4210</v>
      </c>
      <c r="B77" s="1">
        <f ca="1">OFFSET(Import!B$8,$A77,0)</f>
        <v>43018</v>
      </c>
      <c r="C77">
        <f ca="1">OFFSET(Import!F$8,$A77,0)</f>
        <v>0</v>
      </c>
      <c r="D77">
        <f ca="1">OFFSET(Import!G$8,$A77,0)</f>
        <v>0</v>
      </c>
      <c r="E77">
        <f ca="1">OFFSET(Import!I$8,$A77,0)</f>
        <v>134</v>
      </c>
      <c r="F77">
        <f ca="1">OFFSET(Import!J$8,$A77,0)</f>
        <v>0</v>
      </c>
      <c r="G77">
        <f ca="1">OFFSET(Import!K$8,$A77,0)</f>
        <v>97</v>
      </c>
      <c r="H77">
        <f ca="1">OFFSET(Import!L$8,$A77,0)</f>
        <v>0</v>
      </c>
      <c r="I77">
        <f ca="1">OFFSET(Import!M$8,$A77,0)</f>
        <v>0</v>
      </c>
      <c r="J77">
        <f ca="1">OFFSET(Import!H$8,$A77,0)</f>
        <v>75</v>
      </c>
      <c r="K77">
        <f ca="1">OFFSET(Import!N$8,$A77,0)</f>
        <v>0</v>
      </c>
      <c r="L77">
        <f ca="1">OFFSET(Import!O$8,$A77,0)</f>
        <v>4</v>
      </c>
      <c r="M77">
        <f ca="1">OFFSET(Import!R$8,$A77,0)</f>
        <v>0</v>
      </c>
      <c r="N77">
        <f ca="1">OFFSET(Import!S$8,$A77,0)</f>
        <v>5</v>
      </c>
      <c r="O77">
        <f ca="1">OFFSET(Import!D$8,$A77,0)</f>
        <v>335</v>
      </c>
      <c r="U77">
        <f t="shared" si="3"/>
        <v>4210</v>
      </c>
      <c r="V77" s="1">
        <f ca="1">OFFSET(Export!B$8,$U77,0)</f>
        <v>43018</v>
      </c>
      <c r="W77">
        <f ca="1">OFFSET(Export!F$8,$U77,0)</f>
        <v>0</v>
      </c>
      <c r="X77">
        <f ca="1">OFFSET(Export!G$8,$U77,0)</f>
        <v>0</v>
      </c>
      <c r="Y77">
        <f ca="1">OFFSET(Export!I$8,$U77,0)</f>
        <v>0</v>
      </c>
      <c r="Z77">
        <f ca="1">OFFSET(Export!J$8,$U77,0)</f>
        <v>0</v>
      </c>
      <c r="AA77">
        <f ca="1">OFFSET(Export!K$8,$U77,0)</f>
        <v>0</v>
      </c>
      <c r="AB77">
        <f ca="1">OFFSET(Export!L$8,$U77,0)</f>
        <v>0</v>
      </c>
      <c r="AC77">
        <f ca="1">OFFSET(Export!M$8,$U77,0)</f>
        <v>0</v>
      </c>
      <c r="AD77">
        <f ca="1">OFFSET(Export!H$8,$U77,0)</f>
        <v>0</v>
      </c>
      <c r="AE77">
        <f ca="1">OFFSET(Export!N$8,$U77,0)</f>
        <v>0</v>
      </c>
      <c r="AF77">
        <f ca="1">OFFSET(Export!O$8,$U77,0)</f>
        <v>4</v>
      </c>
      <c r="AG77">
        <f ca="1">OFFSET(Export!P$8,$U77,0)</f>
        <v>14</v>
      </c>
      <c r="AH77">
        <f ca="1">OFFSET(Export!T$8,$U77,0)</f>
        <v>81</v>
      </c>
      <c r="AI77">
        <f ca="1">OFFSET(Export!E$8,$U77,0)</f>
        <v>142</v>
      </c>
    </row>
    <row r="78" spans="1:35" x14ac:dyDescent="0.25">
      <c r="A78">
        <f t="shared" si="2"/>
        <v>4211</v>
      </c>
      <c r="B78" s="1">
        <f ca="1">OFFSET(Import!B$8,$A78,0)</f>
        <v>43019</v>
      </c>
      <c r="C78">
        <f ca="1">OFFSET(Import!F$8,$A78,0)</f>
        <v>0</v>
      </c>
      <c r="D78">
        <f ca="1">OFFSET(Import!G$8,$A78,0)</f>
        <v>0</v>
      </c>
      <c r="E78">
        <f ca="1">OFFSET(Import!I$8,$A78,0)</f>
        <v>134</v>
      </c>
      <c r="F78">
        <f ca="1">OFFSET(Import!J$8,$A78,0)</f>
        <v>0</v>
      </c>
      <c r="G78">
        <f ca="1">OFFSET(Import!K$8,$A78,0)</f>
        <v>97</v>
      </c>
      <c r="H78">
        <f ca="1">OFFSET(Import!L$8,$A78,0)</f>
        <v>0</v>
      </c>
      <c r="I78">
        <f ca="1">OFFSET(Import!M$8,$A78,0)</f>
        <v>0</v>
      </c>
      <c r="J78">
        <f ca="1">OFFSET(Import!H$8,$A78,0)</f>
        <v>75</v>
      </c>
      <c r="K78">
        <f ca="1">OFFSET(Import!N$8,$A78,0)</f>
        <v>0</v>
      </c>
      <c r="L78">
        <f ca="1">OFFSET(Import!O$8,$A78,0)</f>
        <v>4</v>
      </c>
      <c r="M78">
        <f ca="1">OFFSET(Import!R$8,$A78,0)</f>
        <v>0</v>
      </c>
      <c r="N78">
        <f ca="1">OFFSET(Import!S$8,$A78,0)</f>
        <v>5</v>
      </c>
      <c r="O78">
        <f ca="1">OFFSET(Import!D$8,$A78,0)</f>
        <v>335</v>
      </c>
      <c r="U78">
        <f t="shared" si="3"/>
        <v>4211</v>
      </c>
      <c r="V78" s="1">
        <f ca="1">OFFSET(Export!B$8,$U78,0)</f>
        <v>43019</v>
      </c>
      <c r="W78">
        <f ca="1">OFFSET(Export!F$8,$U78,0)</f>
        <v>0</v>
      </c>
      <c r="X78">
        <f ca="1">OFFSET(Export!G$8,$U78,0)</f>
        <v>0</v>
      </c>
      <c r="Y78">
        <f ca="1">OFFSET(Export!I$8,$U78,0)</f>
        <v>0</v>
      </c>
      <c r="Z78">
        <f ca="1">OFFSET(Export!J$8,$U78,0)</f>
        <v>0</v>
      </c>
      <c r="AA78">
        <f ca="1">OFFSET(Export!K$8,$U78,0)</f>
        <v>0</v>
      </c>
      <c r="AB78">
        <f ca="1">OFFSET(Export!L$8,$U78,0)</f>
        <v>0</v>
      </c>
      <c r="AC78">
        <f ca="1">OFFSET(Export!M$8,$U78,0)</f>
        <v>0</v>
      </c>
      <c r="AD78">
        <f ca="1">OFFSET(Export!H$8,$U78,0)</f>
        <v>0</v>
      </c>
      <c r="AE78">
        <f ca="1">OFFSET(Export!N$8,$U78,0)</f>
        <v>0</v>
      </c>
      <c r="AF78">
        <f ca="1">OFFSET(Export!O$8,$U78,0)</f>
        <v>4</v>
      </c>
      <c r="AG78">
        <f ca="1">OFFSET(Export!P$8,$U78,0)</f>
        <v>14</v>
      </c>
      <c r="AH78">
        <f ca="1">OFFSET(Export!T$8,$U78,0)</f>
        <v>81</v>
      </c>
      <c r="AI78">
        <f ca="1">OFFSET(Export!E$8,$U78,0)</f>
        <v>142</v>
      </c>
    </row>
    <row r="79" spans="1:35" x14ac:dyDescent="0.25">
      <c r="A79">
        <f t="shared" si="2"/>
        <v>4212</v>
      </c>
      <c r="B79" s="1">
        <f ca="1">OFFSET(Import!B$8,$A79,0)</f>
        <v>43020</v>
      </c>
      <c r="C79">
        <f ca="1">OFFSET(Import!F$8,$A79,0)</f>
        <v>0</v>
      </c>
      <c r="D79">
        <f ca="1">OFFSET(Import!G$8,$A79,0)</f>
        <v>0</v>
      </c>
      <c r="E79">
        <f ca="1">OFFSET(Import!I$8,$A79,0)</f>
        <v>134</v>
      </c>
      <c r="F79">
        <f ca="1">OFFSET(Import!J$8,$A79,0)</f>
        <v>0</v>
      </c>
      <c r="G79">
        <f ca="1">OFFSET(Import!K$8,$A79,0)</f>
        <v>97</v>
      </c>
      <c r="H79">
        <f ca="1">OFFSET(Import!L$8,$A79,0)</f>
        <v>0</v>
      </c>
      <c r="I79">
        <f ca="1">OFFSET(Import!M$8,$A79,0)</f>
        <v>0</v>
      </c>
      <c r="J79">
        <f ca="1">OFFSET(Import!H$8,$A79,0)</f>
        <v>75</v>
      </c>
      <c r="K79">
        <f ca="1">OFFSET(Import!N$8,$A79,0)</f>
        <v>0</v>
      </c>
      <c r="L79">
        <f ca="1">OFFSET(Import!O$8,$A79,0)</f>
        <v>4</v>
      </c>
      <c r="M79">
        <f ca="1">OFFSET(Import!R$8,$A79,0)</f>
        <v>0</v>
      </c>
      <c r="N79">
        <f ca="1">OFFSET(Import!S$8,$A79,0)</f>
        <v>5</v>
      </c>
      <c r="O79">
        <f ca="1">OFFSET(Import!D$8,$A79,0)</f>
        <v>335</v>
      </c>
      <c r="U79">
        <f t="shared" si="3"/>
        <v>4212</v>
      </c>
      <c r="V79" s="1">
        <f ca="1">OFFSET(Export!B$8,$U79,0)</f>
        <v>43020</v>
      </c>
      <c r="W79">
        <f ca="1">OFFSET(Export!F$8,$U79,0)</f>
        <v>0</v>
      </c>
      <c r="X79">
        <f ca="1">OFFSET(Export!G$8,$U79,0)</f>
        <v>0</v>
      </c>
      <c r="Y79">
        <f ca="1">OFFSET(Export!I$8,$U79,0)</f>
        <v>0</v>
      </c>
      <c r="Z79">
        <f ca="1">OFFSET(Export!J$8,$U79,0)</f>
        <v>0</v>
      </c>
      <c r="AA79">
        <f ca="1">OFFSET(Export!K$8,$U79,0)</f>
        <v>0</v>
      </c>
      <c r="AB79">
        <f ca="1">OFFSET(Export!L$8,$U79,0)</f>
        <v>0</v>
      </c>
      <c r="AC79">
        <f ca="1">OFFSET(Export!M$8,$U79,0)</f>
        <v>0</v>
      </c>
      <c r="AD79">
        <f ca="1">OFFSET(Export!H$8,$U79,0)</f>
        <v>0</v>
      </c>
      <c r="AE79">
        <f ca="1">OFFSET(Export!N$8,$U79,0)</f>
        <v>0</v>
      </c>
      <c r="AF79">
        <f ca="1">OFFSET(Export!O$8,$U79,0)</f>
        <v>4</v>
      </c>
      <c r="AG79">
        <f ca="1">OFFSET(Export!P$8,$U79,0)</f>
        <v>14</v>
      </c>
      <c r="AH79">
        <f ca="1">OFFSET(Export!T$8,$U79,0)</f>
        <v>81</v>
      </c>
      <c r="AI79">
        <f ca="1">OFFSET(Export!E$8,$U79,0)</f>
        <v>142</v>
      </c>
    </row>
    <row r="80" spans="1:35" x14ac:dyDescent="0.25">
      <c r="A80">
        <f t="shared" si="2"/>
        <v>4213</v>
      </c>
      <c r="B80" s="1">
        <f ca="1">OFFSET(Import!B$8,$A80,0)</f>
        <v>43021</v>
      </c>
      <c r="C80">
        <f ca="1">OFFSET(Import!F$8,$A80,0)</f>
        <v>0</v>
      </c>
      <c r="D80">
        <f ca="1">OFFSET(Import!G$8,$A80,0)</f>
        <v>0</v>
      </c>
      <c r="E80">
        <f ca="1">OFFSET(Import!I$8,$A80,0)</f>
        <v>134</v>
      </c>
      <c r="F80">
        <f ca="1">OFFSET(Import!J$8,$A80,0)</f>
        <v>0</v>
      </c>
      <c r="G80">
        <f ca="1">OFFSET(Import!K$8,$A80,0)</f>
        <v>97</v>
      </c>
      <c r="H80">
        <f ca="1">OFFSET(Import!L$8,$A80,0)</f>
        <v>0</v>
      </c>
      <c r="I80">
        <f ca="1">OFFSET(Import!M$8,$A80,0)</f>
        <v>0</v>
      </c>
      <c r="J80">
        <f ca="1">OFFSET(Import!H$8,$A80,0)</f>
        <v>75</v>
      </c>
      <c r="K80">
        <f ca="1">OFFSET(Import!N$8,$A80,0)</f>
        <v>0</v>
      </c>
      <c r="L80">
        <f ca="1">OFFSET(Import!O$8,$A80,0)</f>
        <v>4</v>
      </c>
      <c r="M80">
        <f ca="1">OFFSET(Import!R$8,$A80,0)</f>
        <v>0</v>
      </c>
      <c r="N80">
        <f ca="1">OFFSET(Import!S$8,$A80,0)</f>
        <v>5</v>
      </c>
      <c r="O80">
        <f ca="1">OFFSET(Import!D$8,$A80,0)</f>
        <v>335</v>
      </c>
      <c r="U80">
        <f t="shared" si="3"/>
        <v>4213</v>
      </c>
      <c r="V80" s="1">
        <f ca="1">OFFSET(Export!B$8,$U80,0)</f>
        <v>43021</v>
      </c>
      <c r="W80">
        <f ca="1">OFFSET(Export!F$8,$U80,0)</f>
        <v>0</v>
      </c>
      <c r="X80">
        <f ca="1">OFFSET(Export!G$8,$U80,0)</f>
        <v>0</v>
      </c>
      <c r="Y80">
        <f ca="1">OFFSET(Export!I$8,$U80,0)</f>
        <v>0</v>
      </c>
      <c r="Z80">
        <f ca="1">OFFSET(Export!J$8,$U80,0)</f>
        <v>0</v>
      </c>
      <c r="AA80">
        <f ca="1">OFFSET(Export!K$8,$U80,0)</f>
        <v>0</v>
      </c>
      <c r="AB80">
        <f ca="1">OFFSET(Export!L$8,$U80,0)</f>
        <v>0</v>
      </c>
      <c r="AC80">
        <f ca="1">OFFSET(Export!M$8,$U80,0)</f>
        <v>0</v>
      </c>
      <c r="AD80">
        <f ca="1">OFFSET(Export!H$8,$U80,0)</f>
        <v>0</v>
      </c>
      <c r="AE80">
        <f ca="1">OFFSET(Export!N$8,$U80,0)</f>
        <v>0</v>
      </c>
      <c r="AF80">
        <f ca="1">OFFSET(Export!O$8,$U80,0)</f>
        <v>4</v>
      </c>
      <c r="AG80">
        <f ca="1">OFFSET(Export!P$8,$U80,0)</f>
        <v>14</v>
      </c>
      <c r="AH80">
        <f ca="1">OFFSET(Export!T$8,$U80,0)</f>
        <v>81</v>
      </c>
      <c r="AI80">
        <f ca="1">OFFSET(Export!E$8,$U80,0)</f>
        <v>142</v>
      </c>
    </row>
    <row r="81" spans="1:35" x14ac:dyDescent="0.25">
      <c r="A81">
        <f t="shared" si="2"/>
        <v>4214</v>
      </c>
      <c r="B81" s="1">
        <f ca="1">OFFSET(Import!B$8,$A81,0)</f>
        <v>43022</v>
      </c>
      <c r="C81">
        <f ca="1">OFFSET(Import!F$8,$A81,0)</f>
        <v>0</v>
      </c>
      <c r="D81">
        <f ca="1">OFFSET(Import!G$8,$A81,0)</f>
        <v>0</v>
      </c>
      <c r="E81">
        <f ca="1">OFFSET(Import!I$8,$A81,0)</f>
        <v>134</v>
      </c>
      <c r="F81">
        <f ca="1">OFFSET(Import!J$8,$A81,0)</f>
        <v>0</v>
      </c>
      <c r="G81">
        <f ca="1">OFFSET(Import!K$8,$A81,0)</f>
        <v>97</v>
      </c>
      <c r="H81">
        <f ca="1">OFFSET(Import!L$8,$A81,0)</f>
        <v>0</v>
      </c>
      <c r="I81">
        <f ca="1">OFFSET(Import!M$8,$A81,0)</f>
        <v>0</v>
      </c>
      <c r="J81">
        <f ca="1">OFFSET(Import!H$8,$A81,0)</f>
        <v>75</v>
      </c>
      <c r="K81">
        <f ca="1">OFFSET(Import!N$8,$A81,0)</f>
        <v>0</v>
      </c>
      <c r="L81">
        <f ca="1">OFFSET(Import!O$8,$A81,0)</f>
        <v>4</v>
      </c>
      <c r="M81">
        <f ca="1">OFFSET(Import!R$8,$A81,0)</f>
        <v>0</v>
      </c>
      <c r="N81">
        <f ca="1">OFFSET(Import!S$8,$A81,0)</f>
        <v>5</v>
      </c>
      <c r="O81">
        <f ca="1">OFFSET(Import!D$8,$A81,0)</f>
        <v>335</v>
      </c>
      <c r="U81">
        <f t="shared" si="3"/>
        <v>4214</v>
      </c>
      <c r="V81" s="1">
        <f ca="1">OFFSET(Export!B$8,$U81,0)</f>
        <v>43022</v>
      </c>
      <c r="W81">
        <f ca="1">OFFSET(Export!F$8,$U81,0)</f>
        <v>0</v>
      </c>
      <c r="X81">
        <f ca="1">OFFSET(Export!G$8,$U81,0)</f>
        <v>0</v>
      </c>
      <c r="Y81">
        <f ca="1">OFFSET(Export!I$8,$U81,0)</f>
        <v>0</v>
      </c>
      <c r="Z81">
        <f ca="1">OFFSET(Export!J$8,$U81,0)</f>
        <v>0</v>
      </c>
      <c r="AA81">
        <f ca="1">OFFSET(Export!K$8,$U81,0)</f>
        <v>0</v>
      </c>
      <c r="AB81">
        <f ca="1">OFFSET(Export!L$8,$U81,0)</f>
        <v>0</v>
      </c>
      <c r="AC81">
        <f ca="1">OFFSET(Export!M$8,$U81,0)</f>
        <v>0</v>
      </c>
      <c r="AD81">
        <f ca="1">OFFSET(Export!H$8,$U81,0)</f>
        <v>0</v>
      </c>
      <c r="AE81">
        <f ca="1">OFFSET(Export!N$8,$U81,0)</f>
        <v>0</v>
      </c>
      <c r="AF81">
        <f ca="1">OFFSET(Export!O$8,$U81,0)</f>
        <v>4</v>
      </c>
      <c r="AG81">
        <f ca="1">OFFSET(Export!P$8,$U81,0)</f>
        <v>14</v>
      </c>
      <c r="AH81">
        <f ca="1">OFFSET(Export!T$8,$U81,0)</f>
        <v>81</v>
      </c>
      <c r="AI81">
        <f ca="1">OFFSET(Export!E$8,$U81,0)</f>
        <v>142</v>
      </c>
    </row>
    <row r="82" spans="1:35" x14ac:dyDescent="0.25">
      <c r="A82">
        <f t="shared" si="2"/>
        <v>4215</v>
      </c>
      <c r="B82" s="1">
        <f ca="1">OFFSET(Import!B$8,$A82,0)</f>
        <v>43023</v>
      </c>
      <c r="C82">
        <f ca="1">OFFSET(Import!F$8,$A82,0)</f>
        <v>0</v>
      </c>
      <c r="D82">
        <f ca="1">OFFSET(Import!G$8,$A82,0)</f>
        <v>0</v>
      </c>
      <c r="E82">
        <f ca="1">OFFSET(Import!I$8,$A82,0)</f>
        <v>134</v>
      </c>
      <c r="F82">
        <f ca="1">OFFSET(Import!J$8,$A82,0)</f>
        <v>0</v>
      </c>
      <c r="G82">
        <f ca="1">OFFSET(Import!K$8,$A82,0)</f>
        <v>97</v>
      </c>
      <c r="H82">
        <f ca="1">OFFSET(Import!L$8,$A82,0)</f>
        <v>0</v>
      </c>
      <c r="I82">
        <f ca="1">OFFSET(Import!M$8,$A82,0)</f>
        <v>0</v>
      </c>
      <c r="J82">
        <f ca="1">OFFSET(Import!H$8,$A82,0)</f>
        <v>75</v>
      </c>
      <c r="K82">
        <f ca="1">OFFSET(Import!N$8,$A82,0)</f>
        <v>0</v>
      </c>
      <c r="L82">
        <f ca="1">OFFSET(Import!O$8,$A82,0)</f>
        <v>4</v>
      </c>
      <c r="M82">
        <f ca="1">OFFSET(Import!R$8,$A82,0)</f>
        <v>0</v>
      </c>
      <c r="N82">
        <f ca="1">OFFSET(Import!S$8,$A82,0)</f>
        <v>5</v>
      </c>
      <c r="O82">
        <f ca="1">OFFSET(Import!D$8,$A82,0)</f>
        <v>335</v>
      </c>
      <c r="U82">
        <f t="shared" si="3"/>
        <v>4215</v>
      </c>
      <c r="V82" s="1">
        <f ca="1">OFFSET(Export!B$8,$U82,0)</f>
        <v>43023</v>
      </c>
      <c r="W82">
        <f ca="1">OFFSET(Export!F$8,$U82,0)</f>
        <v>0</v>
      </c>
      <c r="X82">
        <f ca="1">OFFSET(Export!G$8,$U82,0)</f>
        <v>0</v>
      </c>
      <c r="Y82">
        <f ca="1">OFFSET(Export!I$8,$U82,0)</f>
        <v>0</v>
      </c>
      <c r="Z82">
        <f ca="1">OFFSET(Export!J$8,$U82,0)</f>
        <v>0</v>
      </c>
      <c r="AA82">
        <f ca="1">OFFSET(Export!K$8,$U82,0)</f>
        <v>0</v>
      </c>
      <c r="AB82">
        <f ca="1">OFFSET(Export!L$8,$U82,0)</f>
        <v>0</v>
      </c>
      <c r="AC82">
        <f ca="1">OFFSET(Export!M$8,$U82,0)</f>
        <v>0</v>
      </c>
      <c r="AD82">
        <f ca="1">OFFSET(Export!H$8,$U82,0)</f>
        <v>0</v>
      </c>
      <c r="AE82">
        <f ca="1">OFFSET(Export!N$8,$U82,0)</f>
        <v>0</v>
      </c>
      <c r="AF82">
        <f ca="1">OFFSET(Export!O$8,$U82,0)</f>
        <v>4</v>
      </c>
      <c r="AG82">
        <f ca="1">OFFSET(Export!P$8,$U82,0)</f>
        <v>14</v>
      </c>
      <c r="AH82">
        <f ca="1">OFFSET(Export!T$8,$U82,0)</f>
        <v>81</v>
      </c>
      <c r="AI82">
        <f ca="1">OFFSET(Export!E$8,$U82,0)</f>
        <v>142</v>
      </c>
    </row>
    <row r="83" spans="1:35" x14ac:dyDescent="0.25">
      <c r="A83">
        <f t="shared" si="2"/>
        <v>4216</v>
      </c>
      <c r="B83" s="1">
        <f ca="1">OFFSET(Import!B$8,$A83,0)</f>
        <v>43024</v>
      </c>
      <c r="C83">
        <f ca="1">OFFSET(Import!F$8,$A83,0)</f>
        <v>0</v>
      </c>
      <c r="D83">
        <f ca="1">OFFSET(Import!G$8,$A83,0)</f>
        <v>0</v>
      </c>
      <c r="E83">
        <f ca="1">OFFSET(Import!I$8,$A83,0)</f>
        <v>134</v>
      </c>
      <c r="F83">
        <f ca="1">OFFSET(Import!J$8,$A83,0)</f>
        <v>0</v>
      </c>
      <c r="G83">
        <f ca="1">OFFSET(Import!K$8,$A83,0)</f>
        <v>97</v>
      </c>
      <c r="H83">
        <f ca="1">OFFSET(Import!L$8,$A83,0)</f>
        <v>0</v>
      </c>
      <c r="I83">
        <f ca="1">OFFSET(Import!M$8,$A83,0)</f>
        <v>0</v>
      </c>
      <c r="J83">
        <f ca="1">OFFSET(Import!H$8,$A83,0)</f>
        <v>75</v>
      </c>
      <c r="K83">
        <f ca="1">OFFSET(Import!N$8,$A83,0)</f>
        <v>0</v>
      </c>
      <c r="L83">
        <f ca="1">OFFSET(Import!O$8,$A83,0)</f>
        <v>4</v>
      </c>
      <c r="M83">
        <f ca="1">OFFSET(Import!R$8,$A83,0)</f>
        <v>0</v>
      </c>
      <c r="N83">
        <f ca="1">OFFSET(Import!S$8,$A83,0)</f>
        <v>5</v>
      </c>
      <c r="O83">
        <f ca="1">OFFSET(Import!D$8,$A83,0)</f>
        <v>335</v>
      </c>
      <c r="U83">
        <f t="shared" si="3"/>
        <v>4216</v>
      </c>
      <c r="V83" s="1">
        <f ca="1">OFFSET(Export!B$8,$U83,0)</f>
        <v>43024</v>
      </c>
      <c r="W83">
        <f ca="1">OFFSET(Export!F$8,$U83,0)</f>
        <v>0</v>
      </c>
      <c r="X83">
        <f ca="1">OFFSET(Export!G$8,$U83,0)</f>
        <v>0</v>
      </c>
      <c r="Y83">
        <f ca="1">OFFSET(Export!I$8,$U83,0)</f>
        <v>0</v>
      </c>
      <c r="Z83">
        <f ca="1">OFFSET(Export!J$8,$U83,0)</f>
        <v>0</v>
      </c>
      <c r="AA83">
        <f ca="1">OFFSET(Export!K$8,$U83,0)</f>
        <v>0</v>
      </c>
      <c r="AB83">
        <f ca="1">OFFSET(Export!L$8,$U83,0)</f>
        <v>0</v>
      </c>
      <c r="AC83">
        <f ca="1">OFFSET(Export!M$8,$U83,0)</f>
        <v>0</v>
      </c>
      <c r="AD83">
        <f ca="1">OFFSET(Export!H$8,$U83,0)</f>
        <v>0</v>
      </c>
      <c r="AE83">
        <f ca="1">OFFSET(Export!N$8,$U83,0)</f>
        <v>0</v>
      </c>
      <c r="AF83">
        <f ca="1">OFFSET(Export!O$8,$U83,0)</f>
        <v>4</v>
      </c>
      <c r="AG83">
        <f ca="1">OFFSET(Export!P$8,$U83,0)</f>
        <v>14</v>
      </c>
      <c r="AH83">
        <f ca="1">OFFSET(Export!T$8,$U83,0)</f>
        <v>81</v>
      </c>
      <c r="AI83">
        <f ca="1">OFFSET(Export!E$8,$U83,0)</f>
        <v>142</v>
      </c>
    </row>
    <row r="84" spans="1:35" x14ac:dyDescent="0.25">
      <c r="A84">
        <f t="shared" si="2"/>
        <v>4217</v>
      </c>
      <c r="B84" s="1">
        <f ca="1">OFFSET(Import!B$8,$A84,0)</f>
        <v>43025</v>
      </c>
      <c r="C84">
        <f ca="1">OFFSET(Import!F$8,$A84,0)</f>
        <v>0</v>
      </c>
      <c r="D84">
        <f ca="1">OFFSET(Import!G$8,$A84,0)</f>
        <v>0</v>
      </c>
      <c r="E84">
        <f ca="1">OFFSET(Import!I$8,$A84,0)</f>
        <v>134</v>
      </c>
      <c r="F84">
        <f ca="1">OFFSET(Import!J$8,$A84,0)</f>
        <v>0</v>
      </c>
      <c r="G84">
        <f ca="1">OFFSET(Import!K$8,$A84,0)</f>
        <v>97</v>
      </c>
      <c r="H84">
        <f ca="1">OFFSET(Import!L$8,$A84,0)</f>
        <v>0</v>
      </c>
      <c r="I84">
        <f ca="1">OFFSET(Import!M$8,$A84,0)</f>
        <v>0</v>
      </c>
      <c r="J84">
        <f ca="1">OFFSET(Import!H$8,$A84,0)</f>
        <v>75</v>
      </c>
      <c r="K84">
        <f ca="1">OFFSET(Import!N$8,$A84,0)</f>
        <v>0</v>
      </c>
      <c r="L84">
        <f ca="1">OFFSET(Import!O$8,$A84,0)</f>
        <v>4</v>
      </c>
      <c r="M84">
        <f ca="1">OFFSET(Import!R$8,$A84,0)</f>
        <v>0</v>
      </c>
      <c r="N84">
        <f ca="1">OFFSET(Import!S$8,$A84,0)</f>
        <v>5</v>
      </c>
      <c r="O84">
        <f ca="1">OFFSET(Import!D$8,$A84,0)</f>
        <v>335</v>
      </c>
      <c r="U84">
        <f t="shared" si="3"/>
        <v>4217</v>
      </c>
      <c r="V84" s="1">
        <f ca="1">OFFSET(Export!B$8,$U84,0)</f>
        <v>43025</v>
      </c>
      <c r="W84">
        <f ca="1">OFFSET(Export!F$8,$U84,0)</f>
        <v>0</v>
      </c>
      <c r="X84">
        <f ca="1">OFFSET(Export!G$8,$U84,0)</f>
        <v>0</v>
      </c>
      <c r="Y84">
        <f ca="1">OFFSET(Export!I$8,$U84,0)</f>
        <v>0</v>
      </c>
      <c r="Z84">
        <f ca="1">OFFSET(Export!J$8,$U84,0)</f>
        <v>0</v>
      </c>
      <c r="AA84">
        <f ca="1">OFFSET(Export!K$8,$U84,0)</f>
        <v>0</v>
      </c>
      <c r="AB84">
        <f ca="1">OFFSET(Export!L$8,$U84,0)</f>
        <v>0</v>
      </c>
      <c r="AC84">
        <f ca="1">OFFSET(Export!M$8,$U84,0)</f>
        <v>0</v>
      </c>
      <c r="AD84">
        <f ca="1">OFFSET(Export!H$8,$U84,0)</f>
        <v>0</v>
      </c>
      <c r="AE84">
        <f ca="1">OFFSET(Export!N$8,$U84,0)</f>
        <v>0</v>
      </c>
      <c r="AF84">
        <f ca="1">OFFSET(Export!O$8,$U84,0)</f>
        <v>4</v>
      </c>
      <c r="AG84">
        <f ca="1">OFFSET(Export!P$8,$U84,0)</f>
        <v>14</v>
      </c>
      <c r="AH84">
        <f ca="1">OFFSET(Export!T$8,$U84,0)</f>
        <v>81</v>
      </c>
      <c r="AI84">
        <f ca="1">OFFSET(Export!E$8,$U84,0)</f>
        <v>142</v>
      </c>
    </row>
    <row r="85" spans="1:35" x14ac:dyDescent="0.25">
      <c r="A85">
        <f t="shared" si="2"/>
        <v>4218</v>
      </c>
      <c r="B85" s="1">
        <f ca="1">OFFSET(Import!B$8,$A85,0)</f>
        <v>43026</v>
      </c>
      <c r="C85">
        <f ca="1">OFFSET(Import!F$8,$A85,0)</f>
        <v>0</v>
      </c>
      <c r="D85">
        <f ca="1">OFFSET(Import!G$8,$A85,0)</f>
        <v>0</v>
      </c>
      <c r="E85">
        <f ca="1">OFFSET(Import!I$8,$A85,0)</f>
        <v>134</v>
      </c>
      <c r="F85">
        <f ca="1">OFFSET(Import!J$8,$A85,0)</f>
        <v>0</v>
      </c>
      <c r="G85">
        <f ca="1">OFFSET(Import!K$8,$A85,0)</f>
        <v>97</v>
      </c>
      <c r="H85">
        <f ca="1">OFFSET(Import!L$8,$A85,0)</f>
        <v>0</v>
      </c>
      <c r="I85">
        <f ca="1">OFFSET(Import!M$8,$A85,0)</f>
        <v>0</v>
      </c>
      <c r="J85">
        <f ca="1">OFFSET(Import!H$8,$A85,0)</f>
        <v>75</v>
      </c>
      <c r="K85">
        <f ca="1">OFFSET(Import!N$8,$A85,0)</f>
        <v>0</v>
      </c>
      <c r="L85">
        <f ca="1">OFFSET(Import!O$8,$A85,0)</f>
        <v>4</v>
      </c>
      <c r="M85">
        <f ca="1">OFFSET(Import!R$8,$A85,0)</f>
        <v>0</v>
      </c>
      <c r="N85">
        <f ca="1">OFFSET(Import!S$8,$A85,0)</f>
        <v>5</v>
      </c>
      <c r="O85">
        <f ca="1">OFFSET(Import!D$8,$A85,0)</f>
        <v>335</v>
      </c>
      <c r="U85">
        <f t="shared" si="3"/>
        <v>4218</v>
      </c>
      <c r="V85" s="1">
        <f ca="1">OFFSET(Export!B$8,$U85,0)</f>
        <v>43026</v>
      </c>
      <c r="W85">
        <f ca="1">OFFSET(Export!F$8,$U85,0)</f>
        <v>0</v>
      </c>
      <c r="X85">
        <f ca="1">OFFSET(Export!G$8,$U85,0)</f>
        <v>0</v>
      </c>
      <c r="Y85">
        <f ca="1">OFFSET(Export!I$8,$U85,0)</f>
        <v>0</v>
      </c>
      <c r="Z85">
        <f ca="1">OFFSET(Export!J$8,$U85,0)</f>
        <v>0</v>
      </c>
      <c r="AA85">
        <f ca="1">OFFSET(Export!K$8,$U85,0)</f>
        <v>0</v>
      </c>
      <c r="AB85">
        <f ca="1">OFFSET(Export!L$8,$U85,0)</f>
        <v>0</v>
      </c>
      <c r="AC85">
        <f ca="1">OFFSET(Export!M$8,$U85,0)</f>
        <v>0</v>
      </c>
      <c r="AD85">
        <f ca="1">OFFSET(Export!H$8,$U85,0)</f>
        <v>0</v>
      </c>
      <c r="AE85">
        <f ca="1">OFFSET(Export!N$8,$U85,0)</f>
        <v>0</v>
      </c>
      <c r="AF85">
        <f ca="1">OFFSET(Export!O$8,$U85,0)</f>
        <v>4</v>
      </c>
      <c r="AG85">
        <f ca="1">OFFSET(Export!P$8,$U85,0)</f>
        <v>14</v>
      </c>
      <c r="AH85">
        <f ca="1">OFFSET(Export!T$8,$U85,0)</f>
        <v>81</v>
      </c>
      <c r="AI85">
        <f ca="1">OFFSET(Export!E$8,$U85,0)</f>
        <v>142</v>
      </c>
    </row>
    <row r="86" spans="1:35" x14ac:dyDescent="0.25">
      <c r="A86">
        <f t="shared" si="2"/>
        <v>4219</v>
      </c>
      <c r="B86" s="1">
        <f ca="1">OFFSET(Import!B$8,$A86,0)</f>
        <v>43027</v>
      </c>
      <c r="C86">
        <f ca="1">OFFSET(Import!F$8,$A86,0)</f>
        <v>0</v>
      </c>
      <c r="D86">
        <f ca="1">OFFSET(Import!G$8,$A86,0)</f>
        <v>0</v>
      </c>
      <c r="E86">
        <f ca="1">OFFSET(Import!I$8,$A86,0)</f>
        <v>134</v>
      </c>
      <c r="F86">
        <f ca="1">OFFSET(Import!J$8,$A86,0)</f>
        <v>0</v>
      </c>
      <c r="G86">
        <f ca="1">OFFSET(Import!K$8,$A86,0)</f>
        <v>97</v>
      </c>
      <c r="H86">
        <f ca="1">OFFSET(Import!L$8,$A86,0)</f>
        <v>0</v>
      </c>
      <c r="I86">
        <f ca="1">OFFSET(Import!M$8,$A86,0)</f>
        <v>0</v>
      </c>
      <c r="J86">
        <f ca="1">OFFSET(Import!H$8,$A86,0)</f>
        <v>75</v>
      </c>
      <c r="K86">
        <f ca="1">OFFSET(Import!N$8,$A86,0)</f>
        <v>0</v>
      </c>
      <c r="L86">
        <f ca="1">OFFSET(Import!O$8,$A86,0)</f>
        <v>4</v>
      </c>
      <c r="M86">
        <f ca="1">OFFSET(Import!R$8,$A86,0)</f>
        <v>0</v>
      </c>
      <c r="N86">
        <f ca="1">OFFSET(Import!S$8,$A86,0)</f>
        <v>5</v>
      </c>
      <c r="O86">
        <f ca="1">OFFSET(Import!D$8,$A86,0)</f>
        <v>335</v>
      </c>
      <c r="U86">
        <f t="shared" si="3"/>
        <v>4219</v>
      </c>
      <c r="V86" s="1">
        <f ca="1">OFFSET(Export!B$8,$U86,0)</f>
        <v>43027</v>
      </c>
      <c r="W86">
        <f ca="1">OFFSET(Export!F$8,$U86,0)</f>
        <v>0</v>
      </c>
      <c r="X86">
        <f ca="1">OFFSET(Export!G$8,$U86,0)</f>
        <v>0</v>
      </c>
      <c r="Y86">
        <f ca="1">OFFSET(Export!I$8,$U86,0)</f>
        <v>0</v>
      </c>
      <c r="Z86">
        <f ca="1">OFFSET(Export!J$8,$U86,0)</f>
        <v>0</v>
      </c>
      <c r="AA86">
        <f ca="1">OFFSET(Export!K$8,$U86,0)</f>
        <v>0</v>
      </c>
      <c r="AB86">
        <f ca="1">OFFSET(Export!L$8,$U86,0)</f>
        <v>0</v>
      </c>
      <c r="AC86">
        <f ca="1">OFFSET(Export!M$8,$U86,0)</f>
        <v>0</v>
      </c>
      <c r="AD86">
        <f ca="1">OFFSET(Export!H$8,$U86,0)</f>
        <v>0</v>
      </c>
      <c r="AE86">
        <f ca="1">OFFSET(Export!N$8,$U86,0)</f>
        <v>0</v>
      </c>
      <c r="AF86">
        <f ca="1">OFFSET(Export!O$8,$U86,0)</f>
        <v>4</v>
      </c>
      <c r="AG86">
        <f ca="1">OFFSET(Export!P$8,$U86,0)</f>
        <v>14</v>
      </c>
      <c r="AH86">
        <f ca="1">OFFSET(Export!T$8,$U86,0)</f>
        <v>81</v>
      </c>
      <c r="AI86">
        <f ca="1">OFFSET(Export!E$8,$U86,0)</f>
        <v>142</v>
      </c>
    </row>
    <row r="87" spans="1:35" x14ac:dyDescent="0.25">
      <c r="A87">
        <f t="shared" si="2"/>
        <v>4220</v>
      </c>
      <c r="B87" s="1">
        <f ca="1">OFFSET(Import!B$8,$A87,0)</f>
        <v>43028</v>
      </c>
      <c r="C87">
        <f ca="1">OFFSET(Import!F$8,$A87,0)</f>
        <v>0</v>
      </c>
      <c r="D87">
        <f ca="1">OFFSET(Import!G$8,$A87,0)</f>
        <v>0</v>
      </c>
      <c r="E87">
        <f ca="1">OFFSET(Import!I$8,$A87,0)</f>
        <v>134</v>
      </c>
      <c r="F87">
        <f ca="1">OFFSET(Import!J$8,$A87,0)</f>
        <v>0</v>
      </c>
      <c r="G87">
        <f ca="1">OFFSET(Import!K$8,$A87,0)</f>
        <v>97</v>
      </c>
      <c r="H87">
        <f ca="1">OFFSET(Import!L$8,$A87,0)</f>
        <v>0</v>
      </c>
      <c r="I87">
        <f ca="1">OFFSET(Import!M$8,$A87,0)</f>
        <v>0</v>
      </c>
      <c r="J87">
        <f ca="1">OFFSET(Import!H$8,$A87,0)</f>
        <v>75</v>
      </c>
      <c r="K87">
        <f ca="1">OFFSET(Import!N$8,$A87,0)</f>
        <v>0</v>
      </c>
      <c r="L87">
        <f ca="1">OFFSET(Import!O$8,$A87,0)</f>
        <v>4</v>
      </c>
      <c r="M87">
        <f ca="1">OFFSET(Import!R$8,$A87,0)</f>
        <v>0</v>
      </c>
      <c r="N87">
        <f ca="1">OFFSET(Import!S$8,$A87,0)</f>
        <v>5</v>
      </c>
      <c r="O87">
        <f ca="1">OFFSET(Import!D$8,$A87,0)</f>
        <v>335</v>
      </c>
      <c r="U87">
        <f t="shared" si="3"/>
        <v>4220</v>
      </c>
      <c r="V87" s="1">
        <f ca="1">OFFSET(Export!B$8,$U87,0)</f>
        <v>43028</v>
      </c>
      <c r="W87">
        <f ca="1">OFFSET(Export!F$8,$U87,0)</f>
        <v>0</v>
      </c>
      <c r="X87">
        <f ca="1">OFFSET(Export!G$8,$U87,0)</f>
        <v>0</v>
      </c>
      <c r="Y87">
        <f ca="1">OFFSET(Export!I$8,$U87,0)</f>
        <v>0</v>
      </c>
      <c r="Z87">
        <f ca="1">OFFSET(Export!J$8,$U87,0)</f>
        <v>0</v>
      </c>
      <c r="AA87">
        <f ca="1">OFFSET(Export!K$8,$U87,0)</f>
        <v>0</v>
      </c>
      <c r="AB87">
        <f ca="1">OFFSET(Export!L$8,$U87,0)</f>
        <v>0</v>
      </c>
      <c r="AC87">
        <f ca="1">OFFSET(Export!M$8,$U87,0)</f>
        <v>0</v>
      </c>
      <c r="AD87">
        <f ca="1">OFFSET(Export!H$8,$U87,0)</f>
        <v>0</v>
      </c>
      <c r="AE87">
        <f ca="1">OFFSET(Export!N$8,$U87,0)</f>
        <v>0</v>
      </c>
      <c r="AF87">
        <f ca="1">OFFSET(Export!O$8,$U87,0)</f>
        <v>4</v>
      </c>
      <c r="AG87">
        <f ca="1">OFFSET(Export!P$8,$U87,0)</f>
        <v>14</v>
      </c>
      <c r="AH87">
        <f ca="1">OFFSET(Export!T$8,$U87,0)</f>
        <v>81</v>
      </c>
      <c r="AI87">
        <f ca="1">OFFSET(Export!E$8,$U87,0)</f>
        <v>142</v>
      </c>
    </row>
    <row r="88" spans="1:35" x14ac:dyDescent="0.25">
      <c r="A88">
        <f t="shared" si="2"/>
        <v>4221</v>
      </c>
      <c r="B88" s="1">
        <f ca="1">OFFSET(Import!B$8,$A88,0)</f>
        <v>43029</v>
      </c>
      <c r="C88">
        <f ca="1">OFFSET(Import!F$8,$A88,0)</f>
        <v>0</v>
      </c>
      <c r="D88">
        <f ca="1">OFFSET(Import!G$8,$A88,0)</f>
        <v>0</v>
      </c>
      <c r="E88">
        <f ca="1">OFFSET(Import!I$8,$A88,0)</f>
        <v>134</v>
      </c>
      <c r="F88">
        <f ca="1">OFFSET(Import!J$8,$A88,0)</f>
        <v>0</v>
      </c>
      <c r="G88">
        <f ca="1">OFFSET(Import!K$8,$A88,0)</f>
        <v>97</v>
      </c>
      <c r="H88">
        <f ca="1">OFFSET(Import!L$8,$A88,0)</f>
        <v>0</v>
      </c>
      <c r="I88">
        <f ca="1">OFFSET(Import!M$8,$A88,0)</f>
        <v>0</v>
      </c>
      <c r="J88">
        <f ca="1">OFFSET(Import!H$8,$A88,0)</f>
        <v>75</v>
      </c>
      <c r="K88">
        <f ca="1">OFFSET(Import!N$8,$A88,0)</f>
        <v>0</v>
      </c>
      <c r="L88">
        <f ca="1">OFFSET(Import!O$8,$A88,0)</f>
        <v>4</v>
      </c>
      <c r="M88">
        <f ca="1">OFFSET(Import!R$8,$A88,0)</f>
        <v>0</v>
      </c>
      <c r="N88">
        <f ca="1">OFFSET(Import!S$8,$A88,0)</f>
        <v>5</v>
      </c>
      <c r="O88">
        <f ca="1">OFFSET(Import!D$8,$A88,0)</f>
        <v>335</v>
      </c>
      <c r="U88">
        <f t="shared" si="3"/>
        <v>4221</v>
      </c>
      <c r="V88" s="1">
        <f ca="1">OFFSET(Export!B$8,$U88,0)</f>
        <v>43029</v>
      </c>
      <c r="W88">
        <f ca="1">OFFSET(Export!F$8,$U88,0)</f>
        <v>0</v>
      </c>
      <c r="X88">
        <f ca="1">OFFSET(Export!G$8,$U88,0)</f>
        <v>0</v>
      </c>
      <c r="Y88">
        <f ca="1">OFFSET(Export!I$8,$U88,0)</f>
        <v>0</v>
      </c>
      <c r="Z88">
        <f ca="1">OFFSET(Export!J$8,$U88,0)</f>
        <v>0</v>
      </c>
      <c r="AA88">
        <f ca="1">OFFSET(Export!K$8,$U88,0)</f>
        <v>0</v>
      </c>
      <c r="AB88">
        <f ca="1">OFFSET(Export!L$8,$U88,0)</f>
        <v>0</v>
      </c>
      <c r="AC88">
        <f ca="1">OFFSET(Export!M$8,$U88,0)</f>
        <v>0</v>
      </c>
      <c r="AD88">
        <f ca="1">OFFSET(Export!H$8,$U88,0)</f>
        <v>0</v>
      </c>
      <c r="AE88">
        <f ca="1">OFFSET(Export!N$8,$U88,0)</f>
        <v>0</v>
      </c>
      <c r="AF88">
        <f ca="1">OFFSET(Export!O$8,$U88,0)</f>
        <v>4</v>
      </c>
      <c r="AG88">
        <f ca="1">OFFSET(Export!P$8,$U88,0)</f>
        <v>14</v>
      </c>
      <c r="AH88">
        <f ca="1">OFFSET(Export!T$8,$U88,0)</f>
        <v>81</v>
      </c>
      <c r="AI88">
        <f ca="1">OFFSET(Export!E$8,$U88,0)</f>
        <v>142</v>
      </c>
    </row>
    <row r="89" spans="1:35" x14ac:dyDescent="0.25">
      <c r="A89">
        <f t="shared" si="2"/>
        <v>4222</v>
      </c>
      <c r="B89" s="1">
        <f ca="1">OFFSET(Import!B$8,$A89,0)</f>
        <v>43030</v>
      </c>
      <c r="C89">
        <f ca="1">OFFSET(Import!F$8,$A89,0)</f>
        <v>0</v>
      </c>
      <c r="D89">
        <f ca="1">OFFSET(Import!G$8,$A89,0)</f>
        <v>0</v>
      </c>
      <c r="E89">
        <f ca="1">OFFSET(Import!I$8,$A89,0)</f>
        <v>134</v>
      </c>
      <c r="F89">
        <f ca="1">OFFSET(Import!J$8,$A89,0)</f>
        <v>0</v>
      </c>
      <c r="G89">
        <f ca="1">OFFSET(Import!K$8,$A89,0)</f>
        <v>97</v>
      </c>
      <c r="H89">
        <f ca="1">OFFSET(Import!L$8,$A89,0)</f>
        <v>0</v>
      </c>
      <c r="I89">
        <f ca="1">OFFSET(Import!M$8,$A89,0)</f>
        <v>0</v>
      </c>
      <c r="J89">
        <f ca="1">OFFSET(Import!H$8,$A89,0)</f>
        <v>75</v>
      </c>
      <c r="K89">
        <f ca="1">OFFSET(Import!N$8,$A89,0)</f>
        <v>0</v>
      </c>
      <c r="L89">
        <f ca="1">OFFSET(Import!O$8,$A89,0)</f>
        <v>4</v>
      </c>
      <c r="M89">
        <f ca="1">OFFSET(Import!R$8,$A89,0)</f>
        <v>0</v>
      </c>
      <c r="N89">
        <f ca="1">OFFSET(Import!S$8,$A89,0)</f>
        <v>5</v>
      </c>
      <c r="O89">
        <f ca="1">OFFSET(Import!D$8,$A89,0)</f>
        <v>335</v>
      </c>
      <c r="U89">
        <f t="shared" si="3"/>
        <v>4222</v>
      </c>
      <c r="V89" s="1">
        <f ca="1">OFFSET(Export!B$8,$U89,0)</f>
        <v>43030</v>
      </c>
      <c r="W89">
        <f ca="1">OFFSET(Export!F$8,$U89,0)</f>
        <v>0</v>
      </c>
      <c r="X89">
        <f ca="1">OFFSET(Export!G$8,$U89,0)</f>
        <v>0</v>
      </c>
      <c r="Y89">
        <f ca="1">OFFSET(Export!I$8,$U89,0)</f>
        <v>0</v>
      </c>
      <c r="Z89">
        <f ca="1">OFFSET(Export!J$8,$U89,0)</f>
        <v>0</v>
      </c>
      <c r="AA89">
        <f ca="1">OFFSET(Export!K$8,$U89,0)</f>
        <v>0</v>
      </c>
      <c r="AB89">
        <f ca="1">OFFSET(Export!L$8,$U89,0)</f>
        <v>0</v>
      </c>
      <c r="AC89">
        <f ca="1">OFFSET(Export!M$8,$U89,0)</f>
        <v>0</v>
      </c>
      <c r="AD89">
        <f ca="1">OFFSET(Export!H$8,$U89,0)</f>
        <v>0</v>
      </c>
      <c r="AE89">
        <f ca="1">OFFSET(Export!N$8,$U89,0)</f>
        <v>0</v>
      </c>
      <c r="AF89">
        <f ca="1">OFFSET(Export!O$8,$U89,0)</f>
        <v>4</v>
      </c>
      <c r="AG89">
        <f ca="1">OFFSET(Export!P$8,$U89,0)</f>
        <v>14</v>
      </c>
      <c r="AH89">
        <f ca="1">OFFSET(Export!T$8,$U89,0)</f>
        <v>81</v>
      </c>
      <c r="AI89">
        <f ca="1">OFFSET(Export!E$8,$U89,0)</f>
        <v>142</v>
      </c>
    </row>
    <row r="90" spans="1:35" x14ac:dyDescent="0.25">
      <c r="A90">
        <f t="shared" si="2"/>
        <v>4223</v>
      </c>
      <c r="B90" s="1">
        <f ca="1">OFFSET(Import!B$8,$A90,0)</f>
        <v>43031</v>
      </c>
      <c r="C90">
        <f ca="1">OFFSET(Import!F$8,$A90,0)</f>
        <v>0</v>
      </c>
      <c r="D90">
        <f ca="1">OFFSET(Import!G$8,$A90,0)</f>
        <v>0</v>
      </c>
      <c r="E90">
        <f ca="1">OFFSET(Import!I$8,$A90,0)</f>
        <v>134</v>
      </c>
      <c r="F90">
        <f ca="1">OFFSET(Import!J$8,$A90,0)</f>
        <v>0</v>
      </c>
      <c r="G90">
        <f ca="1">OFFSET(Import!K$8,$A90,0)</f>
        <v>97</v>
      </c>
      <c r="H90">
        <f ca="1">OFFSET(Import!L$8,$A90,0)</f>
        <v>0</v>
      </c>
      <c r="I90">
        <f ca="1">OFFSET(Import!M$8,$A90,0)</f>
        <v>0</v>
      </c>
      <c r="J90">
        <f ca="1">OFFSET(Import!H$8,$A90,0)</f>
        <v>75</v>
      </c>
      <c r="K90">
        <f ca="1">OFFSET(Import!N$8,$A90,0)</f>
        <v>0</v>
      </c>
      <c r="L90">
        <f ca="1">OFFSET(Import!O$8,$A90,0)</f>
        <v>4</v>
      </c>
      <c r="M90">
        <f ca="1">OFFSET(Import!R$8,$A90,0)</f>
        <v>0</v>
      </c>
      <c r="N90">
        <f ca="1">OFFSET(Import!S$8,$A90,0)</f>
        <v>5</v>
      </c>
      <c r="O90">
        <f ca="1">OFFSET(Import!D$8,$A90,0)</f>
        <v>335</v>
      </c>
      <c r="U90">
        <f t="shared" si="3"/>
        <v>4223</v>
      </c>
      <c r="V90" s="1">
        <f ca="1">OFFSET(Export!B$8,$U90,0)</f>
        <v>43031</v>
      </c>
      <c r="W90">
        <f ca="1">OFFSET(Export!F$8,$U90,0)</f>
        <v>0</v>
      </c>
      <c r="X90">
        <f ca="1">OFFSET(Export!G$8,$U90,0)</f>
        <v>0</v>
      </c>
      <c r="Y90">
        <f ca="1">OFFSET(Export!I$8,$U90,0)</f>
        <v>0</v>
      </c>
      <c r="Z90">
        <f ca="1">OFFSET(Export!J$8,$U90,0)</f>
        <v>0</v>
      </c>
      <c r="AA90">
        <f ca="1">OFFSET(Export!K$8,$U90,0)</f>
        <v>0</v>
      </c>
      <c r="AB90">
        <f ca="1">OFFSET(Export!L$8,$U90,0)</f>
        <v>0</v>
      </c>
      <c r="AC90">
        <f ca="1">OFFSET(Export!M$8,$U90,0)</f>
        <v>0</v>
      </c>
      <c r="AD90">
        <f ca="1">OFFSET(Export!H$8,$U90,0)</f>
        <v>0</v>
      </c>
      <c r="AE90">
        <f ca="1">OFFSET(Export!N$8,$U90,0)</f>
        <v>0</v>
      </c>
      <c r="AF90">
        <f ca="1">OFFSET(Export!O$8,$U90,0)</f>
        <v>4</v>
      </c>
      <c r="AG90">
        <f ca="1">OFFSET(Export!P$8,$U90,0)</f>
        <v>14</v>
      </c>
      <c r="AH90">
        <f ca="1">OFFSET(Export!T$8,$U90,0)</f>
        <v>81</v>
      </c>
      <c r="AI90">
        <f ca="1">OFFSET(Export!E$8,$U90,0)</f>
        <v>142</v>
      </c>
    </row>
    <row r="91" spans="1:35" x14ac:dyDescent="0.25">
      <c r="A91">
        <f t="shared" si="2"/>
        <v>4224</v>
      </c>
      <c r="B91" s="1">
        <f ca="1">OFFSET(Import!B$8,$A91,0)</f>
        <v>43032</v>
      </c>
      <c r="C91">
        <f ca="1">OFFSET(Import!F$8,$A91,0)</f>
        <v>0</v>
      </c>
      <c r="D91">
        <f ca="1">OFFSET(Import!G$8,$A91,0)</f>
        <v>0</v>
      </c>
      <c r="E91">
        <f ca="1">OFFSET(Import!I$8,$A91,0)</f>
        <v>134</v>
      </c>
      <c r="F91">
        <f ca="1">OFFSET(Import!J$8,$A91,0)</f>
        <v>0</v>
      </c>
      <c r="G91">
        <f ca="1">OFFSET(Import!K$8,$A91,0)</f>
        <v>97</v>
      </c>
      <c r="H91">
        <f ca="1">OFFSET(Import!L$8,$A91,0)</f>
        <v>0</v>
      </c>
      <c r="I91">
        <f ca="1">OFFSET(Import!M$8,$A91,0)</f>
        <v>0</v>
      </c>
      <c r="J91">
        <f ca="1">OFFSET(Import!H$8,$A91,0)</f>
        <v>75</v>
      </c>
      <c r="K91">
        <f ca="1">OFFSET(Import!N$8,$A91,0)</f>
        <v>0</v>
      </c>
      <c r="L91">
        <f ca="1">OFFSET(Import!O$8,$A91,0)</f>
        <v>4</v>
      </c>
      <c r="M91">
        <f ca="1">OFFSET(Import!R$8,$A91,0)</f>
        <v>0</v>
      </c>
      <c r="N91">
        <f ca="1">OFFSET(Import!S$8,$A91,0)</f>
        <v>5</v>
      </c>
      <c r="O91">
        <f ca="1">OFFSET(Import!D$8,$A91,0)</f>
        <v>335</v>
      </c>
      <c r="U91">
        <f t="shared" si="3"/>
        <v>4224</v>
      </c>
      <c r="V91" s="1">
        <f ca="1">OFFSET(Export!B$8,$U91,0)</f>
        <v>43032</v>
      </c>
      <c r="W91">
        <f ca="1">OFFSET(Export!F$8,$U91,0)</f>
        <v>0</v>
      </c>
      <c r="X91">
        <f ca="1">OFFSET(Export!G$8,$U91,0)</f>
        <v>0</v>
      </c>
      <c r="Y91">
        <f ca="1">OFFSET(Export!I$8,$U91,0)</f>
        <v>0</v>
      </c>
      <c r="Z91">
        <f ca="1">OFFSET(Export!J$8,$U91,0)</f>
        <v>0</v>
      </c>
      <c r="AA91">
        <f ca="1">OFFSET(Export!K$8,$U91,0)</f>
        <v>0</v>
      </c>
      <c r="AB91">
        <f ca="1">OFFSET(Export!L$8,$U91,0)</f>
        <v>0</v>
      </c>
      <c r="AC91">
        <f ca="1">OFFSET(Export!M$8,$U91,0)</f>
        <v>0</v>
      </c>
      <c r="AD91">
        <f ca="1">OFFSET(Export!H$8,$U91,0)</f>
        <v>0</v>
      </c>
      <c r="AE91">
        <f ca="1">OFFSET(Export!N$8,$U91,0)</f>
        <v>0</v>
      </c>
      <c r="AF91">
        <f ca="1">OFFSET(Export!O$8,$U91,0)</f>
        <v>4</v>
      </c>
      <c r="AG91">
        <f ca="1">OFFSET(Export!P$8,$U91,0)</f>
        <v>14</v>
      </c>
      <c r="AH91">
        <f ca="1">OFFSET(Export!T$8,$U91,0)</f>
        <v>81</v>
      </c>
      <c r="AI91">
        <f ca="1">OFFSET(Export!E$8,$U91,0)</f>
        <v>142</v>
      </c>
    </row>
    <row r="92" spans="1:35" x14ac:dyDescent="0.25">
      <c r="A92">
        <f t="shared" si="2"/>
        <v>4225</v>
      </c>
      <c r="B92" s="1">
        <f ca="1">OFFSET(Import!B$8,$A92,0)</f>
        <v>43033</v>
      </c>
      <c r="C92">
        <f ca="1">OFFSET(Import!F$8,$A92,0)</f>
        <v>0</v>
      </c>
      <c r="D92">
        <f ca="1">OFFSET(Import!G$8,$A92,0)</f>
        <v>0</v>
      </c>
      <c r="E92">
        <f ca="1">OFFSET(Import!I$8,$A92,0)</f>
        <v>134</v>
      </c>
      <c r="F92">
        <f ca="1">OFFSET(Import!J$8,$A92,0)</f>
        <v>0</v>
      </c>
      <c r="G92">
        <f ca="1">OFFSET(Import!K$8,$A92,0)</f>
        <v>97</v>
      </c>
      <c r="H92">
        <f ca="1">OFFSET(Import!L$8,$A92,0)</f>
        <v>0</v>
      </c>
      <c r="I92">
        <f ca="1">OFFSET(Import!M$8,$A92,0)</f>
        <v>0</v>
      </c>
      <c r="J92">
        <f ca="1">OFFSET(Import!H$8,$A92,0)</f>
        <v>75</v>
      </c>
      <c r="K92">
        <f ca="1">OFFSET(Import!N$8,$A92,0)</f>
        <v>0</v>
      </c>
      <c r="L92">
        <f ca="1">OFFSET(Import!O$8,$A92,0)</f>
        <v>4</v>
      </c>
      <c r="M92">
        <f ca="1">OFFSET(Import!R$8,$A92,0)</f>
        <v>0</v>
      </c>
      <c r="N92">
        <f ca="1">OFFSET(Import!S$8,$A92,0)</f>
        <v>5</v>
      </c>
      <c r="O92">
        <f ca="1">OFFSET(Import!D$8,$A92,0)</f>
        <v>335</v>
      </c>
      <c r="U92">
        <f t="shared" si="3"/>
        <v>4225</v>
      </c>
      <c r="V92" s="1">
        <f ca="1">OFFSET(Export!B$8,$U92,0)</f>
        <v>43033</v>
      </c>
      <c r="W92">
        <f ca="1">OFFSET(Export!F$8,$U92,0)</f>
        <v>0</v>
      </c>
      <c r="X92">
        <f ca="1">OFFSET(Export!G$8,$U92,0)</f>
        <v>0</v>
      </c>
      <c r="Y92">
        <f ca="1">OFFSET(Export!I$8,$U92,0)</f>
        <v>0</v>
      </c>
      <c r="Z92">
        <f ca="1">OFFSET(Export!J$8,$U92,0)</f>
        <v>0</v>
      </c>
      <c r="AA92">
        <f ca="1">OFFSET(Export!K$8,$U92,0)</f>
        <v>0</v>
      </c>
      <c r="AB92">
        <f ca="1">OFFSET(Export!L$8,$U92,0)</f>
        <v>0</v>
      </c>
      <c r="AC92">
        <f ca="1">OFFSET(Export!M$8,$U92,0)</f>
        <v>0</v>
      </c>
      <c r="AD92">
        <f ca="1">OFFSET(Export!H$8,$U92,0)</f>
        <v>0</v>
      </c>
      <c r="AE92">
        <f ca="1">OFFSET(Export!N$8,$U92,0)</f>
        <v>0</v>
      </c>
      <c r="AF92">
        <f ca="1">OFFSET(Export!O$8,$U92,0)</f>
        <v>4</v>
      </c>
      <c r="AG92">
        <f ca="1">OFFSET(Export!P$8,$U92,0)</f>
        <v>14</v>
      </c>
      <c r="AH92">
        <f ca="1">OFFSET(Export!T$8,$U92,0)</f>
        <v>81</v>
      </c>
      <c r="AI92">
        <f ca="1">OFFSET(Export!E$8,$U92,0)</f>
        <v>142</v>
      </c>
    </row>
    <row r="93" spans="1:35" x14ac:dyDescent="0.25">
      <c r="A93">
        <f t="shared" si="2"/>
        <v>4226</v>
      </c>
      <c r="B93" s="1">
        <f ca="1">OFFSET(Import!B$8,$A93,0)</f>
        <v>43034</v>
      </c>
      <c r="C93">
        <f ca="1">OFFSET(Import!F$8,$A93,0)</f>
        <v>0</v>
      </c>
      <c r="D93">
        <f ca="1">OFFSET(Import!G$8,$A93,0)</f>
        <v>0</v>
      </c>
      <c r="E93">
        <f ca="1">OFFSET(Import!I$8,$A93,0)</f>
        <v>134</v>
      </c>
      <c r="F93">
        <f ca="1">OFFSET(Import!J$8,$A93,0)</f>
        <v>0</v>
      </c>
      <c r="G93">
        <f ca="1">OFFSET(Import!K$8,$A93,0)</f>
        <v>97</v>
      </c>
      <c r="H93">
        <f ca="1">OFFSET(Import!L$8,$A93,0)</f>
        <v>0</v>
      </c>
      <c r="I93">
        <f ca="1">OFFSET(Import!M$8,$A93,0)</f>
        <v>0</v>
      </c>
      <c r="J93">
        <f ca="1">OFFSET(Import!H$8,$A93,0)</f>
        <v>75</v>
      </c>
      <c r="K93">
        <f ca="1">OFFSET(Import!N$8,$A93,0)</f>
        <v>0</v>
      </c>
      <c r="L93">
        <f ca="1">OFFSET(Import!O$8,$A93,0)</f>
        <v>4</v>
      </c>
      <c r="M93">
        <f ca="1">OFFSET(Import!R$8,$A93,0)</f>
        <v>0</v>
      </c>
      <c r="N93">
        <f ca="1">OFFSET(Import!S$8,$A93,0)</f>
        <v>5</v>
      </c>
      <c r="O93">
        <f ca="1">OFFSET(Import!D$8,$A93,0)</f>
        <v>335</v>
      </c>
      <c r="U93">
        <f t="shared" si="3"/>
        <v>4226</v>
      </c>
      <c r="V93" s="1">
        <f ca="1">OFFSET(Export!B$8,$U93,0)</f>
        <v>43034</v>
      </c>
      <c r="W93">
        <f ca="1">OFFSET(Export!F$8,$U93,0)</f>
        <v>0</v>
      </c>
      <c r="X93">
        <f ca="1">OFFSET(Export!G$8,$U93,0)</f>
        <v>0</v>
      </c>
      <c r="Y93">
        <f ca="1">OFFSET(Export!I$8,$U93,0)</f>
        <v>0</v>
      </c>
      <c r="Z93">
        <f ca="1">OFFSET(Export!J$8,$U93,0)</f>
        <v>0</v>
      </c>
      <c r="AA93">
        <f ca="1">OFFSET(Export!K$8,$U93,0)</f>
        <v>0</v>
      </c>
      <c r="AB93">
        <f ca="1">OFFSET(Export!L$8,$U93,0)</f>
        <v>0</v>
      </c>
      <c r="AC93">
        <f ca="1">OFFSET(Export!M$8,$U93,0)</f>
        <v>0</v>
      </c>
      <c r="AD93">
        <f ca="1">OFFSET(Export!H$8,$U93,0)</f>
        <v>0</v>
      </c>
      <c r="AE93">
        <f ca="1">OFFSET(Export!N$8,$U93,0)</f>
        <v>0</v>
      </c>
      <c r="AF93">
        <f ca="1">OFFSET(Export!O$8,$U93,0)</f>
        <v>4</v>
      </c>
      <c r="AG93">
        <f ca="1">OFFSET(Export!P$8,$U93,0)</f>
        <v>14</v>
      </c>
      <c r="AH93">
        <f ca="1">OFFSET(Export!T$8,$U93,0)</f>
        <v>81</v>
      </c>
      <c r="AI93">
        <f ca="1">OFFSET(Export!E$8,$U93,0)</f>
        <v>142</v>
      </c>
    </row>
    <row r="94" spans="1:35" x14ac:dyDescent="0.25">
      <c r="A94">
        <f t="shared" si="2"/>
        <v>4227</v>
      </c>
      <c r="B94" s="1">
        <f ca="1">OFFSET(Import!B$8,$A94,0)</f>
        <v>43035</v>
      </c>
      <c r="C94">
        <f ca="1">OFFSET(Import!F$8,$A94,0)</f>
        <v>0</v>
      </c>
      <c r="D94">
        <f ca="1">OFFSET(Import!G$8,$A94,0)</f>
        <v>0</v>
      </c>
      <c r="E94">
        <f ca="1">OFFSET(Import!I$8,$A94,0)</f>
        <v>134</v>
      </c>
      <c r="F94">
        <f ca="1">OFFSET(Import!J$8,$A94,0)</f>
        <v>0</v>
      </c>
      <c r="G94">
        <f ca="1">OFFSET(Import!K$8,$A94,0)</f>
        <v>97</v>
      </c>
      <c r="H94">
        <f ca="1">OFFSET(Import!L$8,$A94,0)</f>
        <v>0</v>
      </c>
      <c r="I94">
        <f ca="1">OFFSET(Import!M$8,$A94,0)</f>
        <v>0</v>
      </c>
      <c r="J94">
        <f ca="1">OFFSET(Import!H$8,$A94,0)</f>
        <v>75</v>
      </c>
      <c r="K94">
        <f ca="1">OFFSET(Import!N$8,$A94,0)</f>
        <v>0</v>
      </c>
      <c r="L94">
        <f ca="1">OFFSET(Import!O$8,$A94,0)</f>
        <v>4</v>
      </c>
      <c r="M94">
        <f ca="1">OFFSET(Import!R$8,$A94,0)</f>
        <v>0</v>
      </c>
      <c r="N94">
        <f ca="1">OFFSET(Import!S$8,$A94,0)</f>
        <v>5</v>
      </c>
      <c r="O94">
        <f ca="1">OFFSET(Import!D$8,$A94,0)</f>
        <v>335</v>
      </c>
      <c r="U94">
        <f t="shared" si="3"/>
        <v>4227</v>
      </c>
      <c r="V94" s="1">
        <f ca="1">OFFSET(Export!B$8,$U94,0)</f>
        <v>43035</v>
      </c>
      <c r="W94">
        <f ca="1">OFFSET(Export!F$8,$U94,0)</f>
        <v>0</v>
      </c>
      <c r="X94">
        <f ca="1">OFFSET(Export!G$8,$U94,0)</f>
        <v>0</v>
      </c>
      <c r="Y94">
        <f ca="1">OFFSET(Export!I$8,$U94,0)</f>
        <v>0</v>
      </c>
      <c r="Z94">
        <f ca="1">OFFSET(Export!J$8,$U94,0)</f>
        <v>0</v>
      </c>
      <c r="AA94">
        <f ca="1">OFFSET(Export!K$8,$U94,0)</f>
        <v>0</v>
      </c>
      <c r="AB94">
        <f ca="1">OFFSET(Export!L$8,$U94,0)</f>
        <v>0</v>
      </c>
      <c r="AC94">
        <f ca="1">OFFSET(Export!M$8,$U94,0)</f>
        <v>0</v>
      </c>
      <c r="AD94">
        <f ca="1">OFFSET(Export!H$8,$U94,0)</f>
        <v>0</v>
      </c>
      <c r="AE94">
        <f ca="1">OFFSET(Export!N$8,$U94,0)</f>
        <v>0</v>
      </c>
      <c r="AF94">
        <f ca="1">OFFSET(Export!O$8,$U94,0)</f>
        <v>4</v>
      </c>
      <c r="AG94">
        <f ca="1">OFFSET(Export!P$8,$U94,0)</f>
        <v>14</v>
      </c>
      <c r="AH94">
        <f ca="1">OFFSET(Export!T$8,$U94,0)</f>
        <v>81</v>
      </c>
      <c r="AI94">
        <f ca="1">OFFSET(Export!E$8,$U94,0)</f>
        <v>142</v>
      </c>
    </row>
    <row r="95" spans="1:35" x14ac:dyDescent="0.25">
      <c r="A95">
        <f t="shared" si="2"/>
        <v>4228</v>
      </c>
      <c r="B95" s="1">
        <f ca="1">OFFSET(Import!B$8,$A95,0)</f>
        <v>43036</v>
      </c>
      <c r="C95">
        <f ca="1">OFFSET(Import!F$8,$A95,0)</f>
        <v>0</v>
      </c>
      <c r="D95">
        <f ca="1">OFFSET(Import!G$8,$A95,0)</f>
        <v>0</v>
      </c>
      <c r="E95">
        <f ca="1">OFFSET(Import!I$8,$A95,0)</f>
        <v>134</v>
      </c>
      <c r="F95">
        <f ca="1">OFFSET(Import!J$8,$A95,0)</f>
        <v>0</v>
      </c>
      <c r="G95">
        <f ca="1">OFFSET(Import!K$8,$A95,0)</f>
        <v>97</v>
      </c>
      <c r="H95">
        <f ca="1">OFFSET(Import!L$8,$A95,0)</f>
        <v>0</v>
      </c>
      <c r="I95">
        <f ca="1">OFFSET(Import!M$8,$A95,0)</f>
        <v>0</v>
      </c>
      <c r="J95">
        <f ca="1">OFFSET(Import!H$8,$A95,0)</f>
        <v>75</v>
      </c>
      <c r="K95">
        <f ca="1">OFFSET(Import!N$8,$A95,0)</f>
        <v>0</v>
      </c>
      <c r="L95">
        <f ca="1">OFFSET(Import!O$8,$A95,0)</f>
        <v>4</v>
      </c>
      <c r="M95">
        <f ca="1">OFFSET(Import!R$8,$A95,0)</f>
        <v>0</v>
      </c>
      <c r="N95">
        <f ca="1">OFFSET(Import!S$8,$A95,0)</f>
        <v>5</v>
      </c>
      <c r="O95">
        <f ca="1">OFFSET(Import!D$8,$A95,0)</f>
        <v>335</v>
      </c>
      <c r="U95">
        <f t="shared" si="3"/>
        <v>4228</v>
      </c>
      <c r="V95" s="1">
        <f ca="1">OFFSET(Export!B$8,$U95,0)</f>
        <v>43036</v>
      </c>
      <c r="W95">
        <f ca="1">OFFSET(Export!F$8,$U95,0)</f>
        <v>0</v>
      </c>
      <c r="X95">
        <f ca="1">OFFSET(Export!G$8,$U95,0)</f>
        <v>0</v>
      </c>
      <c r="Y95">
        <f ca="1">OFFSET(Export!I$8,$U95,0)</f>
        <v>0</v>
      </c>
      <c r="Z95">
        <f ca="1">OFFSET(Export!J$8,$U95,0)</f>
        <v>0</v>
      </c>
      <c r="AA95">
        <f ca="1">OFFSET(Export!K$8,$U95,0)</f>
        <v>0</v>
      </c>
      <c r="AB95">
        <f ca="1">OFFSET(Export!L$8,$U95,0)</f>
        <v>0</v>
      </c>
      <c r="AC95">
        <f ca="1">OFFSET(Export!M$8,$U95,0)</f>
        <v>0</v>
      </c>
      <c r="AD95">
        <f ca="1">OFFSET(Export!H$8,$U95,0)</f>
        <v>0</v>
      </c>
      <c r="AE95">
        <f ca="1">OFFSET(Export!N$8,$U95,0)</f>
        <v>0</v>
      </c>
      <c r="AF95">
        <f ca="1">OFFSET(Export!O$8,$U95,0)</f>
        <v>4</v>
      </c>
      <c r="AG95">
        <f ca="1">OFFSET(Export!P$8,$U95,0)</f>
        <v>14</v>
      </c>
      <c r="AH95">
        <f ca="1">OFFSET(Export!T$8,$U95,0)</f>
        <v>81</v>
      </c>
      <c r="AI95">
        <f ca="1">OFFSET(Export!E$8,$U95,0)</f>
        <v>142</v>
      </c>
    </row>
    <row r="96" spans="1:35" x14ac:dyDescent="0.25">
      <c r="A96">
        <f t="shared" si="2"/>
        <v>4229</v>
      </c>
      <c r="B96" s="1">
        <f ca="1">OFFSET(Import!B$8,$A96,0)</f>
        <v>43037</v>
      </c>
      <c r="C96">
        <f ca="1">OFFSET(Import!F$8,$A96,0)</f>
        <v>0</v>
      </c>
      <c r="D96">
        <f ca="1">OFFSET(Import!G$8,$A96,0)</f>
        <v>0</v>
      </c>
      <c r="E96">
        <f ca="1">OFFSET(Import!I$8,$A96,0)</f>
        <v>134</v>
      </c>
      <c r="F96">
        <f ca="1">OFFSET(Import!J$8,$A96,0)</f>
        <v>0</v>
      </c>
      <c r="G96">
        <f ca="1">OFFSET(Import!K$8,$A96,0)</f>
        <v>97</v>
      </c>
      <c r="H96">
        <f ca="1">OFFSET(Import!L$8,$A96,0)</f>
        <v>0</v>
      </c>
      <c r="I96">
        <f ca="1">OFFSET(Import!M$8,$A96,0)</f>
        <v>0</v>
      </c>
      <c r="J96">
        <f ca="1">OFFSET(Import!H$8,$A96,0)</f>
        <v>75</v>
      </c>
      <c r="K96">
        <f ca="1">OFFSET(Import!N$8,$A96,0)</f>
        <v>0</v>
      </c>
      <c r="L96">
        <f ca="1">OFFSET(Import!O$8,$A96,0)</f>
        <v>4</v>
      </c>
      <c r="M96">
        <f ca="1">OFFSET(Import!R$8,$A96,0)</f>
        <v>0</v>
      </c>
      <c r="N96">
        <f ca="1">OFFSET(Import!S$8,$A96,0)</f>
        <v>5</v>
      </c>
      <c r="O96">
        <f ca="1">OFFSET(Import!D$8,$A96,0)</f>
        <v>335</v>
      </c>
      <c r="U96">
        <f t="shared" si="3"/>
        <v>4229</v>
      </c>
      <c r="V96" s="1">
        <f ca="1">OFFSET(Export!B$8,$U96,0)</f>
        <v>43037</v>
      </c>
      <c r="W96">
        <f ca="1">OFFSET(Export!F$8,$U96,0)</f>
        <v>0</v>
      </c>
      <c r="X96">
        <f ca="1">OFFSET(Export!G$8,$U96,0)</f>
        <v>0</v>
      </c>
      <c r="Y96">
        <f ca="1">OFFSET(Export!I$8,$U96,0)</f>
        <v>0</v>
      </c>
      <c r="Z96">
        <f ca="1">OFFSET(Export!J$8,$U96,0)</f>
        <v>0</v>
      </c>
      <c r="AA96">
        <f ca="1">OFFSET(Export!K$8,$U96,0)</f>
        <v>0</v>
      </c>
      <c r="AB96">
        <f ca="1">OFFSET(Export!L$8,$U96,0)</f>
        <v>0</v>
      </c>
      <c r="AC96">
        <f ca="1">OFFSET(Export!M$8,$U96,0)</f>
        <v>0</v>
      </c>
      <c r="AD96">
        <f ca="1">OFFSET(Export!H$8,$U96,0)</f>
        <v>0</v>
      </c>
      <c r="AE96">
        <f ca="1">OFFSET(Export!N$8,$U96,0)</f>
        <v>0</v>
      </c>
      <c r="AF96">
        <f ca="1">OFFSET(Export!O$8,$U96,0)</f>
        <v>4</v>
      </c>
      <c r="AG96">
        <f ca="1">OFFSET(Export!P$8,$U96,0)</f>
        <v>14</v>
      </c>
      <c r="AH96">
        <f ca="1">OFFSET(Export!T$8,$U96,0)</f>
        <v>81</v>
      </c>
      <c r="AI96">
        <f ca="1">OFFSET(Export!E$8,$U96,0)</f>
        <v>142</v>
      </c>
    </row>
    <row r="97" spans="1:35" x14ac:dyDescent="0.25">
      <c r="A97">
        <f t="shared" si="2"/>
        <v>4230</v>
      </c>
      <c r="B97" s="1">
        <f ca="1">OFFSET(Import!B$8,$A97,0)</f>
        <v>43038</v>
      </c>
      <c r="C97">
        <f ca="1">OFFSET(Import!F$8,$A97,0)</f>
        <v>0</v>
      </c>
      <c r="D97">
        <f ca="1">OFFSET(Import!G$8,$A97,0)</f>
        <v>0</v>
      </c>
      <c r="E97">
        <f ca="1">OFFSET(Import!I$8,$A97,0)</f>
        <v>134</v>
      </c>
      <c r="F97">
        <f ca="1">OFFSET(Import!J$8,$A97,0)</f>
        <v>0</v>
      </c>
      <c r="G97">
        <f ca="1">OFFSET(Import!K$8,$A97,0)</f>
        <v>97</v>
      </c>
      <c r="H97">
        <f ca="1">OFFSET(Import!L$8,$A97,0)</f>
        <v>0</v>
      </c>
      <c r="I97">
        <f ca="1">OFFSET(Import!M$8,$A97,0)</f>
        <v>0</v>
      </c>
      <c r="J97">
        <f ca="1">OFFSET(Import!H$8,$A97,0)</f>
        <v>75</v>
      </c>
      <c r="K97">
        <f ca="1">OFFSET(Import!N$8,$A97,0)</f>
        <v>0</v>
      </c>
      <c r="L97">
        <f ca="1">OFFSET(Import!O$8,$A97,0)</f>
        <v>4</v>
      </c>
      <c r="M97">
        <f ca="1">OFFSET(Import!R$8,$A97,0)</f>
        <v>0</v>
      </c>
      <c r="N97">
        <f ca="1">OFFSET(Import!S$8,$A97,0)</f>
        <v>5</v>
      </c>
      <c r="O97">
        <f ca="1">OFFSET(Import!D$8,$A97,0)</f>
        <v>335</v>
      </c>
      <c r="U97">
        <f t="shared" si="3"/>
        <v>4230</v>
      </c>
      <c r="V97" s="1">
        <f ca="1">OFFSET(Export!B$8,$U97,0)</f>
        <v>43038</v>
      </c>
      <c r="W97">
        <f ca="1">OFFSET(Export!F$8,$U97,0)</f>
        <v>0</v>
      </c>
      <c r="X97">
        <f ca="1">OFFSET(Export!G$8,$U97,0)</f>
        <v>0</v>
      </c>
      <c r="Y97">
        <f ca="1">OFFSET(Export!I$8,$U97,0)</f>
        <v>0</v>
      </c>
      <c r="Z97">
        <f ca="1">OFFSET(Export!J$8,$U97,0)</f>
        <v>0</v>
      </c>
      <c r="AA97">
        <f ca="1">OFFSET(Export!K$8,$U97,0)</f>
        <v>0</v>
      </c>
      <c r="AB97">
        <f ca="1">OFFSET(Export!L$8,$U97,0)</f>
        <v>0</v>
      </c>
      <c r="AC97">
        <f ca="1">OFFSET(Export!M$8,$U97,0)</f>
        <v>0</v>
      </c>
      <c r="AD97">
        <f ca="1">OFFSET(Export!H$8,$U97,0)</f>
        <v>0</v>
      </c>
      <c r="AE97">
        <f ca="1">OFFSET(Export!N$8,$U97,0)</f>
        <v>0</v>
      </c>
      <c r="AF97">
        <f ca="1">OFFSET(Export!O$8,$U97,0)</f>
        <v>4</v>
      </c>
      <c r="AG97">
        <f ca="1">OFFSET(Export!P$8,$U97,0)</f>
        <v>14</v>
      </c>
      <c r="AH97">
        <f ca="1">OFFSET(Export!T$8,$U97,0)</f>
        <v>81</v>
      </c>
      <c r="AI97">
        <f ca="1">OFFSET(Export!E$8,$U97,0)</f>
        <v>142</v>
      </c>
    </row>
    <row r="98" spans="1:35" x14ac:dyDescent="0.25">
      <c r="A98">
        <f t="shared" si="2"/>
        <v>4231</v>
      </c>
      <c r="B98" s="1">
        <f ca="1">OFFSET(Import!B$8,$A98,0)</f>
        <v>43039</v>
      </c>
      <c r="C98">
        <f ca="1">OFFSET(Import!F$8,$A98,0)</f>
        <v>0</v>
      </c>
      <c r="D98">
        <f ca="1">OFFSET(Import!G$8,$A98,0)</f>
        <v>0</v>
      </c>
      <c r="E98">
        <f ca="1">OFFSET(Import!I$8,$A98,0)</f>
        <v>134</v>
      </c>
      <c r="F98">
        <f ca="1">OFFSET(Import!J$8,$A98,0)</f>
        <v>0</v>
      </c>
      <c r="G98">
        <f ca="1">OFFSET(Import!K$8,$A98,0)</f>
        <v>97</v>
      </c>
      <c r="H98">
        <f ca="1">OFFSET(Import!L$8,$A98,0)</f>
        <v>0</v>
      </c>
      <c r="I98">
        <f ca="1">OFFSET(Import!M$8,$A98,0)</f>
        <v>0</v>
      </c>
      <c r="J98">
        <f ca="1">OFFSET(Import!H$8,$A98,0)</f>
        <v>75</v>
      </c>
      <c r="K98">
        <f ca="1">OFFSET(Import!N$8,$A98,0)</f>
        <v>0</v>
      </c>
      <c r="L98">
        <f ca="1">OFFSET(Import!O$8,$A98,0)</f>
        <v>4</v>
      </c>
      <c r="M98">
        <f ca="1">OFFSET(Import!R$8,$A98,0)</f>
        <v>0</v>
      </c>
      <c r="N98">
        <f ca="1">OFFSET(Import!S$8,$A98,0)</f>
        <v>5</v>
      </c>
      <c r="O98">
        <f ca="1">OFFSET(Import!D$8,$A98,0)</f>
        <v>335</v>
      </c>
      <c r="U98">
        <f t="shared" si="3"/>
        <v>4231</v>
      </c>
      <c r="V98" s="1">
        <f ca="1">OFFSET(Export!B$8,$U98,0)</f>
        <v>43039</v>
      </c>
      <c r="W98">
        <f ca="1">OFFSET(Export!F$8,$U98,0)</f>
        <v>0</v>
      </c>
      <c r="X98">
        <f ca="1">OFFSET(Export!G$8,$U98,0)</f>
        <v>0</v>
      </c>
      <c r="Y98">
        <f ca="1">OFFSET(Export!I$8,$U98,0)</f>
        <v>0</v>
      </c>
      <c r="Z98">
        <f ca="1">OFFSET(Export!J$8,$U98,0)</f>
        <v>0</v>
      </c>
      <c r="AA98">
        <f ca="1">OFFSET(Export!K$8,$U98,0)</f>
        <v>0</v>
      </c>
      <c r="AB98">
        <f ca="1">OFFSET(Export!L$8,$U98,0)</f>
        <v>0</v>
      </c>
      <c r="AC98">
        <f ca="1">OFFSET(Export!M$8,$U98,0)</f>
        <v>0</v>
      </c>
      <c r="AD98">
        <f ca="1">OFFSET(Export!H$8,$U98,0)</f>
        <v>0</v>
      </c>
      <c r="AE98">
        <f ca="1">OFFSET(Export!N$8,$U98,0)</f>
        <v>0</v>
      </c>
      <c r="AF98">
        <f ca="1">OFFSET(Export!O$8,$U98,0)</f>
        <v>4</v>
      </c>
      <c r="AG98">
        <f ca="1">OFFSET(Export!P$8,$U98,0)</f>
        <v>14</v>
      </c>
      <c r="AH98">
        <f ca="1">OFFSET(Export!T$8,$U98,0)</f>
        <v>81</v>
      </c>
      <c r="AI98">
        <f ca="1">OFFSET(Export!E$8,$U98,0)</f>
        <v>142</v>
      </c>
    </row>
    <row r="99" spans="1:35" x14ac:dyDescent="0.25">
      <c r="A99">
        <f t="shared" si="2"/>
        <v>4232</v>
      </c>
      <c r="B99" s="1">
        <f ca="1">OFFSET(Import!B$8,$A99,0)</f>
        <v>43040</v>
      </c>
      <c r="C99">
        <f ca="1">OFFSET(Import!F$8,$A99,0)</f>
        <v>30</v>
      </c>
      <c r="D99">
        <f ca="1">OFFSET(Import!G$8,$A99,0)</f>
        <v>0</v>
      </c>
      <c r="E99">
        <f ca="1">OFFSET(Import!I$8,$A99,0)</f>
        <v>99</v>
      </c>
      <c r="F99">
        <f ca="1">OFFSET(Import!J$8,$A99,0)</f>
        <v>0</v>
      </c>
      <c r="G99">
        <f ca="1">OFFSET(Import!K$8,$A99,0)</f>
        <v>97</v>
      </c>
      <c r="H99">
        <f ca="1">OFFSET(Import!L$8,$A99,0)</f>
        <v>0</v>
      </c>
      <c r="I99">
        <f ca="1">OFFSET(Import!M$8,$A99,0)</f>
        <v>0</v>
      </c>
      <c r="J99">
        <f ca="1">OFFSET(Import!H$8,$A99,0)</f>
        <v>45</v>
      </c>
      <c r="K99">
        <f ca="1">OFFSET(Import!N$8,$A99,0)</f>
        <v>0</v>
      </c>
      <c r="L99">
        <f ca="1">OFFSET(Import!O$8,$A99,0)</f>
        <v>25</v>
      </c>
      <c r="M99">
        <f ca="1">OFFSET(Import!R$8,$A99,0)</f>
        <v>34</v>
      </c>
      <c r="N99">
        <f ca="1">OFFSET(Import!S$8,$A99,0)</f>
        <v>10</v>
      </c>
      <c r="O99">
        <f ca="1">OFFSET(Import!D$8,$A99,0)</f>
        <v>390</v>
      </c>
      <c r="U99">
        <f t="shared" si="3"/>
        <v>4232</v>
      </c>
      <c r="V99" s="1">
        <f ca="1">OFFSET(Export!B$8,$U99,0)</f>
        <v>43040</v>
      </c>
      <c r="W99">
        <f ca="1">OFFSET(Export!F$8,$U99,0)</f>
        <v>0</v>
      </c>
      <c r="X99">
        <f ca="1">OFFSET(Export!G$8,$U99,0)</f>
        <v>0</v>
      </c>
      <c r="Y99">
        <f ca="1">OFFSET(Export!I$8,$U99,0)</f>
        <v>0</v>
      </c>
      <c r="Z99">
        <f ca="1">OFFSET(Export!J$8,$U99,0)</f>
        <v>0</v>
      </c>
      <c r="AA99">
        <f ca="1">OFFSET(Export!K$8,$U99,0)</f>
        <v>0</v>
      </c>
      <c r="AB99">
        <f ca="1">OFFSET(Export!L$8,$U99,0)</f>
        <v>0</v>
      </c>
      <c r="AC99">
        <f ca="1">OFFSET(Export!M$8,$U99,0)</f>
        <v>0</v>
      </c>
      <c r="AD99">
        <f ca="1">OFFSET(Export!H$8,$U99,0)</f>
        <v>8</v>
      </c>
      <c r="AE99">
        <f ca="1">OFFSET(Export!N$8,$U99,0)</f>
        <v>0</v>
      </c>
      <c r="AF99">
        <f ca="1">OFFSET(Export!O$8,$U99,0)</f>
        <v>4</v>
      </c>
      <c r="AG99">
        <f ca="1">OFFSET(Export!P$8,$U99,0)</f>
        <v>0</v>
      </c>
      <c r="AH99">
        <f ca="1">OFFSET(Export!T$8,$U99,0)</f>
        <v>33</v>
      </c>
      <c r="AI99">
        <f ca="1">OFFSET(Export!E$8,$U99,0)</f>
        <v>221</v>
      </c>
    </row>
    <row r="100" spans="1:35" x14ac:dyDescent="0.25">
      <c r="A100">
        <f t="shared" si="2"/>
        <v>4233</v>
      </c>
      <c r="B100" s="1">
        <f ca="1">OFFSET(Import!B$8,$A100,0)</f>
        <v>43041</v>
      </c>
      <c r="C100">
        <f ca="1">OFFSET(Import!F$8,$A100,0)</f>
        <v>30</v>
      </c>
      <c r="D100">
        <f ca="1">OFFSET(Import!G$8,$A100,0)</f>
        <v>0</v>
      </c>
      <c r="E100">
        <f ca="1">OFFSET(Import!I$8,$A100,0)</f>
        <v>99</v>
      </c>
      <c r="F100">
        <f ca="1">OFFSET(Import!J$8,$A100,0)</f>
        <v>0</v>
      </c>
      <c r="G100">
        <f ca="1">OFFSET(Import!K$8,$A100,0)</f>
        <v>97</v>
      </c>
      <c r="H100">
        <f ca="1">OFFSET(Import!L$8,$A100,0)</f>
        <v>0</v>
      </c>
      <c r="I100">
        <f ca="1">OFFSET(Import!M$8,$A100,0)</f>
        <v>0</v>
      </c>
      <c r="J100">
        <f ca="1">OFFSET(Import!H$8,$A100,0)</f>
        <v>45</v>
      </c>
      <c r="K100">
        <f ca="1">OFFSET(Import!N$8,$A100,0)</f>
        <v>0</v>
      </c>
      <c r="L100">
        <f ca="1">OFFSET(Import!O$8,$A100,0)</f>
        <v>25</v>
      </c>
      <c r="M100">
        <f ca="1">OFFSET(Import!R$8,$A100,0)</f>
        <v>34</v>
      </c>
      <c r="N100">
        <f ca="1">OFFSET(Import!S$8,$A100,0)</f>
        <v>10</v>
      </c>
      <c r="O100">
        <f ca="1">OFFSET(Import!D$8,$A100,0)</f>
        <v>390</v>
      </c>
      <c r="U100">
        <f t="shared" si="3"/>
        <v>4233</v>
      </c>
      <c r="V100" s="1">
        <f ca="1">OFFSET(Export!B$8,$U100,0)</f>
        <v>43041</v>
      </c>
      <c r="W100">
        <f ca="1">OFFSET(Export!F$8,$U100,0)</f>
        <v>0</v>
      </c>
      <c r="X100">
        <f ca="1">OFFSET(Export!G$8,$U100,0)</f>
        <v>0</v>
      </c>
      <c r="Y100">
        <f ca="1">OFFSET(Export!I$8,$U100,0)</f>
        <v>0</v>
      </c>
      <c r="Z100">
        <f ca="1">OFFSET(Export!J$8,$U100,0)</f>
        <v>0</v>
      </c>
      <c r="AA100">
        <f ca="1">OFFSET(Export!K$8,$U100,0)</f>
        <v>0</v>
      </c>
      <c r="AB100">
        <f ca="1">OFFSET(Export!L$8,$U100,0)</f>
        <v>0</v>
      </c>
      <c r="AC100">
        <f ca="1">OFFSET(Export!M$8,$U100,0)</f>
        <v>0</v>
      </c>
      <c r="AD100">
        <f ca="1">OFFSET(Export!H$8,$U100,0)</f>
        <v>8</v>
      </c>
      <c r="AE100">
        <f ca="1">OFFSET(Export!N$8,$U100,0)</f>
        <v>0</v>
      </c>
      <c r="AF100">
        <f ca="1">OFFSET(Export!O$8,$U100,0)</f>
        <v>4</v>
      </c>
      <c r="AG100">
        <f ca="1">OFFSET(Export!P$8,$U100,0)</f>
        <v>0</v>
      </c>
      <c r="AH100">
        <f ca="1">OFFSET(Export!T$8,$U100,0)</f>
        <v>33</v>
      </c>
      <c r="AI100">
        <f ca="1">OFFSET(Export!E$8,$U100,0)</f>
        <v>221</v>
      </c>
    </row>
    <row r="101" spans="1:35" x14ac:dyDescent="0.25">
      <c r="A101">
        <f t="shared" si="2"/>
        <v>4234</v>
      </c>
      <c r="B101" s="1">
        <f ca="1">OFFSET(Import!B$8,$A101,0)</f>
        <v>43042</v>
      </c>
      <c r="C101">
        <f ca="1">OFFSET(Import!F$8,$A101,0)</f>
        <v>30</v>
      </c>
      <c r="D101">
        <f ca="1">OFFSET(Import!G$8,$A101,0)</f>
        <v>0</v>
      </c>
      <c r="E101">
        <f ca="1">OFFSET(Import!I$8,$A101,0)</f>
        <v>99</v>
      </c>
      <c r="F101">
        <f ca="1">OFFSET(Import!J$8,$A101,0)</f>
        <v>0</v>
      </c>
      <c r="G101">
        <f ca="1">OFFSET(Import!K$8,$A101,0)</f>
        <v>97</v>
      </c>
      <c r="H101">
        <f ca="1">OFFSET(Import!L$8,$A101,0)</f>
        <v>0</v>
      </c>
      <c r="I101">
        <f ca="1">OFFSET(Import!M$8,$A101,0)</f>
        <v>0</v>
      </c>
      <c r="J101">
        <f ca="1">OFFSET(Import!H$8,$A101,0)</f>
        <v>45</v>
      </c>
      <c r="K101">
        <f ca="1">OFFSET(Import!N$8,$A101,0)</f>
        <v>0</v>
      </c>
      <c r="L101">
        <f ca="1">OFFSET(Import!O$8,$A101,0)</f>
        <v>25</v>
      </c>
      <c r="M101">
        <f ca="1">OFFSET(Import!R$8,$A101,0)</f>
        <v>34</v>
      </c>
      <c r="N101">
        <f ca="1">OFFSET(Import!S$8,$A101,0)</f>
        <v>10</v>
      </c>
      <c r="O101">
        <f ca="1">OFFSET(Import!D$8,$A101,0)</f>
        <v>390</v>
      </c>
      <c r="U101">
        <f t="shared" si="3"/>
        <v>4234</v>
      </c>
      <c r="V101" s="1">
        <f ca="1">OFFSET(Export!B$8,$U101,0)</f>
        <v>43042</v>
      </c>
      <c r="W101">
        <f ca="1">OFFSET(Export!F$8,$U101,0)</f>
        <v>0</v>
      </c>
      <c r="X101">
        <f ca="1">OFFSET(Export!G$8,$U101,0)</f>
        <v>0</v>
      </c>
      <c r="Y101">
        <f ca="1">OFFSET(Export!I$8,$U101,0)</f>
        <v>0</v>
      </c>
      <c r="Z101">
        <f ca="1">OFFSET(Export!J$8,$U101,0)</f>
        <v>0</v>
      </c>
      <c r="AA101">
        <f ca="1">OFFSET(Export!K$8,$U101,0)</f>
        <v>0</v>
      </c>
      <c r="AB101">
        <f ca="1">OFFSET(Export!L$8,$U101,0)</f>
        <v>0</v>
      </c>
      <c r="AC101">
        <f ca="1">OFFSET(Export!M$8,$U101,0)</f>
        <v>0</v>
      </c>
      <c r="AD101">
        <f ca="1">OFFSET(Export!H$8,$U101,0)</f>
        <v>8</v>
      </c>
      <c r="AE101">
        <f ca="1">OFFSET(Export!N$8,$U101,0)</f>
        <v>0</v>
      </c>
      <c r="AF101">
        <f ca="1">OFFSET(Export!O$8,$U101,0)</f>
        <v>4</v>
      </c>
      <c r="AG101">
        <f ca="1">OFFSET(Export!P$8,$U101,0)</f>
        <v>0</v>
      </c>
      <c r="AH101">
        <f ca="1">OFFSET(Export!T$8,$U101,0)</f>
        <v>33</v>
      </c>
      <c r="AI101">
        <f ca="1">OFFSET(Export!E$8,$U101,0)</f>
        <v>221</v>
      </c>
    </row>
    <row r="102" spans="1:35" x14ac:dyDescent="0.25">
      <c r="A102">
        <f t="shared" si="2"/>
        <v>4235</v>
      </c>
      <c r="B102" s="1">
        <f ca="1">OFFSET(Import!B$8,$A102,0)</f>
        <v>43043</v>
      </c>
      <c r="C102">
        <f ca="1">OFFSET(Import!F$8,$A102,0)</f>
        <v>30</v>
      </c>
      <c r="D102">
        <f ca="1">OFFSET(Import!G$8,$A102,0)</f>
        <v>0</v>
      </c>
      <c r="E102">
        <f ca="1">OFFSET(Import!I$8,$A102,0)</f>
        <v>99</v>
      </c>
      <c r="F102">
        <f ca="1">OFFSET(Import!J$8,$A102,0)</f>
        <v>0</v>
      </c>
      <c r="G102">
        <f ca="1">OFFSET(Import!K$8,$A102,0)</f>
        <v>97</v>
      </c>
      <c r="H102">
        <f ca="1">OFFSET(Import!L$8,$A102,0)</f>
        <v>0</v>
      </c>
      <c r="I102">
        <f ca="1">OFFSET(Import!M$8,$A102,0)</f>
        <v>0</v>
      </c>
      <c r="J102">
        <f ca="1">OFFSET(Import!H$8,$A102,0)</f>
        <v>45</v>
      </c>
      <c r="K102">
        <f ca="1">OFFSET(Import!N$8,$A102,0)</f>
        <v>0</v>
      </c>
      <c r="L102">
        <f ca="1">OFFSET(Import!O$8,$A102,0)</f>
        <v>25</v>
      </c>
      <c r="M102">
        <f ca="1">OFFSET(Import!R$8,$A102,0)</f>
        <v>34</v>
      </c>
      <c r="N102">
        <f ca="1">OFFSET(Import!S$8,$A102,0)</f>
        <v>10</v>
      </c>
      <c r="O102">
        <f ca="1">OFFSET(Import!D$8,$A102,0)</f>
        <v>390</v>
      </c>
      <c r="U102">
        <f t="shared" si="3"/>
        <v>4235</v>
      </c>
      <c r="V102" s="1">
        <f ca="1">OFFSET(Export!B$8,$U102,0)</f>
        <v>43043</v>
      </c>
      <c r="W102">
        <f ca="1">OFFSET(Export!F$8,$U102,0)</f>
        <v>0</v>
      </c>
      <c r="X102">
        <f ca="1">OFFSET(Export!G$8,$U102,0)</f>
        <v>0</v>
      </c>
      <c r="Y102">
        <f ca="1">OFFSET(Export!I$8,$U102,0)</f>
        <v>0</v>
      </c>
      <c r="Z102">
        <f ca="1">OFFSET(Export!J$8,$U102,0)</f>
        <v>0</v>
      </c>
      <c r="AA102">
        <f ca="1">OFFSET(Export!K$8,$U102,0)</f>
        <v>0</v>
      </c>
      <c r="AB102">
        <f ca="1">OFFSET(Export!L$8,$U102,0)</f>
        <v>0</v>
      </c>
      <c r="AC102">
        <f ca="1">OFFSET(Export!M$8,$U102,0)</f>
        <v>0</v>
      </c>
      <c r="AD102">
        <f ca="1">OFFSET(Export!H$8,$U102,0)</f>
        <v>8</v>
      </c>
      <c r="AE102">
        <f ca="1">OFFSET(Export!N$8,$U102,0)</f>
        <v>0</v>
      </c>
      <c r="AF102">
        <f ca="1">OFFSET(Export!O$8,$U102,0)</f>
        <v>4</v>
      </c>
      <c r="AG102">
        <f ca="1">OFFSET(Export!P$8,$U102,0)</f>
        <v>0</v>
      </c>
      <c r="AH102">
        <f ca="1">OFFSET(Export!T$8,$U102,0)</f>
        <v>33</v>
      </c>
      <c r="AI102">
        <f ca="1">OFFSET(Export!E$8,$U102,0)</f>
        <v>221</v>
      </c>
    </row>
    <row r="103" spans="1:35" x14ac:dyDescent="0.25">
      <c r="A103">
        <f t="shared" si="2"/>
        <v>4236</v>
      </c>
      <c r="B103" s="1">
        <f ca="1">OFFSET(Import!B$8,$A103,0)</f>
        <v>43044</v>
      </c>
      <c r="C103">
        <f ca="1">OFFSET(Import!F$8,$A103,0)</f>
        <v>30</v>
      </c>
      <c r="D103">
        <f ca="1">OFFSET(Import!G$8,$A103,0)</f>
        <v>0</v>
      </c>
      <c r="E103">
        <f ca="1">OFFSET(Import!I$8,$A103,0)</f>
        <v>99</v>
      </c>
      <c r="F103">
        <f ca="1">OFFSET(Import!J$8,$A103,0)</f>
        <v>0</v>
      </c>
      <c r="G103">
        <f ca="1">OFFSET(Import!K$8,$A103,0)</f>
        <v>97</v>
      </c>
      <c r="H103">
        <f ca="1">OFFSET(Import!L$8,$A103,0)</f>
        <v>0</v>
      </c>
      <c r="I103">
        <f ca="1">OFFSET(Import!M$8,$A103,0)</f>
        <v>0</v>
      </c>
      <c r="J103">
        <f ca="1">OFFSET(Import!H$8,$A103,0)</f>
        <v>45</v>
      </c>
      <c r="K103">
        <f ca="1">OFFSET(Import!N$8,$A103,0)</f>
        <v>0</v>
      </c>
      <c r="L103">
        <f ca="1">OFFSET(Import!O$8,$A103,0)</f>
        <v>25</v>
      </c>
      <c r="M103">
        <f ca="1">OFFSET(Import!R$8,$A103,0)</f>
        <v>34</v>
      </c>
      <c r="N103">
        <f ca="1">OFFSET(Import!S$8,$A103,0)</f>
        <v>10</v>
      </c>
      <c r="O103">
        <f ca="1">OFFSET(Import!D$8,$A103,0)</f>
        <v>390</v>
      </c>
      <c r="U103">
        <f t="shared" si="3"/>
        <v>4236</v>
      </c>
      <c r="V103" s="1">
        <f ca="1">OFFSET(Export!B$8,$U103,0)</f>
        <v>43044</v>
      </c>
      <c r="W103">
        <f ca="1">OFFSET(Export!F$8,$U103,0)</f>
        <v>0</v>
      </c>
      <c r="X103">
        <f ca="1">OFFSET(Export!G$8,$U103,0)</f>
        <v>0</v>
      </c>
      <c r="Y103">
        <f ca="1">OFFSET(Export!I$8,$U103,0)</f>
        <v>0</v>
      </c>
      <c r="Z103">
        <f ca="1">OFFSET(Export!J$8,$U103,0)</f>
        <v>0</v>
      </c>
      <c r="AA103">
        <f ca="1">OFFSET(Export!K$8,$U103,0)</f>
        <v>0</v>
      </c>
      <c r="AB103">
        <f ca="1">OFFSET(Export!L$8,$U103,0)</f>
        <v>0</v>
      </c>
      <c r="AC103">
        <f ca="1">OFFSET(Export!M$8,$U103,0)</f>
        <v>0</v>
      </c>
      <c r="AD103">
        <f ca="1">OFFSET(Export!H$8,$U103,0)</f>
        <v>8</v>
      </c>
      <c r="AE103">
        <f ca="1">OFFSET(Export!N$8,$U103,0)</f>
        <v>0</v>
      </c>
      <c r="AF103">
        <f ca="1">OFFSET(Export!O$8,$U103,0)</f>
        <v>4</v>
      </c>
      <c r="AG103">
        <f ca="1">OFFSET(Export!P$8,$U103,0)</f>
        <v>0</v>
      </c>
      <c r="AH103">
        <f ca="1">OFFSET(Export!T$8,$U103,0)</f>
        <v>33</v>
      </c>
      <c r="AI103">
        <f ca="1">OFFSET(Export!E$8,$U103,0)</f>
        <v>221</v>
      </c>
    </row>
    <row r="104" spans="1:35" x14ac:dyDescent="0.25">
      <c r="A104">
        <f t="shared" si="2"/>
        <v>4237</v>
      </c>
      <c r="B104" s="1">
        <f ca="1">OFFSET(Import!B$8,$A104,0)</f>
        <v>43045</v>
      </c>
      <c r="C104">
        <f ca="1">OFFSET(Import!F$8,$A104,0)</f>
        <v>30</v>
      </c>
      <c r="D104">
        <f ca="1">OFFSET(Import!G$8,$A104,0)</f>
        <v>0</v>
      </c>
      <c r="E104">
        <f ca="1">OFFSET(Import!I$8,$A104,0)</f>
        <v>99</v>
      </c>
      <c r="F104">
        <f ca="1">OFFSET(Import!J$8,$A104,0)</f>
        <v>0</v>
      </c>
      <c r="G104">
        <f ca="1">OFFSET(Import!K$8,$A104,0)</f>
        <v>97</v>
      </c>
      <c r="H104">
        <f ca="1">OFFSET(Import!L$8,$A104,0)</f>
        <v>0</v>
      </c>
      <c r="I104">
        <f ca="1">OFFSET(Import!M$8,$A104,0)</f>
        <v>0</v>
      </c>
      <c r="J104">
        <f ca="1">OFFSET(Import!H$8,$A104,0)</f>
        <v>45</v>
      </c>
      <c r="K104">
        <f ca="1">OFFSET(Import!N$8,$A104,0)</f>
        <v>0</v>
      </c>
      <c r="L104">
        <f ca="1">OFFSET(Import!O$8,$A104,0)</f>
        <v>25</v>
      </c>
      <c r="M104">
        <f ca="1">OFFSET(Import!R$8,$A104,0)</f>
        <v>34</v>
      </c>
      <c r="N104">
        <f ca="1">OFFSET(Import!S$8,$A104,0)</f>
        <v>10</v>
      </c>
      <c r="O104">
        <f ca="1">OFFSET(Import!D$8,$A104,0)</f>
        <v>390</v>
      </c>
      <c r="U104">
        <f t="shared" si="3"/>
        <v>4237</v>
      </c>
      <c r="V104" s="1">
        <f ca="1">OFFSET(Export!B$8,$U104,0)</f>
        <v>43045</v>
      </c>
      <c r="W104">
        <f ca="1">OFFSET(Export!F$8,$U104,0)</f>
        <v>0</v>
      </c>
      <c r="X104">
        <f ca="1">OFFSET(Export!G$8,$U104,0)</f>
        <v>0</v>
      </c>
      <c r="Y104">
        <f ca="1">OFFSET(Export!I$8,$U104,0)</f>
        <v>0</v>
      </c>
      <c r="Z104">
        <f ca="1">OFFSET(Export!J$8,$U104,0)</f>
        <v>0</v>
      </c>
      <c r="AA104">
        <f ca="1">OFFSET(Export!K$8,$U104,0)</f>
        <v>0</v>
      </c>
      <c r="AB104">
        <f ca="1">OFFSET(Export!L$8,$U104,0)</f>
        <v>0</v>
      </c>
      <c r="AC104">
        <f ca="1">OFFSET(Export!M$8,$U104,0)</f>
        <v>0</v>
      </c>
      <c r="AD104">
        <f ca="1">OFFSET(Export!H$8,$U104,0)</f>
        <v>8</v>
      </c>
      <c r="AE104">
        <f ca="1">OFFSET(Export!N$8,$U104,0)</f>
        <v>0</v>
      </c>
      <c r="AF104">
        <f ca="1">OFFSET(Export!O$8,$U104,0)</f>
        <v>4</v>
      </c>
      <c r="AG104">
        <f ca="1">OFFSET(Export!P$8,$U104,0)</f>
        <v>0</v>
      </c>
      <c r="AH104">
        <f ca="1">OFFSET(Export!T$8,$U104,0)</f>
        <v>33</v>
      </c>
      <c r="AI104">
        <f ca="1">OFFSET(Export!E$8,$U104,0)</f>
        <v>221</v>
      </c>
    </row>
    <row r="105" spans="1:35" x14ac:dyDescent="0.25">
      <c r="A105">
        <f t="shared" si="2"/>
        <v>4238</v>
      </c>
      <c r="B105" s="1">
        <f ca="1">OFFSET(Import!B$8,$A105,0)</f>
        <v>43046</v>
      </c>
      <c r="C105">
        <f ca="1">OFFSET(Import!F$8,$A105,0)</f>
        <v>30</v>
      </c>
      <c r="D105">
        <f ca="1">OFFSET(Import!G$8,$A105,0)</f>
        <v>0</v>
      </c>
      <c r="E105">
        <f ca="1">OFFSET(Import!I$8,$A105,0)</f>
        <v>99</v>
      </c>
      <c r="F105">
        <f ca="1">OFFSET(Import!J$8,$A105,0)</f>
        <v>0</v>
      </c>
      <c r="G105">
        <f ca="1">OFFSET(Import!K$8,$A105,0)</f>
        <v>97</v>
      </c>
      <c r="H105">
        <f ca="1">OFFSET(Import!L$8,$A105,0)</f>
        <v>0</v>
      </c>
      <c r="I105">
        <f ca="1">OFFSET(Import!M$8,$A105,0)</f>
        <v>0</v>
      </c>
      <c r="J105">
        <f ca="1">OFFSET(Import!H$8,$A105,0)</f>
        <v>45</v>
      </c>
      <c r="K105">
        <f ca="1">OFFSET(Import!N$8,$A105,0)</f>
        <v>0</v>
      </c>
      <c r="L105">
        <f ca="1">OFFSET(Import!O$8,$A105,0)</f>
        <v>25</v>
      </c>
      <c r="M105">
        <f ca="1">OFFSET(Import!R$8,$A105,0)</f>
        <v>34</v>
      </c>
      <c r="N105">
        <f ca="1">OFFSET(Import!S$8,$A105,0)</f>
        <v>10</v>
      </c>
      <c r="O105">
        <f ca="1">OFFSET(Import!D$8,$A105,0)</f>
        <v>390</v>
      </c>
      <c r="U105">
        <f t="shared" si="3"/>
        <v>4238</v>
      </c>
      <c r="V105" s="1">
        <f ca="1">OFFSET(Export!B$8,$U105,0)</f>
        <v>43046</v>
      </c>
      <c r="W105">
        <f ca="1">OFFSET(Export!F$8,$U105,0)</f>
        <v>0</v>
      </c>
      <c r="X105">
        <f ca="1">OFFSET(Export!G$8,$U105,0)</f>
        <v>0</v>
      </c>
      <c r="Y105">
        <f ca="1">OFFSET(Export!I$8,$U105,0)</f>
        <v>0</v>
      </c>
      <c r="Z105">
        <f ca="1">OFFSET(Export!J$8,$U105,0)</f>
        <v>0</v>
      </c>
      <c r="AA105">
        <f ca="1">OFFSET(Export!K$8,$U105,0)</f>
        <v>0</v>
      </c>
      <c r="AB105">
        <f ca="1">OFFSET(Export!L$8,$U105,0)</f>
        <v>0</v>
      </c>
      <c r="AC105">
        <f ca="1">OFFSET(Export!M$8,$U105,0)</f>
        <v>0</v>
      </c>
      <c r="AD105">
        <f ca="1">OFFSET(Export!H$8,$U105,0)</f>
        <v>8</v>
      </c>
      <c r="AE105">
        <f ca="1">OFFSET(Export!N$8,$U105,0)</f>
        <v>0</v>
      </c>
      <c r="AF105">
        <f ca="1">OFFSET(Export!O$8,$U105,0)</f>
        <v>4</v>
      </c>
      <c r="AG105">
        <f ca="1">OFFSET(Export!P$8,$U105,0)</f>
        <v>0</v>
      </c>
      <c r="AH105">
        <f ca="1">OFFSET(Export!T$8,$U105,0)</f>
        <v>33</v>
      </c>
      <c r="AI105">
        <f ca="1">OFFSET(Export!E$8,$U105,0)</f>
        <v>221</v>
      </c>
    </row>
    <row r="106" spans="1:35" x14ac:dyDescent="0.25">
      <c r="A106">
        <f t="shared" si="2"/>
        <v>4239</v>
      </c>
      <c r="B106" s="1">
        <f ca="1">OFFSET(Import!B$8,$A106,0)</f>
        <v>43047</v>
      </c>
      <c r="C106">
        <f ca="1">OFFSET(Import!F$8,$A106,0)</f>
        <v>30</v>
      </c>
      <c r="D106">
        <f ca="1">OFFSET(Import!G$8,$A106,0)</f>
        <v>0</v>
      </c>
      <c r="E106">
        <f ca="1">OFFSET(Import!I$8,$A106,0)</f>
        <v>99</v>
      </c>
      <c r="F106">
        <f ca="1">OFFSET(Import!J$8,$A106,0)</f>
        <v>0</v>
      </c>
      <c r="G106">
        <f ca="1">OFFSET(Import!K$8,$A106,0)</f>
        <v>97</v>
      </c>
      <c r="H106">
        <f ca="1">OFFSET(Import!L$8,$A106,0)</f>
        <v>0</v>
      </c>
      <c r="I106">
        <f ca="1">OFFSET(Import!M$8,$A106,0)</f>
        <v>0</v>
      </c>
      <c r="J106">
        <f ca="1">OFFSET(Import!H$8,$A106,0)</f>
        <v>45</v>
      </c>
      <c r="K106">
        <f ca="1">OFFSET(Import!N$8,$A106,0)</f>
        <v>0</v>
      </c>
      <c r="L106">
        <f ca="1">OFFSET(Import!O$8,$A106,0)</f>
        <v>25</v>
      </c>
      <c r="M106">
        <f ca="1">OFFSET(Import!R$8,$A106,0)</f>
        <v>34</v>
      </c>
      <c r="N106">
        <f ca="1">OFFSET(Import!S$8,$A106,0)</f>
        <v>10</v>
      </c>
      <c r="O106">
        <f ca="1">OFFSET(Import!D$8,$A106,0)</f>
        <v>390</v>
      </c>
      <c r="U106">
        <f t="shared" si="3"/>
        <v>4239</v>
      </c>
      <c r="V106" s="1">
        <f ca="1">OFFSET(Export!B$8,$U106,0)</f>
        <v>43047</v>
      </c>
      <c r="W106">
        <f ca="1">OFFSET(Export!F$8,$U106,0)</f>
        <v>0</v>
      </c>
      <c r="X106">
        <f ca="1">OFFSET(Export!G$8,$U106,0)</f>
        <v>0</v>
      </c>
      <c r="Y106">
        <f ca="1">OFFSET(Export!I$8,$U106,0)</f>
        <v>0</v>
      </c>
      <c r="Z106">
        <f ca="1">OFFSET(Export!J$8,$U106,0)</f>
        <v>0</v>
      </c>
      <c r="AA106">
        <f ca="1">OFFSET(Export!K$8,$U106,0)</f>
        <v>0</v>
      </c>
      <c r="AB106">
        <f ca="1">OFFSET(Export!L$8,$U106,0)</f>
        <v>0</v>
      </c>
      <c r="AC106">
        <f ca="1">OFFSET(Export!M$8,$U106,0)</f>
        <v>0</v>
      </c>
      <c r="AD106">
        <f ca="1">OFFSET(Export!H$8,$U106,0)</f>
        <v>8</v>
      </c>
      <c r="AE106">
        <f ca="1">OFFSET(Export!N$8,$U106,0)</f>
        <v>0</v>
      </c>
      <c r="AF106">
        <f ca="1">OFFSET(Export!O$8,$U106,0)</f>
        <v>4</v>
      </c>
      <c r="AG106">
        <f ca="1">OFFSET(Export!P$8,$U106,0)</f>
        <v>0</v>
      </c>
      <c r="AH106">
        <f ca="1">OFFSET(Export!T$8,$U106,0)</f>
        <v>33</v>
      </c>
      <c r="AI106">
        <f ca="1">OFFSET(Export!E$8,$U106,0)</f>
        <v>221</v>
      </c>
    </row>
    <row r="107" spans="1:35" x14ac:dyDescent="0.25">
      <c r="A107">
        <f t="shared" si="2"/>
        <v>4240</v>
      </c>
      <c r="B107" s="1">
        <f ca="1">OFFSET(Import!B$8,$A107,0)</f>
        <v>43048</v>
      </c>
      <c r="C107">
        <f ca="1">OFFSET(Import!F$8,$A107,0)</f>
        <v>30</v>
      </c>
      <c r="D107">
        <f ca="1">OFFSET(Import!G$8,$A107,0)</f>
        <v>0</v>
      </c>
      <c r="E107">
        <f ca="1">OFFSET(Import!I$8,$A107,0)</f>
        <v>99</v>
      </c>
      <c r="F107">
        <f ca="1">OFFSET(Import!J$8,$A107,0)</f>
        <v>0</v>
      </c>
      <c r="G107">
        <f ca="1">OFFSET(Import!K$8,$A107,0)</f>
        <v>97</v>
      </c>
      <c r="H107">
        <f ca="1">OFFSET(Import!L$8,$A107,0)</f>
        <v>0</v>
      </c>
      <c r="I107">
        <f ca="1">OFFSET(Import!M$8,$A107,0)</f>
        <v>0</v>
      </c>
      <c r="J107">
        <f ca="1">OFFSET(Import!H$8,$A107,0)</f>
        <v>45</v>
      </c>
      <c r="K107">
        <f ca="1">OFFSET(Import!N$8,$A107,0)</f>
        <v>0</v>
      </c>
      <c r="L107">
        <f ca="1">OFFSET(Import!O$8,$A107,0)</f>
        <v>25</v>
      </c>
      <c r="M107">
        <f ca="1">OFFSET(Import!R$8,$A107,0)</f>
        <v>34</v>
      </c>
      <c r="N107">
        <f ca="1">OFFSET(Import!S$8,$A107,0)</f>
        <v>10</v>
      </c>
      <c r="O107">
        <f ca="1">OFFSET(Import!D$8,$A107,0)</f>
        <v>390</v>
      </c>
      <c r="U107">
        <f t="shared" si="3"/>
        <v>4240</v>
      </c>
      <c r="V107" s="1">
        <f ca="1">OFFSET(Export!B$8,$U107,0)</f>
        <v>43048</v>
      </c>
      <c r="W107">
        <f ca="1">OFFSET(Export!F$8,$U107,0)</f>
        <v>0</v>
      </c>
      <c r="X107">
        <f ca="1">OFFSET(Export!G$8,$U107,0)</f>
        <v>0</v>
      </c>
      <c r="Y107">
        <f ca="1">OFFSET(Export!I$8,$U107,0)</f>
        <v>0</v>
      </c>
      <c r="Z107">
        <f ca="1">OFFSET(Export!J$8,$U107,0)</f>
        <v>0</v>
      </c>
      <c r="AA107">
        <f ca="1">OFFSET(Export!K$8,$U107,0)</f>
        <v>0</v>
      </c>
      <c r="AB107">
        <f ca="1">OFFSET(Export!L$8,$U107,0)</f>
        <v>0</v>
      </c>
      <c r="AC107">
        <f ca="1">OFFSET(Export!M$8,$U107,0)</f>
        <v>0</v>
      </c>
      <c r="AD107">
        <f ca="1">OFFSET(Export!H$8,$U107,0)</f>
        <v>8</v>
      </c>
      <c r="AE107">
        <f ca="1">OFFSET(Export!N$8,$U107,0)</f>
        <v>0</v>
      </c>
      <c r="AF107">
        <f ca="1">OFFSET(Export!O$8,$U107,0)</f>
        <v>4</v>
      </c>
      <c r="AG107">
        <f ca="1">OFFSET(Export!P$8,$U107,0)</f>
        <v>0</v>
      </c>
      <c r="AH107">
        <f ca="1">OFFSET(Export!T$8,$U107,0)</f>
        <v>33</v>
      </c>
      <c r="AI107">
        <f ca="1">OFFSET(Export!E$8,$U107,0)</f>
        <v>221</v>
      </c>
    </row>
    <row r="108" spans="1:35" x14ac:dyDescent="0.25">
      <c r="A108">
        <f t="shared" si="2"/>
        <v>4241</v>
      </c>
      <c r="B108" s="1">
        <f ca="1">OFFSET(Import!B$8,$A108,0)</f>
        <v>43049</v>
      </c>
      <c r="C108">
        <f ca="1">OFFSET(Import!F$8,$A108,0)</f>
        <v>30</v>
      </c>
      <c r="D108">
        <f ca="1">OFFSET(Import!G$8,$A108,0)</f>
        <v>0</v>
      </c>
      <c r="E108">
        <f ca="1">OFFSET(Import!I$8,$A108,0)</f>
        <v>99</v>
      </c>
      <c r="F108">
        <f ca="1">OFFSET(Import!J$8,$A108,0)</f>
        <v>0</v>
      </c>
      <c r="G108">
        <f ca="1">OFFSET(Import!K$8,$A108,0)</f>
        <v>97</v>
      </c>
      <c r="H108">
        <f ca="1">OFFSET(Import!L$8,$A108,0)</f>
        <v>0</v>
      </c>
      <c r="I108">
        <f ca="1">OFFSET(Import!M$8,$A108,0)</f>
        <v>0</v>
      </c>
      <c r="J108">
        <f ca="1">OFFSET(Import!H$8,$A108,0)</f>
        <v>45</v>
      </c>
      <c r="K108">
        <f ca="1">OFFSET(Import!N$8,$A108,0)</f>
        <v>0</v>
      </c>
      <c r="L108">
        <f ca="1">OFFSET(Import!O$8,$A108,0)</f>
        <v>25</v>
      </c>
      <c r="M108">
        <f ca="1">OFFSET(Import!R$8,$A108,0)</f>
        <v>34</v>
      </c>
      <c r="N108">
        <f ca="1">OFFSET(Import!S$8,$A108,0)</f>
        <v>10</v>
      </c>
      <c r="O108">
        <f ca="1">OFFSET(Import!D$8,$A108,0)</f>
        <v>390</v>
      </c>
      <c r="U108">
        <f t="shared" si="3"/>
        <v>4241</v>
      </c>
      <c r="V108" s="1">
        <f ca="1">OFFSET(Export!B$8,$U108,0)</f>
        <v>43049</v>
      </c>
      <c r="W108">
        <f ca="1">OFFSET(Export!F$8,$U108,0)</f>
        <v>0</v>
      </c>
      <c r="X108">
        <f ca="1">OFFSET(Export!G$8,$U108,0)</f>
        <v>0</v>
      </c>
      <c r="Y108">
        <f ca="1">OFFSET(Export!I$8,$U108,0)</f>
        <v>0</v>
      </c>
      <c r="Z108">
        <f ca="1">OFFSET(Export!J$8,$U108,0)</f>
        <v>0</v>
      </c>
      <c r="AA108">
        <f ca="1">OFFSET(Export!K$8,$U108,0)</f>
        <v>0</v>
      </c>
      <c r="AB108">
        <f ca="1">OFFSET(Export!L$8,$U108,0)</f>
        <v>0</v>
      </c>
      <c r="AC108">
        <f ca="1">OFFSET(Export!M$8,$U108,0)</f>
        <v>0</v>
      </c>
      <c r="AD108">
        <f ca="1">OFFSET(Export!H$8,$U108,0)</f>
        <v>8</v>
      </c>
      <c r="AE108">
        <f ca="1">OFFSET(Export!N$8,$U108,0)</f>
        <v>0</v>
      </c>
      <c r="AF108">
        <f ca="1">OFFSET(Export!O$8,$U108,0)</f>
        <v>4</v>
      </c>
      <c r="AG108">
        <f ca="1">OFFSET(Export!P$8,$U108,0)</f>
        <v>0</v>
      </c>
      <c r="AH108">
        <f ca="1">OFFSET(Export!T$8,$U108,0)</f>
        <v>33</v>
      </c>
      <c r="AI108">
        <f ca="1">OFFSET(Export!E$8,$U108,0)</f>
        <v>6</v>
      </c>
    </row>
    <row r="109" spans="1:35" x14ac:dyDescent="0.25">
      <c r="A109">
        <f t="shared" si="2"/>
        <v>4242</v>
      </c>
      <c r="B109" s="1">
        <f ca="1">OFFSET(Import!B$8,$A109,0)</f>
        <v>43050</v>
      </c>
      <c r="C109">
        <f ca="1">OFFSET(Import!F$8,$A109,0)</f>
        <v>30</v>
      </c>
      <c r="D109">
        <f ca="1">OFFSET(Import!G$8,$A109,0)</f>
        <v>0</v>
      </c>
      <c r="E109">
        <f ca="1">OFFSET(Import!I$8,$A109,0)</f>
        <v>99</v>
      </c>
      <c r="F109">
        <f ca="1">OFFSET(Import!J$8,$A109,0)</f>
        <v>0</v>
      </c>
      <c r="G109">
        <f ca="1">OFFSET(Import!K$8,$A109,0)</f>
        <v>97</v>
      </c>
      <c r="H109">
        <f ca="1">OFFSET(Import!L$8,$A109,0)</f>
        <v>0</v>
      </c>
      <c r="I109">
        <f ca="1">OFFSET(Import!M$8,$A109,0)</f>
        <v>0</v>
      </c>
      <c r="J109">
        <f ca="1">OFFSET(Import!H$8,$A109,0)</f>
        <v>45</v>
      </c>
      <c r="K109">
        <f ca="1">OFFSET(Import!N$8,$A109,0)</f>
        <v>0</v>
      </c>
      <c r="L109">
        <f ca="1">OFFSET(Import!O$8,$A109,0)</f>
        <v>25</v>
      </c>
      <c r="M109">
        <f ca="1">OFFSET(Import!R$8,$A109,0)</f>
        <v>34</v>
      </c>
      <c r="N109">
        <f ca="1">OFFSET(Import!S$8,$A109,0)</f>
        <v>10</v>
      </c>
      <c r="O109">
        <f ca="1">OFFSET(Import!D$8,$A109,0)</f>
        <v>390</v>
      </c>
      <c r="U109">
        <f t="shared" si="3"/>
        <v>4242</v>
      </c>
      <c r="V109" s="1">
        <f ca="1">OFFSET(Export!B$8,$U109,0)</f>
        <v>43050</v>
      </c>
      <c r="W109">
        <f ca="1">OFFSET(Export!F$8,$U109,0)</f>
        <v>0</v>
      </c>
      <c r="X109">
        <f ca="1">OFFSET(Export!G$8,$U109,0)</f>
        <v>0</v>
      </c>
      <c r="Y109">
        <f ca="1">OFFSET(Export!I$8,$U109,0)</f>
        <v>0</v>
      </c>
      <c r="Z109">
        <f ca="1">OFFSET(Export!J$8,$U109,0)</f>
        <v>0</v>
      </c>
      <c r="AA109">
        <f ca="1">OFFSET(Export!K$8,$U109,0)</f>
        <v>0</v>
      </c>
      <c r="AB109">
        <f ca="1">OFFSET(Export!L$8,$U109,0)</f>
        <v>0</v>
      </c>
      <c r="AC109">
        <f ca="1">OFFSET(Export!M$8,$U109,0)</f>
        <v>0</v>
      </c>
      <c r="AD109">
        <f ca="1">OFFSET(Export!H$8,$U109,0)</f>
        <v>8</v>
      </c>
      <c r="AE109">
        <f ca="1">OFFSET(Export!N$8,$U109,0)</f>
        <v>0</v>
      </c>
      <c r="AF109">
        <f ca="1">OFFSET(Export!O$8,$U109,0)</f>
        <v>4</v>
      </c>
      <c r="AG109">
        <f ca="1">OFFSET(Export!P$8,$U109,0)</f>
        <v>0</v>
      </c>
      <c r="AH109">
        <f ca="1">OFFSET(Export!T$8,$U109,0)</f>
        <v>33</v>
      </c>
      <c r="AI109">
        <f ca="1">OFFSET(Export!E$8,$U109,0)</f>
        <v>6</v>
      </c>
    </row>
    <row r="110" spans="1:35" x14ac:dyDescent="0.25">
      <c r="A110">
        <f t="shared" si="2"/>
        <v>4243</v>
      </c>
      <c r="B110" s="1">
        <f ca="1">OFFSET(Import!B$8,$A110,0)</f>
        <v>43051</v>
      </c>
      <c r="C110">
        <f ca="1">OFFSET(Import!F$8,$A110,0)</f>
        <v>30</v>
      </c>
      <c r="D110">
        <f ca="1">OFFSET(Import!G$8,$A110,0)</f>
        <v>0</v>
      </c>
      <c r="E110">
        <f ca="1">OFFSET(Import!I$8,$A110,0)</f>
        <v>99</v>
      </c>
      <c r="F110">
        <f ca="1">OFFSET(Import!J$8,$A110,0)</f>
        <v>0</v>
      </c>
      <c r="G110">
        <f ca="1">OFFSET(Import!K$8,$A110,0)</f>
        <v>97</v>
      </c>
      <c r="H110">
        <f ca="1">OFFSET(Import!L$8,$A110,0)</f>
        <v>0</v>
      </c>
      <c r="I110">
        <f ca="1">OFFSET(Import!M$8,$A110,0)</f>
        <v>0</v>
      </c>
      <c r="J110">
        <f ca="1">OFFSET(Import!H$8,$A110,0)</f>
        <v>45</v>
      </c>
      <c r="K110">
        <f ca="1">OFFSET(Import!N$8,$A110,0)</f>
        <v>0</v>
      </c>
      <c r="L110">
        <f ca="1">OFFSET(Import!O$8,$A110,0)</f>
        <v>25</v>
      </c>
      <c r="M110">
        <f ca="1">OFFSET(Import!R$8,$A110,0)</f>
        <v>34</v>
      </c>
      <c r="N110">
        <f ca="1">OFFSET(Import!S$8,$A110,0)</f>
        <v>10</v>
      </c>
      <c r="O110">
        <f ca="1">OFFSET(Import!D$8,$A110,0)</f>
        <v>390</v>
      </c>
      <c r="U110">
        <f t="shared" si="3"/>
        <v>4243</v>
      </c>
      <c r="V110" s="1">
        <f ca="1">OFFSET(Export!B$8,$U110,0)</f>
        <v>43051</v>
      </c>
      <c r="W110">
        <f ca="1">OFFSET(Export!F$8,$U110,0)</f>
        <v>0</v>
      </c>
      <c r="X110">
        <f ca="1">OFFSET(Export!G$8,$U110,0)</f>
        <v>0</v>
      </c>
      <c r="Y110">
        <f ca="1">OFFSET(Export!I$8,$U110,0)</f>
        <v>0</v>
      </c>
      <c r="Z110">
        <f ca="1">OFFSET(Export!J$8,$U110,0)</f>
        <v>0</v>
      </c>
      <c r="AA110">
        <f ca="1">OFFSET(Export!K$8,$U110,0)</f>
        <v>0</v>
      </c>
      <c r="AB110">
        <f ca="1">OFFSET(Export!L$8,$U110,0)</f>
        <v>0</v>
      </c>
      <c r="AC110">
        <f ca="1">OFFSET(Export!M$8,$U110,0)</f>
        <v>0</v>
      </c>
      <c r="AD110">
        <f ca="1">OFFSET(Export!H$8,$U110,0)</f>
        <v>8</v>
      </c>
      <c r="AE110">
        <f ca="1">OFFSET(Export!N$8,$U110,0)</f>
        <v>0</v>
      </c>
      <c r="AF110">
        <f ca="1">OFFSET(Export!O$8,$U110,0)</f>
        <v>4</v>
      </c>
      <c r="AG110">
        <f ca="1">OFFSET(Export!P$8,$U110,0)</f>
        <v>0</v>
      </c>
      <c r="AH110">
        <f ca="1">OFFSET(Export!T$8,$U110,0)</f>
        <v>33</v>
      </c>
      <c r="AI110">
        <f ca="1">OFFSET(Export!E$8,$U110,0)</f>
        <v>6</v>
      </c>
    </row>
    <row r="111" spans="1:35" x14ac:dyDescent="0.25">
      <c r="A111">
        <f t="shared" si="2"/>
        <v>4244</v>
      </c>
      <c r="B111" s="1">
        <f ca="1">OFFSET(Import!B$8,$A111,0)</f>
        <v>43052</v>
      </c>
      <c r="C111">
        <f ca="1">OFFSET(Import!F$8,$A111,0)</f>
        <v>30</v>
      </c>
      <c r="D111">
        <f ca="1">OFFSET(Import!G$8,$A111,0)</f>
        <v>0</v>
      </c>
      <c r="E111">
        <f ca="1">OFFSET(Import!I$8,$A111,0)</f>
        <v>99</v>
      </c>
      <c r="F111">
        <f ca="1">OFFSET(Import!J$8,$A111,0)</f>
        <v>0</v>
      </c>
      <c r="G111">
        <f ca="1">OFFSET(Import!K$8,$A111,0)</f>
        <v>97</v>
      </c>
      <c r="H111">
        <f ca="1">OFFSET(Import!L$8,$A111,0)</f>
        <v>0</v>
      </c>
      <c r="I111">
        <f ca="1">OFFSET(Import!M$8,$A111,0)</f>
        <v>0</v>
      </c>
      <c r="J111">
        <f ca="1">OFFSET(Import!H$8,$A111,0)</f>
        <v>45</v>
      </c>
      <c r="K111">
        <f ca="1">OFFSET(Import!N$8,$A111,0)</f>
        <v>0</v>
      </c>
      <c r="L111">
        <f ca="1">OFFSET(Import!O$8,$A111,0)</f>
        <v>25</v>
      </c>
      <c r="M111">
        <f ca="1">OFFSET(Import!R$8,$A111,0)</f>
        <v>34</v>
      </c>
      <c r="N111">
        <f ca="1">OFFSET(Import!S$8,$A111,0)</f>
        <v>10</v>
      </c>
      <c r="O111">
        <f ca="1">OFFSET(Import!D$8,$A111,0)</f>
        <v>390</v>
      </c>
      <c r="U111">
        <f t="shared" si="3"/>
        <v>4244</v>
      </c>
      <c r="V111" s="1">
        <f ca="1">OFFSET(Export!B$8,$U111,0)</f>
        <v>43052</v>
      </c>
      <c r="W111">
        <f ca="1">OFFSET(Export!F$8,$U111,0)</f>
        <v>0</v>
      </c>
      <c r="X111">
        <f ca="1">OFFSET(Export!G$8,$U111,0)</f>
        <v>0</v>
      </c>
      <c r="Y111">
        <f ca="1">OFFSET(Export!I$8,$U111,0)</f>
        <v>0</v>
      </c>
      <c r="Z111">
        <f ca="1">OFFSET(Export!J$8,$U111,0)</f>
        <v>0</v>
      </c>
      <c r="AA111">
        <f ca="1">OFFSET(Export!K$8,$U111,0)</f>
        <v>0</v>
      </c>
      <c r="AB111">
        <f ca="1">OFFSET(Export!L$8,$U111,0)</f>
        <v>0</v>
      </c>
      <c r="AC111">
        <f ca="1">OFFSET(Export!M$8,$U111,0)</f>
        <v>0</v>
      </c>
      <c r="AD111">
        <f ca="1">OFFSET(Export!H$8,$U111,0)</f>
        <v>8</v>
      </c>
      <c r="AE111">
        <f ca="1">OFFSET(Export!N$8,$U111,0)</f>
        <v>0</v>
      </c>
      <c r="AF111">
        <f ca="1">OFFSET(Export!O$8,$U111,0)</f>
        <v>4</v>
      </c>
      <c r="AG111">
        <f ca="1">OFFSET(Export!P$8,$U111,0)</f>
        <v>0</v>
      </c>
      <c r="AH111">
        <f ca="1">OFFSET(Export!T$8,$U111,0)</f>
        <v>33</v>
      </c>
      <c r="AI111">
        <f ca="1">OFFSET(Export!E$8,$U111,0)</f>
        <v>6</v>
      </c>
    </row>
    <row r="112" spans="1:35" x14ac:dyDescent="0.25">
      <c r="A112">
        <f t="shared" si="2"/>
        <v>4245</v>
      </c>
      <c r="B112" s="1">
        <f ca="1">OFFSET(Import!B$8,$A112,0)</f>
        <v>43053</v>
      </c>
      <c r="C112">
        <f ca="1">OFFSET(Import!F$8,$A112,0)</f>
        <v>30</v>
      </c>
      <c r="D112">
        <f ca="1">OFFSET(Import!G$8,$A112,0)</f>
        <v>0</v>
      </c>
      <c r="E112">
        <f ca="1">OFFSET(Import!I$8,$A112,0)</f>
        <v>99</v>
      </c>
      <c r="F112">
        <f ca="1">OFFSET(Import!J$8,$A112,0)</f>
        <v>0</v>
      </c>
      <c r="G112">
        <f ca="1">OFFSET(Import!K$8,$A112,0)</f>
        <v>97</v>
      </c>
      <c r="H112">
        <f ca="1">OFFSET(Import!L$8,$A112,0)</f>
        <v>0</v>
      </c>
      <c r="I112">
        <f ca="1">OFFSET(Import!M$8,$A112,0)</f>
        <v>0</v>
      </c>
      <c r="J112">
        <f ca="1">OFFSET(Import!H$8,$A112,0)</f>
        <v>45</v>
      </c>
      <c r="K112">
        <f ca="1">OFFSET(Import!N$8,$A112,0)</f>
        <v>0</v>
      </c>
      <c r="L112">
        <f ca="1">OFFSET(Import!O$8,$A112,0)</f>
        <v>25</v>
      </c>
      <c r="M112">
        <f ca="1">OFFSET(Import!R$8,$A112,0)</f>
        <v>34</v>
      </c>
      <c r="N112">
        <f ca="1">OFFSET(Import!S$8,$A112,0)</f>
        <v>10</v>
      </c>
      <c r="O112">
        <f ca="1">OFFSET(Import!D$8,$A112,0)</f>
        <v>390</v>
      </c>
      <c r="U112">
        <f t="shared" si="3"/>
        <v>4245</v>
      </c>
      <c r="V112" s="1">
        <f ca="1">OFFSET(Export!B$8,$U112,0)</f>
        <v>43053</v>
      </c>
      <c r="W112">
        <f ca="1">OFFSET(Export!F$8,$U112,0)</f>
        <v>0</v>
      </c>
      <c r="X112">
        <f ca="1">OFFSET(Export!G$8,$U112,0)</f>
        <v>0</v>
      </c>
      <c r="Y112">
        <f ca="1">OFFSET(Export!I$8,$U112,0)</f>
        <v>0</v>
      </c>
      <c r="Z112">
        <f ca="1">OFFSET(Export!J$8,$U112,0)</f>
        <v>0</v>
      </c>
      <c r="AA112">
        <f ca="1">OFFSET(Export!K$8,$U112,0)</f>
        <v>0</v>
      </c>
      <c r="AB112">
        <f ca="1">OFFSET(Export!L$8,$U112,0)</f>
        <v>0</v>
      </c>
      <c r="AC112">
        <f ca="1">OFFSET(Export!M$8,$U112,0)</f>
        <v>0</v>
      </c>
      <c r="AD112">
        <f ca="1">OFFSET(Export!H$8,$U112,0)</f>
        <v>8</v>
      </c>
      <c r="AE112">
        <f ca="1">OFFSET(Export!N$8,$U112,0)</f>
        <v>0</v>
      </c>
      <c r="AF112">
        <f ca="1">OFFSET(Export!O$8,$U112,0)</f>
        <v>4</v>
      </c>
      <c r="AG112">
        <f ca="1">OFFSET(Export!P$8,$U112,0)</f>
        <v>0</v>
      </c>
      <c r="AH112">
        <f ca="1">OFFSET(Export!T$8,$U112,0)</f>
        <v>33</v>
      </c>
      <c r="AI112">
        <f ca="1">OFFSET(Export!E$8,$U112,0)</f>
        <v>6</v>
      </c>
    </row>
    <row r="113" spans="1:35" x14ac:dyDescent="0.25">
      <c r="A113">
        <f t="shared" si="2"/>
        <v>4246</v>
      </c>
      <c r="B113" s="1">
        <f ca="1">OFFSET(Import!B$8,$A113,0)</f>
        <v>43054</v>
      </c>
      <c r="C113">
        <f ca="1">OFFSET(Import!F$8,$A113,0)</f>
        <v>30</v>
      </c>
      <c r="D113">
        <f ca="1">OFFSET(Import!G$8,$A113,0)</f>
        <v>0</v>
      </c>
      <c r="E113">
        <f ca="1">OFFSET(Import!I$8,$A113,0)</f>
        <v>99</v>
      </c>
      <c r="F113">
        <f ca="1">OFFSET(Import!J$8,$A113,0)</f>
        <v>0</v>
      </c>
      <c r="G113">
        <f ca="1">OFFSET(Import!K$8,$A113,0)</f>
        <v>97</v>
      </c>
      <c r="H113">
        <f ca="1">OFFSET(Import!L$8,$A113,0)</f>
        <v>0</v>
      </c>
      <c r="I113">
        <f ca="1">OFFSET(Import!M$8,$A113,0)</f>
        <v>0</v>
      </c>
      <c r="J113">
        <f ca="1">OFFSET(Import!H$8,$A113,0)</f>
        <v>45</v>
      </c>
      <c r="K113">
        <f ca="1">OFFSET(Import!N$8,$A113,0)</f>
        <v>0</v>
      </c>
      <c r="L113">
        <f ca="1">OFFSET(Import!O$8,$A113,0)</f>
        <v>25</v>
      </c>
      <c r="M113">
        <f ca="1">OFFSET(Import!R$8,$A113,0)</f>
        <v>34</v>
      </c>
      <c r="N113">
        <f ca="1">OFFSET(Import!S$8,$A113,0)</f>
        <v>10</v>
      </c>
      <c r="O113">
        <f ca="1">OFFSET(Import!D$8,$A113,0)</f>
        <v>390</v>
      </c>
      <c r="U113">
        <f t="shared" si="3"/>
        <v>4246</v>
      </c>
      <c r="V113" s="1">
        <f ca="1">OFFSET(Export!B$8,$U113,0)</f>
        <v>43054</v>
      </c>
      <c r="W113">
        <f ca="1">OFFSET(Export!F$8,$U113,0)</f>
        <v>0</v>
      </c>
      <c r="X113">
        <f ca="1">OFFSET(Export!G$8,$U113,0)</f>
        <v>0</v>
      </c>
      <c r="Y113">
        <f ca="1">OFFSET(Export!I$8,$U113,0)</f>
        <v>0</v>
      </c>
      <c r="Z113">
        <f ca="1">OFFSET(Export!J$8,$U113,0)</f>
        <v>0</v>
      </c>
      <c r="AA113">
        <f ca="1">OFFSET(Export!K$8,$U113,0)</f>
        <v>0</v>
      </c>
      <c r="AB113">
        <f ca="1">OFFSET(Export!L$8,$U113,0)</f>
        <v>0</v>
      </c>
      <c r="AC113">
        <f ca="1">OFFSET(Export!M$8,$U113,0)</f>
        <v>0</v>
      </c>
      <c r="AD113">
        <f ca="1">OFFSET(Export!H$8,$U113,0)</f>
        <v>8</v>
      </c>
      <c r="AE113">
        <f ca="1">OFFSET(Export!N$8,$U113,0)</f>
        <v>0</v>
      </c>
      <c r="AF113">
        <f ca="1">OFFSET(Export!O$8,$U113,0)</f>
        <v>4</v>
      </c>
      <c r="AG113">
        <f ca="1">OFFSET(Export!P$8,$U113,0)</f>
        <v>0</v>
      </c>
      <c r="AH113">
        <f ca="1">OFFSET(Export!T$8,$U113,0)</f>
        <v>33</v>
      </c>
      <c r="AI113">
        <f ca="1">OFFSET(Export!E$8,$U113,0)</f>
        <v>6</v>
      </c>
    </row>
    <row r="114" spans="1:35" x14ac:dyDescent="0.25">
      <c r="A114">
        <f t="shared" si="2"/>
        <v>4247</v>
      </c>
      <c r="B114" s="1">
        <f ca="1">OFFSET(Import!B$8,$A114,0)</f>
        <v>43055</v>
      </c>
      <c r="C114">
        <f ca="1">OFFSET(Import!F$8,$A114,0)</f>
        <v>30</v>
      </c>
      <c r="D114">
        <f ca="1">OFFSET(Import!G$8,$A114,0)</f>
        <v>0</v>
      </c>
      <c r="E114">
        <f ca="1">OFFSET(Import!I$8,$A114,0)</f>
        <v>99</v>
      </c>
      <c r="F114">
        <f ca="1">OFFSET(Import!J$8,$A114,0)</f>
        <v>0</v>
      </c>
      <c r="G114">
        <f ca="1">OFFSET(Import!K$8,$A114,0)</f>
        <v>97</v>
      </c>
      <c r="H114">
        <f ca="1">OFFSET(Import!L$8,$A114,0)</f>
        <v>0</v>
      </c>
      <c r="I114">
        <f ca="1">OFFSET(Import!M$8,$A114,0)</f>
        <v>0</v>
      </c>
      <c r="J114">
        <f ca="1">OFFSET(Import!H$8,$A114,0)</f>
        <v>45</v>
      </c>
      <c r="K114">
        <f ca="1">OFFSET(Import!N$8,$A114,0)</f>
        <v>0</v>
      </c>
      <c r="L114">
        <f ca="1">OFFSET(Import!O$8,$A114,0)</f>
        <v>25</v>
      </c>
      <c r="M114">
        <f ca="1">OFFSET(Import!R$8,$A114,0)</f>
        <v>34</v>
      </c>
      <c r="N114">
        <f ca="1">OFFSET(Import!S$8,$A114,0)</f>
        <v>10</v>
      </c>
      <c r="O114">
        <f ca="1">OFFSET(Import!D$8,$A114,0)</f>
        <v>390</v>
      </c>
      <c r="U114">
        <f t="shared" si="3"/>
        <v>4247</v>
      </c>
      <c r="V114" s="1">
        <f ca="1">OFFSET(Export!B$8,$U114,0)</f>
        <v>43055</v>
      </c>
      <c r="W114">
        <f ca="1">OFFSET(Export!F$8,$U114,0)</f>
        <v>0</v>
      </c>
      <c r="X114">
        <f ca="1">OFFSET(Export!G$8,$U114,0)</f>
        <v>0</v>
      </c>
      <c r="Y114">
        <f ca="1">OFFSET(Export!I$8,$U114,0)</f>
        <v>0</v>
      </c>
      <c r="Z114">
        <f ca="1">OFFSET(Export!J$8,$U114,0)</f>
        <v>0</v>
      </c>
      <c r="AA114">
        <f ca="1">OFFSET(Export!K$8,$U114,0)</f>
        <v>0</v>
      </c>
      <c r="AB114">
        <f ca="1">OFFSET(Export!L$8,$U114,0)</f>
        <v>0</v>
      </c>
      <c r="AC114">
        <f ca="1">OFFSET(Export!M$8,$U114,0)</f>
        <v>0</v>
      </c>
      <c r="AD114">
        <f ca="1">OFFSET(Export!H$8,$U114,0)</f>
        <v>8</v>
      </c>
      <c r="AE114">
        <f ca="1">OFFSET(Export!N$8,$U114,0)</f>
        <v>0</v>
      </c>
      <c r="AF114">
        <f ca="1">OFFSET(Export!O$8,$U114,0)</f>
        <v>4</v>
      </c>
      <c r="AG114">
        <f ca="1">OFFSET(Export!P$8,$U114,0)</f>
        <v>0</v>
      </c>
      <c r="AH114">
        <f ca="1">OFFSET(Export!T$8,$U114,0)</f>
        <v>33</v>
      </c>
      <c r="AI114">
        <f ca="1">OFFSET(Export!E$8,$U114,0)</f>
        <v>6</v>
      </c>
    </row>
    <row r="115" spans="1:35" x14ac:dyDescent="0.25">
      <c r="A115">
        <f t="shared" si="2"/>
        <v>4248</v>
      </c>
      <c r="B115" s="1">
        <f ca="1">OFFSET(Import!B$8,$A115,0)</f>
        <v>43056</v>
      </c>
      <c r="C115">
        <f ca="1">OFFSET(Import!F$8,$A115,0)</f>
        <v>30</v>
      </c>
      <c r="D115">
        <f ca="1">OFFSET(Import!G$8,$A115,0)</f>
        <v>0</v>
      </c>
      <c r="E115">
        <f ca="1">OFFSET(Import!I$8,$A115,0)</f>
        <v>99</v>
      </c>
      <c r="F115">
        <f ca="1">OFFSET(Import!J$8,$A115,0)</f>
        <v>0</v>
      </c>
      <c r="G115">
        <f ca="1">OFFSET(Import!K$8,$A115,0)</f>
        <v>97</v>
      </c>
      <c r="H115">
        <f ca="1">OFFSET(Import!L$8,$A115,0)</f>
        <v>0</v>
      </c>
      <c r="I115">
        <f ca="1">OFFSET(Import!M$8,$A115,0)</f>
        <v>0</v>
      </c>
      <c r="J115">
        <f ca="1">OFFSET(Import!H$8,$A115,0)</f>
        <v>45</v>
      </c>
      <c r="K115">
        <f ca="1">OFFSET(Import!N$8,$A115,0)</f>
        <v>0</v>
      </c>
      <c r="L115">
        <f ca="1">OFFSET(Import!O$8,$A115,0)</f>
        <v>25</v>
      </c>
      <c r="M115">
        <f ca="1">OFFSET(Import!R$8,$A115,0)</f>
        <v>34</v>
      </c>
      <c r="N115">
        <f ca="1">OFFSET(Import!S$8,$A115,0)</f>
        <v>10</v>
      </c>
      <c r="O115">
        <f ca="1">OFFSET(Import!D$8,$A115,0)</f>
        <v>390</v>
      </c>
      <c r="U115">
        <f t="shared" si="3"/>
        <v>4248</v>
      </c>
      <c r="V115" s="1">
        <f ca="1">OFFSET(Export!B$8,$U115,0)</f>
        <v>43056</v>
      </c>
      <c r="W115">
        <f ca="1">OFFSET(Export!F$8,$U115,0)</f>
        <v>0</v>
      </c>
      <c r="X115">
        <f ca="1">OFFSET(Export!G$8,$U115,0)</f>
        <v>0</v>
      </c>
      <c r="Y115">
        <f ca="1">OFFSET(Export!I$8,$U115,0)</f>
        <v>0</v>
      </c>
      <c r="Z115">
        <f ca="1">OFFSET(Export!J$8,$U115,0)</f>
        <v>0</v>
      </c>
      <c r="AA115">
        <f ca="1">OFFSET(Export!K$8,$U115,0)</f>
        <v>0</v>
      </c>
      <c r="AB115">
        <f ca="1">OFFSET(Export!L$8,$U115,0)</f>
        <v>0</v>
      </c>
      <c r="AC115">
        <f ca="1">OFFSET(Export!M$8,$U115,0)</f>
        <v>0</v>
      </c>
      <c r="AD115">
        <f ca="1">OFFSET(Export!H$8,$U115,0)</f>
        <v>8</v>
      </c>
      <c r="AE115">
        <f ca="1">OFFSET(Export!N$8,$U115,0)</f>
        <v>0</v>
      </c>
      <c r="AF115">
        <f ca="1">OFFSET(Export!O$8,$U115,0)</f>
        <v>4</v>
      </c>
      <c r="AG115">
        <f ca="1">OFFSET(Export!P$8,$U115,0)</f>
        <v>0</v>
      </c>
      <c r="AH115">
        <f ca="1">OFFSET(Export!T$8,$U115,0)</f>
        <v>33</v>
      </c>
      <c r="AI115">
        <f ca="1">OFFSET(Export!E$8,$U115,0)</f>
        <v>6</v>
      </c>
    </row>
    <row r="116" spans="1:35" x14ac:dyDescent="0.25">
      <c r="A116">
        <f t="shared" si="2"/>
        <v>4249</v>
      </c>
      <c r="B116" s="1">
        <f ca="1">OFFSET(Import!B$8,$A116,0)</f>
        <v>43057</v>
      </c>
      <c r="C116">
        <f ca="1">OFFSET(Import!F$8,$A116,0)</f>
        <v>30</v>
      </c>
      <c r="D116">
        <f ca="1">OFFSET(Import!G$8,$A116,0)</f>
        <v>0</v>
      </c>
      <c r="E116">
        <f ca="1">OFFSET(Import!I$8,$A116,0)</f>
        <v>99</v>
      </c>
      <c r="F116">
        <f ca="1">OFFSET(Import!J$8,$A116,0)</f>
        <v>0</v>
      </c>
      <c r="G116">
        <f ca="1">OFFSET(Import!K$8,$A116,0)</f>
        <v>97</v>
      </c>
      <c r="H116">
        <f ca="1">OFFSET(Import!L$8,$A116,0)</f>
        <v>0</v>
      </c>
      <c r="I116">
        <f ca="1">OFFSET(Import!M$8,$A116,0)</f>
        <v>0</v>
      </c>
      <c r="J116">
        <f ca="1">OFFSET(Import!H$8,$A116,0)</f>
        <v>45</v>
      </c>
      <c r="K116">
        <f ca="1">OFFSET(Import!N$8,$A116,0)</f>
        <v>0</v>
      </c>
      <c r="L116">
        <f ca="1">OFFSET(Import!O$8,$A116,0)</f>
        <v>25</v>
      </c>
      <c r="M116">
        <f ca="1">OFFSET(Import!R$8,$A116,0)</f>
        <v>34</v>
      </c>
      <c r="N116">
        <f ca="1">OFFSET(Import!S$8,$A116,0)</f>
        <v>10</v>
      </c>
      <c r="O116">
        <f ca="1">OFFSET(Import!D$8,$A116,0)</f>
        <v>390</v>
      </c>
      <c r="U116">
        <f t="shared" si="3"/>
        <v>4249</v>
      </c>
      <c r="V116" s="1">
        <f ca="1">OFFSET(Export!B$8,$U116,0)</f>
        <v>43057</v>
      </c>
      <c r="W116">
        <f ca="1">OFFSET(Export!F$8,$U116,0)</f>
        <v>0</v>
      </c>
      <c r="X116">
        <f ca="1">OFFSET(Export!G$8,$U116,0)</f>
        <v>0</v>
      </c>
      <c r="Y116">
        <f ca="1">OFFSET(Export!I$8,$U116,0)</f>
        <v>0</v>
      </c>
      <c r="Z116">
        <f ca="1">OFFSET(Export!J$8,$U116,0)</f>
        <v>0</v>
      </c>
      <c r="AA116">
        <f ca="1">OFFSET(Export!K$8,$U116,0)</f>
        <v>0</v>
      </c>
      <c r="AB116">
        <f ca="1">OFFSET(Export!L$8,$U116,0)</f>
        <v>0</v>
      </c>
      <c r="AC116">
        <f ca="1">OFFSET(Export!M$8,$U116,0)</f>
        <v>0</v>
      </c>
      <c r="AD116">
        <f ca="1">OFFSET(Export!H$8,$U116,0)</f>
        <v>8</v>
      </c>
      <c r="AE116">
        <f ca="1">OFFSET(Export!N$8,$U116,0)</f>
        <v>0</v>
      </c>
      <c r="AF116">
        <f ca="1">OFFSET(Export!O$8,$U116,0)</f>
        <v>4</v>
      </c>
      <c r="AG116">
        <f ca="1">OFFSET(Export!P$8,$U116,0)</f>
        <v>0</v>
      </c>
      <c r="AH116">
        <f ca="1">OFFSET(Export!T$8,$U116,0)</f>
        <v>33</v>
      </c>
      <c r="AI116">
        <f ca="1">OFFSET(Export!E$8,$U116,0)</f>
        <v>6</v>
      </c>
    </row>
    <row r="117" spans="1:35" x14ac:dyDescent="0.25">
      <c r="A117">
        <f t="shared" si="2"/>
        <v>4250</v>
      </c>
      <c r="B117" s="1">
        <f ca="1">OFFSET(Import!B$8,$A117,0)</f>
        <v>43058</v>
      </c>
      <c r="C117">
        <f ca="1">OFFSET(Import!F$8,$A117,0)</f>
        <v>30</v>
      </c>
      <c r="D117">
        <f ca="1">OFFSET(Import!G$8,$A117,0)</f>
        <v>0</v>
      </c>
      <c r="E117">
        <f ca="1">OFFSET(Import!I$8,$A117,0)</f>
        <v>99</v>
      </c>
      <c r="F117">
        <f ca="1">OFFSET(Import!J$8,$A117,0)</f>
        <v>0</v>
      </c>
      <c r="G117">
        <f ca="1">OFFSET(Import!K$8,$A117,0)</f>
        <v>97</v>
      </c>
      <c r="H117">
        <f ca="1">OFFSET(Import!L$8,$A117,0)</f>
        <v>0</v>
      </c>
      <c r="I117">
        <f ca="1">OFFSET(Import!M$8,$A117,0)</f>
        <v>0</v>
      </c>
      <c r="J117">
        <f ca="1">OFFSET(Import!H$8,$A117,0)</f>
        <v>45</v>
      </c>
      <c r="K117">
        <f ca="1">OFFSET(Import!N$8,$A117,0)</f>
        <v>0</v>
      </c>
      <c r="L117">
        <f ca="1">OFFSET(Import!O$8,$A117,0)</f>
        <v>25</v>
      </c>
      <c r="M117">
        <f ca="1">OFFSET(Import!R$8,$A117,0)</f>
        <v>34</v>
      </c>
      <c r="N117">
        <f ca="1">OFFSET(Import!S$8,$A117,0)</f>
        <v>10</v>
      </c>
      <c r="O117">
        <f ca="1">OFFSET(Import!D$8,$A117,0)</f>
        <v>390</v>
      </c>
      <c r="U117">
        <f t="shared" si="3"/>
        <v>4250</v>
      </c>
      <c r="V117" s="1">
        <f ca="1">OFFSET(Export!B$8,$U117,0)</f>
        <v>43058</v>
      </c>
      <c r="W117">
        <f ca="1">OFFSET(Export!F$8,$U117,0)</f>
        <v>0</v>
      </c>
      <c r="X117">
        <f ca="1">OFFSET(Export!G$8,$U117,0)</f>
        <v>0</v>
      </c>
      <c r="Y117">
        <f ca="1">OFFSET(Export!I$8,$U117,0)</f>
        <v>0</v>
      </c>
      <c r="Z117">
        <f ca="1">OFFSET(Export!J$8,$U117,0)</f>
        <v>0</v>
      </c>
      <c r="AA117">
        <f ca="1">OFFSET(Export!K$8,$U117,0)</f>
        <v>0</v>
      </c>
      <c r="AB117">
        <f ca="1">OFFSET(Export!L$8,$U117,0)</f>
        <v>0</v>
      </c>
      <c r="AC117">
        <f ca="1">OFFSET(Export!M$8,$U117,0)</f>
        <v>0</v>
      </c>
      <c r="AD117">
        <f ca="1">OFFSET(Export!H$8,$U117,0)</f>
        <v>8</v>
      </c>
      <c r="AE117">
        <f ca="1">OFFSET(Export!N$8,$U117,0)</f>
        <v>0</v>
      </c>
      <c r="AF117">
        <f ca="1">OFFSET(Export!O$8,$U117,0)</f>
        <v>4</v>
      </c>
      <c r="AG117">
        <f ca="1">OFFSET(Export!P$8,$U117,0)</f>
        <v>0</v>
      </c>
      <c r="AH117">
        <f ca="1">OFFSET(Export!T$8,$U117,0)</f>
        <v>33</v>
      </c>
      <c r="AI117">
        <f ca="1">OFFSET(Export!E$8,$U117,0)</f>
        <v>6</v>
      </c>
    </row>
    <row r="118" spans="1:35" x14ac:dyDescent="0.25">
      <c r="A118">
        <f t="shared" si="2"/>
        <v>4251</v>
      </c>
      <c r="B118" s="1">
        <f ca="1">OFFSET(Import!B$8,$A118,0)</f>
        <v>43059</v>
      </c>
      <c r="C118">
        <f ca="1">OFFSET(Import!F$8,$A118,0)</f>
        <v>30</v>
      </c>
      <c r="D118">
        <f ca="1">OFFSET(Import!G$8,$A118,0)</f>
        <v>0</v>
      </c>
      <c r="E118">
        <f ca="1">OFFSET(Import!I$8,$A118,0)</f>
        <v>99</v>
      </c>
      <c r="F118">
        <f ca="1">OFFSET(Import!J$8,$A118,0)</f>
        <v>0</v>
      </c>
      <c r="G118">
        <f ca="1">OFFSET(Import!K$8,$A118,0)</f>
        <v>97</v>
      </c>
      <c r="H118">
        <f ca="1">OFFSET(Import!L$8,$A118,0)</f>
        <v>0</v>
      </c>
      <c r="I118">
        <f ca="1">OFFSET(Import!M$8,$A118,0)</f>
        <v>0</v>
      </c>
      <c r="J118">
        <f ca="1">OFFSET(Import!H$8,$A118,0)</f>
        <v>45</v>
      </c>
      <c r="K118">
        <f ca="1">OFFSET(Import!N$8,$A118,0)</f>
        <v>0</v>
      </c>
      <c r="L118">
        <f ca="1">OFFSET(Import!O$8,$A118,0)</f>
        <v>25</v>
      </c>
      <c r="M118">
        <f ca="1">OFFSET(Import!R$8,$A118,0)</f>
        <v>34</v>
      </c>
      <c r="N118">
        <f ca="1">OFFSET(Import!S$8,$A118,0)</f>
        <v>10</v>
      </c>
      <c r="O118">
        <f ca="1">OFFSET(Import!D$8,$A118,0)</f>
        <v>390</v>
      </c>
      <c r="U118">
        <f t="shared" si="3"/>
        <v>4251</v>
      </c>
      <c r="V118" s="1">
        <f ca="1">OFFSET(Export!B$8,$U118,0)</f>
        <v>43059</v>
      </c>
      <c r="W118">
        <f ca="1">OFFSET(Export!F$8,$U118,0)</f>
        <v>0</v>
      </c>
      <c r="X118">
        <f ca="1">OFFSET(Export!G$8,$U118,0)</f>
        <v>0</v>
      </c>
      <c r="Y118">
        <f ca="1">OFFSET(Export!I$8,$U118,0)</f>
        <v>0</v>
      </c>
      <c r="Z118">
        <f ca="1">OFFSET(Export!J$8,$U118,0)</f>
        <v>0</v>
      </c>
      <c r="AA118">
        <f ca="1">OFFSET(Export!K$8,$U118,0)</f>
        <v>0</v>
      </c>
      <c r="AB118">
        <f ca="1">OFFSET(Export!L$8,$U118,0)</f>
        <v>0</v>
      </c>
      <c r="AC118">
        <f ca="1">OFFSET(Export!M$8,$U118,0)</f>
        <v>0</v>
      </c>
      <c r="AD118">
        <f ca="1">OFFSET(Export!H$8,$U118,0)</f>
        <v>8</v>
      </c>
      <c r="AE118">
        <f ca="1">OFFSET(Export!N$8,$U118,0)</f>
        <v>0</v>
      </c>
      <c r="AF118">
        <f ca="1">OFFSET(Export!O$8,$U118,0)</f>
        <v>4</v>
      </c>
      <c r="AG118">
        <f ca="1">OFFSET(Export!P$8,$U118,0)</f>
        <v>0</v>
      </c>
      <c r="AH118">
        <f ca="1">OFFSET(Export!T$8,$U118,0)</f>
        <v>33</v>
      </c>
      <c r="AI118">
        <f ca="1">OFFSET(Export!E$8,$U118,0)</f>
        <v>6</v>
      </c>
    </row>
    <row r="119" spans="1:35" x14ac:dyDescent="0.25">
      <c r="A119">
        <f t="shared" si="2"/>
        <v>4252</v>
      </c>
      <c r="B119" s="1">
        <f ca="1">OFFSET(Import!B$8,$A119,0)</f>
        <v>43060</v>
      </c>
      <c r="C119">
        <f ca="1">OFFSET(Import!F$8,$A119,0)</f>
        <v>30</v>
      </c>
      <c r="D119">
        <f ca="1">OFFSET(Import!G$8,$A119,0)</f>
        <v>0</v>
      </c>
      <c r="E119">
        <f ca="1">OFFSET(Import!I$8,$A119,0)</f>
        <v>99</v>
      </c>
      <c r="F119">
        <f ca="1">OFFSET(Import!J$8,$A119,0)</f>
        <v>0</v>
      </c>
      <c r="G119">
        <f ca="1">OFFSET(Import!K$8,$A119,0)</f>
        <v>97</v>
      </c>
      <c r="H119">
        <f ca="1">OFFSET(Import!L$8,$A119,0)</f>
        <v>0</v>
      </c>
      <c r="I119">
        <f ca="1">OFFSET(Import!M$8,$A119,0)</f>
        <v>0</v>
      </c>
      <c r="J119">
        <f ca="1">OFFSET(Import!H$8,$A119,0)</f>
        <v>45</v>
      </c>
      <c r="K119">
        <f ca="1">OFFSET(Import!N$8,$A119,0)</f>
        <v>0</v>
      </c>
      <c r="L119">
        <f ca="1">OFFSET(Import!O$8,$A119,0)</f>
        <v>25</v>
      </c>
      <c r="M119">
        <f ca="1">OFFSET(Import!R$8,$A119,0)</f>
        <v>34</v>
      </c>
      <c r="N119">
        <f ca="1">OFFSET(Import!S$8,$A119,0)</f>
        <v>10</v>
      </c>
      <c r="O119">
        <f ca="1">OFFSET(Import!D$8,$A119,0)</f>
        <v>390</v>
      </c>
      <c r="U119">
        <f t="shared" si="3"/>
        <v>4252</v>
      </c>
      <c r="V119" s="1">
        <f ca="1">OFFSET(Export!B$8,$U119,0)</f>
        <v>43060</v>
      </c>
      <c r="W119">
        <f ca="1">OFFSET(Export!F$8,$U119,0)</f>
        <v>0</v>
      </c>
      <c r="X119">
        <f ca="1">OFFSET(Export!G$8,$U119,0)</f>
        <v>0</v>
      </c>
      <c r="Y119">
        <f ca="1">OFFSET(Export!I$8,$U119,0)</f>
        <v>0</v>
      </c>
      <c r="Z119">
        <f ca="1">OFFSET(Export!J$8,$U119,0)</f>
        <v>0</v>
      </c>
      <c r="AA119">
        <f ca="1">OFFSET(Export!K$8,$U119,0)</f>
        <v>0</v>
      </c>
      <c r="AB119">
        <f ca="1">OFFSET(Export!L$8,$U119,0)</f>
        <v>0</v>
      </c>
      <c r="AC119">
        <f ca="1">OFFSET(Export!M$8,$U119,0)</f>
        <v>0</v>
      </c>
      <c r="AD119">
        <f ca="1">OFFSET(Export!H$8,$U119,0)</f>
        <v>8</v>
      </c>
      <c r="AE119">
        <f ca="1">OFFSET(Export!N$8,$U119,0)</f>
        <v>0</v>
      </c>
      <c r="AF119">
        <f ca="1">OFFSET(Export!O$8,$U119,0)</f>
        <v>4</v>
      </c>
      <c r="AG119">
        <f ca="1">OFFSET(Export!P$8,$U119,0)</f>
        <v>0</v>
      </c>
      <c r="AH119">
        <f ca="1">OFFSET(Export!T$8,$U119,0)</f>
        <v>33</v>
      </c>
      <c r="AI119">
        <f ca="1">OFFSET(Export!E$8,$U119,0)</f>
        <v>6</v>
      </c>
    </row>
    <row r="120" spans="1:35" x14ac:dyDescent="0.25">
      <c r="A120">
        <f t="shared" si="2"/>
        <v>4253</v>
      </c>
      <c r="B120" s="1">
        <f ca="1">OFFSET(Import!B$8,$A120,0)</f>
        <v>43061</v>
      </c>
      <c r="C120">
        <f ca="1">OFFSET(Import!F$8,$A120,0)</f>
        <v>30</v>
      </c>
      <c r="D120">
        <f ca="1">OFFSET(Import!G$8,$A120,0)</f>
        <v>0</v>
      </c>
      <c r="E120">
        <f ca="1">OFFSET(Import!I$8,$A120,0)</f>
        <v>99</v>
      </c>
      <c r="F120">
        <f ca="1">OFFSET(Import!J$8,$A120,0)</f>
        <v>0</v>
      </c>
      <c r="G120">
        <f ca="1">OFFSET(Import!K$8,$A120,0)</f>
        <v>97</v>
      </c>
      <c r="H120">
        <f ca="1">OFFSET(Import!L$8,$A120,0)</f>
        <v>0</v>
      </c>
      <c r="I120">
        <f ca="1">OFFSET(Import!M$8,$A120,0)</f>
        <v>0</v>
      </c>
      <c r="J120">
        <f ca="1">OFFSET(Import!H$8,$A120,0)</f>
        <v>45</v>
      </c>
      <c r="K120">
        <f ca="1">OFFSET(Import!N$8,$A120,0)</f>
        <v>0</v>
      </c>
      <c r="L120">
        <f ca="1">OFFSET(Import!O$8,$A120,0)</f>
        <v>25</v>
      </c>
      <c r="M120">
        <f ca="1">OFFSET(Import!R$8,$A120,0)</f>
        <v>34</v>
      </c>
      <c r="N120">
        <f ca="1">OFFSET(Import!S$8,$A120,0)</f>
        <v>10</v>
      </c>
      <c r="O120">
        <f ca="1">OFFSET(Import!D$8,$A120,0)</f>
        <v>390</v>
      </c>
      <c r="U120">
        <f t="shared" si="3"/>
        <v>4253</v>
      </c>
      <c r="V120" s="1">
        <f ca="1">OFFSET(Export!B$8,$U120,0)</f>
        <v>43061</v>
      </c>
      <c r="W120">
        <f ca="1">OFFSET(Export!F$8,$U120,0)</f>
        <v>0</v>
      </c>
      <c r="X120">
        <f ca="1">OFFSET(Export!G$8,$U120,0)</f>
        <v>0</v>
      </c>
      <c r="Y120">
        <f ca="1">OFFSET(Export!I$8,$U120,0)</f>
        <v>0</v>
      </c>
      <c r="Z120">
        <f ca="1">OFFSET(Export!J$8,$U120,0)</f>
        <v>0</v>
      </c>
      <c r="AA120">
        <f ca="1">OFFSET(Export!K$8,$U120,0)</f>
        <v>0</v>
      </c>
      <c r="AB120">
        <f ca="1">OFFSET(Export!L$8,$U120,0)</f>
        <v>0</v>
      </c>
      <c r="AC120">
        <f ca="1">OFFSET(Export!M$8,$U120,0)</f>
        <v>0</v>
      </c>
      <c r="AD120">
        <f ca="1">OFFSET(Export!H$8,$U120,0)</f>
        <v>8</v>
      </c>
      <c r="AE120">
        <f ca="1">OFFSET(Export!N$8,$U120,0)</f>
        <v>0</v>
      </c>
      <c r="AF120">
        <f ca="1">OFFSET(Export!O$8,$U120,0)</f>
        <v>4</v>
      </c>
      <c r="AG120">
        <f ca="1">OFFSET(Export!P$8,$U120,0)</f>
        <v>0</v>
      </c>
      <c r="AH120">
        <f ca="1">OFFSET(Export!T$8,$U120,0)</f>
        <v>33</v>
      </c>
      <c r="AI120">
        <f ca="1">OFFSET(Export!E$8,$U120,0)</f>
        <v>6</v>
      </c>
    </row>
    <row r="121" spans="1:35" x14ac:dyDescent="0.25">
      <c r="A121">
        <f t="shared" si="2"/>
        <v>4254</v>
      </c>
      <c r="B121" s="1">
        <f ca="1">OFFSET(Import!B$8,$A121,0)</f>
        <v>43062</v>
      </c>
      <c r="C121">
        <f ca="1">OFFSET(Import!F$8,$A121,0)</f>
        <v>30</v>
      </c>
      <c r="D121">
        <f ca="1">OFFSET(Import!G$8,$A121,0)</f>
        <v>0</v>
      </c>
      <c r="E121">
        <f ca="1">OFFSET(Import!I$8,$A121,0)</f>
        <v>99</v>
      </c>
      <c r="F121">
        <f ca="1">OFFSET(Import!J$8,$A121,0)</f>
        <v>0</v>
      </c>
      <c r="G121">
        <f ca="1">OFFSET(Import!K$8,$A121,0)</f>
        <v>97</v>
      </c>
      <c r="H121">
        <f ca="1">OFFSET(Import!L$8,$A121,0)</f>
        <v>0</v>
      </c>
      <c r="I121">
        <f ca="1">OFFSET(Import!M$8,$A121,0)</f>
        <v>0</v>
      </c>
      <c r="J121">
        <f ca="1">OFFSET(Import!H$8,$A121,0)</f>
        <v>45</v>
      </c>
      <c r="K121">
        <f ca="1">OFFSET(Import!N$8,$A121,0)</f>
        <v>0</v>
      </c>
      <c r="L121">
        <f ca="1">OFFSET(Import!O$8,$A121,0)</f>
        <v>25</v>
      </c>
      <c r="M121">
        <f ca="1">OFFSET(Import!R$8,$A121,0)</f>
        <v>34</v>
      </c>
      <c r="N121">
        <f ca="1">OFFSET(Import!S$8,$A121,0)</f>
        <v>10</v>
      </c>
      <c r="O121">
        <f ca="1">OFFSET(Import!D$8,$A121,0)</f>
        <v>390</v>
      </c>
      <c r="U121">
        <f t="shared" si="3"/>
        <v>4254</v>
      </c>
      <c r="V121" s="1">
        <f ca="1">OFFSET(Export!B$8,$U121,0)</f>
        <v>43062</v>
      </c>
      <c r="W121">
        <f ca="1">OFFSET(Export!F$8,$U121,0)</f>
        <v>0</v>
      </c>
      <c r="X121">
        <f ca="1">OFFSET(Export!G$8,$U121,0)</f>
        <v>0</v>
      </c>
      <c r="Y121">
        <f ca="1">OFFSET(Export!I$8,$U121,0)</f>
        <v>0</v>
      </c>
      <c r="Z121">
        <f ca="1">OFFSET(Export!J$8,$U121,0)</f>
        <v>0</v>
      </c>
      <c r="AA121">
        <f ca="1">OFFSET(Export!K$8,$U121,0)</f>
        <v>0</v>
      </c>
      <c r="AB121">
        <f ca="1">OFFSET(Export!L$8,$U121,0)</f>
        <v>0</v>
      </c>
      <c r="AC121">
        <f ca="1">OFFSET(Export!M$8,$U121,0)</f>
        <v>0</v>
      </c>
      <c r="AD121">
        <f ca="1">OFFSET(Export!H$8,$U121,0)</f>
        <v>8</v>
      </c>
      <c r="AE121">
        <f ca="1">OFFSET(Export!N$8,$U121,0)</f>
        <v>0</v>
      </c>
      <c r="AF121">
        <f ca="1">OFFSET(Export!O$8,$U121,0)</f>
        <v>4</v>
      </c>
      <c r="AG121">
        <f ca="1">OFFSET(Export!P$8,$U121,0)</f>
        <v>0</v>
      </c>
      <c r="AH121">
        <f ca="1">OFFSET(Export!T$8,$U121,0)</f>
        <v>33</v>
      </c>
      <c r="AI121">
        <f ca="1">OFFSET(Export!E$8,$U121,0)</f>
        <v>6</v>
      </c>
    </row>
    <row r="122" spans="1:35" x14ac:dyDescent="0.25">
      <c r="A122">
        <f t="shared" si="2"/>
        <v>4255</v>
      </c>
      <c r="B122" s="1">
        <f ca="1">OFFSET(Import!B$8,$A122,0)</f>
        <v>43063</v>
      </c>
      <c r="C122">
        <f ca="1">OFFSET(Import!F$8,$A122,0)</f>
        <v>30</v>
      </c>
      <c r="D122">
        <f ca="1">OFFSET(Import!G$8,$A122,0)</f>
        <v>0</v>
      </c>
      <c r="E122">
        <f ca="1">OFFSET(Import!I$8,$A122,0)</f>
        <v>99</v>
      </c>
      <c r="F122">
        <f ca="1">OFFSET(Import!J$8,$A122,0)</f>
        <v>0</v>
      </c>
      <c r="G122">
        <f ca="1">OFFSET(Import!K$8,$A122,0)</f>
        <v>97</v>
      </c>
      <c r="H122">
        <f ca="1">OFFSET(Import!L$8,$A122,0)</f>
        <v>0</v>
      </c>
      <c r="I122">
        <f ca="1">OFFSET(Import!M$8,$A122,0)</f>
        <v>0</v>
      </c>
      <c r="J122">
        <f ca="1">OFFSET(Import!H$8,$A122,0)</f>
        <v>45</v>
      </c>
      <c r="K122">
        <f ca="1">OFFSET(Import!N$8,$A122,0)</f>
        <v>0</v>
      </c>
      <c r="L122">
        <f ca="1">OFFSET(Import!O$8,$A122,0)</f>
        <v>25</v>
      </c>
      <c r="M122">
        <f ca="1">OFFSET(Import!R$8,$A122,0)</f>
        <v>34</v>
      </c>
      <c r="N122">
        <f ca="1">OFFSET(Import!S$8,$A122,0)</f>
        <v>10</v>
      </c>
      <c r="O122">
        <f ca="1">OFFSET(Import!D$8,$A122,0)</f>
        <v>390</v>
      </c>
      <c r="U122">
        <f t="shared" si="3"/>
        <v>4255</v>
      </c>
      <c r="V122" s="1">
        <f ca="1">OFFSET(Export!B$8,$U122,0)</f>
        <v>43063</v>
      </c>
      <c r="W122">
        <f ca="1">OFFSET(Export!F$8,$U122,0)</f>
        <v>0</v>
      </c>
      <c r="X122">
        <f ca="1">OFFSET(Export!G$8,$U122,0)</f>
        <v>0</v>
      </c>
      <c r="Y122">
        <f ca="1">OFFSET(Export!I$8,$U122,0)</f>
        <v>0</v>
      </c>
      <c r="Z122">
        <f ca="1">OFFSET(Export!J$8,$U122,0)</f>
        <v>0</v>
      </c>
      <c r="AA122">
        <f ca="1">OFFSET(Export!K$8,$U122,0)</f>
        <v>0</v>
      </c>
      <c r="AB122">
        <f ca="1">OFFSET(Export!L$8,$U122,0)</f>
        <v>0</v>
      </c>
      <c r="AC122">
        <f ca="1">OFFSET(Export!M$8,$U122,0)</f>
        <v>0</v>
      </c>
      <c r="AD122">
        <f ca="1">OFFSET(Export!H$8,$U122,0)</f>
        <v>8</v>
      </c>
      <c r="AE122">
        <f ca="1">OFFSET(Export!N$8,$U122,0)</f>
        <v>0</v>
      </c>
      <c r="AF122">
        <f ca="1">OFFSET(Export!O$8,$U122,0)</f>
        <v>4</v>
      </c>
      <c r="AG122">
        <f ca="1">OFFSET(Export!P$8,$U122,0)</f>
        <v>0</v>
      </c>
      <c r="AH122">
        <f ca="1">OFFSET(Export!T$8,$U122,0)</f>
        <v>33</v>
      </c>
      <c r="AI122">
        <f ca="1">OFFSET(Export!E$8,$U122,0)</f>
        <v>6</v>
      </c>
    </row>
    <row r="123" spans="1:35" x14ac:dyDescent="0.25">
      <c r="A123">
        <f t="shared" si="2"/>
        <v>4256</v>
      </c>
      <c r="B123" s="1">
        <f ca="1">OFFSET(Import!B$8,$A123,0)</f>
        <v>43064</v>
      </c>
      <c r="C123">
        <f ca="1">OFFSET(Import!F$8,$A123,0)</f>
        <v>30</v>
      </c>
      <c r="D123">
        <f ca="1">OFFSET(Import!G$8,$A123,0)</f>
        <v>0</v>
      </c>
      <c r="E123">
        <f ca="1">OFFSET(Import!I$8,$A123,0)</f>
        <v>99</v>
      </c>
      <c r="F123">
        <f ca="1">OFFSET(Import!J$8,$A123,0)</f>
        <v>0</v>
      </c>
      <c r="G123">
        <f ca="1">OFFSET(Import!K$8,$A123,0)</f>
        <v>97</v>
      </c>
      <c r="H123">
        <f ca="1">OFFSET(Import!L$8,$A123,0)</f>
        <v>0</v>
      </c>
      <c r="I123">
        <f ca="1">OFFSET(Import!M$8,$A123,0)</f>
        <v>0</v>
      </c>
      <c r="J123">
        <f ca="1">OFFSET(Import!H$8,$A123,0)</f>
        <v>45</v>
      </c>
      <c r="K123">
        <f ca="1">OFFSET(Import!N$8,$A123,0)</f>
        <v>0</v>
      </c>
      <c r="L123">
        <f ca="1">OFFSET(Import!O$8,$A123,0)</f>
        <v>25</v>
      </c>
      <c r="M123">
        <f ca="1">OFFSET(Import!R$8,$A123,0)</f>
        <v>34</v>
      </c>
      <c r="N123">
        <f ca="1">OFFSET(Import!S$8,$A123,0)</f>
        <v>10</v>
      </c>
      <c r="O123">
        <f ca="1">OFFSET(Import!D$8,$A123,0)</f>
        <v>390</v>
      </c>
      <c r="U123">
        <f t="shared" si="3"/>
        <v>4256</v>
      </c>
      <c r="V123" s="1">
        <f ca="1">OFFSET(Export!B$8,$U123,0)</f>
        <v>43064</v>
      </c>
      <c r="W123">
        <f ca="1">OFFSET(Export!F$8,$U123,0)</f>
        <v>0</v>
      </c>
      <c r="X123">
        <f ca="1">OFFSET(Export!G$8,$U123,0)</f>
        <v>0</v>
      </c>
      <c r="Y123">
        <f ca="1">OFFSET(Export!I$8,$U123,0)</f>
        <v>0</v>
      </c>
      <c r="Z123">
        <f ca="1">OFFSET(Export!J$8,$U123,0)</f>
        <v>0</v>
      </c>
      <c r="AA123">
        <f ca="1">OFFSET(Export!K$8,$U123,0)</f>
        <v>0</v>
      </c>
      <c r="AB123">
        <f ca="1">OFFSET(Export!L$8,$U123,0)</f>
        <v>0</v>
      </c>
      <c r="AC123">
        <f ca="1">OFFSET(Export!M$8,$U123,0)</f>
        <v>0</v>
      </c>
      <c r="AD123">
        <f ca="1">OFFSET(Export!H$8,$U123,0)</f>
        <v>8</v>
      </c>
      <c r="AE123">
        <f ca="1">OFFSET(Export!N$8,$U123,0)</f>
        <v>0</v>
      </c>
      <c r="AF123">
        <f ca="1">OFFSET(Export!O$8,$U123,0)</f>
        <v>4</v>
      </c>
      <c r="AG123">
        <f ca="1">OFFSET(Export!P$8,$U123,0)</f>
        <v>0</v>
      </c>
      <c r="AH123">
        <f ca="1">OFFSET(Export!T$8,$U123,0)</f>
        <v>33</v>
      </c>
      <c r="AI123">
        <f ca="1">OFFSET(Export!E$8,$U123,0)</f>
        <v>6</v>
      </c>
    </row>
    <row r="124" spans="1:35" x14ac:dyDescent="0.25">
      <c r="A124">
        <f t="shared" si="2"/>
        <v>4257</v>
      </c>
      <c r="B124" s="1">
        <f ca="1">OFFSET(Import!B$8,$A124,0)</f>
        <v>43065</v>
      </c>
      <c r="C124">
        <f ca="1">OFFSET(Import!F$8,$A124,0)</f>
        <v>30</v>
      </c>
      <c r="D124">
        <f ca="1">OFFSET(Import!G$8,$A124,0)</f>
        <v>0</v>
      </c>
      <c r="E124">
        <f ca="1">OFFSET(Import!I$8,$A124,0)</f>
        <v>99</v>
      </c>
      <c r="F124">
        <f ca="1">OFFSET(Import!J$8,$A124,0)</f>
        <v>0</v>
      </c>
      <c r="G124">
        <f ca="1">OFFSET(Import!K$8,$A124,0)</f>
        <v>97</v>
      </c>
      <c r="H124">
        <f ca="1">OFFSET(Import!L$8,$A124,0)</f>
        <v>0</v>
      </c>
      <c r="I124">
        <f ca="1">OFFSET(Import!M$8,$A124,0)</f>
        <v>0</v>
      </c>
      <c r="J124">
        <f ca="1">OFFSET(Import!H$8,$A124,0)</f>
        <v>45</v>
      </c>
      <c r="K124">
        <f ca="1">OFFSET(Import!N$8,$A124,0)</f>
        <v>0</v>
      </c>
      <c r="L124">
        <f ca="1">OFFSET(Import!O$8,$A124,0)</f>
        <v>25</v>
      </c>
      <c r="M124">
        <f ca="1">OFFSET(Import!R$8,$A124,0)</f>
        <v>34</v>
      </c>
      <c r="N124">
        <f ca="1">OFFSET(Import!S$8,$A124,0)</f>
        <v>10</v>
      </c>
      <c r="O124">
        <f ca="1">OFFSET(Import!D$8,$A124,0)</f>
        <v>390</v>
      </c>
      <c r="U124">
        <f t="shared" si="3"/>
        <v>4257</v>
      </c>
      <c r="V124" s="1">
        <f ca="1">OFFSET(Export!B$8,$U124,0)</f>
        <v>43065</v>
      </c>
      <c r="W124">
        <f ca="1">OFFSET(Export!F$8,$U124,0)</f>
        <v>0</v>
      </c>
      <c r="X124">
        <f ca="1">OFFSET(Export!G$8,$U124,0)</f>
        <v>0</v>
      </c>
      <c r="Y124">
        <f ca="1">OFFSET(Export!I$8,$U124,0)</f>
        <v>0</v>
      </c>
      <c r="Z124">
        <f ca="1">OFFSET(Export!J$8,$U124,0)</f>
        <v>0</v>
      </c>
      <c r="AA124">
        <f ca="1">OFFSET(Export!K$8,$U124,0)</f>
        <v>0</v>
      </c>
      <c r="AB124">
        <f ca="1">OFFSET(Export!L$8,$U124,0)</f>
        <v>0</v>
      </c>
      <c r="AC124">
        <f ca="1">OFFSET(Export!M$8,$U124,0)</f>
        <v>0</v>
      </c>
      <c r="AD124">
        <f ca="1">OFFSET(Export!H$8,$U124,0)</f>
        <v>8</v>
      </c>
      <c r="AE124">
        <f ca="1">OFFSET(Export!N$8,$U124,0)</f>
        <v>0</v>
      </c>
      <c r="AF124">
        <f ca="1">OFFSET(Export!O$8,$U124,0)</f>
        <v>4</v>
      </c>
      <c r="AG124">
        <f ca="1">OFFSET(Export!P$8,$U124,0)</f>
        <v>0</v>
      </c>
      <c r="AH124">
        <f ca="1">OFFSET(Export!T$8,$U124,0)</f>
        <v>33</v>
      </c>
      <c r="AI124">
        <f ca="1">OFFSET(Export!E$8,$U124,0)</f>
        <v>6</v>
      </c>
    </row>
    <row r="125" spans="1:35" x14ac:dyDescent="0.25">
      <c r="A125">
        <f t="shared" si="2"/>
        <v>4258</v>
      </c>
      <c r="B125" s="1">
        <f ca="1">OFFSET(Import!B$8,$A125,0)</f>
        <v>43066</v>
      </c>
      <c r="C125">
        <f ca="1">OFFSET(Import!F$8,$A125,0)</f>
        <v>30</v>
      </c>
      <c r="D125">
        <f ca="1">OFFSET(Import!G$8,$A125,0)</f>
        <v>0</v>
      </c>
      <c r="E125">
        <f ca="1">OFFSET(Import!I$8,$A125,0)</f>
        <v>99</v>
      </c>
      <c r="F125">
        <f ca="1">OFFSET(Import!J$8,$A125,0)</f>
        <v>0</v>
      </c>
      <c r="G125">
        <f ca="1">OFFSET(Import!K$8,$A125,0)</f>
        <v>97</v>
      </c>
      <c r="H125">
        <f ca="1">OFFSET(Import!L$8,$A125,0)</f>
        <v>0</v>
      </c>
      <c r="I125">
        <f ca="1">OFFSET(Import!M$8,$A125,0)</f>
        <v>0</v>
      </c>
      <c r="J125">
        <f ca="1">OFFSET(Import!H$8,$A125,0)</f>
        <v>45</v>
      </c>
      <c r="K125">
        <f ca="1">OFFSET(Import!N$8,$A125,0)</f>
        <v>0</v>
      </c>
      <c r="L125">
        <f ca="1">OFFSET(Import!O$8,$A125,0)</f>
        <v>25</v>
      </c>
      <c r="M125">
        <f ca="1">OFFSET(Import!R$8,$A125,0)</f>
        <v>34</v>
      </c>
      <c r="N125">
        <f ca="1">OFFSET(Import!S$8,$A125,0)</f>
        <v>10</v>
      </c>
      <c r="O125">
        <f ca="1">OFFSET(Import!D$8,$A125,0)</f>
        <v>390</v>
      </c>
      <c r="U125">
        <f t="shared" si="3"/>
        <v>4258</v>
      </c>
      <c r="V125" s="1">
        <f ca="1">OFFSET(Export!B$8,$U125,0)</f>
        <v>43066</v>
      </c>
      <c r="W125">
        <f ca="1">OFFSET(Export!F$8,$U125,0)</f>
        <v>0</v>
      </c>
      <c r="X125">
        <f ca="1">OFFSET(Export!G$8,$U125,0)</f>
        <v>0</v>
      </c>
      <c r="Y125">
        <f ca="1">OFFSET(Export!I$8,$U125,0)</f>
        <v>0</v>
      </c>
      <c r="Z125">
        <f ca="1">OFFSET(Export!J$8,$U125,0)</f>
        <v>0</v>
      </c>
      <c r="AA125">
        <f ca="1">OFFSET(Export!K$8,$U125,0)</f>
        <v>0</v>
      </c>
      <c r="AB125">
        <f ca="1">OFFSET(Export!L$8,$U125,0)</f>
        <v>0</v>
      </c>
      <c r="AC125">
        <f ca="1">OFFSET(Export!M$8,$U125,0)</f>
        <v>0</v>
      </c>
      <c r="AD125">
        <f ca="1">OFFSET(Export!H$8,$U125,0)</f>
        <v>8</v>
      </c>
      <c r="AE125">
        <f ca="1">OFFSET(Export!N$8,$U125,0)</f>
        <v>0</v>
      </c>
      <c r="AF125">
        <f ca="1">OFFSET(Export!O$8,$U125,0)</f>
        <v>4</v>
      </c>
      <c r="AG125">
        <f ca="1">OFFSET(Export!P$8,$U125,0)</f>
        <v>0</v>
      </c>
      <c r="AH125">
        <f ca="1">OFFSET(Export!T$8,$U125,0)</f>
        <v>33</v>
      </c>
      <c r="AI125">
        <f ca="1">OFFSET(Export!E$8,$U125,0)</f>
        <v>6</v>
      </c>
    </row>
    <row r="126" spans="1:35" x14ac:dyDescent="0.25">
      <c r="A126">
        <f t="shared" si="2"/>
        <v>4259</v>
      </c>
      <c r="B126" s="1">
        <f ca="1">OFFSET(Import!B$8,$A126,0)</f>
        <v>43067</v>
      </c>
      <c r="C126">
        <f ca="1">OFFSET(Import!F$8,$A126,0)</f>
        <v>30</v>
      </c>
      <c r="D126">
        <f ca="1">OFFSET(Import!G$8,$A126,0)</f>
        <v>0</v>
      </c>
      <c r="E126">
        <f ca="1">OFFSET(Import!I$8,$A126,0)</f>
        <v>99</v>
      </c>
      <c r="F126">
        <f ca="1">OFFSET(Import!J$8,$A126,0)</f>
        <v>0</v>
      </c>
      <c r="G126">
        <f ca="1">OFFSET(Import!K$8,$A126,0)</f>
        <v>97</v>
      </c>
      <c r="H126">
        <f ca="1">OFFSET(Import!L$8,$A126,0)</f>
        <v>0</v>
      </c>
      <c r="I126">
        <f ca="1">OFFSET(Import!M$8,$A126,0)</f>
        <v>0</v>
      </c>
      <c r="J126">
        <f ca="1">OFFSET(Import!H$8,$A126,0)</f>
        <v>45</v>
      </c>
      <c r="K126">
        <f ca="1">OFFSET(Import!N$8,$A126,0)</f>
        <v>0</v>
      </c>
      <c r="L126">
        <f ca="1">OFFSET(Import!O$8,$A126,0)</f>
        <v>25</v>
      </c>
      <c r="M126">
        <f ca="1">OFFSET(Import!R$8,$A126,0)</f>
        <v>34</v>
      </c>
      <c r="N126">
        <f ca="1">OFFSET(Import!S$8,$A126,0)</f>
        <v>10</v>
      </c>
      <c r="O126">
        <f ca="1">OFFSET(Import!D$8,$A126,0)</f>
        <v>390</v>
      </c>
      <c r="U126">
        <f t="shared" si="3"/>
        <v>4259</v>
      </c>
      <c r="V126" s="1">
        <f ca="1">OFFSET(Export!B$8,$U126,0)</f>
        <v>43067</v>
      </c>
      <c r="W126">
        <f ca="1">OFFSET(Export!F$8,$U126,0)</f>
        <v>0</v>
      </c>
      <c r="X126">
        <f ca="1">OFFSET(Export!G$8,$U126,0)</f>
        <v>0</v>
      </c>
      <c r="Y126">
        <f ca="1">OFFSET(Export!I$8,$U126,0)</f>
        <v>0</v>
      </c>
      <c r="Z126">
        <f ca="1">OFFSET(Export!J$8,$U126,0)</f>
        <v>0</v>
      </c>
      <c r="AA126">
        <f ca="1">OFFSET(Export!K$8,$U126,0)</f>
        <v>0</v>
      </c>
      <c r="AB126">
        <f ca="1">OFFSET(Export!L$8,$U126,0)</f>
        <v>0</v>
      </c>
      <c r="AC126">
        <f ca="1">OFFSET(Export!M$8,$U126,0)</f>
        <v>0</v>
      </c>
      <c r="AD126">
        <f ca="1">OFFSET(Export!H$8,$U126,0)</f>
        <v>8</v>
      </c>
      <c r="AE126">
        <f ca="1">OFFSET(Export!N$8,$U126,0)</f>
        <v>0</v>
      </c>
      <c r="AF126">
        <f ca="1">OFFSET(Export!O$8,$U126,0)</f>
        <v>4</v>
      </c>
      <c r="AG126">
        <f ca="1">OFFSET(Export!P$8,$U126,0)</f>
        <v>0</v>
      </c>
      <c r="AH126">
        <f ca="1">OFFSET(Export!T$8,$U126,0)</f>
        <v>33</v>
      </c>
      <c r="AI126">
        <f ca="1">OFFSET(Export!E$8,$U126,0)</f>
        <v>6</v>
      </c>
    </row>
    <row r="127" spans="1:35" x14ac:dyDescent="0.25">
      <c r="A127">
        <f t="shared" si="2"/>
        <v>4260</v>
      </c>
      <c r="B127" s="1">
        <f ca="1">OFFSET(Import!B$8,$A127,0)</f>
        <v>43068</v>
      </c>
      <c r="C127">
        <f ca="1">OFFSET(Import!F$8,$A127,0)</f>
        <v>30</v>
      </c>
      <c r="D127">
        <f ca="1">OFFSET(Import!G$8,$A127,0)</f>
        <v>0</v>
      </c>
      <c r="E127">
        <f ca="1">OFFSET(Import!I$8,$A127,0)</f>
        <v>99</v>
      </c>
      <c r="F127">
        <f ca="1">OFFSET(Import!J$8,$A127,0)</f>
        <v>0</v>
      </c>
      <c r="G127">
        <f ca="1">OFFSET(Import!K$8,$A127,0)</f>
        <v>97</v>
      </c>
      <c r="H127">
        <f ca="1">OFFSET(Import!L$8,$A127,0)</f>
        <v>0</v>
      </c>
      <c r="I127">
        <f ca="1">OFFSET(Import!M$8,$A127,0)</f>
        <v>0</v>
      </c>
      <c r="J127">
        <f ca="1">OFFSET(Import!H$8,$A127,0)</f>
        <v>45</v>
      </c>
      <c r="K127">
        <f ca="1">OFFSET(Import!N$8,$A127,0)</f>
        <v>0</v>
      </c>
      <c r="L127">
        <f ca="1">OFFSET(Import!O$8,$A127,0)</f>
        <v>25</v>
      </c>
      <c r="M127">
        <f ca="1">OFFSET(Import!R$8,$A127,0)</f>
        <v>34</v>
      </c>
      <c r="N127">
        <f ca="1">OFFSET(Import!S$8,$A127,0)</f>
        <v>10</v>
      </c>
      <c r="O127">
        <f ca="1">OFFSET(Import!D$8,$A127,0)</f>
        <v>390</v>
      </c>
      <c r="U127">
        <f t="shared" si="3"/>
        <v>4260</v>
      </c>
      <c r="V127" s="1">
        <f ca="1">OFFSET(Export!B$8,$U127,0)</f>
        <v>43068</v>
      </c>
      <c r="W127">
        <f ca="1">OFFSET(Export!F$8,$U127,0)</f>
        <v>0</v>
      </c>
      <c r="X127">
        <f ca="1">OFFSET(Export!G$8,$U127,0)</f>
        <v>0</v>
      </c>
      <c r="Y127">
        <f ca="1">OFFSET(Export!I$8,$U127,0)</f>
        <v>0</v>
      </c>
      <c r="Z127">
        <f ca="1">OFFSET(Export!J$8,$U127,0)</f>
        <v>0</v>
      </c>
      <c r="AA127">
        <f ca="1">OFFSET(Export!K$8,$U127,0)</f>
        <v>0</v>
      </c>
      <c r="AB127">
        <f ca="1">OFFSET(Export!L$8,$U127,0)</f>
        <v>0</v>
      </c>
      <c r="AC127">
        <f ca="1">OFFSET(Export!M$8,$U127,0)</f>
        <v>0</v>
      </c>
      <c r="AD127">
        <f ca="1">OFFSET(Export!H$8,$U127,0)</f>
        <v>8</v>
      </c>
      <c r="AE127">
        <f ca="1">OFFSET(Export!N$8,$U127,0)</f>
        <v>0</v>
      </c>
      <c r="AF127">
        <f ca="1">OFFSET(Export!O$8,$U127,0)</f>
        <v>4</v>
      </c>
      <c r="AG127">
        <f ca="1">OFFSET(Export!P$8,$U127,0)</f>
        <v>0</v>
      </c>
      <c r="AH127">
        <f ca="1">OFFSET(Export!T$8,$U127,0)</f>
        <v>33</v>
      </c>
      <c r="AI127">
        <f ca="1">OFFSET(Export!E$8,$U127,0)</f>
        <v>6</v>
      </c>
    </row>
    <row r="128" spans="1:35" x14ac:dyDescent="0.25">
      <c r="A128">
        <f t="shared" si="2"/>
        <v>4261</v>
      </c>
      <c r="B128" s="1">
        <f ca="1">OFFSET(Import!B$8,$A128,0)</f>
        <v>43069</v>
      </c>
      <c r="C128">
        <f ca="1">OFFSET(Import!F$8,$A128,0)</f>
        <v>30</v>
      </c>
      <c r="D128">
        <f ca="1">OFFSET(Import!G$8,$A128,0)</f>
        <v>0</v>
      </c>
      <c r="E128">
        <f ca="1">OFFSET(Import!I$8,$A128,0)</f>
        <v>99</v>
      </c>
      <c r="F128">
        <f ca="1">OFFSET(Import!J$8,$A128,0)</f>
        <v>0</v>
      </c>
      <c r="G128">
        <f ca="1">OFFSET(Import!K$8,$A128,0)</f>
        <v>97</v>
      </c>
      <c r="H128">
        <f ca="1">OFFSET(Import!L$8,$A128,0)</f>
        <v>0</v>
      </c>
      <c r="I128">
        <f ca="1">OFFSET(Import!M$8,$A128,0)</f>
        <v>0</v>
      </c>
      <c r="J128">
        <f ca="1">OFFSET(Import!H$8,$A128,0)</f>
        <v>45</v>
      </c>
      <c r="K128">
        <f ca="1">OFFSET(Import!N$8,$A128,0)</f>
        <v>0</v>
      </c>
      <c r="L128">
        <f ca="1">OFFSET(Import!O$8,$A128,0)</f>
        <v>25</v>
      </c>
      <c r="M128">
        <f ca="1">OFFSET(Import!R$8,$A128,0)</f>
        <v>34</v>
      </c>
      <c r="N128">
        <f ca="1">OFFSET(Import!S$8,$A128,0)</f>
        <v>10</v>
      </c>
      <c r="O128">
        <f ca="1">OFFSET(Import!D$8,$A128,0)</f>
        <v>390</v>
      </c>
      <c r="U128">
        <f t="shared" si="3"/>
        <v>4261</v>
      </c>
      <c r="V128" s="1">
        <f ca="1">OFFSET(Export!B$8,$U128,0)</f>
        <v>43069</v>
      </c>
      <c r="W128">
        <f ca="1">OFFSET(Export!F$8,$U128,0)</f>
        <v>0</v>
      </c>
      <c r="X128">
        <f ca="1">OFFSET(Export!G$8,$U128,0)</f>
        <v>0</v>
      </c>
      <c r="Y128">
        <f ca="1">OFFSET(Export!I$8,$U128,0)</f>
        <v>0</v>
      </c>
      <c r="Z128">
        <f ca="1">OFFSET(Export!J$8,$U128,0)</f>
        <v>0</v>
      </c>
      <c r="AA128">
        <f ca="1">OFFSET(Export!K$8,$U128,0)</f>
        <v>0</v>
      </c>
      <c r="AB128">
        <f ca="1">OFFSET(Export!L$8,$U128,0)</f>
        <v>0</v>
      </c>
      <c r="AC128">
        <f ca="1">OFFSET(Export!M$8,$U128,0)</f>
        <v>0</v>
      </c>
      <c r="AD128">
        <f ca="1">OFFSET(Export!H$8,$U128,0)</f>
        <v>8</v>
      </c>
      <c r="AE128">
        <f ca="1">OFFSET(Export!N$8,$U128,0)</f>
        <v>0</v>
      </c>
      <c r="AF128">
        <f ca="1">OFFSET(Export!O$8,$U128,0)</f>
        <v>4</v>
      </c>
      <c r="AG128">
        <f ca="1">OFFSET(Export!P$8,$U128,0)</f>
        <v>0</v>
      </c>
      <c r="AH128">
        <f ca="1">OFFSET(Export!T$8,$U128,0)</f>
        <v>33</v>
      </c>
      <c r="AI128">
        <f ca="1">OFFSET(Export!E$8,$U128,0)</f>
        <v>6</v>
      </c>
    </row>
    <row r="129" spans="1:35" x14ac:dyDescent="0.25">
      <c r="A129">
        <f t="shared" si="2"/>
        <v>4262</v>
      </c>
      <c r="B129" s="1">
        <f ca="1">OFFSET(Import!B$8,$A129,0)</f>
        <v>43070</v>
      </c>
      <c r="C129">
        <f ca="1">OFFSET(Import!F$8,$A129,0)</f>
        <v>0</v>
      </c>
      <c r="D129">
        <f ca="1">OFFSET(Import!G$8,$A129,0)</f>
        <v>0</v>
      </c>
      <c r="E129">
        <f ca="1">OFFSET(Import!I$8,$A129,0)</f>
        <v>99</v>
      </c>
      <c r="F129">
        <f ca="1">OFFSET(Import!J$8,$A129,0)</f>
        <v>0</v>
      </c>
      <c r="G129">
        <f ca="1">OFFSET(Import!K$8,$A129,0)</f>
        <v>97</v>
      </c>
      <c r="H129">
        <f ca="1">OFFSET(Import!L$8,$A129,0)</f>
        <v>0</v>
      </c>
      <c r="I129">
        <f ca="1">OFFSET(Import!M$8,$A129,0)</f>
        <v>0</v>
      </c>
      <c r="J129">
        <f ca="1">OFFSET(Import!H$8,$A129,0)</f>
        <v>105</v>
      </c>
      <c r="K129">
        <f ca="1">OFFSET(Import!N$8,$A129,0)</f>
        <v>0</v>
      </c>
      <c r="L129">
        <f ca="1">OFFSET(Import!O$8,$A129,0)</f>
        <v>9</v>
      </c>
      <c r="M129">
        <f ca="1">OFFSET(Import!R$8,$A129,0)</f>
        <v>45</v>
      </c>
      <c r="N129">
        <f ca="1">OFFSET(Import!S$8,$A129,0)</f>
        <v>15</v>
      </c>
      <c r="O129">
        <f ca="1">OFFSET(Import!D$8,$A129,0)</f>
        <v>375</v>
      </c>
      <c r="U129">
        <f t="shared" si="3"/>
        <v>4262</v>
      </c>
      <c r="V129" s="1">
        <f ca="1">OFFSET(Export!B$8,$U129,0)</f>
        <v>43070</v>
      </c>
      <c r="W129">
        <f ca="1">OFFSET(Export!F$8,$U129,0)</f>
        <v>0</v>
      </c>
      <c r="X129">
        <f ca="1">OFFSET(Export!G$8,$U129,0)</f>
        <v>0</v>
      </c>
      <c r="Y129">
        <f ca="1">OFFSET(Export!I$8,$U129,0)</f>
        <v>0</v>
      </c>
      <c r="Z129">
        <f ca="1">OFFSET(Export!J$8,$U129,0)</f>
        <v>0</v>
      </c>
      <c r="AA129">
        <f ca="1">OFFSET(Export!K$8,$U129,0)</f>
        <v>0</v>
      </c>
      <c r="AB129">
        <f ca="1">OFFSET(Export!L$8,$U129,0)</f>
        <v>0</v>
      </c>
      <c r="AC129">
        <f ca="1">OFFSET(Export!M$8,$U129,0)</f>
        <v>0</v>
      </c>
      <c r="AD129">
        <f ca="1">OFFSET(Export!H$8,$U129,0)</f>
        <v>4</v>
      </c>
      <c r="AE129">
        <f ca="1">OFFSET(Export!N$8,$U129,0)</f>
        <v>0</v>
      </c>
      <c r="AF129">
        <f ca="1">OFFSET(Export!O$8,$U129,0)</f>
        <v>17</v>
      </c>
      <c r="AG129">
        <f ca="1">OFFSET(Export!P$8,$U129,0)</f>
        <v>0</v>
      </c>
      <c r="AH129">
        <f ca="1">OFFSET(Export!T$8,$U129,0)</f>
        <v>19</v>
      </c>
      <c r="AI129">
        <f ca="1">OFFSET(Export!E$8,$U129,0)</f>
        <v>6</v>
      </c>
    </row>
    <row r="130" spans="1:35" x14ac:dyDescent="0.25">
      <c r="A130">
        <f t="shared" si="2"/>
        <v>4263</v>
      </c>
      <c r="B130" s="1">
        <f ca="1">OFFSET(Import!B$8,$A130,0)</f>
        <v>43071</v>
      </c>
      <c r="C130">
        <f ca="1">OFFSET(Import!F$8,$A130,0)</f>
        <v>0</v>
      </c>
      <c r="D130">
        <f ca="1">OFFSET(Import!G$8,$A130,0)</f>
        <v>0</v>
      </c>
      <c r="E130">
        <f ca="1">OFFSET(Import!I$8,$A130,0)</f>
        <v>99</v>
      </c>
      <c r="F130">
        <f ca="1">OFFSET(Import!J$8,$A130,0)</f>
        <v>0</v>
      </c>
      <c r="G130">
        <f ca="1">OFFSET(Import!K$8,$A130,0)</f>
        <v>97</v>
      </c>
      <c r="H130">
        <f ca="1">OFFSET(Import!L$8,$A130,0)</f>
        <v>0</v>
      </c>
      <c r="I130">
        <f ca="1">OFFSET(Import!M$8,$A130,0)</f>
        <v>0</v>
      </c>
      <c r="J130">
        <f ca="1">OFFSET(Import!H$8,$A130,0)</f>
        <v>105</v>
      </c>
      <c r="K130">
        <f ca="1">OFFSET(Import!N$8,$A130,0)</f>
        <v>0</v>
      </c>
      <c r="L130">
        <f ca="1">OFFSET(Import!O$8,$A130,0)</f>
        <v>9</v>
      </c>
      <c r="M130">
        <f ca="1">OFFSET(Import!R$8,$A130,0)</f>
        <v>45</v>
      </c>
      <c r="N130">
        <f ca="1">OFFSET(Import!S$8,$A130,0)</f>
        <v>15</v>
      </c>
      <c r="O130">
        <f ca="1">OFFSET(Import!D$8,$A130,0)</f>
        <v>375</v>
      </c>
      <c r="U130">
        <f t="shared" si="3"/>
        <v>4263</v>
      </c>
      <c r="V130" s="1">
        <f ca="1">OFFSET(Export!B$8,$U130,0)</f>
        <v>43071</v>
      </c>
      <c r="W130">
        <f ca="1">OFFSET(Export!F$8,$U130,0)</f>
        <v>0</v>
      </c>
      <c r="X130">
        <f ca="1">OFFSET(Export!G$8,$U130,0)</f>
        <v>0</v>
      </c>
      <c r="Y130">
        <f ca="1">OFFSET(Export!I$8,$U130,0)</f>
        <v>0</v>
      </c>
      <c r="Z130">
        <f ca="1">OFFSET(Export!J$8,$U130,0)</f>
        <v>0</v>
      </c>
      <c r="AA130">
        <f ca="1">OFFSET(Export!K$8,$U130,0)</f>
        <v>0</v>
      </c>
      <c r="AB130">
        <f ca="1">OFFSET(Export!L$8,$U130,0)</f>
        <v>0</v>
      </c>
      <c r="AC130">
        <f ca="1">OFFSET(Export!M$8,$U130,0)</f>
        <v>0</v>
      </c>
      <c r="AD130">
        <f ca="1">OFFSET(Export!H$8,$U130,0)</f>
        <v>4</v>
      </c>
      <c r="AE130">
        <f ca="1">OFFSET(Export!N$8,$U130,0)</f>
        <v>0</v>
      </c>
      <c r="AF130">
        <f ca="1">OFFSET(Export!O$8,$U130,0)</f>
        <v>17</v>
      </c>
      <c r="AG130">
        <f ca="1">OFFSET(Export!P$8,$U130,0)</f>
        <v>0</v>
      </c>
      <c r="AH130">
        <f ca="1">OFFSET(Export!T$8,$U130,0)</f>
        <v>19</v>
      </c>
      <c r="AI130">
        <f ca="1">OFFSET(Export!E$8,$U130,0)</f>
        <v>6</v>
      </c>
    </row>
    <row r="131" spans="1:35" x14ac:dyDescent="0.25">
      <c r="A131">
        <f t="shared" si="2"/>
        <v>4264</v>
      </c>
      <c r="B131" s="1">
        <f ca="1">OFFSET(Import!B$8,$A131,0)</f>
        <v>43072</v>
      </c>
      <c r="C131">
        <f ca="1">OFFSET(Import!F$8,$A131,0)</f>
        <v>0</v>
      </c>
      <c r="D131">
        <f ca="1">OFFSET(Import!G$8,$A131,0)</f>
        <v>0</v>
      </c>
      <c r="E131">
        <f ca="1">OFFSET(Import!I$8,$A131,0)</f>
        <v>99</v>
      </c>
      <c r="F131">
        <f ca="1">OFFSET(Import!J$8,$A131,0)</f>
        <v>0</v>
      </c>
      <c r="G131">
        <f ca="1">OFFSET(Import!K$8,$A131,0)</f>
        <v>97</v>
      </c>
      <c r="H131">
        <f ca="1">OFFSET(Import!L$8,$A131,0)</f>
        <v>0</v>
      </c>
      <c r="I131">
        <f ca="1">OFFSET(Import!M$8,$A131,0)</f>
        <v>0</v>
      </c>
      <c r="J131">
        <f ca="1">OFFSET(Import!H$8,$A131,0)</f>
        <v>105</v>
      </c>
      <c r="K131">
        <f ca="1">OFFSET(Import!N$8,$A131,0)</f>
        <v>0</v>
      </c>
      <c r="L131">
        <f ca="1">OFFSET(Import!O$8,$A131,0)</f>
        <v>9</v>
      </c>
      <c r="M131">
        <f ca="1">OFFSET(Import!R$8,$A131,0)</f>
        <v>45</v>
      </c>
      <c r="N131">
        <f ca="1">OFFSET(Import!S$8,$A131,0)</f>
        <v>15</v>
      </c>
      <c r="O131">
        <f ca="1">OFFSET(Import!D$8,$A131,0)</f>
        <v>375</v>
      </c>
      <c r="U131">
        <f t="shared" si="3"/>
        <v>4264</v>
      </c>
      <c r="V131" s="1">
        <f ca="1">OFFSET(Export!B$8,$U131,0)</f>
        <v>43072</v>
      </c>
      <c r="W131">
        <f ca="1">OFFSET(Export!F$8,$U131,0)</f>
        <v>0</v>
      </c>
      <c r="X131">
        <f ca="1">OFFSET(Export!G$8,$U131,0)</f>
        <v>0</v>
      </c>
      <c r="Y131">
        <f ca="1">OFFSET(Export!I$8,$U131,0)</f>
        <v>0</v>
      </c>
      <c r="Z131">
        <f ca="1">OFFSET(Export!J$8,$U131,0)</f>
        <v>0</v>
      </c>
      <c r="AA131">
        <f ca="1">OFFSET(Export!K$8,$U131,0)</f>
        <v>0</v>
      </c>
      <c r="AB131">
        <f ca="1">OFFSET(Export!L$8,$U131,0)</f>
        <v>0</v>
      </c>
      <c r="AC131">
        <f ca="1">OFFSET(Export!M$8,$U131,0)</f>
        <v>0</v>
      </c>
      <c r="AD131">
        <f ca="1">OFFSET(Export!H$8,$U131,0)</f>
        <v>4</v>
      </c>
      <c r="AE131">
        <f ca="1">OFFSET(Export!N$8,$U131,0)</f>
        <v>0</v>
      </c>
      <c r="AF131">
        <f ca="1">OFFSET(Export!O$8,$U131,0)</f>
        <v>17</v>
      </c>
      <c r="AG131">
        <f ca="1">OFFSET(Export!P$8,$U131,0)</f>
        <v>0</v>
      </c>
      <c r="AH131">
        <f ca="1">OFFSET(Export!T$8,$U131,0)</f>
        <v>19</v>
      </c>
      <c r="AI131">
        <f ca="1">OFFSET(Export!E$8,$U131,0)</f>
        <v>6</v>
      </c>
    </row>
    <row r="132" spans="1:35" x14ac:dyDescent="0.25">
      <c r="A132">
        <f t="shared" si="2"/>
        <v>4265</v>
      </c>
      <c r="B132" s="1">
        <f ca="1">OFFSET(Import!B$8,$A132,0)</f>
        <v>43073</v>
      </c>
      <c r="C132">
        <f ca="1">OFFSET(Import!F$8,$A132,0)</f>
        <v>0</v>
      </c>
      <c r="D132">
        <f ca="1">OFFSET(Import!G$8,$A132,0)</f>
        <v>0</v>
      </c>
      <c r="E132">
        <f ca="1">OFFSET(Import!I$8,$A132,0)</f>
        <v>99</v>
      </c>
      <c r="F132">
        <f ca="1">OFFSET(Import!J$8,$A132,0)</f>
        <v>0</v>
      </c>
      <c r="G132">
        <f ca="1">OFFSET(Import!K$8,$A132,0)</f>
        <v>97</v>
      </c>
      <c r="H132">
        <f ca="1">OFFSET(Import!L$8,$A132,0)</f>
        <v>0</v>
      </c>
      <c r="I132">
        <f ca="1">OFFSET(Import!M$8,$A132,0)</f>
        <v>0</v>
      </c>
      <c r="J132">
        <f ca="1">OFFSET(Import!H$8,$A132,0)</f>
        <v>105</v>
      </c>
      <c r="K132">
        <f ca="1">OFFSET(Import!N$8,$A132,0)</f>
        <v>0</v>
      </c>
      <c r="L132">
        <f ca="1">OFFSET(Import!O$8,$A132,0)</f>
        <v>9</v>
      </c>
      <c r="M132">
        <f ca="1">OFFSET(Import!R$8,$A132,0)</f>
        <v>45</v>
      </c>
      <c r="N132">
        <f ca="1">OFFSET(Import!S$8,$A132,0)</f>
        <v>15</v>
      </c>
      <c r="O132">
        <f ca="1">OFFSET(Import!D$8,$A132,0)</f>
        <v>375</v>
      </c>
      <c r="U132">
        <f t="shared" si="3"/>
        <v>4265</v>
      </c>
      <c r="V132" s="1">
        <f ca="1">OFFSET(Export!B$8,$U132,0)</f>
        <v>43073</v>
      </c>
      <c r="W132">
        <f ca="1">OFFSET(Export!F$8,$U132,0)</f>
        <v>0</v>
      </c>
      <c r="X132">
        <f ca="1">OFFSET(Export!G$8,$U132,0)</f>
        <v>0</v>
      </c>
      <c r="Y132">
        <f ca="1">OFFSET(Export!I$8,$U132,0)</f>
        <v>0</v>
      </c>
      <c r="Z132">
        <f ca="1">OFFSET(Export!J$8,$U132,0)</f>
        <v>0</v>
      </c>
      <c r="AA132">
        <f ca="1">OFFSET(Export!K$8,$U132,0)</f>
        <v>0</v>
      </c>
      <c r="AB132">
        <f ca="1">OFFSET(Export!L$8,$U132,0)</f>
        <v>0</v>
      </c>
      <c r="AC132">
        <f ca="1">OFFSET(Export!M$8,$U132,0)</f>
        <v>0</v>
      </c>
      <c r="AD132">
        <f ca="1">OFFSET(Export!H$8,$U132,0)</f>
        <v>4</v>
      </c>
      <c r="AE132">
        <f ca="1">OFFSET(Export!N$8,$U132,0)</f>
        <v>0</v>
      </c>
      <c r="AF132">
        <f ca="1">OFFSET(Export!O$8,$U132,0)</f>
        <v>17</v>
      </c>
      <c r="AG132">
        <f ca="1">OFFSET(Export!P$8,$U132,0)</f>
        <v>0</v>
      </c>
      <c r="AH132">
        <f ca="1">OFFSET(Export!T$8,$U132,0)</f>
        <v>19</v>
      </c>
      <c r="AI132">
        <f ca="1">OFFSET(Export!E$8,$U132,0)</f>
        <v>6</v>
      </c>
    </row>
    <row r="133" spans="1:35" x14ac:dyDescent="0.25">
      <c r="A133">
        <f t="shared" si="2"/>
        <v>4266</v>
      </c>
      <c r="B133" s="1">
        <f ca="1">OFFSET(Import!B$8,$A133,0)</f>
        <v>43074</v>
      </c>
      <c r="C133">
        <f ca="1">OFFSET(Import!F$8,$A133,0)</f>
        <v>0</v>
      </c>
      <c r="D133">
        <f ca="1">OFFSET(Import!G$8,$A133,0)</f>
        <v>0</v>
      </c>
      <c r="E133">
        <f ca="1">OFFSET(Import!I$8,$A133,0)</f>
        <v>99</v>
      </c>
      <c r="F133">
        <f ca="1">OFFSET(Import!J$8,$A133,0)</f>
        <v>0</v>
      </c>
      <c r="G133">
        <f ca="1">OFFSET(Import!K$8,$A133,0)</f>
        <v>97</v>
      </c>
      <c r="H133">
        <f ca="1">OFFSET(Import!L$8,$A133,0)</f>
        <v>0</v>
      </c>
      <c r="I133">
        <f ca="1">OFFSET(Import!M$8,$A133,0)</f>
        <v>0</v>
      </c>
      <c r="J133">
        <f ca="1">OFFSET(Import!H$8,$A133,0)</f>
        <v>105</v>
      </c>
      <c r="K133">
        <f ca="1">OFFSET(Import!N$8,$A133,0)</f>
        <v>0</v>
      </c>
      <c r="L133">
        <f ca="1">OFFSET(Import!O$8,$A133,0)</f>
        <v>9</v>
      </c>
      <c r="M133">
        <f ca="1">OFFSET(Import!R$8,$A133,0)</f>
        <v>45</v>
      </c>
      <c r="N133">
        <f ca="1">OFFSET(Import!S$8,$A133,0)</f>
        <v>15</v>
      </c>
      <c r="O133">
        <f ca="1">OFFSET(Import!D$8,$A133,0)</f>
        <v>375</v>
      </c>
      <c r="U133">
        <f t="shared" si="3"/>
        <v>4266</v>
      </c>
      <c r="V133" s="1">
        <f ca="1">OFFSET(Export!B$8,$U133,0)</f>
        <v>43074</v>
      </c>
      <c r="W133">
        <f ca="1">OFFSET(Export!F$8,$U133,0)</f>
        <v>0</v>
      </c>
      <c r="X133">
        <f ca="1">OFFSET(Export!G$8,$U133,0)</f>
        <v>0</v>
      </c>
      <c r="Y133">
        <f ca="1">OFFSET(Export!I$8,$U133,0)</f>
        <v>0</v>
      </c>
      <c r="Z133">
        <f ca="1">OFFSET(Export!J$8,$U133,0)</f>
        <v>0</v>
      </c>
      <c r="AA133">
        <f ca="1">OFFSET(Export!K$8,$U133,0)</f>
        <v>0</v>
      </c>
      <c r="AB133">
        <f ca="1">OFFSET(Export!L$8,$U133,0)</f>
        <v>0</v>
      </c>
      <c r="AC133">
        <f ca="1">OFFSET(Export!M$8,$U133,0)</f>
        <v>0</v>
      </c>
      <c r="AD133">
        <f ca="1">OFFSET(Export!H$8,$U133,0)</f>
        <v>4</v>
      </c>
      <c r="AE133">
        <f ca="1">OFFSET(Export!N$8,$U133,0)</f>
        <v>0</v>
      </c>
      <c r="AF133">
        <f ca="1">OFFSET(Export!O$8,$U133,0)</f>
        <v>17</v>
      </c>
      <c r="AG133">
        <f ca="1">OFFSET(Export!P$8,$U133,0)</f>
        <v>0</v>
      </c>
      <c r="AH133">
        <f ca="1">OFFSET(Export!T$8,$U133,0)</f>
        <v>19</v>
      </c>
      <c r="AI133">
        <f ca="1">OFFSET(Export!E$8,$U133,0)</f>
        <v>6</v>
      </c>
    </row>
    <row r="134" spans="1:35" x14ac:dyDescent="0.25">
      <c r="A134">
        <f t="shared" si="2"/>
        <v>4267</v>
      </c>
      <c r="B134" s="1">
        <f ca="1">OFFSET(Import!B$8,$A134,0)</f>
        <v>43075</v>
      </c>
      <c r="C134">
        <f ca="1">OFFSET(Import!F$8,$A134,0)</f>
        <v>0</v>
      </c>
      <c r="D134">
        <f ca="1">OFFSET(Import!G$8,$A134,0)</f>
        <v>0</v>
      </c>
      <c r="E134">
        <f ca="1">OFFSET(Import!I$8,$A134,0)</f>
        <v>99</v>
      </c>
      <c r="F134">
        <f ca="1">OFFSET(Import!J$8,$A134,0)</f>
        <v>0</v>
      </c>
      <c r="G134">
        <f ca="1">OFFSET(Import!K$8,$A134,0)</f>
        <v>97</v>
      </c>
      <c r="H134">
        <f ca="1">OFFSET(Import!L$8,$A134,0)</f>
        <v>0</v>
      </c>
      <c r="I134">
        <f ca="1">OFFSET(Import!M$8,$A134,0)</f>
        <v>0</v>
      </c>
      <c r="J134">
        <f ca="1">OFFSET(Import!H$8,$A134,0)</f>
        <v>105</v>
      </c>
      <c r="K134">
        <f ca="1">OFFSET(Import!N$8,$A134,0)</f>
        <v>0</v>
      </c>
      <c r="L134">
        <f ca="1">OFFSET(Import!O$8,$A134,0)</f>
        <v>9</v>
      </c>
      <c r="M134">
        <f ca="1">OFFSET(Import!R$8,$A134,0)</f>
        <v>45</v>
      </c>
      <c r="N134">
        <f ca="1">OFFSET(Import!S$8,$A134,0)</f>
        <v>15</v>
      </c>
      <c r="O134">
        <f ca="1">OFFSET(Import!D$8,$A134,0)</f>
        <v>375</v>
      </c>
      <c r="U134">
        <f t="shared" si="3"/>
        <v>4267</v>
      </c>
      <c r="V134" s="1">
        <f ca="1">OFFSET(Export!B$8,$U134,0)</f>
        <v>43075</v>
      </c>
      <c r="W134">
        <f ca="1">OFFSET(Export!F$8,$U134,0)</f>
        <v>0</v>
      </c>
      <c r="X134">
        <f ca="1">OFFSET(Export!G$8,$U134,0)</f>
        <v>0</v>
      </c>
      <c r="Y134">
        <f ca="1">OFFSET(Export!I$8,$U134,0)</f>
        <v>0</v>
      </c>
      <c r="Z134">
        <f ca="1">OFFSET(Export!J$8,$U134,0)</f>
        <v>0</v>
      </c>
      <c r="AA134">
        <f ca="1">OFFSET(Export!K$8,$U134,0)</f>
        <v>0</v>
      </c>
      <c r="AB134">
        <f ca="1">OFFSET(Export!L$8,$U134,0)</f>
        <v>0</v>
      </c>
      <c r="AC134">
        <f ca="1">OFFSET(Export!M$8,$U134,0)</f>
        <v>0</v>
      </c>
      <c r="AD134">
        <f ca="1">OFFSET(Export!H$8,$U134,0)</f>
        <v>4</v>
      </c>
      <c r="AE134">
        <f ca="1">OFFSET(Export!N$8,$U134,0)</f>
        <v>0</v>
      </c>
      <c r="AF134">
        <f ca="1">OFFSET(Export!O$8,$U134,0)</f>
        <v>17</v>
      </c>
      <c r="AG134">
        <f ca="1">OFFSET(Export!P$8,$U134,0)</f>
        <v>0</v>
      </c>
      <c r="AH134">
        <f ca="1">OFFSET(Export!T$8,$U134,0)</f>
        <v>19</v>
      </c>
      <c r="AI134">
        <f ca="1">OFFSET(Export!E$8,$U134,0)</f>
        <v>6</v>
      </c>
    </row>
    <row r="135" spans="1:35" x14ac:dyDescent="0.25">
      <c r="A135">
        <f t="shared" si="2"/>
        <v>4268</v>
      </c>
      <c r="B135" s="1">
        <f ca="1">OFFSET(Import!B$8,$A135,0)</f>
        <v>43076</v>
      </c>
      <c r="C135">
        <f ca="1">OFFSET(Import!F$8,$A135,0)</f>
        <v>0</v>
      </c>
      <c r="D135">
        <f ca="1">OFFSET(Import!G$8,$A135,0)</f>
        <v>0</v>
      </c>
      <c r="E135">
        <f ca="1">OFFSET(Import!I$8,$A135,0)</f>
        <v>99</v>
      </c>
      <c r="F135">
        <f ca="1">OFFSET(Import!J$8,$A135,0)</f>
        <v>0</v>
      </c>
      <c r="G135">
        <f ca="1">OFFSET(Import!K$8,$A135,0)</f>
        <v>97</v>
      </c>
      <c r="H135">
        <f ca="1">OFFSET(Import!L$8,$A135,0)</f>
        <v>0</v>
      </c>
      <c r="I135">
        <f ca="1">OFFSET(Import!M$8,$A135,0)</f>
        <v>0</v>
      </c>
      <c r="J135">
        <f ca="1">OFFSET(Import!H$8,$A135,0)</f>
        <v>105</v>
      </c>
      <c r="K135">
        <f ca="1">OFFSET(Import!N$8,$A135,0)</f>
        <v>0</v>
      </c>
      <c r="L135">
        <f ca="1">OFFSET(Import!O$8,$A135,0)</f>
        <v>9</v>
      </c>
      <c r="M135">
        <f ca="1">OFFSET(Import!R$8,$A135,0)</f>
        <v>45</v>
      </c>
      <c r="N135">
        <f ca="1">OFFSET(Import!S$8,$A135,0)</f>
        <v>15</v>
      </c>
      <c r="O135">
        <f ca="1">OFFSET(Import!D$8,$A135,0)</f>
        <v>375</v>
      </c>
      <c r="U135">
        <f t="shared" si="3"/>
        <v>4268</v>
      </c>
      <c r="V135" s="1">
        <f ca="1">OFFSET(Export!B$8,$U135,0)</f>
        <v>43076</v>
      </c>
      <c r="W135">
        <f ca="1">OFFSET(Export!F$8,$U135,0)</f>
        <v>0</v>
      </c>
      <c r="X135">
        <f ca="1">OFFSET(Export!G$8,$U135,0)</f>
        <v>0</v>
      </c>
      <c r="Y135">
        <f ca="1">OFFSET(Export!I$8,$U135,0)</f>
        <v>0</v>
      </c>
      <c r="Z135">
        <f ca="1">OFFSET(Export!J$8,$U135,0)</f>
        <v>0</v>
      </c>
      <c r="AA135">
        <f ca="1">OFFSET(Export!K$8,$U135,0)</f>
        <v>0</v>
      </c>
      <c r="AB135">
        <f ca="1">OFFSET(Export!L$8,$U135,0)</f>
        <v>0</v>
      </c>
      <c r="AC135">
        <f ca="1">OFFSET(Export!M$8,$U135,0)</f>
        <v>0</v>
      </c>
      <c r="AD135">
        <f ca="1">OFFSET(Export!H$8,$U135,0)</f>
        <v>4</v>
      </c>
      <c r="AE135">
        <f ca="1">OFFSET(Export!N$8,$U135,0)</f>
        <v>0</v>
      </c>
      <c r="AF135">
        <f ca="1">OFFSET(Export!O$8,$U135,0)</f>
        <v>17</v>
      </c>
      <c r="AG135">
        <f ca="1">OFFSET(Export!P$8,$U135,0)</f>
        <v>0</v>
      </c>
      <c r="AH135">
        <f ca="1">OFFSET(Export!T$8,$U135,0)</f>
        <v>19</v>
      </c>
      <c r="AI135">
        <f ca="1">OFFSET(Export!E$8,$U135,0)</f>
        <v>6</v>
      </c>
    </row>
    <row r="136" spans="1:35" x14ac:dyDescent="0.25">
      <c r="A136">
        <f t="shared" si="2"/>
        <v>4269</v>
      </c>
      <c r="B136" s="1">
        <f ca="1">OFFSET(Import!B$8,$A136,0)</f>
        <v>43077</v>
      </c>
      <c r="C136">
        <f ca="1">OFFSET(Import!F$8,$A136,0)</f>
        <v>0</v>
      </c>
      <c r="D136">
        <f ca="1">OFFSET(Import!G$8,$A136,0)</f>
        <v>0</v>
      </c>
      <c r="E136">
        <f ca="1">OFFSET(Import!I$8,$A136,0)</f>
        <v>99</v>
      </c>
      <c r="F136">
        <f ca="1">OFFSET(Import!J$8,$A136,0)</f>
        <v>0</v>
      </c>
      <c r="G136">
        <f ca="1">OFFSET(Import!K$8,$A136,0)</f>
        <v>97</v>
      </c>
      <c r="H136">
        <f ca="1">OFFSET(Import!L$8,$A136,0)</f>
        <v>0</v>
      </c>
      <c r="I136">
        <f ca="1">OFFSET(Import!M$8,$A136,0)</f>
        <v>0</v>
      </c>
      <c r="J136">
        <f ca="1">OFFSET(Import!H$8,$A136,0)</f>
        <v>105</v>
      </c>
      <c r="K136">
        <f ca="1">OFFSET(Import!N$8,$A136,0)</f>
        <v>0</v>
      </c>
      <c r="L136">
        <f ca="1">OFFSET(Import!O$8,$A136,0)</f>
        <v>9</v>
      </c>
      <c r="M136">
        <f ca="1">OFFSET(Import!R$8,$A136,0)</f>
        <v>45</v>
      </c>
      <c r="N136">
        <f ca="1">OFFSET(Import!S$8,$A136,0)</f>
        <v>15</v>
      </c>
      <c r="O136">
        <f ca="1">OFFSET(Import!D$8,$A136,0)</f>
        <v>375</v>
      </c>
      <c r="U136">
        <f t="shared" si="3"/>
        <v>4269</v>
      </c>
      <c r="V136" s="1">
        <f ca="1">OFFSET(Export!B$8,$U136,0)</f>
        <v>43077</v>
      </c>
      <c r="W136">
        <f ca="1">OFFSET(Export!F$8,$U136,0)</f>
        <v>0</v>
      </c>
      <c r="X136">
        <f ca="1">OFFSET(Export!G$8,$U136,0)</f>
        <v>0</v>
      </c>
      <c r="Y136">
        <f ca="1">OFFSET(Export!I$8,$U136,0)</f>
        <v>0</v>
      </c>
      <c r="Z136">
        <f ca="1">OFFSET(Export!J$8,$U136,0)</f>
        <v>0</v>
      </c>
      <c r="AA136">
        <f ca="1">OFFSET(Export!K$8,$U136,0)</f>
        <v>0</v>
      </c>
      <c r="AB136">
        <f ca="1">OFFSET(Export!L$8,$U136,0)</f>
        <v>0</v>
      </c>
      <c r="AC136">
        <f ca="1">OFFSET(Export!M$8,$U136,0)</f>
        <v>0</v>
      </c>
      <c r="AD136">
        <f ca="1">OFFSET(Export!H$8,$U136,0)</f>
        <v>4</v>
      </c>
      <c r="AE136">
        <f ca="1">OFFSET(Export!N$8,$U136,0)</f>
        <v>0</v>
      </c>
      <c r="AF136">
        <f ca="1">OFFSET(Export!O$8,$U136,0)</f>
        <v>17</v>
      </c>
      <c r="AG136">
        <f ca="1">OFFSET(Export!P$8,$U136,0)</f>
        <v>0</v>
      </c>
      <c r="AH136">
        <f ca="1">OFFSET(Export!T$8,$U136,0)</f>
        <v>19</v>
      </c>
      <c r="AI136">
        <f ca="1">OFFSET(Export!E$8,$U136,0)</f>
        <v>6</v>
      </c>
    </row>
    <row r="137" spans="1:35" x14ac:dyDescent="0.25">
      <c r="A137">
        <f t="shared" ref="A137:A200" si="4">A136+1</f>
        <v>4270</v>
      </c>
      <c r="B137" s="1">
        <f ca="1">OFFSET(Import!B$8,$A137,0)</f>
        <v>43078</v>
      </c>
      <c r="C137">
        <f ca="1">OFFSET(Import!F$8,$A137,0)</f>
        <v>0</v>
      </c>
      <c r="D137">
        <f ca="1">OFFSET(Import!G$8,$A137,0)</f>
        <v>0</v>
      </c>
      <c r="E137">
        <f ca="1">OFFSET(Import!I$8,$A137,0)</f>
        <v>99</v>
      </c>
      <c r="F137">
        <f ca="1">OFFSET(Import!J$8,$A137,0)</f>
        <v>0</v>
      </c>
      <c r="G137">
        <f ca="1">OFFSET(Import!K$8,$A137,0)</f>
        <v>97</v>
      </c>
      <c r="H137">
        <f ca="1">OFFSET(Import!L$8,$A137,0)</f>
        <v>0</v>
      </c>
      <c r="I137">
        <f ca="1">OFFSET(Import!M$8,$A137,0)</f>
        <v>0</v>
      </c>
      <c r="J137">
        <f ca="1">OFFSET(Import!H$8,$A137,0)</f>
        <v>105</v>
      </c>
      <c r="K137">
        <f ca="1">OFFSET(Import!N$8,$A137,0)</f>
        <v>0</v>
      </c>
      <c r="L137">
        <f ca="1">OFFSET(Import!O$8,$A137,0)</f>
        <v>9</v>
      </c>
      <c r="M137">
        <f ca="1">OFFSET(Import!R$8,$A137,0)</f>
        <v>45</v>
      </c>
      <c r="N137">
        <f ca="1">OFFSET(Import!S$8,$A137,0)</f>
        <v>15</v>
      </c>
      <c r="O137">
        <f ca="1">OFFSET(Import!D$8,$A137,0)</f>
        <v>375</v>
      </c>
      <c r="U137">
        <f t="shared" ref="U137:U200" si="5">U136+1</f>
        <v>4270</v>
      </c>
      <c r="V137" s="1">
        <f ca="1">OFFSET(Export!B$8,$U137,0)</f>
        <v>43078</v>
      </c>
      <c r="W137">
        <f ca="1">OFFSET(Export!F$8,$U137,0)</f>
        <v>0</v>
      </c>
      <c r="X137">
        <f ca="1">OFFSET(Export!G$8,$U137,0)</f>
        <v>0</v>
      </c>
      <c r="Y137">
        <f ca="1">OFFSET(Export!I$8,$U137,0)</f>
        <v>0</v>
      </c>
      <c r="Z137">
        <f ca="1">OFFSET(Export!J$8,$U137,0)</f>
        <v>0</v>
      </c>
      <c r="AA137">
        <f ca="1">OFFSET(Export!K$8,$U137,0)</f>
        <v>0</v>
      </c>
      <c r="AB137">
        <f ca="1">OFFSET(Export!L$8,$U137,0)</f>
        <v>0</v>
      </c>
      <c r="AC137">
        <f ca="1">OFFSET(Export!M$8,$U137,0)</f>
        <v>0</v>
      </c>
      <c r="AD137">
        <f ca="1">OFFSET(Export!H$8,$U137,0)</f>
        <v>4</v>
      </c>
      <c r="AE137">
        <f ca="1">OFFSET(Export!N$8,$U137,0)</f>
        <v>0</v>
      </c>
      <c r="AF137">
        <f ca="1">OFFSET(Export!O$8,$U137,0)</f>
        <v>17</v>
      </c>
      <c r="AG137">
        <f ca="1">OFFSET(Export!P$8,$U137,0)</f>
        <v>0</v>
      </c>
      <c r="AH137">
        <f ca="1">OFFSET(Export!T$8,$U137,0)</f>
        <v>19</v>
      </c>
      <c r="AI137">
        <f ca="1">OFFSET(Export!E$8,$U137,0)</f>
        <v>6</v>
      </c>
    </row>
    <row r="138" spans="1:35" x14ac:dyDescent="0.25">
      <c r="A138">
        <f t="shared" si="4"/>
        <v>4271</v>
      </c>
      <c r="B138" s="1">
        <f ca="1">OFFSET(Import!B$8,$A138,0)</f>
        <v>43079</v>
      </c>
      <c r="C138">
        <f ca="1">OFFSET(Import!F$8,$A138,0)</f>
        <v>0</v>
      </c>
      <c r="D138">
        <f ca="1">OFFSET(Import!G$8,$A138,0)</f>
        <v>0</v>
      </c>
      <c r="E138">
        <f ca="1">OFFSET(Import!I$8,$A138,0)</f>
        <v>99</v>
      </c>
      <c r="F138">
        <f ca="1">OFFSET(Import!J$8,$A138,0)</f>
        <v>0</v>
      </c>
      <c r="G138">
        <f ca="1">OFFSET(Import!K$8,$A138,0)</f>
        <v>97</v>
      </c>
      <c r="H138">
        <f ca="1">OFFSET(Import!L$8,$A138,0)</f>
        <v>0</v>
      </c>
      <c r="I138">
        <f ca="1">OFFSET(Import!M$8,$A138,0)</f>
        <v>0</v>
      </c>
      <c r="J138">
        <f ca="1">OFFSET(Import!H$8,$A138,0)</f>
        <v>105</v>
      </c>
      <c r="K138">
        <f ca="1">OFFSET(Import!N$8,$A138,0)</f>
        <v>0</v>
      </c>
      <c r="L138">
        <f ca="1">OFFSET(Import!O$8,$A138,0)</f>
        <v>9</v>
      </c>
      <c r="M138">
        <f ca="1">OFFSET(Import!R$8,$A138,0)</f>
        <v>45</v>
      </c>
      <c r="N138">
        <f ca="1">OFFSET(Import!S$8,$A138,0)</f>
        <v>15</v>
      </c>
      <c r="O138">
        <f ca="1">OFFSET(Import!D$8,$A138,0)</f>
        <v>375</v>
      </c>
      <c r="U138">
        <f t="shared" si="5"/>
        <v>4271</v>
      </c>
      <c r="V138" s="1">
        <f ca="1">OFFSET(Export!B$8,$U138,0)</f>
        <v>43079</v>
      </c>
      <c r="W138">
        <f ca="1">OFFSET(Export!F$8,$U138,0)</f>
        <v>0</v>
      </c>
      <c r="X138">
        <f ca="1">OFFSET(Export!G$8,$U138,0)</f>
        <v>0</v>
      </c>
      <c r="Y138">
        <f ca="1">OFFSET(Export!I$8,$U138,0)</f>
        <v>0</v>
      </c>
      <c r="Z138">
        <f ca="1">OFFSET(Export!J$8,$U138,0)</f>
        <v>0</v>
      </c>
      <c r="AA138">
        <f ca="1">OFFSET(Export!K$8,$U138,0)</f>
        <v>0</v>
      </c>
      <c r="AB138">
        <f ca="1">OFFSET(Export!L$8,$U138,0)</f>
        <v>0</v>
      </c>
      <c r="AC138">
        <f ca="1">OFFSET(Export!M$8,$U138,0)</f>
        <v>0</v>
      </c>
      <c r="AD138">
        <f ca="1">OFFSET(Export!H$8,$U138,0)</f>
        <v>4</v>
      </c>
      <c r="AE138">
        <f ca="1">OFFSET(Export!N$8,$U138,0)</f>
        <v>0</v>
      </c>
      <c r="AF138">
        <f ca="1">OFFSET(Export!O$8,$U138,0)</f>
        <v>17</v>
      </c>
      <c r="AG138">
        <f ca="1">OFFSET(Export!P$8,$U138,0)</f>
        <v>0</v>
      </c>
      <c r="AH138">
        <f ca="1">OFFSET(Export!T$8,$U138,0)</f>
        <v>19</v>
      </c>
      <c r="AI138">
        <f ca="1">OFFSET(Export!E$8,$U138,0)</f>
        <v>6</v>
      </c>
    </row>
    <row r="139" spans="1:35" x14ac:dyDescent="0.25">
      <c r="A139">
        <f t="shared" si="4"/>
        <v>4272</v>
      </c>
      <c r="B139" s="1">
        <f ca="1">OFFSET(Import!B$8,$A139,0)</f>
        <v>43080</v>
      </c>
      <c r="C139">
        <f ca="1">OFFSET(Import!F$8,$A139,0)</f>
        <v>0</v>
      </c>
      <c r="D139">
        <f ca="1">OFFSET(Import!G$8,$A139,0)</f>
        <v>0</v>
      </c>
      <c r="E139">
        <f ca="1">OFFSET(Import!I$8,$A139,0)</f>
        <v>99</v>
      </c>
      <c r="F139">
        <f ca="1">OFFSET(Import!J$8,$A139,0)</f>
        <v>0</v>
      </c>
      <c r="G139">
        <f ca="1">OFFSET(Import!K$8,$A139,0)</f>
        <v>97</v>
      </c>
      <c r="H139">
        <f ca="1">OFFSET(Import!L$8,$A139,0)</f>
        <v>0</v>
      </c>
      <c r="I139">
        <f ca="1">OFFSET(Import!M$8,$A139,0)</f>
        <v>0</v>
      </c>
      <c r="J139">
        <f ca="1">OFFSET(Import!H$8,$A139,0)</f>
        <v>105</v>
      </c>
      <c r="K139">
        <f ca="1">OFFSET(Import!N$8,$A139,0)</f>
        <v>0</v>
      </c>
      <c r="L139">
        <f ca="1">OFFSET(Import!O$8,$A139,0)</f>
        <v>9</v>
      </c>
      <c r="M139">
        <f ca="1">OFFSET(Import!R$8,$A139,0)</f>
        <v>45</v>
      </c>
      <c r="N139">
        <f ca="1">OFFSET(Import!S$8,$A139,0)</f>
        <v>15</v>
      </c>
      <c r="O139">
        <f ca="1">OFFSET(Import!D$8,$A139,0)</f>
        <v>375</v>
      </c>
      <c r="U139">
        <f t="shared" si="5"/>
        <v>4272</v>
      </c>
      <c r="V139" s="1">
        <f ca="1">OFFSET(Export!B$8,$U139,0)</f>
        <v>43080</v>
      </c>
      <c r="W139">
        <f ca="1">OFFSET(Export!F$8,$U139,0)</f>
        <v>0</v>
      </c>
      <c r="X139">
        <f ca="1">OFFSET(Export!G$8,$U139,0)</f>
        <v>0</v>
      </c>
      <c r="Y139">
        <f ca="1">OFFSET(Export!I$8,$U139,0)</f>
        <v>0</v>
      </c>
      <c r="Z139">
        <f ca="1">OFFSET(Export!J$8,$U139,0)</f>
        <v>0</v>
      </c>
      <c r="AA139">
        <f ca="1">OFFSET(Export!K$8,$U139,0)</f>
        <v>0</v>
      </c>
      <c r="AB139">
        <f ca="1">OFFSET(Export!L$8,$U139,0)</f>
        <v>0</v>
      </c>
      <c r="AC139">
        <f ca="1">OFFSET(Export!M$8,$U139,0)</f>
        <v>0</v>
      </c>
      <c r="AD139">
        <f ca="1">OFFSET(Export!H$8,$U139,0)</f>
        <v>4</v>
      </c>
      <c r="AE139">
        <f ca="1">OFFSET(Export!N$8,$U139,0)</f>
        <v>0</v>
      </c>
      <c r="AF139">
        <f ca="1">OFFSET(Export!O$8,$U139,0)</f>
        <v>17</v>
      </c>
      <c r="AG139">
        <f ca="1">OFFSET(Export!P$8,$U139,0)</f>
        <v>0</v>
      </c>
      <c r="AH139">
        <f ca="1">OFFSET(Export!T$8,$U139,0)</f>
        <v>19</v>
      </c>
      <c r="AI139">
        <f ca="1">OFFSET(Export!E$8,$U139,0)</f>
        <v>6</v>
      </c>
    </row>
    <row r="140" spans="1:35" x14ac:dyDescent="0.25">
      <c r="A140">
        <f t="shared" si="4"/>
        <v>4273</v>
      </c>
      <c r="B140" s="1">
        <f ca="1">OFFSET(Import!B$8,$A140,0)</f>
        <v>43081</v>
      </c>
      <c r="C140">
        <f ca="1">OFFSET(Import!F$8,$A140,0)</f>
        <v>0</v>
      </c>
      <c r="D140">
        <f ca="1">OFFSET(Import!G$8,$A140,0)</f>
        <v>0</v>
      </c>
      <c r="E140">
        <f ca="1">OFFSET(Import!I$8,$A140,0)</f>
        <v>99</v>
      </c>
      <c r="F140">
        <f ca="1">OFFSET(Import!J$8,$A140,0)</f>
        <v>0</v>
      </c>
      <c r="G140">
        <f ca="1">OFFSET(Import!K$8,$A140,0)</f>
        <v>97</v>
      </c>
      <c r="H140">
        <f ca="1">OFFSET(Import!L$8,$A140,0)</f>
        <v>0</v>
      </c>
      <c r="I140">
        <f ca="1">OFFSET(Import!M$8,$A140,0)</f>
        <v>0</v>
      </c>
      <c r="J140">
        <f ca="1">OFFSET(Import!H$8,$A140,0)</f>
        <v>105</v>
      </c>
      <c r="K140">
        <f ca="1">OFFSET(Import!N$8,$A140,0)</f>
        <v>0</v>
      </c>
      <c r="L140">
        <f ca="1">OFFSET(Import!O$8,$A140,0)</f>
        <v>9</v>
      </c>
      <c r="M140">
        <f ca="1">OFFSET(Import!R$8,$A140,0)</f>
        <v>45</v>
      </c>
      <c r="N140">
        <f ca="1">OFFSET(Import!S$8,$A140,0)</f>
        <v>15</v>
      </c>
      <c r="O140">
        <f ca="1">OFFSET(Import!D$8,$A140,0)</f>
        <v>375</v>
      </c>
      <c r="U140">
        <f t="shared" si="5"/>
        <v>4273</v>
      </c>
      <c r="V140" s="1">
        <f ca="1">OFFSET(Export!B$8,$U140,0)</f>
        <v>43081</v>
      </c>
      <c r="W140">
        <f ca="1">OFFSET(Export!F$8,$U140,0)</f>
        <v>0</v>
      </c>
      <c r="X140">
        <f ca="1">OFFSET(Export!G$8,$U140,0)</f>
        <v>0</v>
      </c>
      <c r="Y140">
        <f ca="1">OFFSET(Export!I$8,$U140,0)</f>
        <v>0</v>
      </c>
      <c r="Z140">
        <f ca="1">OFFSET(Export!J$8,$U140,0)</f>
        <v>0</v>
      </c>
      <c r="AA140">
        <f ca="1">OFFSET(Export!K$8,$U140,0)</f>
        <v>0</v>
      </c>
      <c r="AB140">
        <f ca="1">OFFSET(Export!L$8,$U140,0)</f>
        <v>0</v>
      </c>
      <c r="AC140">
        <f ca="1">OFFSET(Export!M$8,$U140,0)</f>
        <v>0</v>
      </c>
      <c r="AD140">
        <f ca="1">OFFSET(Export!H$8,$U140,0)</f>
        <v>4</v>
      </c>
      <c r="AE140">
        <f ca="1">OFFSET(Export!N$8,$U140,0)</f>
        <v>0</v>
      </c>
      <c r="AF140">
        <f ca="1">OFFSET(Export!O$8,$U140,0)</f>
        <v>17</v>
      </c>
      <c r="AG140">
        <f ca="1">OFFSET(Export!P$8,$U140,0)</f>
        <v>0</v>
      </c>
      <c r="AH140">
        <f ca="1">OFFSET(Export!T$8,$U140,0)</f>
        <v>19</v>
      </c>
      <c r="AI140">
        <f ca="1">OFFSET(Export!E$8,$U140,0)</f>
        <v>6</v>
      </c>
    </row>
    <row r="141" spans="1:35" x14ac:dyDescent="0.25">
      <c r="A141">
        <f t="shared" si="4"/>
        <v>4274</v>
      </c>
      <c r="B141" s="1">
        <f ca="1">OFFSET(Import!B$8,$A141,0)</f>
        <v>43082</v>
      </c>
      <c r="C141">
        <f ca="1">OFFSET(Import!F$8,$A141,0)</f>
        <v>0</v>
      </c>
      <c r="D141">
        <f ca="1">OFFSET(Import!G$8,$A141,0)</f>
        <v>0</v>
      </c>
      <c r="E141">
        <f ca="1">OFFSET(Import!I$8,$A141,0)</f>
        <v>99</v>
      </c>
      <c r="F141">
        <f ca="1">OFFSET(Import!J$8,$A141,0)</f>
        <v>0</v>
      </c>
      <c r="G141">
        <f ca="1">OFFSET(Import!K$8,$A141,0)</f>
        <v>97</v>
      </c>
      <c r="H141">
        <f ca="1">OFFSET(Import!L$8,$A141,0)</f>
        <v>0</v>
      </c>
      <c r="I141">
        <f ca="1">OFFSET(Import!M$8,$A141,0)</f>
        <v>0</v>
      </c>
      <c r="J141">
        <f ca="1">OFFSET(Import!H$8,$A141,0)</f>
        <v>105</v>
      </c>
      <c r="K141">
        <f ca="1">OFFSET(Import!N$8,$A141,0)</f>
        <v>0</v>
      </c>
      <c r="L141">
        <f ca="1">OFFSET(Import!O$8,$A141,0)</f>
        <v>9</v>
      </c>
      <c r="M141">
        <f ca="1">OFFSET(Import!R$8,$A141,0)</f>
        <v>45</v>
      </c>
      <c r="N141">
        <f ca="1">OFFSET(Import!S$8,$A141,0)</f>
        <v>15</v>
      </c>
      <c r="O141">
        <f ca="1">OFFSET(Import!D$8,$A141,0)</f>
        <v>375</v>
      </c>
      <c r="U141">
        <f t="shared" si="5"/>
        <v>4274</v>
      </c>
      <c r="V141" s="1">
        <f ca="1">OFFSET(Export!B$8,$U141,0)</f>
        <v>43082</v>
      </c>
      <c r="W141">
        <f ca="1">OFFSET(Export!F$8,$U141,0)</f>
        <v>0</v>
      </c>
      <c r="X141">
        <f ca="1">OFFSET(Export!G$8,$U141,0)</f>
        <v>0</v>
      </c>
      <c r="Y141">
        <f ca="1">OFFSET(Export!I$8,$U141,0)</f>
        <v>0</v>
      </c>
      <c r="Z141">
        <f ca="1">OFFSET(Export!J$8,$U141,0)</f>
        <v>0</v>
      </c>
      <c r="AA141">
        <f ca="1">OFFSET(Export!K$8,$U141,0)</f>
        <v>0</v>
      </c>
      <c r="AB141">
        <f ca="1">OFFSET(Export!L$8,$U141,0)</f>
        <v>0</v>
      </c>
      <c r="AC141">
        <f ca="1">OFFSET(Export!M$8,$U141,0)</f>
        <v>0</v>
      </c>
      <c r="AD141">
        <f ca="1">OFFSET(Export!H$8,$U141,0)</f>
        <v>4</v>
      </c>
      <c r="AE141">
        <f ca="1">OFFSET(Export!N$8,$U141,0)</f>
        <v>0</v>
      </c>
      <c r="AF141">
        <f ca="1">OFFSET(Export!O$8,$U141,0)</f>
        <v>17</v>
      </c>
      <c r="AG141">
        <f ca="1">OFFSET(Export!P$8,$U141,0)</f>
        <v>0</v>
      </c>
      <c r="AH141">
        <f ca="1">OFFSET(Export!T$8,$U141,0)</f>
        <v>19</v>
      </c>
      <c r="AI141">
        <f ca="1">OFFSET(Export!E$8,$U141,0)</f>
        <v>6</v>
      </c>
    </row>
    <row r="142" spans="1:35" x14ac:dyDescent="0.25">
      <c r="A142">
        <f t="shared" si="4"/>
        <v>4275</v>
      </c>
      <c r="B142" s="1">
        <f ca="1">OFFSET(Import!B$8,$A142,0)</f>
        <v>43083</v>
      </c>
      <c r="C142">
        <f ca="1">OFFSET(Import!F$8,$A142,0)</f>
        <v>0</v>
      </c>
      <c r="D142">
        <f ca="1">OFFSET(Import!G$8,$A142,0)</f>
        <v>0</v>
      </c>
      <c r="E142">
        <f ca="1">OFFSET(Import!I$8,$A142,0)</f>
        <v>99</v>
      </c>
      <c r="F142">
        <f ca="1">OFFSET(Import!J$8,$A142,0)</f>
        <v>0</v>
      </c>
      <c r="G142">
        <f ca="1">OFFSET(Import!K$8,$A142,0)</f>
        <v>97</v>
      </c>
      <c r="H142">
        <f ca="1">OFFSET(Import!L$8,$A142,0)</f>
        <v>0</v>
      </c>
      <c r="I142">
        <f ca="1">OFFSET(Import!M$8,$A142,0)</f>
        <v>0</v>
      </c>
      <c r="J142">
        <f ca="1">OFFSET(Import!H$8,$A142,0)</f>
        <v>105</v>
      </c>
      <c r="K142">
        <f ca="1">OFFSET(Import!N$8,$A142,0)</f>
        <v>0</v>
      </c>
      <c r="L142">
        <f ca="1">OFFSET(Import!O$8,$A142,0)</f>
        <v>9</v>
      </c>
      <c r="M142">
        <f ca="1">OFFSET(Import!R$8,$A142,0)</f>
        <v>45</v>
      </c>
      <c r="N142">
        <f ca="1">OFFSET(Import!S$8,$A142,0)</f>
        <v>15</v>
      </c>
      <c r="O142">
        <f ca="1">OFFSET(Import!D$8,$A142,0)</f>
        <v>375</v>
      </c>
      <c r="U142">
        <f t="shared" si="5"/>
        <v>4275</v>
      </c>
      <c r="V142" s="1">
        <f ca="1">OFFSET(Export!B$8,$U142,0)</f>
        <v>43083</v>
      </c>
      <c r="W142">
        <f ca="1">OFFSET(Export!F$8,$U142,0)</f>
        <v>0</v>
      </c>
      <c r="X142">
        <f ca="1">OFFSET(Export!G$8,$U142,0)</f>
        <v>0</v>
      </c>
      <c r="Y142">
        <f ca="1">OFFSET(Export!I$8,$U142,0)</f>
        <v>0</v>
      </c>
      <c r="Z142">
        <f ca="1">OFFSET(Export!J$8,$U142,0)</f>
        <v>0</v>
      </c>
      <c r="AA142">
        <f ca="1">OFFSET(Export!K$8,$U142,0)</f>
        <v>0</v>
      </c>
      <c r="AB142">
        <f ca="1">OFFSET(Export!L$8,$U142,0)</f>
        <v>0</v>
      </c>
      <c r="AC142">
        <f ca="1">OFFSET(Export!M$8,$U142,0)</f>
        <v>0</v>
      </c>
      <c r="AD142">
        <f ca="1">OFFSET(Export!H$8,$U142,0)</f>
        <v>4</v>
      </c>
      <c r="AE142">
        <f ca="1">OFFSET(Export!N$8,$U142,0)</f>
        <v>0</v>
      </c>
      <c r="AF142">
        <f ca="1">OFFSET(Export!O$8,$U142,0)</f>
        <v>17</v>
      </c>
      <c r="AG142">
        <f ca="1">OFFSET(Export!P$8,$U142,0)</f>
        <v>0</v>
      </c>
      <c r="AH142">
        <f ca="1">OFFSET(Export!T$8,$U142,0)</f>
        <v>19</v>
      </c>
      <c r="AI142">
        <f ca="1">OFFSET(Export!E$8,$U142,0)</f>
        <v>6</v>
      </c>
    </row>
    <row r="143" spans="1:35" x14ac:dyDescent="0.25">
      <c r="A143">
        <f t="shared" si="4"/>
        <v>4276</v>
      </c>
      <c r="B143" s="1">
        <f ca="1">OFFSET(Import!B$8,$A143,0)</f>
        <v>43084</v>
      </c>
      <c r="C143">
        <f ca="1">OFFSET(Import!F$8,$A143,0)</f>
        <v>0</v>
      </c>
      <c r="D143">
        <f ca="1">OFFSET(Import!G$8,$A143,0)</f>
        <v>0</v>
      </c>
      <c r="E143">
        <f ca="1">OFFSET(Import!I$8,$A143,0)</f>
        <v>99</v>
      </c>
      <c r="F143">
        <f ca="1">OFFSET(Import!J$8,$A143,0)</f>
        <v>0</v>
      </c>
      <c r="G143">
        <f ca="1">OFFSET(Import!K$8,$A143,0)</f>
        <v>97</v>
      </c>
      <c r="H143">
        <f ca="1">OFFSET(Import!L$8,$A143,0)</f>
        <v>0</v>
      </c>
      <c r="I143">
        <f ca="1">OFFSET(Import!M$8,$A143,0)</f>
        <v>0</v>
      </c>
      <c r="J143">
        <f ca="1">OFFSET(Import!H$8,$A143,0)</f>
        <v>105</v>
      </c>
      <c r="K143">
        <f ca="1">OFFSET(Import!N$8,$A143,0)</f>
        <v>0</v>
      </c>
      <c r="L143">
        <f ca="1">OFFSET(Import!O$8,$A143,0)</f>
        <v>9</v>
      </c>
      <c r="M143">
        <f ca="1">OFFSET(Import!R$8,$A143,0)</f>
        <v>45</v>
      </c>
      <c r="N143">
        <f ca="1">OFFSET(Import!S$8,$A143,0)</f>
        <v>15</v>
      </c>
      <c r="O143">
        <f ca="1">OFFSET(Import!D$8,$A143,0)</f>
        <v>375</v>
      </c>
      <c r="U143">
        <f t="shared" si="5"/>
        <v>4276</v>
      </c>
      <c r="V143" s="1">
        <f ca="1">OFFSET(Export!B$8,$U143,0)</f>
        <v>43084</v>
      </c>
      <c r="W143">
        <f ca="1">OFFSET(Export!F$8,$U143,0)</f>
        <v>0</v>
      </c>
      <c r="X143">
        <f ca="1">OFFSET(Export!G$8,$U143,0)</f>
        <v>0</v>
      </c>
      <c r="Y143">
        <f ca="1">OFFSET(Export!I$8,$U143,0)</f>
        <v>0</v>
      </c>
      <c r="Z143">
        <f ca="1">OFFSET(Export!J$8,$U143,0)</f>
        <v>0</v>
      </c>
      <c r="AA143">
        <f ca="1">OFFSET(Export!K$8,$U143,0)</f>
        <v>0</v>
      </c>
      <c r="AB143">
        <f ca="1">OFFSET(Export!L$8,$U143,0)</f>
        <v>0</v>
      </c>
      <c r="AC143">
        <f ca="1">OFFSET(Export!M$8,$U143,0)</f>
        <v>0</v>
      </c>
      <c r="AD143">
        <f ca="1">OFFSET(Export!H$8,$U143,0)</f>
        <v>4</v>
      </c>
      <c r="AE143">
        <f ca="1">OFFSET(Export!N$8,$U143,0)</f>
        <v>0</v>
      </c>
      <c r="AF143">
        <f ca="1">OFFSET(Export!O$8,$U143,0)</f>
        <v>17</v>
      </c>
      <c r="AG143">
        <f ca="1">OFFSET(Export!P$8,$U143,0)</f>
        <v>0</v>
      </c>
      <c r="AH143">
        <f ca="1">OFFSET(Export!T$8,$U143,0)</f>
        <v>19</v>
      </c>
      <c r="AI143">
        <f ca="1">OFFSET(Export!E$8,$U143,0)</f>
        <v>6</v>
      </c>
    </row>
    <row r="144" spans="1:35" x14ac:dyDescent="0.25">
      <c r="A144">
        <f t="shared" si="4"/>
        <v>4277</v>
      </c>
      <c r="B144" s="1">
        <f ca="1">OFFSET(Import!B$8,$A144,0)</f>
        <v>43085</v>
      </c>
      <c r="C144">
        <f ca="1">OFFSET(Import!F$8,$A144,0)</f>
        <v>0</v>
      </c>
      <c r="D144">
        <f ca="1">OFFSET(Import!G$8,$A144,0)</f>
        <v>0</v>
      </c>
      <c r="E144">
        <f ca="1">OFFSET(Import!I$8,$A144,0)</f>
        <v>99</v>
      </c>
      <c r="F144">
        <f ca="1">OFFSET(Import!J$8,$A144,0)</f>
        <v>0</v>
      </c>
      <c r="G144">
        <f ca="1">OFFSET(Import!K$8,$A144,0)</f>
        <v>97</v>
      </c>
      <c r="H144">
        <f ca="1">OFFSET(Import!L$8,$A144,0)</f>
        <v>0</v>
      </c>
      <c r="I144">
        <f ca="1">OFFSET(Import!M$8,$A144,0)</f>
        <v>0</v>
      </c>
      <c r="J144">
        <f ca="1">OFFSET(Import!H$8,$A144,0)</f>
        <v>105</v>
      </c>
      <c r="K144">
        <f ca="1">OFFSET(Import!N$8,$A144,0)</f>
        <v>0</v>
      </c>
      <c r="L144">
        <f ca="1">OFFSET(Import!O$8,$A144,0)</f>
        <v>9</v>
      </c>
      <c r="M144">
        <f ca="1">OFFSET(Import!R$8,$A144,0)</f>
        <v>45</v>
      </c>
      <c r="N144">
        <f ca="1">OFFSET(Import!S$8,$A144,0)</f>
        <v>15</v>
      </c>
      <c r="O144">
        <f ca="1">OFFSET(Import!D$8,$A144,0)</f>
        <v>375</v>
      </c>
      <c r="U144">
        <f t="shared" si="5"/>
        <v>4277</v>
      </c>
      <c r="V144" s="1">
        <f ca="1">OFFSET(Export!B$8,$U144,0)</f>
        <v>43085</v>
      </c>
      <c r="W144">
        <f ca="1">OFFSET(Export!F$8,$U144,0)</f>
        <v>0</v>
      </c>
      <c r="X144">
        <f ca="1">OFFSET(Export!G$8,$U144,0)</f>
        <v>0</v>
      </c>
      <c r="Y144">
        <f ca="1">OFFSET(Export!I$8,$U144,0)</f>
        <v>0</v>
      </c>
      <c r="Z144">
        <f ca="1">OFFSET(Export!J$8,$U144,0)</f>
        <v>0</v>
      </c>
      <c r="AA144">
        <f ca="1">OFFSET(Export!K$8,$U144,0)</f>
        <v>0</v>
      </c>
      <c r="AB144">
        <f ca="1">OFFSET(Export!L$8,$U144,0)</f>
        <v>0</v>
      </c>
      <c r="AC144">
        <f ca="1">OFFSET(Export!M$8,$U144,0)</f>
        <v>0</v>
      </c>
      <c r="AD144">
        <f ca="1">OFFSET(Export!H$8,$U144,0)</f>
        <v>4</v>
      </c>
      <c r="AE144">
        <f ca="1">OFFSET(Export!N$8,$U144,0)</f>
        <v>0</v>
      </c>
      <c r="AF144">
        <f ca="1">OFFSET(Export!O$8,$U144,0)</f>
        <v>17</v>
      </c>
      <c r="AG144">
        <f ca="1">OFFSET(Export!P$8,$U144,0)</f>
        <v>0</v>
      </c>
      <c r="AH144">
        <f ca="1">OFFSET(Export!T$8,$U144,0)</f>
        <v>19</v>
      </c>
      <c r="AI144">
        <f ca="1">OFFSET(Export!E$8,$U144,0)</f>
        <v>6</v>
      </c>
    </row>
    <row r="145" spans="1:35" x14ac:dyDescent="0.25">
      <c r="A145">
        <f t="shared" si="4"/>
        <v>4278</v>
      </c>
      <c r="B145" s="1">
        <f ca="1">OFFSET(Import!B$8,$A145,0)</f>
        <v>43086</v>
      </c>
      <c r="C145">
        <f ca="1">OFFSET(Import!F$8,$A145,0)</f>
        <v>0</v>
      </c>
      <c r="D145">
        <f ca="1">OFFSET(Import!G$8,$A145,0)</f>
        <v>0</v>
      </c>
      <c r="E145">
        <f ca="1">OFFSET(Import!I$8,$A145,0)</f>
        <v>99</v>
      </c>
      <c r="F145">
        <f ca="1">OFFSET(Import!J$8,$A145,0)</f>
        <v>0</v>
      </c>
      <c r="G145">
        <f ca="1">OFFSET(Import!K$8,$A145,0)</f>
        <v>97</v>
      </c>
      <c r="H145">
        <f ca="1">OFFSET(Import!L$8,$A145,0)</f>
        <v>0</v>
      </c>
      <c r="I145">
        <f ca="1">OFFSET(Import!M$8,$A145,0)</f>
        <v>0</v>
      </c>
      <c r="J145">
        <f ca="1">OFFSET(Import!H$8,$A145,0)</f>
        <v>105</v>
      </c>
      <c r="K145">
        <f ca="1">OFFSET(Import!N$8,$A145,0)</f>
        <v>0</v>
      </c>
      <c r="L145">
        <f ca="1">OFFSET(Import!O$8,$A145,0)</f>
        <v>9</v>
      </c>
      <c r="M145">
        <f ca="1">OFFSET(Import!R$8,$A145,0)</f>
        <v>45</v>
      </c>
      <c r="N145">
        <f ca="1">OFFSET(Import!S$8,$A145,0)</f>
        <v>15</v>
      </c>
      <c r="O145">
        <f ca="1">OFFSET(Import!D$8,$A145,0)</f>
        <v>375</v>
      </c>
      <c r="U145">
        <f t="shared" si="5"/>
        <v>4278</v>
      </c>
      <c r="V145" s="1">
        <f ca="1">OFFSET(Export!B$8,$U145,0)</f>
        <v>43086</v>
      </c>
      <c r="W145">
        <f ca="1">OFFSET(Export!F$8,$U145,0)</f>
        <v>0</v>
      </c>
      <c r="X145">
        <f ca="1">OFFSET(Export!G$8,$U145,0)</f>
        <v>0</v>
      </c>
      <c r="Y145">
        <f ca="1">OFFSET(Export!I$8,$U145,0)</f>
        <v>0</v>
      </c>
      <c r="Z145">
        <f ca="1">OFFSET(Export!J$8,$U145,0)</f>
        <v>0</v>
      </c>
      <c r="AA145">
        <f ca="1">OFFSET(Export!K$8,$U145,0)</f>
        <v>0</v>
      </c>
      <c r="AB145">
        <f ca="1">OFFSET(Export!L$8,$U145,0)</f>
        <v>0</v>
      </c>
      <c r="AC145">
        <f ca="1">OFFSET(Export!M$8,$U145,0)</f>
        <v>0</v>
      </c>
      <c r="AD145">
        <f ca="1">OFFSET(Export!H$8,$U145,0)</f>
        <v>4</v>
      </c>
      <c r="AE145">
        <f ca="1">OFFSET(Export!N$8,$U145,0)</f>
        <v>0</v>
      </c>
      <c r="AF145">
        <f ca="1">OFFSET(Export!O$8,$U145,0)</f>
        <v>17</v>
      </c>
      <c r="AG145">
        <f ca="1">OFFSET(Export!P$8,$U145,0)</f>
        <v>0</v>
      </c>
      <c r="AH145">
        <f ca="1">OFFSET(Export!T$8,$U145,0)</f>
        <v>19</v>
      </c>
      <c r="AI145">
        <f ca="1">OFFSET(Export!E$8,$U145,0)</f>
        <v>6</v>
      </c>
    </row>
    <row r="146" spans="1:35" x14ac:dyDescent="0.25">
      <c r="A146">
        <f t="shared" si="4"/>
        <v>4279</v>
      </c>
      <c r="B146" s="1">
        <f ca="1">OFFSET(Import!B$8,$A146,0)</f>
        <v>43087</v>
      </c>
      <c r="C146">
        <f ca="1">OFFSET(Import!F$8,$A146,0)</f>
        <v>0</v>
      </c>
      <c r="D146">
        <f ca="1">OFFSET(Import!G$8,$A146,0)</f>
        <v>0</v>
      </c>
      <c r="E146">
        <f ca="1">OFFSET(Import!I$8,$A146,0)</f>
        <v>99</v>
      </c>
      <c r="F146">
        <f ca="1">OFFSET(Import!J$8,$A146,0)</f>
        <v>0</v>
      </c>
      <c r="G146">
        <f ca="1">OFFSET(Import!K$8,$A146,0)</f>
        <v>97</v>
      </c>
      <c r="H146">
        <f ca="1">OFFSET(Import!L$8,$A146,0)</f>
        <v>0</v>
      </c>
      <c r="I146">
        <f ca="1">OFFSET(Import!M$8,$A146,0)</f>
        <v>0</v>
      </c>
      <c r="J146">
        <f ca="1">OFFSET(Import!H$8,$A146,0)</f>
        <v>105</v>
      </c>
      <c r="K146">
        <f ca="1">OFFSET(Import!N$8,$A146,0)</f>
        <v>0</v>
      </c>
      <c r="L146">
        <f ca="1">OFFSET(Import!O$8,$A146,0)</f>
        <v>9</v>
      </c>
      <c r="M146">
        <f ca="1">OFFSET(Import!R$8,$A146,0)</f>
        <v>45</v>
      </c>
      <c r="N146">
        <f ca="1">OFFSET(Import!S$8,$A146,0)</f>
        <v>15</v>
      </c>
      <c r="O146">
        <f ca="1">OFFSET(Import!D$8,$A146,0)</f>
        <v>375</v>
      </c>
      <c r="U146">
        <f t="shared" si="5"/>
        <v>4279</v>
      </c>
      <c r="V146" s="1">
        <f ca="1">OFFSET(Export!B$8,$U146,0)</f>
        <v>43087</v>
      </c>
      <c r="W146">
        <f ca="1">OFFSET(Export!F$8,$U146,0)</f>
        <v>0</v>
      </c>
      <c r="X146">
        <f ca="1">OFFSET(Export!G$8,$U146,0)</f>
        <v>0</v>
      </c>
      <c r="Y146">
        <f ca="1">OFFSET(Export!I$8,$U146,0)</f>
        <v>0</v>
      </c>
      <c r="Z146">
        <f ca="1">OFFSET(Export!J$8,$U146,0)</f>
        <v>0</v>
      </c>
      <c r="AA146">
        <f ca="1">OFFSET(Export!K$8,$U146,0)</f>
        <v>0</v>
      </c>
      <c r="AB146">
        <f ca="1">OFFSET(Export!L$8,$U146,0)</f>
        <v>0</v>
      </c>
      <c r="AC146">
        <f ca="1">OFFSET(Export!M$8,$U146,0)</f>
        <v>0</v>
      </c>
      <c r="AD146">
        <f ca="1">OFFSET(Export!H$8,$U146,0)</f>
        <v>4</v>
      </c>
      <c r="AE146">
        <f ca="1">OFFSET(Export!N$8,$U146,0)</f>
        <v>0</v>
      </c>
      <c r="AF146">
        <f ca="1">OFFSET(Export!O$8,$U146,0)</f>
        <v>17</v>
      </c>
      <c r="AG146">
        <f ca="1">OFFSET(Export!P$8,$U146,0)</f>
        <v>0</v>
      </c>
      <c r="AH146">
        <f ca="1">OFFSET(Export!T$8,$U146,0)</f>
        <v>19</v>
      </c>
      <c r="AI146">
        <f ca="1">OFFSET(Export!E$8,$U146,0)</f>
        <v>6</v>
      </c>
    </row>
    <row r="147" spans="1:35" x14ac:dyDescent="0.25">
      <c r="A147">
        <f t="shared" si="4"/>
        <v>4280</v>
      </c>
      <c r="B147" s="1">
        <f ca="1">OFFSET(Import!B$8,$A147,0)</f>
        <v>43088</v>
      </c>
      <c r="C147">
        <f ca="1">OFFSET(Import!F$8,$A147,0)</f>
        <v>0</v>
      </c>
      <c r="D147">
        <f ca="1">OFFSET(Import!G$8,$A147,0)</f>
        <v>0</v>
      </c>
      <c r="E147">
        <f ca="1">OFFSET(Import!I$8,$A147,0)</f>
        <v>99</v>
      </c>
      <c r="F147">
        <f ca="1">OFFSET(Import!J$8,$A147,0)</f>
        <v>0</v>
      </c>
      <c r="G147">
        <f ca="1">OFFSET(Import!K$8,$A147,0)</f>
        <v>97</v>
      </c>
      <c r="H147">
        <f ca="1">OFFSET(Import!L$8,$A147,0)</f>
        <v>0</v>
      </c>
      <c r="I147">
        <f ca="1">OFFSET(Import!M$8,$A147,0)</f>
        <v>0</v>
      </c>
      <c r="J147">
        <f ca="1">OFFSET(Import!H$8,$A147,0)</f>
        <v>105</v>
      </c>
      <c r="K147">
        <f ca="1">OFFSET(Import!N$8,$A147,0)</f>
        <v>0</v>
      </c>
      <c r="L147">
        <f ca="1">OFFSET(Import!O$8,$A147,0)</f>
        <v>9</v>
      </c>
      <c r="M147">
        <f ca="1">OFFSET(Import!R$8,$A147,0)</f>
        <v>45</v>
      </c>
      <c r="N147">
        <f ca="1">OFFSET(Import!S$8,$A147,0)</f>
        <v>15</v>
      </c>
      <c r="O147">
        <f ca="1">OFFSET(Import!D$8,$A147,0)</f>
        <v>375</v>
      </c>
      <c r="U147">
        <f t="shared" si="5"/>
        <v>4280</v>
      </c>
      <c r="V147" s="1">
        <f ca="1">OFFSET(Export!B$8,$U147,0)</f>
        <v>43088</v>
      </c>
      <c r="W147">
        <f ca="1">OFFSET(Export!F$8,$U147,0)</f>
        <v>0</v>
      </c>
      <c r="X147">
        <f ca="1">OFFSET(Export!G$8,$U147,0)</f>
        <v>0</v>
      </c>
      <c r="Y147">
        <f ca="1">OFFSET(Export!I$8,$U147,0)</f>
        <v>0</v>
      </c>
      <c r="Z147">
        <f ca="1">OFFSET(Export!J$8,$U147,0)</f>
        <v>0</v>
      </c>
      <c r="AA147">
        <f ca="1">OFFSET(Export!K$8,$U147,0)</f>
        <v>0</v>
      </c>
      <c r="AB147">
        <f ca="1">OFFSET(Export!L$8,$U147,0)</f>
        <v>0</v>
      </c>
      <c r="AC147">
        <f ca="1">OFFSET(Export!M$8,$U147,0)</f>
        <v>0</v>
      </c>
      <c r="AD147">
        <f ca="1">OFFSET(Export!H$8,$U147,0)</f>
        <v>4</v>
      </c>
      <c r="AE147">
        <f ca="1">OFFSET(Export!N$8,$U147,0)</f>
        <v>0</v>
      </c>
      <c r="AF147">
        <f ca="1">OFFSET(Export!O$8,$U147,0)</f>
        <v>17</v>
      </c>
      <c r="AG147">
        <f ca="1">OFFSET(Export!P$8,$U147,0)</f>
        <v>0</v>
      </c>
      <c r="AH147">
        <f ca="1">OFFSET(Export!T$8,$U147,0)</f>
        <v>19</v>
      </c>
      <c r="AI147">
        <f ca="1">OFFSET(Export!E$8,$U147,0)</f>
        <v>6</v>
      </c>
    </row>
    <row r="148" spans="1:35" x14ac:dyDescent="0.25">
      <c r="A148">
        <f t="shared" si="4"/>
        <v>4281</v>
      </c>
      <c r="B148" s="1">
        <f ca="1">OFFSET(Import!B$8,$A148,0)</f>
        <v>43089</v>
      </c>
      <c r="C148">
        <f ca="1">OFFSET(Import!F$8,$A148,0)</f>
        <v>0</v>
      </c>
      <c r="D148">
        <f ca="1">OFFSET(Import!G$8,$A148,0)</f>
        <v>0</v>
      </c>
      <c r="E148">
        <f ca="1">OFFSET(Import!I$8,$A148,0)</f>
        <v>99</v>
      </c>
      <c r="F148">
        <f ca="1">OFFSET(Import!J$8,$A148,0)</f>
        <v>0</v>
      </c>
      <c r="G148">
        <f ca="1">OFFSET(Import!K$8,$A148,0)</f>
        <v>97</v>
      </c>
      <c r="H148">
        <f ca="1">OFFSET(Import!L$8,$A148,0)</f>
        <v>0</v>
      </c>
      <c r="I148">
        <f ca="1">OFFSET(Import!M$8,$A148,0)</f>
        <v>0</v>
      </c>
      <c r="J148">
        <f ca="1">OFFSET(Import!H$8,$A148,0)</f>
        <v>105</v>
      </c>
      <c r="K148">
        <f ca="1">OFFSET(Import!N$8,$A148,0)</f>
        <v>0</v>
      </c>
      <c r="L148">
        <f ca="1">OFFSET(Import!O$8,$A148,0)</f>
        <v>9</v>
      </c>
      <c r="M148">
        <f ca="1">OFFSET(Import!R$8,$A148,0)</f>
        <v>45</v>
      </c>
      <c r="N148">
        <f ca="1">OFFSET(Import!S$8,$A148,0)</f>
        <v>15</v>
      </c>
      <c r="O148">
        <f ca="1">OFFSET(Import!D$8,$A148,0)</f>
        <v>375</v>
      </c>
      <c r="U148">
        <f t="shared" si="5"/>
        <v>4281</v>
      </c>
      <c r="V148" s="1">
        <f ca="1">OFFSET(Export!B$8,$U148,0)</f>
        <v>43089</v>
      </c>
      <c r="W148">
        <f ca="1">OFFSET(Export!F$8,$U148,0)</f>
        <v>0</v>
      </c>
      <c r="X148">
        <f ca="1">OFFSET(Export!G$8,$U148,0)</f>
        <v>0</v>
      </c>
      <c r="Y148">
        <f ca="1">OFFSET(Export!I$8,$U148,0)</f>
        <v>0</v>
      </c>
      <c r="Z148">
        <f ca="1">OFFSET(Export!J$8,$U148,0)</f>
        <v>0</v>
      </c>
      <c r="AA148">
        <f ca="1">OFFSET(Export!K$8,$U148,0)</f>
        <v>0</v>
      </c>
      <c r="AB148">
        <f ca="1">OFFSET(Export!L$8,$U148,0)</f>
        <v>0</v>
      </c>
      <c r="AC148">
        <f ca="1">OFFSET(Export!M$8,$U148,0)</f>
        <v>0</v>
      </c>
      <c r="AD148">
        <f ca="1">OFFSET(Export!H$8,$U148,0)</f>
        <v>4</v>
      </c>
      <c r="AE148">
        <f ca="1">OFFSET(Export!N$8,$U148,0)</f>
        <v>0</v>
      </c>
      <c r="AF148">
        <f ca="1">OFFSET(Export!O$8,$U148,0)</f>
        <v>17</v>
      </c>
      <c r="AG148">
        <f ca="1">OFFSET(Export!P$8,$U148,0)</f>
        <v>0</v>
      </c>
      <c r="AH148">
        <f ca="1">OFFSET(Export!T$8,$U148,0)</f>
        <v>19</v>
      </c>
      <c r="AI148">
        <f ca="1">OFFSET(Export!E$8,$U148,0)</f>
        <v>6</v>
      </c>
    </row>
    <row r="149" spans="1:35" x14ac:dyDescent="0.25">
      <c r="A149">
        <f t="shared" si="4"/>
        <v>4282</v>
      </c>
      <c r="B149" s="1">
        <f ca="1">OFFSET(Import!B$8,$A149,0)</f>
        <v>43090</v>
      </c>
      <c r="C149">
        <f ca="1">OFFSET(Import!F$8,$A149,0)</f>
        <v>0</v>
      </c>
      <c r="D149">
        <f ca="1">OFFSET(Import!G$8,$A149,0)</f>
        <v>0</v>
      </c>
      <c r="E149">
        <f ca="1">OFFSET(Import!I$8,$A149,0)</f>
        <v>99</v>
      </c>
      <c r="F149">
        <f ca="1">OFFSET(Import!J$8,$A149,0)</f>
        <v>0</v>
      </c>
      <c r="G149">
        <f ca="1">OFFSET(Import!K$8,$A149,0)</f>
        <v>97</v>
      </c>
      <c r="H149">
        <f ca="1">OFFSET(Import!L$8,$A149,0)</f>
        <v>0</v>
      </c>
      <c r="I149">
        <f ca="1">OFFSET(Import!M$8,$A149,0)</f>
        <v>0</v>
      </c>
      <c r="J149">
        <f ca="1">OFFSET(Import!H$8,$A149,0)</f>
        <v>105</v>
      </c>
      <c r="K149">
        <f ca="1">OFFSET(Import!N$8,$A149,0)</f>
        <v>0</v>
      </c>
      <c r="L149">
        <f ca="1">OFFSET(Import!O$8,$A149,0)</f>
        <v>9</v>
      </c>
      <c r="M149">
        <f ca="1">OFFSET(Import!R$8,$A149,0)</f>
        <v>45</v>
      </c>
      <c r="N149">
        <f ca="1">OFFSET(Import!S$8,$A149,0)</f>
        <v>15</v>
      </c>
      <c r="O149">
        <f ca="1">OFFSET(Import!D$8,$A149,0)</f>
        <v>375</v>
      </c>
      <c r="U149">
        <f t="shared" si="5"/>
        <v>4282</v>
      </c>
      <c r="V149" s="1">
        <f ca="1">OFFSET(Export!B$8,$U149,0)</f>
        <v>43090</v>
      </c>
      <c r="W149">
        <f ca="1">OFFSET(Export!F$8,$U149,0)</f>
        <v>0</v>
      </c>
      <c r="X149">
        <f ca="1">OFFSET(Export!G$8,$U149,0)</f>
        <v>0</v>
      </c>
      <c r="Y149">
        <f ca="1">OFFSET(Export!I$8,$U149,0)</f>
        <v>0</v>
      </c>
      <c r="Z149">
        <f ca="1">OFFSET(Export!J$8,$U149,0)</f>
        <v>0</v>
      </c>
      <c r="AA149">
        <f ca="1">OFFSET(Export!K$8,$U149,0)</f>
        <v>0</v>
      </c>
      <c r="AB149">
        <f ca="1">OFFSET(Export!L$8,$U149,0)</f>
        <v>0</v>
      </c>
      <c r="AC149">
        <f ca="1">OFFSET(Export!M$8,$U149,0)</f>
        <v>0</v>
      </c>
      <c r="AD149">
        <f ca="1">OFFSET(Export!H$8,$U149,0)</f>
        <v>4</v>
      </c>
      <c r="AE149">
        <f ca="1">OFFSET(Export!N$8,$U149,0)</f>
        <v>0</v>
      </c>
      <c r="AF149">
        <f ca="1">OFFSET(Export!O$8,$U149,0)</f>
        <v>17</v>
      </c>
      <c r="AG149">
        <f ca="1">OFFSET(Export!P$8,$U149,0)</f>
        <v>0</v>
      </c>
      <c r="AH149">
        <f ca="1">OFFSET(Export!T$8,$U149,0)</f>
        <v>19</v>
      </c>
      <c r="AI149">
        <f ca="1">OFFSET(Export!E$8,$U149,0)</f>
        <v>6</v>
      </c>
    </row>
    <row r="150" spans="1:35" x14ac:dyDescent="0.25">
      <c r="A150">
        <f t="shared" si="4"/>
        <v>4283</v>
      </c>
      <c r="B150" s="1">
        <f ca="1">OFFSET(Import!B$8,$A150,0)</f>
        <v>43091</v>
      </c>
      <c r="C150">
        <f ca="1">OFFSET(Import!F$8,$A150,0)</f>
        <v>0</v>
      </c>
      <c r="D150">
        <f ca="1">OFFSET(Import!G$8,$A150,0)</f>
        <v>0</v>
      </c>
      <c r="E150">
        <f ca="1">OFFSET(Import!I$8,$A150,0)</f>
        <v>99</v>
      </c>
      <c r="F150">
        <f ca="1">OFFSET(Import!J$8,$A150,0)</f>
        <v>0</v>
      </c>
      <c r="G150">
        <f ca="1">OFFSET(Import!K$8,$A150,0)</f>
        <v>97</v>
      </c>
      <c r="H150">
        <f ca="1">OFFSET(Import!L$8,$A150,0)</f>
        <v>0</v>
      </c>
      <c r="I150">
        <f ca="1">OFFSET(Import!M$8,$A150,0)</f>
        <v>0</v>
      </c>
      <c r="J150">
        <f ca="1">OFFSET(Import!H$8,$A150,0)</f>
        <v>105</v>
      </c>
      <c r="K150">
        <f ca="1">OFFSET(Import!N$8,$A150,0)</f>
        <v>0</v>
      </c>
      <c r="L150">
        <f ca="1">OFFSET(Import!O$8,$A150,0)</f>
        <v>9</v>
      </c>
      <c r="M150">
        <f ca="1">OFFSET(Import!R$8,$A150,0)</f>
        <v>45</v>
      </c>
      <c r="N150">
        <f ca="1">OFFSET(Import!S$8,$A150,0)</f>
        <v>15</v>
      </c>
      <c r="O150">
        <f ca="1">OFFSET(Import!D$8,$A150,0)</f>
        <v>375</v>
      </c>
      <c r="U150">
        <f t="shared" si="5"/>
        <v>4283</v>
      </c>
      <c r="V150" s="1">
        <f ca="1">OFFSET(Export!B$8,$U150,0)</f>
        <v>43091</v>
      </c>
      <c r="W150">
        <f ca="1">OFFSET(Export!F$8,$U150,0)</f>
        <v>0</v>
      </c>
      <c r="X150">
        <f ca="1">OFFSET(Export!G$8,$U150,0)</f>
        <v>0</v>
      </c>
      <c r="Y150">
        <f ca="1">OFFSET(Export!I$8,$U150,0)</f>
        <v>0</v>
      </c>
      <c r="Z150">
        <f ca="1">OFFSET(Export!J$8,$U150,0)</f>
        <v>0</v>
      </c>
      <c r="AA150">
        <f ca="1">OFFSET(Export!K$8,$U150,0)</f>
        <v>0</v>
      </c>
      <c r="AB150">
        <f ca="1">OFFSET(Export!L$8,$U150,0)</f>
        <v>0</v>
      </c>
      <c r="AC150">
        <f ca="1">OFFSET(Export!M$8,$U150,0)</f>
        <v>0</v>
      </c>
      <c r="AD150">
        <f ca="1">OFFSET(Export!H$8,$U150,0)</f>
        <v>4</v>
      </c>
      <c r="AE150">
        <f ca="1">OFFSET(Export!N$8,$U150,0)</f>
        <v>0</v>
      </c>
      <c r="AF150">
        <f ca="1">OFFSET(Export!O$8,$U150,0)</f>
        <v>17</v>
      </c>
      <c r="AG150">
        <f ca="1">OFFSET(Export!P$8,$U150,0)</f>
        <v>0</v>
      </c>
      <c r="AH150">
        <f ca="1">OFFSET(Export!T$8,$U150,0)</f>
        <v>19</v>
      </c>
      <c r="AI150">
        <f ca="1">OFFSET(Export!E$8,$U150,0)</f>
        <v>6</v>
      </c>
    </row>
    <row r="151" spans="1:35" x14ac:dyDescent="0.25">
      <c r="A151">
        <f t="shared" si="4"/>
        <v>4284</v>
      </c>
      <c r="B151" s="1">
        <f ca="1">OFFSET(Import!B$8,$A151,0)</f>
        <v>43092</v>
      </c>
      <c r="C151">
        <f ca="1">OFFSET(Import!F$8,$A151,0)</f>
        <v>0</v>
      </c>
      <c r="D151">
        <f ca="1">OFFSET(Import!G$8,$A151,0)</f>
        <v>0</v>
      </c>
      <c r="E151">
        <f ca="1">OFFSET(Import!I$8,$A151,0)</f>
        <v>99</v>
      </c>
      <c r="F151">
        <f ca="1">OFFSET(Import!J$8,$A151,0)</f>
        <v>0</v>
      </c>
      <c r="G151">
        <f ca="1">OFFSET(Import!K$8,$A151,0)</f>
        <v>97</v>
      </c>
      <c r="H151">
        <f ca="1">OFFSET(Import!L$8,$A151,0)</f>
        <v>0</v>
      </c>
      <c r="I151">
        <f ca="1">OFFSET(Import!M$8,$A151,0)</f>
        <v>0</v>
      </c>
      <c r="J151">
        <f ca="1">OFFSET(Import!H$8,$A151,0)</f>
        <v>105</v>
      </c>
      <c r="K151">
        <f ca="1">OFFSET(Import!N$8,$A151,0)</f>
        <v>0</v>
      </c>
      <c r="L151">
        <f ca="1">OFFSET(Import!O$8,$A151,0)</f>
        <v>9</v>
      </c>
      <c r="M151">
        <f ca="1">OFFSET(Import!R$8,$A151,0)</f>
        <v>45</v>
      </c>
      <c r="N151">
        <f ca="1">OFFSET(Import!S$8,$A151,0)</f>
        <v>15</v>
      </c>
      <c r="O151">
        <f ca="1">OFFSET(Import!D$8,$A151,0)</f>
        <v>375</v>
      </c>
      <c r="U151">
        <f t="shared" si="5"/>
        <v>4284</v>
      </c>
      <c r="V151" s="1">
        <f ca="1">OFFSET(Export!B$8,$U151,0)</f>
        <v>43092</v>
      </c>
      <c r="W151">
        <f ca="1">OFFSET(Export!F$8,$U151,0)</f>
        <v>0</v>
      </c>
      <c r="X151">
        <f ca="1">OFFSET(Export!G$8,$U151,0)</f>
        <v>0</v>
      </c>
      <c r="Y151">
        <f ca="1">OFFSET(Export!I$8,$U151,0)</f>
        <v>0</v>
      </c>
      <c r="Z151">
        <f ca="1">OFFSET(Export!J$8,$U151,0)</f>
        <v>0</v>
      </c>
      <c r="AA151">
        <f ca="1">OFFSET(Export!K$8,$U151,0)</f>
        <v>0</v>
      </c>
      <c r="AB151">
        <f ca="1">OFFSET(Export!L$8,$U151,0)</f>
        <v>0</v>
      </c>
      <c r="AC151">
        <f ca="1">OFFSET(Export!M$8,$U151,0)</f>
        <v>0</v>
      </c>
      <c r="AD151">
        <f ca="1">OFFSET(Export!H$8,$U151,0)</f>
        <v>4</v>
      </c>
      <c r="AE151">
        <f ca="1">OFFSET(Export!N$8,$U151,0)</f>
        <v>0</v>
      </c>
      <c r="AF151">
        <f ca="1">OFFSET(Export!O$8,$U151,0)</f>
        <v>17</v>
      </c>
      <c r="AG151">
        <f ca="1">OFFSET(Export!P$8,$U151,0)</f>
        <v>0</v>
      </c>
      <c r="AH151">
        <f ca="1">OFFSET(Export!T$8,$U151,0)</f>
        <v>19</v>
      </c>
      <c r="AI151">
        <f ca="1">OFFSET(Export!E$8,$U151,0)</f>
        <v>6</v>
      </c>
    </row>
    <row r="152" spans="1:35" x14ac:dyDescent="0.25">
      <c r="A152">
        <f t="shared" si="4"/>
        <v>4285</v>
      </c>
      <c r="B152" s="1">
        <f ca="1">OFFSET(Import!B$8,$A152,0)</f>
        <v>43093</v>
      </c>
      <c r="C152">
        <f ca="1">OFFSET(Import!F$8,$A152,0)</f>
        <v>0</v>
      </c>
      <c r="D152">
        <f ca="1">OFFSET(Import!G$8,$A152,0)</f>
        <v>0</v>
      </c>
      <c r="E152">
        <f ca="1">OFFSET(Import!I$8,$A152,0)</f>
        <v>99</v>
      </c>
      <c r="F152">
        <f ca="1">OFFSET(Import!J$8,$A152,0)</f>
        <v>0</v>
      </c>
      <c r="G152">
        <f ca="1">OFFSET(Import!K$8,$A152,0)</f>
        <v>97</v>
      </c>
      <c r="H152">
        <f ca="1">OFFSET(Import!L$8,$A152,0)</f>
        <v>0</v>
      </c>
      <c r="I152">
        <f ca="1">OFFSET(Import!M$8,$A152,0)</f>
        <v>0</v>
      </c>
      <c r="J152">
        <f ca="1">OFFSET(Import!H$8,$A152,0)</f>
        <v>105</v>
      </c>
      <c r="K152">
        <f ca="1">OFFSET(Import!N$8,$A152,0)</f>
        <v>0</v>
      </c>
      <c r="L152">
        <f ca="1">OFFSET(Import!O$8,$A152,0)</f>
        <v>9</v>
      </c>
      <c r="M152">
        <f ca="1">OFFSET(Import!R$8,$A152,0)</f>
        <v>45</v>
      </c>
      <c r="N152">
        <f ca="1">OFFSET(Import!S$8,$A152,0)</f>
        <v>15</v>
      </c>
      <c r="O152">
        <f ca="1">OFFSET(Import!D$8,$A152,0)</f>
        <v>375</v>
      </c>
      <c r="U152">
        <f t="shared" si="5"/>
        <v>4285</v>
      </c>
      <c r="V152" s="1">
        <f ca="1">OFFSET(Export!B$8,$U152,0)</f>
        <v>43093</v>
      </c>
      <c r="W152">
        <f ca="1">OFFSET(Export!F$8,$U152,0)</f>
        <v>0</v>
      </c>
      <c r="X152">
        <f ca="1">OFFSET(Export!G$8,$U152,0)</f>
        <v>0</v>
      </c>
      <c r="Y152">
        <f ca="1">OFFSET(Export!I$8,$U152,0)</f>
        <v>0</v>
      </c>
      <c r="Z152">
        <f ca="1">OFFSET(Export!J$8,$U152,0)</f>
        <v>0</v>
      </c>
      <c r="AA152">
        <f ca="1">OFFSET(Export!K$8,$U152,0)</f>
        <v>0</v>
      </c>
      <c r="AB152">
        <f ca="1">OFFSET(Export!L$8,$U152,0)</f>
        <v>0</v>
      </c>
      <c r="AC152">
        <f ca="1">OFFSET(Export!M$8,$U152,0)</f>
        <v>0</v>
      </c>
      <c r="AD152">
        <f ca="1">OFFSET(Export!H$8,$U152,0)</f>
        <v>4</v>
      </c>
      <c r="AE152">
        <f ca="1">OFFSET(Export!N$8,$U152,0)</f>
        <v>0</v>
      </c>
      <c r="AF152">
        <f ca="1">OFFSET(Export!O$8,$U152,0)</f>
        <v>17</v>
      </c>
      <c r="AG152">
        <f ca="1">OFFSET(Export!P$8,$U152,0)</f>
        <v>0</v>
      </c>
      <c r="AH152">
        <f ca="1">OFFSET(Export!T$8,$U152,0)</f>
        <v>19</v>
      </c>
      <c r="AI152">
        <f ca="1">OFFSET(Export!E$8,$U152,0)</f>
        <v>6</v>
      </c>
    </row>
    <row r="153" spans="1:35" x14ac:dyDescent="0.25">
      <c r="A153">
        <f t="shared" si="4"/>
        <v>4286</v>
      </c>
      <c r="B153" s="1">
        <f ca="1">OFFSET(Import!B$8,$A153,0)</f>
        <v>43094</v>
      </c>
      <c r="C153">
        <f ca="1">OFFSET(Import!F$8,$A153,0)</f>
        <v>0</v>
      </c>
      <c r="D153">
        <f ca="1">OFFSET(Import!G$8,$A153,0)</f>
        <v>0</v>
      </c>
      <c r="E153">
        <f ca="1">OFFSET(Import!I$8,$A153,0)</f>
        <v>99</v>
      </c>
      <c r="F153">
        <f ca="1">OFFSET(Import!J$8,$A153,0)</f>
        <v>0</v>
      </c>
      <c r="G153">
        <f ca="1">OFFSET(Import!K$8,$A153,0)</f>
        <v>97</v>
      </c>
      <c r="H153">
        <f ca="1">OFFSET(Import!L$8,$A153,0)</f>
        <v>0</v>
      </c>
      <c r="I153">
        <f ca="1">OFFSET(Import!M$8,$A153,0)</f>
        <v>0</v>
      </c>
      <c r="J153">
        <f ca="1">OFFSET(Import!H$8,$A153,0)</f>
        <v>105</v>
      </c>
      <c r="K153">
        <f ca="1">OFFSET(Import!N$8,$A153,0)</f>
        <v>0</v>
      </c>
      <c r="L153">
        <f ca="1">OFFSET(Import!O$8,$A153,0)</f>
        <v>9</v>
      </c>
      <c r="M153">
        <f ca="1">OFFSET(Import!R$8,$A153,0)</f>
        <v>45</v>
      </c>
      <c r="N153">
        <f ca="1">OFFSET(Import!S$8,$A153,0)</f>
        <v>15</v>
      </c>
      <c r="O153">
        <f ca="1">OFFSET(Import!D$8,$A153,0)</f>
        <v>375</v>
      </c>
      <c r="U153">
        <f t="shared" si="5"/>
        <v>4286</v>
      </c>
      <c r="V153" s="1">
        <f ca="1">OFFSET(Export!B$8,$U153,0)</f>
        <v>43094</v>
      </c>
      <c r="W153">
        <f ca="1">OFFSET(Export!F$8,$U153,0)</f>
        <v>0</v>
      </c>
      <c r="X153">
        <f ca="1">OFFSET(Export!G$8,$U153,0)</f>
        <v>0</v>
      </c>
      <c r="Y153">
        <f ca="1">OFFSET(Export!I$8,$U153,0)</f>
        <v>0</v>
      </c>
      <c r="Z153">
        <f ca="1">OFFSET(Export!J$8,$U153,0)</f>
        <v>0</v>
      </c>
      <c r="AA153">
        <f ca="1">OFFSET(Export!K$8,$U153,0)</f>
        <v>0</v>
      </c>
      <c r="AB153">
        <f ca="1">OFFSET(Export!L$8,$U153,0)</f>
        <v>0</v>
      </c>
      <c r="AC153">
        <f ca="1">OFFSET(Export!M$8,$U153,0)</f>
        <v>0</v>
      </c>
      <c r="AD153">
        <f ca="1">OFFSET(Export!H$8,$U153,0)</f>
        <v>4</v>
      </c>
      <c r="AE153">
        <f ca="1">OFFSET(Export!N$8,$U153,0)</f>
        <v>0</v>
      </c>
      <c r="AF153">
        <f ca="1">OFFSET(Export!O$8,$U153,0)</f>
        <v>17</v>
      </c>
      <c r="AG153">
        <f ca="1">OFFSET(Export!P$8,$U153,0)</f>
        <v>0</v>
      </c>
      <c r="AH153">
        <f ca="1">OFFSET(Export!T$8,$U153,0)</f>
        <v>19</v>
      </c>
      <c r="AI153">
        <f ca="1">OFFSET(Export!E$8,$U153,0)</f>
        <v>6</v>
      </c>
    </row>
    <row r="154" spans="1:35" x14ac:dyDescent="0.25">
      <c r="A154">
        <f t="shared" si="4"/>
        <v>4287</v>
      </c>
      <c r="B154" s="1">
        <f ca="1">OFFSET(Import!B$8,$A154,0)</f>
        <v>43095</v>
      </c>
      <c r="C154">
        <f ca="1">OFFSET(Import!F$8,$A154,0)</f>
        <v>0</v>
      </c>
      <c r="D154">
        <f ca="1">OFFSET(Import!G$8,$A154,0)</f>
        <v>0</v>
      </c>
      <c r="E154">
        <f ca="1">OFFSET(Import!I$8,$A154,0)</f>
        <v>99</v>
      </c>
      <c r="F154">
        <f ca="1">OFFSET(Import!J$8,$A154,0)</f>
        <v>0</v>
      </c>
      <c r="G154">
        <f ca="1">OFFSET(Import!K$8,$A154,0)</f>
        <v>97</v>
      </c>
      <c r="H154">
        <f ca="1">OFFSET(Import!L$8,$A154,0)</f>
        <v>0</v>
      </c>
      <c r="I154">
        <f ca="1">OFFSET(Import!M$8,$A154,0)</f>
        <v>0</v>
      </c>
      <c r="J154">
        <f ca="1">OFFSET(Import!H$8,$A154,0)</f>
        <v>105</v>
      </c>
      <c r="K154">
        <f ca="1">OFFSET(Import!N$8,$A154,0)</f>
        <v>0</v>
      </c>
      <c r="L154">
        <f ca="1">OFFSET(Import!O$8,$A154,0)</f>
        <v>9</v>
      </c>
      <c r="M154">
        <f ca="1">OFFSET(Import!R$8,$A154,0)</f>
        <v>45</v>
      </c>
      <c r="N154">
        <f ca="1">OFFSET(Import!S$8,$A154,0)</f>
        <v>15</v>
      </c>
      <c r="O154">
        <f ca="1">OFFSET(Import!D$8,$A154,0)</f>
        <v>375</v>
      </c>
      <c r="U154">
        <f t="shared" si="5"/>
        <v>4287</v>
      </c>
      <c r="V154" s="1">
        <f ca="1">OFFSET(Export!B$8,$U154,0)</f>
        <v>43095</v>
      </c>
      <c r="W154">
        <f ca="1">OFFSET(Export!F$8,$U154,0)</f>
        <v>0</v>
      </c>
      <c r="X154">
        <f ca="1">OFFSET(Export!G$8,$U154,0)</f>
        <v>0</v>
      </c>
      <c r="Y154">
        <f ca="1">OFFSET(Export!I$8,$U154,0)</f>
        <v>0</v>
      </c>
      <c r="Z154">
        <f ca="1">OFFSET(Export!J$8,$U154,0)</f>
        <v>0</v>
      </c>
      <c r="AA154">
        <f ca="1">OFFSET(Export!K$8,$U154,0)</f>
        <v>0</v>
      </c>
      <c r="AB154">
        <f ca="1">OFFSET(Export!L$8,$U154,0)</f>
        <v>0</v>
      </c>
      <c r="AC154">
        <f ca="1">OFFSET(Export!M$8,$U154,0)</f>
        <v>0</v>
      </c>
      <c r="AD154">
        <f ca="1">OFFSET(Export!H$8,$U154,0)</f>
        <v>4</v>
      </c>
      <c r="AE154">
        <f ca="1">OFFSET(Export!N$8,$U154,0)</f>
        <v>0</v>
      </c>
      <c r="AF154">
        <f ca="1">OFFSET(Export!O$8,$U154,0)</f>
        <v>17</v>
      </c>
      <c r="AG154">
        <f ca="1">OFFSET(Export!P$8,$U154,0)</f>
        <v>0</v>
      </c>
      <c r="AH154">
        <f ca="1">OFFSET(Export!T$8,$U154,0)</f>
        <v>19</v>
      </c>
      <c r="AI154">
        <f ca="1">OFFSET(Export!E$8,$U154,0)</f>
        <v>6</v>
      </c>
    </row>
    <row r="155" spans="1:35" x14ac:dyDescent="0.25">
      <c r="A155">
        <f t="shared" si="4"/>
        <v>4288</v>
      </c>
      <c r="B155" s="1">
        <f ca="1">OFFSET(Import!B$8,$A155,0)</f>
        <v>43096</v>
      </c>
      <c r="C155">
        <f ca="1">OFFSET(Import!F$8,$A155,0)</f>
        <v>0</v>
      </c>
      <c r="D155">
        <f ca="1">OFFSET(Import!G$8,$A155,0)</f>
        <v>0</v>
      </c>
      <c r="E155">
        <f ca="1">OFFSET(Import!I$8,$A155,0)</f>
        <v>99</v>
      </c>
      <c r="F155">
        <f ca="1">OFFSET(Import!J$8,$A155,0)</f>
        <v>0</v>
      </c>
      <c r="G155">
        <f ca="1">OFFSET(Import!K$8,$A155,0)</f>
        <v>97</v>
      </c>
      <c r="H155">
        <f ca="1">OFFSET(Import!L$8,$A155,0)</f>
        <v>0</v>
      </c>
      <c r="I155">
        <f ca="1">OFFSET(Import!M$8,$A155,0)</f>
        <v>0</v>
      </c>
      <c r="J155">
        <f ca="1">OFFSET(Import!H$8,$A155,0)</f>
        <v>105</v>
      </c>
      <c r="K155">
        <f ca="1">OFFSET(Import!N$8,$A155,0)</f>
        <v>0</v>
      </c>
      <c r="L155">
        <f ca="1">OFFSET(Import!O$8,$A155,0)</f>
        <v>9</v>
      </c>
      <c r="M155">
        <f ca="1">OFFSET(Import!R$8,$A155,0)</f>
        <v>45</v>
      </c>
      <c r="N155">
        <f ca="1">OFFSET(Import!S$8,$A155,0)</f>
        <v>15</v>
      </c>
      <c r="O155">
        <f ca="1">OFFSET(Import!D$8,$A155,0)</f>
        <v>375</v>
      </c>
      <c r="U155">
        <f t="shared" si="5"/>
        <v>4288</v>
      </c>
      <c r="V155" s="1">
        <f ca="1">OFFSET(Export!B$8,$U155,0)</f>
        <v>43096</v>
      </c>
      <c r="W155">
        <f ca="1">OFFSET(Export!F$8,$U155,0)</f>
        <v>0</v>
      </c>
      <c r="X155">
        <f ca="1">OFFSET(Export!G$8,$U155,0)</f>
        <v>0</v>
      </c>
      <c r="Y155">
        <f ca="1">OFFSET(Export!I$8,$U155,0)</f>
        <v>0</v>
      </c>
      <c r="Z155">
        <f ca="1">OFFSET(Export!J$8,$U155,0)</f>
        <v>0</v>
      </c>
      <c r="AA155">
        <f ca="1">OFFSET(Export!K$8,$U155,0)</f>
        <v>0</v>
      </c>
      <c r="AB155">
        <f ca="1">OFFSET(Export!L$8,$U155,0)</f>
        <v>0</v>
      </c>
      <c r="AC155">
        <f ca="1">OFFSET(Export!M$8,$U155,0)</f>
        <v>0</v>
      </c>
      <c r="AD155">
        <f ca="1">OFFSET(Export!H$8,$U155,0)</f>
        <v>4</v>
      </c>
      <c r="AE155">
        <f ca="1">OFFSET(Export!N$8,$U155,0)</f>
        <v>0</v>
      </c>
      <c r="AF155">
        <f ca="1">OFFSET(Export!O$8,$U155,0)</f>
        <v>17</v>
      </c>
      <c r="AG155">
        <f ca="1">OFFSET(Export!P$8,$U155,0)</f>
        <v>0</v>
      </c>
      <c r="AH155">
        <f ca="1">OFFSET(Export!T$8,$U155,0)</f>
        <v>19</v>
      </c>
      <c r="AI155">
        <f ca="1">OFFSET(Export!E$8,$U155,0)</f>
        <v>6</v>
      </c>
    </row>
    <row r="156" spans="1:35" x14ac:dyDescent="0.25">
      <c r="A156">
        <f t="shared" si="4"/>
        <v>4289</v>
      </c>
      <c r="B156" s="1">
        <f ca="1">OFFSET(Import!B$8,$A156,0)</f>
        <v>43097</v>
      </c>
      <c r="C156">
        <f ca="1">OFFSET(Import!F$8,$A156,0)</f>
        <v>0</v>
      </c>
      <c r="D156">
        <f ca="1">OFFSET(Import!G$8,$A156,0)</f>
        <v>0</v>
      </c>
      <c r="E156">
        <f ca="1">OFFSET(Import!I$8,$A156,0)</f>
        <v>99</v>
      </c>
      <c r="F156">
        <f ca="1">OFFSET(Import!J$8,$A156,0)</f>
        <v>0</v>
      </c>
      <c r="G156">
        <f ca="1">OFFSET(Import!K$8,$A156,0)</f>
        <v>97</v>
      </c>
      <c r="H156">
        <f ca="1">OFFSET(Import!L$8,$A156,0)</f>
        <v>0</v>
      </c>
      <c r="I156">
        <f ca="1">OFFSET(Import!M$8,$A156,0)</f>
        <v>0</v>
      </c>
      <c r="J156">
        <f ca="1">OFFSET(Import!H$8,$A156,0)</f>
        <v>105</v>
      </c>
      <c r="K156">
        <f ca="1">OFFSET(Import!N$8,$A156,0)</f>
        <v>0</v>
      </c>
      <c r="L156">
        <f ca="1">OFFSET(Import!O$8,$A156,0)</f>
        <v>9</v>
      </c>
      <c r="M156">
        <f ca="1">OFFSET(Import!R$8,$A156,0)</f>
        <v>45</v>
      </c>
      <c r="N156">
        <f ca="1">OFFSET(Import!S$8,$A156,0)</f>
        <v>15</v>
      </c>
      <c r="O156">
        <f ca="1">OFFSET(Import!D$8,$A156,0)</f>
        <v>375</v>
      </c>
      <c r="U156">
        <f t="shared" si="5"/>
        <v>4289</v>
      </c>
      <c r="V156" s="1">
        <f ca="1">OFFSET(Export!B$8,$U156,0)</f>
        <v>43097</v>
      </c>
      <c r="W156">
        <f ca="1">OFFSET(Export!F$8,$U156,0)</f>
        <v>0</v>
      </c>
      <c r="X156">
        <f ca="1">OFFSET(Export!G$8,$U156,0)</f>
        <v>0</v>
      </c>
      <c r="Y156">
        <f ca="1">OFFSET(Export!I$8,$U156,0)</f>
        <v>0</v>
      </c>
      <c r="Z156">
        <f ca="1">OFFSET(Export!J$8,$U156,0)</f>
        <v>0</v>
      </c>
      <c r="AA156">
        <f ca="1">OFFSET(Export!K$8,$U156,0)</f>
        <v>0</v>
      </c>
      <c r="AB156">
        <f ca="1">OFFSET(Export!L$8,$U156,0)</f>
        <v>0</v>
      </c>
      <c r="AC156">
        <f ca="1">OFFSET(Export!M$8,$U156,0)</f>
        <v>0</v>
      </c>
      <c r="AD156">
        <f ca="1">OFFSET(Export!H$8,$U156,0)</f>
        <v>4</v>
      </c>
      <c r="AE156">
        <f ca="1">OFFSET(Export!N$8,$U156,0)</f>
        <v>0</v>
      </c>
      <c r="AF156">
        <f ca="1">OFFSET(Export!O$8,$U156,0)</f>
        <v>17</v>
      </c>
      <c r="AG156">
        <f ca="1">OFFSET(Export!P$8,$U156,0)</f>
        <v>0</v>
      </c>
      <c r="AH156">
        <f ca="1">OFFSET(Export!T$8,$U156,0)</f>
        <v>19</v>
      </c>
      <c r="AI156">
        <f ca="1">OFFSET(Export!E$8,$U156,0)</f>
        <v>6</v>
      </c>
    </row>
    <row r="157" spans="1:35" x14ac:dyDescent="0.25">
      <c r="A157">
        <f t="shared" si="4"/>
        <v>4290</v>
      </c>
      <c r="B157" s="1">
        <f ca="1">OFFSET(Import!B$8,$A157,0)</f>
        <v>43098</v>
      </c>
      <c r="C157">
        <f ca="1">OFFSET(Import!F$8,$A157,0)</f>
        <v>0</v>
      </c>
      <c r="D157">
        <f ca="1">OFFSET(Import!G$8,$A157,0)</f>
        <v>0</v>
      </c>
      <c r="E157">
        <f ca="1">OFFSET(Import!I$8,$A157,0)</f>
        <v>99</v>
      </c>
      <c r="F157">
        <f ca="1">OFFSET(Import!J$8,$A157,0)</f>
        <v>0</v>
      </c>
      <c r="G157">
        <f ca="1">OFFSET(Import!K$8,$A157,0)</f>
        <v>97</v>
      </c>
      <c r="H157">
        <f ca="1">OFFSET(Import!L$8,$A157,0)</f>
        <v>0</v>
      </c>
      <c r="I157">
        <f ca="1">OFFSET(Import!M$8,$A157,0)</f>
        <v>0</v>
      </c>
      <c r="J157">
        <f ca="1">OFFSET(Import!H$8,$A157,0)</f>
        <v>105</v>
      </c>
      <c r="K157">
        <f ca="1">OFFSET(Import!N$8,$A157,0)</f>
        <v>0</v>
      </c>
      <c r="L157">
        <f ca="1">OFFSET(Import!O$8,$A157,0)</f>
        <v>9</v>
      </c>
      <c r="M157">
        <f ca="1">OFFSET(Import!R$8,$A157,0)</f>
        <v>45</v>
      </c>
      <c r="N157">
        <f ca="1">OFFSET(Import!S$8,$A157,0)</f>
        <v>15</v>
      </c>
      <c r="O157">
        <f ca="1">OFFSET(Import!D$8,$A157,0)</f>
        <v>375</v>
      </c>
      <c r="U157">
        <f t="shared" si="5"/>
        <v>4290</v>
      </c>
      <c r="V157" s="1">
        <f ca="1">OFFSET(Export!B$8,$U157,0)</f>
        <v>43098</v>
      </c>
      <c r="W157">
        <f ca="1">OFFSET(Export!F$8,$U157,0)</f>
        <v>0</v>
      </c>
      <c r="X157">
        <f ca="1">OFFSET(Export!G$8,$U157,0)</f>
        <v>0</v>
      </c>
      <c r="Y157">
        <f ca="1">OFFSET(Export!I$8,$U157,0)</f>
        <v>0</v>
      </c>
      <c r="Z157">
        <f ca="1">OFFSET(Export!J$8,$U157,0)</f>
        <v>0</v>
      </c>
      <c r="AA157">
        <f ca="1">OFFSET(Export!K$8,$U157,0)</f>
        <v>0</v>
      </c>
      <c r="AB157">
        <f ca="1">OFFSET(Export!L$8,$U157,0)</f>
        <v>0</v>
      </c>
      <c r="AC157">
        <f ca="1">OFFSET(Export!M$8,$U157,0)</f>
        <v>0</v>
      </c>
      <c r="AD157">
        <f ca="1">OFFSET(Export!H$8,$U157,0)</f>
        <v>4</v>
      </c>
      <c r="AE157">
        <f ca="1">OFFSET(Export!N$8,$U157,0)</f>
        <v>0</v>
      </c>
      <c r="AF157">
        <f ca="1">OFFSET(Export!O$8,$U157,0)</f>
        <v>17</v>
      </c>
      <c r="AG157">
        <f ca="1">OFFSET(Export!P$8,$U157,0)</f>
        <v>0</v>
      </c>
      <c r="AH157">
        <f ca="1">OFFSET(Export!T$8,$U157,0)</f>
        <v>19</v>
      </c>
      <c r="AI157">
        <f ca="1">OFFSET(Export!E$8,$U157,0)</f>
        <v>6</v>
      </c>
    </row>
    <row r="158" spans="1:35" x14ac:dyDescent="0.25">
      <c r="A158">
        <f t="shared" si="4"/>
        <v>4291</v>
      </c>
      <c r="B158" s="1">
        <f ca="1">OFFSET(Import!B$8,$A158,0)</f>
        <v>43099</v>
      </c>
      <c r="C158">
        <f ca="1">OFFSET(Import!F$8,$A158,0)</f>
        <v>0</v>
      </c>
      <c r="D158">
        <f ca="1">OFFSET(Import!G$8,$A158,0)</f>
        <v>0</v>
      </c>
      <c r="E158">
        <f ca="1">OFFSET(Import!I$8,$A158,0)</f>
        <v>99</v>
      </c>
      <c r="F158">
        <f ca="1">OFFSET(Import!J$8,$A158,0)</f>
        <v>0</v>
      </c>
      <c r="G158">
        <f ca="1">OFFSET(Import!K$8,$A158,0)</f>
        <v>97</v>
      </c>
      <c r="H158">
        <f ca="1">OFFSET(Import!L$8,$A158,0)</f>
        <v>0</v>
      </c>
      <c r="I158">
        <f ca="1">OFFSET(Import!M$8,$A158,0)</f>
        <v>0</v>
      </c>
      <c r="J158">
        <f ca="1">OFFSET(Import!H$8,$A158,0)</f>
        <v>105</v>
      </c>
      <c r="K158">
        <f ca="1">OFFSET(Import!N$8,$A158,0)</f>
        <v>0</v>
      </c>
      <c r="L158">
        <f ca="1">OFFSET(Import!O$8,$A158,0)</f>
        <v>9</v>
      </c>
      <c r="M158">
        <f ca="1">OFFSET(Import!R$8,$A158,0)</f>
        <v>45</v>
      </c>
      <c r="N158">
        <f ca="1">OFFSET(Import!S$8,$A158,0)</f>
        <v>15</v>
      </c>
      <c r="O158">
        <f ca="1">OFFSET(Import!D$8,$A158,0)</f>
        <v>375</v>
      </c>
      <c r="U158">
        <f t="shared" si="5"/>
        <v>4291</v>
      </c>
      <c r="V158" s="1">
        <f ca="1">OFFSET(Export!B$8,$U158,0)</f>
        <v>43099</v>
      </c>
      <c r="W158">
        <f ca="1">OFFSET(Export!F$8,$U158,0)</f>
        <v>0</v>
      </c>
      <c r="X158">
        <f ca="1">OFFSET(Export!G$8,$U158,0)</f>
        <v>0</v>
      </c>
      <c r="Y158">
        <f ca="1">OFFSET(Export!I$8,$U158,0)</f>
        <v>0</v>
      </c>
      <c r="Z158">
        <f ca="1">OFFSET(Export!J$8,$U158,0)</f>
        <v>0</v>
      </c>
      <c r="AA158">
        <f ca="1">OFFSET(Export!K$8,$U158,0)</f>
        <v>0</v>
      </c>
      <c r="AB158">
        <f ca="1">OFFSET(Export!L$8,$U158,0)</f>
        <v>0</v>
      </c>
      <c r="AC158">
        <f ca="1">OFFSET(Export!M$8,$U158,0)</f>
        <v>0</v>
      </c>
      <c r="AD158">
        <f ca="1">OFFSET(Export!H$8,$U158,0)</f>
        <v>4</v>
      </c>
      <c r="AE158">
        <f ca="1">OFFSET(Export!N$8,$U158,0)</f>
        <v>0</v>
      </c>
      <c r="AF158">
        <f ca="1">OFFSET(Export!O$8,$U158,0)</f>
        <v>17</v>
      </c>
      <c r="AG158">
        <f ca="1">OFFSET(Export!P$8,$U158,0)</f>
        <v>0</v>
      </c>
      <c r="AH158">
        <f ca="1">OFFSET(Export!T$8,$U158,0)</f>
        <v>19</v>
      </c>
      <c r="AI158">
        <f ca="1">OFFSET(Export!E$8,$U158,0)</f>
        <v>6</v>
      </c>
    </row>
    <row r="159" spans="1:35" x14ac:dyDescent="0.25">
      <c r="A159">
        <f t="shared" si="4"/>
        <v>4292</v>
      </c>
      <c r="B159" s="1">
        <f ca="1">OFFSET(Import!B$8,$A159,0)</f>
        <v>43100</v>
      </c>
      <c r="C159">
        <f ca="1">OFFSET(Import!F$8,$A159,0)</f>
        <v>0</v>
      </c>
      <c r="D159">
        <f ca="1">OFFSET(Import!G$8,$A159,0)</f>
        <v>0</v>
      </c>
      <c r="E159">
        <f ca="1">OFFSET(Import!I$8,$A159,0)</f>
        <v>99</v>
      </c>
      <c r="F159">
        <f ca="1">OFFSET(Import!J$8,$A159,0)</f>
        <v>0</v>
      </c>
      <c r="G159">
        <f ca="1">OFFSET(Import!K$8,$A159,0)</f>
        <v>97</v>
      </c>
      <c r="H159">
        <f ca="1">OFFSET(Import!L$8,$A159,0)</f>
        <v>0</v>
      </c>
      <c r="I159">
        <f ca="1">OFFSET(Import!M$8,$A159,0)</f>
        <v>0</v>
      </c>
      <c r="J159">
        <f ca="1">OFFSET(Import!H$8,$A159,0)</f>
        <v>105</v>
      </c>
      <c r="K159">
        <f ca="1">OFFSET(Import!N$8,$A159,0)</f>
        <v>0</v>
      </c>
      <c r="L159">
        <f ca="1">OFFSET(Import!O$8,$A159,0)</f>
        <v>9</v>
      </c>
      <c r="M159">
        <f ca="1">OFFSET(Import!R$8,$A159,0)</f>
        <v>45</v>
      </c>
      <c r="N159">
        <f ca="1">OFFSET(Import!S$8,$A159,0)</f>
        <v>15</v>
      </c>
      <c r="O159">
        <f ca="1">OFFSET(Import!D$8,$A159,0)</f>
        <v>375</v>
      </c>
      <c r="U159">
        <f t="shared" si="5"/>
        <v>4292</v>
      </c>
      <c r="V159" s="1">
        <f ca="1">OFFSET(Export!B$8,$U159,0)</f>
        <v>43100</v>
      </c>
      <c r="W159">
        <f ca="1">OFFSET(Export!F$8,$U159,0)</f>
        <v>0</v>
      </c>
      <c r="X159">
        <f ca="1">OFFSET(Export!G$8,$U159,0)</f>
        <v>0</v>
      </c>
      <c r="Y159">
        <f ca="1">OFFSET(Export!I$8,$U159,0)</f>
        <v>0</v>
      </c>
      <c r="Z159">
        <f ca="1">OFFSET(Export!J$8,$U159,0)</f>
        <v>0</v>
      </c>
      <c r="AA159">
        <f ca="1">OFFSET(Export!K$8,$U159,0)</f>
        <v>0</v>
      </c>
      <c r="AB159">
        <f ca="1">OFFSET(Export!L$8,$U159,0)</f>
        <v>0</v>
      </c>
      <c r="AC159">
        <f ca="1">OFFSET(Export!M$8,$U159,0)</f>
        <v>0</v>
      </c>
      <c r="AD159">
        <f ca="1">OFFSET(Export!H$8,$U159,0)</f>
        <v>4</v>
      </c>
      <c r="AE159">
        <f ca="1">OFFSET(Export!N$8,$U159,0)</f>
        <v>0</v>
      </c>
      <c r="AF159">
        <f ca="1">OFFSET(Export!O$8,$U159,0)</f>
        <v>17</v>
      </c>
      <c r="AG159">
        <f ca="1">OFFSET(Export!P$8,$U159,0)</f>
        <v>0</v>
      </c>
      <c r="AH159">
        <f ca="1">OFFSET(Export!T$8,$U159,0)</f>
        <v>19</v>
      </c>
      <c r="AI159">
        <f ca="1">OFFSET(Export!E$8,$U159,0)</f>
        <v>6</v>
      </c>
    </row>
    <row r="160" spans="1:35" x14ac:dyDescent="0.25">
      <c r="A160">
        <f t="shared" si="4"/>
        <v>4293</v>
      </c>
      <c r="B160" s="1">
        <f ca="1">OFFSET(Import!B$8,$A160,0)</f>
        <v>43101</v>
      </c>
      <c r="C160">
        <f ca="1">OFFSET(Import!F$8,$A160,0)</f>
        <v>0</v>
      </c>
      <c r="D160">
        <f ca="1">OFFSET(Import!G$8,$A160,0)</f>
        <v>0</v>
      </c>
      <c r="E160">
        <f ca="1">OFFSET(Import!I$8,$A160,0)</f>
        <v>135</v>
      </c>
      <c r="F160">
        <f ca="1">OFFSET(Import!J$8,$A160,0)</f>
        <v>0</v>
      </c>
      <c r="G160">
        <f ca="1">OFFSET(Import!K$8,$A160,0)</f>
        <v>76</v>
      </c>
      <c r="H160">
        <f ca="1">OFFSET(Import!L$8,$A160,0)</f>
        <v>0</v>
      </c>
      <c r="I160">
        <f ca="1">OFFSET(Import!M$8,$A160,0)</f>
        <v>0</v>
      </c>
      <c r="J160">
        <f ca="1">OFFSET(Import!H$8,$A160,0)</f>
        <v>105</v>
      </c>
      <c r="K160">
        <f ca="1">OFFSET(Import!N$8,$A160,0)</f>
        <v>0</v>
      </c>
      <c r="L160">
        <f ca="1">OFFSET(Import!O$8,$A160,0)</f>
        <v>19</v>
      </c>
      <c r="M160">
        <f ca="1">OFFSET(Import!R$8,$A160,0)</f>
        <v>30</v>
      </c>
      <c r="N160">
        <f ca="1">OFFSET(Import!S$8,$A160,0)</f>
        <v>15</v>
      </c>
      <c r="O160">
        <f ca="1">OFFSET(Import!D$8,$A160,0)</f>
        <v>405</v>
      </c>
      <c r="U160">
        <f t="shared" si="5"/>
        <v>4293</v>
      </c>
      <c r="V160" s="1">
        <f ca="1">OFFSET(Export!B$8,$U160,0)</f>
        <v>43101</v>
      </c>
      <c r="W160">
        <f ca="1">OFFSET(Export!F$8,$U160,0)</f>
        <v>0</v>
      </c>
      <c r="X160">
        <f ca="1">OFFSET(Export!G$8,$U160,0)</f>
        <v>0</v>
      </c>
      <c r="Y160">
        <f ca="1">OFFSET(Export!I$8,$U160,0)</f>
        <v>0</v>
      </c>
      <c r="Z160">
        <f ca="1">OFFSET(Export!J$8,$U160,0)</f>
        <v>0</v>
      </c>
      <c r="AA160">
        <f ca="1">OFFSET(Export!K$8,$U160,0)</f>
        <v>0</v>
      </c>
      <c r="AB160">
        <f ca="1">OFFSET(Export!L$8,$U160,0)</f>
        <v>0</v>
      </c>
      <c r="AC160">
        <f ca="1">OFFSET(Export!M$8,$U160,0)</f>
        <v>0</v>
      </c>
      <c r="AD160">
        <f ca="1">OFFSET(Export!H$8,$U160,0)</f>
        <v>7</v>
      </c>
      <c r="AE160">
        <f ca="1">OFFSET(Export!N$8,$U160,0)</f>
        <v>0</v>
      </c>
      <c r="AF160">
        <f ca="1">OFFSET(Export!O$8,$U160,0)</f>
        <v>5</v>
      </c>
      <c r="AG160">
        <f ca="1">OFFSET(Export!P$8,$U160,0)</f>
        <v>12</v>
      </c>
      <c r="AH160">
        <f ca="1">OFFSET(Export!T$8,$U160,0)</f>
        <v>16</v>
      </c>
      <c r="AI160">
        <f ca="1">OFFSET(Export!E$8,$U160,0)</f>
        <v>6</v>
      </c>
    </row>
    <row r="161" spans="1:35" x14ac:dyDescent="0.25">
      <c r="A161">
        <f t="shared" si="4"/>
        <v>4294</v>
      </c>
      <c r="B161" s="1">
        <f ca="1">OFFSET(Import!B$8,$A161,0)</f>
        <v>43102</v>
      </c>
      <c r="C161">
        <f ca="1">OFFSET(Import!F$8,$A161,0)</f>
        <v>0</v>
      </c>
      <c r="D161">
        <f ca="1">OFFSET(Import!G$8,$A161,0)</f>
        <v>0</v>
      </c>
      <c r="E161">
        <f ca="1">OFFSET(Import!I$8,$A161,0)</f>
        <v>135</v>
      </c>
      <c r="F161">
        <f ca="1">OFFSET(Import!J$8,$A161,0)</f>
        <v>0</v>
      </c>
      <c r="G161">
        <f ca="1">OFFSET(Import!K$8,$A161,0)</f>
        <v>76</v>
      </c>
      <c r="H161">
        <f ca="1">OFFSET(Import!L$8,$A161,0)</f>
        <v>0</v>
      </c>
      <c r="I161">
        <f ca="1">OFFSET(Import!M$8,$A161,0)</f>
        <v>0</v>
      </c>
      <c r="J161">
        <f ca="1">OFFSET(Import!H$8,$A161,0)</f>
        <v>105</v>
      </c>
      <c r="K161">
        <f ca="1">OFFSET(Import!N$8,$A161,0)</f>
        <v>0</v>
      </c>
      <c r="L161">
        <f ca="1">OFFSET(Import!O$8,$A161,0)</f>
        <v>19</v>
      </c>
      <c r="M161">
        <f ca="1">OFFSET(Import!R$8,$A161,0)</f>
        <v>30</v>
      </c>
      <c r="N161">
        <f ca="1">OFFSET(Import!S$8,$A161,0)</f>
        <v>15</v>
      </c>
      <c r="O161">
        <f ca="1">OFFSET(Import!D$8,$A161,0)</f>
        <v>405</v>
      </c>
      <c r="U161">
        <f t="shared" si="5"/>
        <v>4294</v>
      </c>
      <c r="V161" s="1">
        <f ca="1">OFFSET(Export!B$8,$U161,0)</f>
        <v>43102</v>
      </c>
      <c r="W161">
        <f ca="1">OFFSET(Export!F$8,$U161,0)</f>
        <v>0</v>
      </c>
      <c r="X161">
        <f ca="1">OFFSET(Export!G$8,$U161,0)</f>
        <v>0</v>
      </c>
      <c r="Y161">
        <f ca="1">OFFSET(Export!I$8,$U161,0)</f>
        <v>0</v>
      </c>
      <c r="Z161">
        <f ca="1">OFFSET(Export!J$8,$U161,0)</f>
        <v>0</v>
      </c>
      <c r="AA161">
        <f ca="1">OFFSET(Export!K$8,$U161,0)</f>
        <v>0</v>
      </c>
      <c r="AB161">
        <f ca="1">OFFSET(Export!L$8,$U161,0)</f>
        <v>0</v>
      </c>
      <c r="AC161">
        <f ca="1">OFFSET(Export!M$8,$U161,0)</f>
        <v>0</v>
      </c>
      <c r="AD161">
        <f ca="1">OFFSET(Export!H$8,$U161,0)</f>
        <v>7</v>
      </c>
      <c r="AE161">
        <f ca="1">OFFSET(Export!N$8,$U161,0)</f>
        <v>0</v>
      </c>
      <c r="AF161">
        <f ca="1">OFFSET(Export!O$8,$U161,0)</f>
        <v>5</v>
      </c>
      <c r="AG161">
        <f ca="1">OFFSET(Export!P$8,$U161,0)</f>
        <v>12</v>
      </c>
      <c r="AH161">
        <f ca="1">OFFSET(Export!T$8,$U161,0)</f>
        <v>16</v>
      </c>
      <c r="AI161">
        <f ca="1">OFFSET(Export!E$8,$U161,0)</f>
        <v>6</v>
      </c>
    </row>
    <row r="162" spans="1:35" x14ac:dyDescent="0.25">
      <c r="A162">
        <f t="shared" si="4"/>
        <v>4295</v>
      </c>
      <c r="B162" s="1">
        <f ca="1">OFFSET(Import!B$8,$A162,0)</f>
        <v>43103</v>
      </c>
      <c r="C162">
        <f ca="1">OFFSET(Import!F$8,$A162,0)</f>
        <v>0</v>
      </c>
      <c r="D162">
        <f ca="1">OFFSET(Import!G$8,$A162,0)</f>
        <v>0</v>
      </c>
      <c r="E162">
        <f ca="1">OFFSET(Import!I$8,$A162,0)</f>
        <v>135</v>
      </c>
      <c r="F162">
        <f ca="1">OFFSET(Import!J$8,$A162,0)</f>
        <v>0</v>
      </c>
      <c r="G162">
        <f ca="1">OFFSET(Import!K$8,$A162,0)</f>
        <v>76</v>
      </c>
      <c r="H162">
        <f ca="1">OFFSET(Import!L$8,$A162,0)</f>
        <v>0</v>
      </c>
      <c r="I162">
        <f ca="1">OFFSET(Import!M$8,$A162,0)</f>
        <v>0</v>
      </c>
      <c r="J162">
        <f ca="1">OFFSET(Import!H$8,$A162,0)</f>
        <v>105</v>
      </c>
      <c r="K162">
        <f ca="1">OFFSET(Import!N$8,$A162,0)</f>
        <v>0</v>
      </c>
      <c r="L162">
        <f ca="1">OFFSET(Import!O$8,$A162,0)</f>
        <v>19</v>
      </c>
      <c r="M162">
        <f ca="1">OFFSET(Import!R$8,$A162,0)</f>
        <v>30</v>
      </c>
      <c r="N162">
        <f ca="1">OFFSET(Import!S$8,$A162,0)</f>
        <v>15</v>
      </c>
      <c r="O162">
        <f ca="1">OFFSET(Import!D$8,$A162,0)</f>
        <v>405</v>
      </c>
      <c r="U162">
        <f t="shared" si="5"/>
        <v>4295</v>
      </c>
      <c r="V162" s="1">
        <f ca="1">OFFSET(Export!B$8,$U162,0)</f>
        <v>43103</v>
      </c>
      <c r="W162">
        <f ca="1">OFFSET(Export!F$8,$U162,0)</f>
        <v>0</v>
      </c>
      <c r="X162">
        <f ca="1">OFFSET(Export!G$8,$U162,0)</f>
        <v>0</v>
      </c>
      <c r="Y162">
        <f ca="1">OFFSET(Export!I$8,$U162,0)</f>
        <v>0</v>
      </c>
      <c r="Z162">
        <f ca="1">OFFSET(Export!J$8,$U162,0)</f>
        <v>0</v>
      </c>
      <c r="AA162">
        <f ca="1">OFFSET(Export!K$8,$U162,0)</f>
        <v>0</v>
      </c>
      <c r="AB162">
        <f ca="1">OFFSET(Export!L$8,$U162,0)</f>
        <v>0</v>
      </c>
      <c r="AC162">
        <f ca="1">OFFSET(Export!M$8,$U162,0)</f>
        <v>0</v>
      </c>
      <c r="AD162">
        <f ca="1">OFFSET(Export!H$8,$U162,0)</f>
        <v>7</v>
      </c>
      <c r="AE162">
        <f ca="1">OFFSET(Export!N$8,$U162,0)</f>
        <v>0</v>
      </c>
      <c r="AF162">
        <f ca="1">OFFSET(Export!O$8,$U162,0)</f>
        <v>5</v>
      </c>
      <c r="AG162">
        <f ca="1">OFFSET(Export!P$8,$U162,0)</f>
        <v>12</v>
      </c>
      <c r="AH162">
        <f ca="1">OFFSET(Export!T$8,$U162,0)</f>
        <v>16</v>
      </c>
      <c r="AI162">
        <f ca="1">OFFSET(Export!E$8,$U162,0)</f>
        <v>6</v>
      </c>
    </row>
    <row r="163" spans="1:35" x14ac:dyDescent="0.25">
      <c r="A163">
        <f t="shared" si="4"/>
        <v>4296</v>
      </c>
      <c r="B163" s="1">
        <f ca="1">OFFSET(Import!B$8,$A163,0)</f>
        <v>43104</v>
      </c>
      <c r="C163">
        <f ca="1">OFFSET(Import!F$8,$A163,0)</f>
        <v>0</v>
      </c>
      <c r="D163">
        <f ca="1">OFFSET(Import!G$8,$A163,0)</f>
        <v>0</v>
      </c>
      <c r="E163">
        <f ca="1">OFFSET(Import!I$8,$A163,0)</f>
        <v>135</v>
      </c>
      <c r="F163">
        <f ca="1">OFFSET(Import!J$8,$A163,0)</f>
        <v>0</v>
      </c>
      <c r="G163">
        <f ca="1">OFFSET(Import!K$8,$A163,0)</f>
        <v>76</v>
      </c>
      <c r="H163">
        <f ca="1">OFFSET(Import!L$8,$A163,0)</f>
        <v>0</v>
      </c>
      <c r="I163">
        <f ca="1">OFFSET(Import!M$8,$A163,0)</f>
        <v>0</v>
      </c>
      <c r="J163">
        <f ca="1">OFFSET(Import!H$8,$A163,0)</f>
        <v>105</v>
      </c>
      <c r="K163">
        <f ca="1">OFFSET(Import!N$8,$A163,0)</f>
        <v>0</v>
      </c>
      <c r="L163">
        <f ca="1">OFFSET(Import!O$8,$A163,0)</f>
        <v>19</v>
      </c>
      <c r="M163">
        <f ca="1">OFFSET(Import!R$8,$A163,0)</f>
        <v>30</v>
      </c>
      <c r="N163">
        <f ca="1">OFFSET(Import!S$8,$A163,0)</f>
        <v>15</v>
      </c>
      <c r="O163">
        <f ca="1">OFFSET(Import!D$8,$A163,0)</f>
        <v>405</v>
      </c>
      <c r="U163">
        <f t="shared" si="5"/>
        <v>4296</v>
      </c>
      <c r="V163" s="1">
        <f ca="1">OFFSET(Export!B$8,$U163,0)</f>
        <v>43104</v>
      </c>
      <c r="W163">
        <f ca="1">OFFSET(Export!F$8,$U163,0)</f>
        <v>0</v>
      </c>
      <c r="X163">
        <f ca="1">OFFSET(Export!G$8,$U163,0)</f>
        <v>0</v>
      </c>
      <c r="Y163">
        <f ca="1">OFFSET(Export!I$8,$U163,0)</f>
        <v>0</v>
      </c>
      <c r="Z163">
        <f ca="1">OFFSET(Export!J$8,$U163,0)</f>
        <v>0</v>
      </c>
      <c r="AA163">
        <f ca="1">OFFSET(Export!K$8,$U163,0)</f>
        <v>0</v>
      </c>
      <c r="AB163">
        <f ca="1">OFFSET(Export!L$8,$U163,0)</f>
        <v>0</v>
      </c>
      <c r="AC163">
        <f ca="1">OFFSET(Export!M$8,$U163,0)</f>
        <v>0</v>
      </c>
      <c r="AD163">
        <f ca="1">OFFSET(Export!H$8,$U163,0)</f>
        <v>7</v>
      </c>
      <c r="AE163">
        <f ca="1">OFFSET(Export!N$8,$U163,0)</f>
        <v>0</v>
      </c>
      <c r="AF163">
        <f ca="1">OFFSET(Export!O$8,$U163,0)</f>
        <v>5</v>
      </c>
      <c r="AG163">
        <f ca="1">OFFSET(Export!P$8,$U163,0)</f>
        <v>12</v>
      </c>
      <c r="AH163">
        <f ca="1">OFFSET(Export!T$8,$U163,0)</f>
        <v>16</v>
      </c>
      <c r="AI163">
        <f ca="1">OFFSET(Export!E$8,$U163,0)</f>
        <v>6</v>
      </c>
    </row>
    <row r="164" spans="1:35" x14ac:dyDescent="0.25">
      <c r="A164">
        <f t="shared" si="4"/>
        <v>4297</v>
      </c>
      <c r="B164" s="1">
        <f ca="1">OFFSET(Import!B$8,$A164,0)</f>
        <v>43105</v>
      </c>
      <c r="C164">
        <f ca="1">OFFSET(Import!F$8,$A164,0)</f>
        <v>0</v>
      </c>
      <c r="D164">
        <f ca="1">OFFSET(Import!G$8,$A164,0)</f>
        <v>0</v>
      </c>
      <c r="E164">
        <f ca="1">OFFSET(Import!I$8,$A164,0)</f>
        <v>135</v>
      </c>
      <c r="F164">
        <f ca="1">OFFSET(Import!J$8,$A164,0)</f>
        <v>0</v>
      </c>
      <c r="G164">
        <f ca="1">OFFSET(Import!K$8,$A164,0)</f>
        <v>76</v>
      </c>
      <c r="H164">
        <f ca="1">OFFSET(Import!L$8,$A164,0)</f>
        <v>0</v>
      </c>
      <c r="I164">
        <f ca="1">OFFSET(Import!M$8,$A164,0)</f>
        <v>0</v>
      </c>
      <c r="J164">
        <f ca="1">OFFSET(Import!H$8,$A164,0)</f>
        <v>105</v>
      </c>
      <c r="K164">
        <f ca="1">OFFSET(Import!N$8,$A164,0)</f>
        <v>0</v>
      </c>
      <c r="L164">
        <f ca="1">OFFSET(Import!O$8,$A164,0)</f>
        <v>19</v>
      </c>
      <c r="M164">
        <f ca="1">OFFSET(Import!R$8,$A164,0)</f>
        <v>30</v>
      </c>
      <c r="N164">
        <f ca="1">OFFSET(Import!S$8,$A164,0)</f>
        <v>15</v>
      </c>
      <c r="O164">
        <f ca="1">OFFSET(Import!D$8,$A164,0)</f>
        <v>405</v>
      </c>
      <c r="U164">
        <f t="shared" si="5"/>
        <v>4297</v>
      </c>
      <c r="V164" s="1">
        <f ca="1">OFFSET(Export!B$8,$U164,0)</f>
        <v>43105</v>
      </c>
      <c r="W164">
        <f ca="1">OFFSET(Export!F$8,$U164,0)</f>
        <v>0</v>
      </c>
      <c r="X164">
        <f ca="1">OFFSET(Export!G$8,$U164,0)</f>
        <v>0</v>
      </c>
      <c r="Y164">
        <f ca="1">OFFSET(Export!I$8,$U164,0)</f>
        <v>0</v>
      </c>
      <c r="Z164">
        <f ca="1">OFFSET(Export!J$8,$U164,0)</f>
        <v>0</v>
      </c>
      <c r="AA164">
        <f ca="1">OFFSET(Export!K$8,$U164,0)</f>
        <v>0</v>
      </c>
      <c r="AB164">
        <f ca="1">OFFSET(Export!L$8,$U164,0)</f>
        <v>0</v>
      </c>
      <c r="AC164">
        <f ca="1">OFFSET(Export!M$8,$U164,0)</f>
        <v>0</v>
      </c>
      <c r="AD164">
        <f ca="1">OFFSET(Export!H$8,$U164,0)</f>
        <v>7</v>
      </c>
      <c r="AE164">
        <f ca="1">OFFSET(Export!N$8,$U164,0)</f>
        <v>0</v>
      </c>
      <c r="AF164">
        <f ca="1">OFFSET(Export!O$8,$U164,0)</f>
        <v>5</v>
      </c>
      <c r="AG164">
        <f ca="1">OFFSET(Export!P$8,$U164,0)</f>
        <v>12</v>
      </c>
      <c r="AH164">
        <f ca="1">OFFSET(Export!T$8,$U164,0)</f>
        <v>16</v>
      </c>
      <c r="AI164">
        <f ca="1">OFFSET(Export!E$8,$U164,0)</f>
        <v>6</v>
      </c>
    </row>
    <row r="165" spans="1:35" x14ac:dyDescent="0.25">
      <c r="A165">
        <f t="shared" si="4"/>
        <v>4298</v>
      </c>
      <c r="B165" s="1">
        <f ca="1">OFFSET(Import!B$8,$A165,0)</f>
        <v>43106</v>
      </c>
      <c r="C165">
        <f ca="1">OFFSET(Import!F$8,$A165,0)</f>
        <v>0</v>
      </c>
      <c r="D165">
        <f ca="1">OFFSET(Import!G$8,$A165,0)</f>
        <v>0</v>
      </c>
      <c r="E165">
        <f ca="1">OFFSET(Import!I$8,$A165,0)</f>
        <v>135</v>
      </c>
      <c r="F165">
        <f ca="1">OFFSET(Import!J$8,$A165,0)</f>
        <v>0</v>
      </c>
      <c r="G165">
        <f ca="1">OFFSET(Import!K$8,$A165,0)</f>
        <v>76</v>
      </c>
      <c r="H165">
        <f ca="1">OFFSET(Import!L$8,$A165,0)</f>
        <v>0</v>
      </c>
      <c r="I165">
        <f ca="1">OFFSET(Import!M$8,$A165,0)</f>
        <v>0</v>
      </c>
      <c r="J165">
        <f ca="1">OFFSET(Import!H$8,$A165,0)</f>
        <v>105</v>
      </c>
      <c r="K165">
        <f ca="1">OFFSET(Import!N$8,$A165,0)</f>
        <v>0</v>
      </c>
      <c r="L165">
        <f ca="1">OFFSET(Import!O$8,$A165,0)</f>
        <v>19</v>
      </c>
      <c r="M165">
        <f ca="1">OFFSET(Import!R$8,$A165,0)</f>
        <v>30</v>
      </c>
      <c r="N165">
        <f ca="1">OFFSET(Import!S$8,$A165,0)</f>
        <v>15</v>
      </c>
      <c r="O165">
        <f ca="1">OFFSET(Import!D$8,$A165,0)</f>
        <v>405</v>
      </c>
      <c r="U165">
        <f t="shared" si="5"/>
        <v>4298</v>
      </c>
      <c r="V165" s="1">
        <f ca="1">OFFSET(Export!B$8,$U165,0)</f>
        <v>43106</v>
      </c>
      <c r="W165">
        <f ca="1">OFFSET(Export!F$8,$U165,0)</f>
        <v>0</v>
      </c>
      <c r="X165">
        <f ca="1">OFFSET(Export!G$8,$U165,0)</f>
        <v>0</v>
      </c>
      <c r="Y165">
        <f ca="1">OFFSET(Export!I$8,$U165,0)</f>
        <v>0</v>
      </c>
      <c r="Z165">
        <f ca="1">OFFSET(Export!J$8,$U165,0)</f>
        <v>0</v>
      </c>
      <c r="AA165">
        <f ca="1">OFFSET(Export!K$8,$U165,0)</f>
        <v>0</v>
      </c>
      <c r="AB165">
        <f ca="1">OFFSET(Export!L$8,$U165,0)</f>
        <v>0</v>
      </c>
      <c r="AC165">
        <f ca="1">OFFSET(Export!M$8,$U165,0)</f>
        <v>0</v>
      </c>
      <c r="AD165">
        <f ca="1">OFFSET(Export!H$8,$U165,0)</f>
        <v>7</v>
      </c>
      <c r="AE165">
        <f ca="1">OFFSET(Export!N$8,$U165,0)</f>
        <v>0</v>
      </c>
      <c r="AF165">
        <f ca="1">OFFSET(Export!O$8,$U165,0)</f>
        <v>5</v>
      </c>
      <c r="AG165">
        <f ca="1">OFFSET(Export!P$8,$U165,0)</f>
        <v>12</v>
      </c>
      <c r="AH165">
        <f ca="1">OFFSET(Export!T$8,$U165,0)</f>
        <v>16</v>
      </c>
      <c r="AI165">
        <f ca="1">OFFSET(Export!E$8,$U165,0)</f>
        <v>6</v>
      </c>
    </row>
    <row r="166" spans="1:35" x14ac:dyDescent="0.25">
      <c r="A166">
        <f t="shared" si="4"/>
        <v>4299</v>
      </c>
      <c r="B166" s="1">
        <f ca="1">OFFSET(Import!B$8,$A166,0)</f>
        <v>43107</v>
      </c>
      <c r="C166">
        <f ca="1">OFFSET(Import!F$8,$A166,0)</f>
        <v>0</v>
      </c>
      <c r="D166">
        <f ca="1">OFFSET(Import!G$8,$A166,0)</f>
        <v>0</v>
      </c>
      <c r="E166">
        <f ca="1">OFFSET(Import!I$8,$A166,0)</f>
        <v>135</v>
      </c>
      <c r="F166">
        <f ca="1">OFFSET(Import!J$8,$A166,0)</f>
        <v>0</v>
      </c>
      <c r="G166">
        <f ca="1">OFFSET(Import!K$8,$A166,0)</f>
        <v>76</v>
      </c>
      <c r="H166">
        <f ca="1">OFFSET(Import!L$8,$A166,0)</f>
        <v>0</v>
      </c>
      <c r="I166">
        <f ca="1">OFFSET(Import!M$8,$A166,0)</f>
        <v>0</v>
      </c>
      <c r="J166">
        <f ca="1">OFFSET(Import!H$8,$A166,0)</f>
        <v>105</v>
      </c>
      <c r="K166">
        <f ca="1">OFFSET(Import!N$8,$A166,0)</f>
        <v>0</v>
      </c>
      <c r="L166">
        <f ca="1">OFFSET(Import!O$8,$A166,0)</f>
        <v>19</v>
      </c>
      <c r="M166">
        <f ca="1">OFFSET(Import!R$8,$A166,0)</f>
        <v>30</v>
      </c>
      <c r="N166">
        <f ca="1">OFFSET(Import!S$8,$A166,0)</f>
        <v>15</v>
      </c>
      <c r="O166">
        <f ca="1">OFFSET(Import!D$8,$A166,0)</f>
        <v>405</v>
      </c>
      <c r="U166">
        <f t="shared" si="5"/>
        <v>4299</v>
      </c>
      <c r="V166" s="1">
        <f ca="1">OFFSET(Export!B$8,$U166,0)</f>
        <v>43107</v>
      </c>
      <c r="W166">
        <f ca="1">OFFSET(Export!F$8,$U166,0)</f>
        <v>0</v>
      </c>
      <c r="X166">
        <f ca="1">OFFSET(Export!G$8,$U166,0)</f>
        <v>0</v>
      </c>
      <c r="Y166">
        <f ca="1">OFFSET(Export!I$8,$U166,0)</f>
        <v>0</v>
      </c>
      <c r="Z166">
        <f ca="1">OFFSET(Export!J$8,$U166,0)</f>
        <v>0</v>
      </c>
      <c r="AA166">
        <f ca="1">OFFSET(Export!K$8,$U166,0)</f>
        <v>0</v>
      </c>
      <c r="AB166">
        <f ca="1">OFFSET(Export!L$8,$U166,0)</f>
        <v>0</v>
      </c>
      <c r="AC166">
        <f ca="1">OFFSET(Export!M$8,$U166,0)</f>
        <v>0</v>
      </c>
      <c r="AD166">
        <f ca="1">OFFSET(Export!H$8,$U166,0)</f>
        <v>7</v>
      </c>
      <c r="AE166">
        <f ca="1">OFFSET(Export!N$8,$U166,0)</f>
        <v>0</v>
      </c>
      <c r="AF166">
        <f ca="1">OFFSET(Export!O$8,$U166,0)</f>
        <v>5</v>
      </c>
      <c r="AG166">
        <f ca="1">OFFSET(Export!P$8,$U166,0)</f>
        <v>12</v>
      </c>
      <c r="AH166">
        <f ca="1">OFFSET(Export!T$8,$U166,0)</f>
        <v>16</v>
      </c>
      <c r="AI166">
        <f ca="1">OFFSET(Export!E$8,$U166,0)</f>
        <v>6</v>
      </c>
    </row>
    <row r="167" spans="1:35" x14ac:dyDescent="0.25">
      <c r="A167">
        <f t="shared" si="4"/>
        <v>4300</v>
      </c>
      <c r="B167" s="1">
        <f ca="1">OFFSET(Import!B$8,$A167,0)</f>
        <v>43108</v>
      </c>
      <c r="C167">
        <f ca="1">OFFSET(Import!F$8,$A167,0)</f>
        <v>0</v>
      </c>
      <c r="D167">
        <f ca="1">OFFSET(Import!G$8,$A167,0)</f>
        <v>0</v>
      </c>
      <c r="E167">
        <f ca="1">OFFSET(Import!I$8,$A167,0)</f>
        <v>135</v>
      </c>
      <c r="F167">
        <f ca="1">OFFSET(Import!J$8,$A167,0)</f>
        <v>0</v>
      </c>
      <c r="G167">
        <f ca="1">OFFSET(Import!K$8,$A167,0)</f>
        <v>76</v>
      </c>
      <c r="H167">
        <f ca="1">OFFSET(Import!L$8,$A167,0)</f>
        <v>0</v>
      </c>
      <c r="I167">
        <f ca="1">OFFSET(Import!M$8,$A167,0)</f>
        <v>0</v>
      </c>
      <c r="J167">
        <f ca="1">OFFSET(Import!H$8,$A167,0)</f>
        <v>105</v>
      </c>
      <c r="K167">
        <f ca="1">OFFSET(Import!N$8,$A167,0)</f>
        <v>0</v>
      </c>
      <c r="L167">
        <f ca="1">OFFSET(Import!O$8,$A167,0)</f>
        <v>19</v>
      </c>
      <c r="M167">
        <f ca="1">OFFSET(Import!R$8,$A167,0)</f>
        <v>30</v>
      </c>
      <c r="N167">
        <f ca="1">OFFSET(Import!S$8,$A167,0)</f>
        <v>15</v>
      </c>
      <c r="O167">
        <f ca="1">OFFSET(Import!D$8,$A167,0)</f>
        <v>405</v>
      </c>
      <c r="U167">
        <f t="shared" si="5"/>
        <v>4300</v>
      </c>
      <c r="V167" s="1">
        <f ca="1">OFFSET(Export!B$8,$U167,0)</f>
        <v>43108</v>
      </c>
      <c r="W167">
        <f ca="1">OFFSET(Export!F$8,$U167,0)</f>
        <v>0</v>
      </c>
      <c r="X167">
        <f ca="1">OFFSET(Export!G$8,$U167,0)</f>
        <v>0</v>
      </c>
      <c r="Y167">
        <f ca="1">OFFSET(Export!I$8,$U167,0)</f>
        <v>0</v>
      </c>
      <c r="Z167">
        <f ca="1">OFFSET(Export!J$8,$U167,0)</f>
        <v>0</v>
      </c>
      <c r="AA167">
        <f ca="1">OFFSET(Export!K$8,$U167,0)</f>
        <v>0</v>
      </c>
      <c r="AB167">
        <f ca="1">OFFSET(Export!L$8,$U167,0)</f>
        <v>0</v>
      </c>
      <c r="AC167">
        <f ca="1">OFFSET(Export!M$8,$U167,0)</f>
        <v>0</v>
      </c>
      <c r="AD167">
        <f ca="1">OFFSET(Export!H$8,$U167,0)</f>
        <v>7</v>
      </c>
      <c r="AE167">
        <f ca="1">OFFSET(Export!N$8,$U167,0)</f>
        <v>0</v>
      </c>
      <c r="AF167">
        <f ca="1">OFFSET(Export!O$8,$U167,0)</f>
        <v>5</v>
      </c>
      <c r="AG167">
        <f ca="1">OFFSET(Export!P$8,$U167,0)</f>
        <v>12</v>
      </c>
      <c r="AH167">
        <f ca="1">OFFSET(Export!T$8,$U167,0)</f>
        <v>16</v>
      </c>
      <c r="AI167">
        <f ca="1">OFFSET(Export!E$8,$U167,0)</f>
        <v>6</v>
      </c>
    </row>
    <row r="168" spans="1:35" x14ac:dyDescent="0.25">
      <c r="A168">
        <f t="shared" si="4"/>
        <v>4301</v>
      </c>
      <c r="B168" s="1">
        <f ca="1">OFFSET(Import!B$8,$A168,0)</f>
        <v>43109</v>
      </c>
      <c r="C168">
        <f ca="1">OFFSET(Import!F$8,$A168,0)</f>
        <v>0</v>
      </c>
      <c r="D168">
        <f ca="1">OFFSET(Import!G$8,$A168,0)</f>
        <v>0</v>
      </c>
      <c r="E168">
        <f ca="1">OFFSET(Import!I$8,$A168,0)</f>
        <v>135</v>
      </c>
      <c r="F168">
        <f ca="1">OFFSET(Import!J$8,$A168,0)</f>
        <v>0</v>
      </c>
      <c r="G168">
        <f ca="1">OFFSET(Import!K$8,$A168,0)</f>
        <v>76</v>
      </c>
      <c r="H168">
        <f ca="1">OFFSET(Import!L$8,$A168,0)</f>
        <v>0</v>
      </c>
      <c r="I168">
        <f ca="1">OFFSET(Import!M$8,$A168,0)</f>
        <v>0</v>
      </c>
      <c r="J168">
        <f ca="1">OFFSET(Import!H$8,$A168,0)</f>
        <v>105</v>
      </c>
      <c r="K168">
        <f ca="1">OFFSET(Import!N$8,$A168,0)</f>
        <v>0</v>
      </c>
      <c r="L168">
        <f ca="1">OFFSET(Import!O$8,$A168,0)</f>
        <v>19</v>
      </c>
      <c r="M168">
        <f ca="1">OFFSET(Import!R$8,$A168,0)</f>
        <v>30</v>
      </c>
      <c r="N168">
        <f ca="1">OFFSET(Import!S$8,$A168,0)</f>
        <v>15</v>
      </c>
      <c r="O168">
        <f ca="1">OFFSET(Import!D$8,$A168,0)</f>
        <v>405</v>
      </c>
      <c r="U168">
        <f t="shared" si="5"/>
        <v>4301</v>
      </c>
      <c r="V168" s="1">
        <f ca="1">OFFSET(Export!B$8,$U168,0)</f>
        <v>43109</v>
      </c>
      <c r="W168">
        <f ca="1">OFFSET(Export!F$8,$U168,0)</f>
        <v>0</v>
      </c>
      <c r="X168">
        <f ca="1">OFFSET(Export!G$8,$U168,0)</f>
        <v>0</v>
      </c>
      <c r="Y168">
        <f ca="1">OFFSET(Export!I$8,$U168,0)</f>
        <v>0</v>
      </c>
      <c r="Z168">
        <f ca="1">OFFSET(Export!J$8,$U168,0)</f>
        <v>0</v>
      </c>
      <c r="AA168">
        <f ca="1">OFFSET(Export!K$8,$U168,0)</f>
        <v>0</v>
      </c>
      <c r="AB168">
        <f ca="1">OFFSET(Export!L$8,$U168,0)</f>
        <v>0</v>
      </c>
      <c r="AC168">
        <f ca="1">OFFSET(Export!M$8,$U168,0)</f>
        <v>0</v>
      </c>
      <c r="AD168">
        <f ca="1">OFFSET(Export!H$8,$U168,0)</f>
        <v>7</v>
      </c>
      <c r="AE168">
        <f ca="1">OFFSET(Export!N$8,$U168,0)</f>
        <v>0</v>
      </c>
      <c r="AF168">
        <f ca="1">OFFSET(Export!O$8,$U168,0)</f>
        <v>5</v>
      </c>
      <c r="AG168">
        <f ca="1">OFFSET(Export!P$8,$U168,0)</f>
        <v>12</v>
      </c>
      <c r="AH168">
        <f ca="1">OFFSET(Export!T$8,$U168,0)</f>
        <v>16</v>
      </c>
      <c r="AI168">
        <f ca="1">OFFSET(Export!E$8,$U168,0)</f>
        <v>6</v>
      </c>
    </row>
    <row r="169" spans="1:35" x14ac:dyDescent="0.25">
      <c r="A169">
        <f t="shared" si="4"/>
        <v>4302</v>
      </c>
      <c r="B169" s="1">
        <f ca="1">OFFSET(Import!B$8,$A169,0)</f>
        <v>43110</v>
      </c>
      <c r="C169">
        <f ca="1">OFFSET(Import!F$8,$A169,0)</f>
        <v>0</v>
      </c>
      <c r="D169">
        <f ca="1">OFFSET(Import!G$8,$A169,0)</f>
        <v>0</v>
      </c>
      <c r="E169">
        <f ca="1">OFFSET(Import!I$8,$A169,0)</f>
        <v>135</v>
      </c>
      <c r="F169">
        <f ca="1">OFFSET(Import!J$8,$A169,0)</f>
        <v>0</v>
      </c>
      <c r="G169">
        <f ca="1">OFFSET(Import!K$8,$A169,0)</f>
        <v>76</v>
      </c>
      <c r="H169">
        <f ca="1">OFFSET(Import!L$8,$A169,0)</f>
        <v>0</v>
      </c>
      <c r="I169">
        <f ca="1">OFFSET(Import!M$8,$A169,0)</f>
        <v>0</v>
      </c>
      <c r="J169">
        <f ca="1">OFFSET(Import!H$8,$A169,0)</f>
        <v>105</v>
      </c>
      <c r="K169">
        <f ca="1">OFFSET(Import!N$8,$A169,0)</f>
        <v>0</v>
      </c>
      <c r="L169">
        <f ca="1">OFFSET(Import!O$8,$A169,0)</f>
        <v>19</v>
      </c>
      <c r="M169">
        <f ca="1">OFFSET(Import!R$8,$A169,0)</f>
        <v>30</v>
      </c>
      <c r="N169">
        <f ca="1">OFFSET(Import!S$8,$A169,0)</f>
        <v>15</v>
      </c>
      <c r="O169">
        <f ca="1">OFFSET(Import!D$8,$A169,0)</f>
        <v>405</v>
      </c>
      <c r="U169">
        <f t="shared" si="5"/>
        <v>4302</v>
      </c>
      <c r="V169" s="1">
        <f ca="1">OFFSET(Export!B$8,$U169,0)</f>
        <v>43110</v>
      </c>
      <c r="W169">
        <f ca="1">OFFSET(Export!F$8,$U169,0)</f>
        <v>0</v>
      </c>
      <c r="X169">
        <f ca="1">OFFSET(Export!G$8,$U169,0)</f>
        <v>0</v>
      </c>
      <c r="Y169">
        <f ca="1">OFFSET(Export!I$8,$U169,0)</f>
        <v>0</v>
      </c>
      <c r="Z169">
        <f ca="1">OFFSET(Export!J$8,$U169,0)</f>
        <v>0</v>
      </c>
      <c r="AA169">
        <f ca="1">OFFSET(Export!K$8,$U169,0)</f>
        <v>0</v>
      </c>
      <c r="AB169">
        <f ca="1">OFFSET(Export!L$8,$U169,0)</f>
        <v>0</v>
      </c>
      <c r="AC169">
        <f ca="1">OFFSET(Export!M$8,$U169,0)</f>
        <v>0</v>
      </c>
      <c r="AD169">
        <f ca="1">OFFSET(Export!H$8,$U169,0)</f>
        <v>7</v>
      </c>
      <c r="AE169">
        <f ca="1">OFFSET(Export!N$8,$U169,0)</f>
        <v>0</v>
      </c>
      <c r="AF169">
        <f ca="1">OFFSET(Export!O$8,$U169,0)</f>
        <v>5</v>
      </c>
      <c r="AG169">
        <f ca="1">OFFSET(Export!P$8,$U169,0)</f>
        <v>12</v>
      </c>
      <c r="AH169">
        <f ca="1">OFFSET(Export!T$8,$U169,0)</f>
        <v>16</v>
      </c>
      <c r="AI169">
        <f ca="1">OFFSET(Export!E$8,$U169,0)</f>
        <v>6</v>
      </c>
    </row>
    <row r="170" spans="1:35" x14ac:dyDescent="0.25">
      <c r="A170">
        <f t="shared" si="4"/>
        <v>4303</v>
      </c>
      <c r="B170" s="1">
        <f ca="1">OFFSET(Import!B$8,$A170,0)</f>
        <v>43111</v>
      </c>
      <c r="C170">
        <f ca="1">OFFSET(Import!F$8,$A170,0)</f>
        <v>0</v>
      </c>
      <c r="D170">
        <f ca="1">OFFSET(Import!G$8,$A170,0)</f>
        <v>0</v>
      </c>
      <c r="E170">
        <f ca="1">OFFSET(Import!I$8,$A170,0)</f>
        <v>135</v>
      </c>
      <c r="F170">
        <f ca="1">OFFSET(Import!J$8,$A170,0)</f>
        <v>0</v>
      </c>
      <c r="G170">
        <f ca="1">OFFSET(Import!K$8,$A170,0)</f>
        <v>76</v>
      </c>
      <c r="H170">
        <f ca="1">OFFSET(Import!L$8,$A170,0)</f>
        <v>0</v>
      </c>
      <c r="I170">
        <f ca="1">OFFSET(Import!M$8,$A170,0)</f>
        <v>0</v>
      </c>
      <c r="J170">
        <f ca="1">OFFSET(Import!H$8,$A170,0)</f>
        <v>105</v>
      </c>
      <c r="K170">
        <f ca="1">OFFSET(Import!N$8,$A170,0)</f>
        <v>0</v>
      </c>
      <c r="L170">
        <f ca="1">OFFSET(Import!O$8,$A170,0)</f>
        <v>19</v>
      </c>
      <c r="M170">
        <f ca="1">OFFSET(Import!R$8,$A170,0)</f>
        <v>30</v>
      </c>
      <c r="N170">
        <f ca="1">OFFSET(Import!S$8,$A170,0)</f>
        <v>15</v>
      </c>
      <c r="O170">
        <f ca="1">OFFSET(Import!D$8,$A170,0)</f>
        <v>405</v>
      </c>
      <c r="U170">
        <f t="shared" si="5"/>
        <v>4303</v>
      </c>
      <c r="V170" s="1">
        <f ca="1">OFFSET(Export!B$8,$U170,0)</f>
        <v>43111</v>
      </c>
      <c r="W170">
        <f ca="1">OFFSET(Export!F$8,$U170,0)</f>
        <v>0</v>
      </c>
      <c r="X170">
        <f ca="1">OFFSET(Export!G$8,$U170,0)</f>
        <v>0</v>
      </c>
      <c r="Y170">
        <f ca="1">OFFSET(Export!I$8,$U170,0)</f>
        <v>0</v>
      </c>
      <c r="Z170">
        <f ca="1">OFFSET(Export!J$8,$U170,0)</f>
        <v>0</v>
      </c>
      <c r="AA170">
        <f ca="1">OFFSET(Export!K$8,$U170,0)</f>
        <v>0</v>
      </c>
      <c r="AB170">
        <f ca="1">OFFSET(Export!L$8,$U170,0)</f>
        <v>0</v>
      </c>
      <c r="AC170">
        <f ca="1">OFFSET(Export!M$8,$U170,0)</f>
        <v>0</v>
      </c>
      <c r="AD170">
        <f ca="1">OFFSET(Export!H$8,$U170,0)</f>
        <v>7</v>
      </c>
      <c r="AE170">
        <f ca="1">OFFSET(Export!N$8,$U170,0)</f>
        <v>0</v>
      </c>
      <c r="AF170">
        <f ca="1">OFFSET(Export!O$8,$U170,0)</f>
        <v>5</v>
      </c>
      <c r="AG170">
        <f ca="1">OFFSET(Export!P$8,$U170,0)</f>
        <v>12</v>
      </c>
      <c r="AH170">
        <f ca="1">OFFSET(Export!T$8,$U170,0)</f>
        <v>16</v>
      </c>
      <c r="AI170">
        <f ca="1">OFFSET(Export!E$8,$U170,0)</f>
        <v>6</v>
      </c>
    </row>
    <row r="171" spans="1:35" x14ac:dyDescent="0.25">
      <c r="A171">
        <f t="shared" si="4"/>
        <v>4304</v>
      </c>
      <c r="B171" s="1">
        <f ca="1">OFFSET(Import!B$8,$A171,0)</f>
        <v>43112</v>
      </c>
      <c r="C171">
        <f ca="1">OFFSET(Import!F$8,$A171,0)</f>
        <v>0</v>
      </c>
      <c r="D171">
        <f ca="1">OFFSET(Import!G$8,$A171,0)</f>
        <v>0</v>
      </c>
      <c r="E171">
        <f ca="1">OFFSET(Import!I$8,$A171,0)</f>
        <v>135</v>
      </c>
      <c r="F171">
        <f ca="1">OFFSET(Import!J$8,$A171,0)</f>
        <v>0</v>
      </c>
      <c r="G171">
        <f ca="1">OFFSET(Import!K$8,$A171,0)</f>
        <v>76</v>
      </c>
      <c r="H171">
        <f ca="1">OFFSET(Import!L$8,$A171,0)</f>
        <v>0</v>
      </c>
      <c r="I171">
        <f ca="1">OFFSET(Import!M$8,$A171,0)</f>
        <v>0</v>
      </c>
      <c r="J171">
        <f ca="1">OFFSET(Import!H$8,$A171,0)</f>
        <v>105</v>
      </c>
      <c r="K171">
        <f ca="1">OFFSET(Import!N$8,$A171,0)</f>
        <v>0</v>
      </c>
      <c r="L171">
        <f ca="1">OFFSET(Import!O$8,$A171,0)</f>
        <v>19</v>
      </c>
      <c r="M171">
        <f ca="1">OFFSET(Import!R$8,$A171,0)</f>
        <v>30</v>
      </c>
      <c r="N171">
        <f ca="1">OFFSET(Import!S$8,$A171,0)</f>
        <v>15</v>
      </c>
      <c r="O171">
        <f ca="1">OFFSET(Import!D$8,$A171,0)</f>
        <v>405</v>
      </c>
      <c r="U171">
        <f t="shared" si="5"/>
        <v>4304</v>
      </c>
      <c r="V171" s="1">
        <f ca="1">OFFSET(Export!B$8,$U171,0)</f>
        <v>43112</v>
      </c>
      <c r="W171">
        <f ca="1">OFFSET(Export!F$8,$U171,0)</f>
        <v>0</v>
      </c>
      <c r="X171">
        <f ca="1">OFFSET(Export!G$8,$U171,0)</f>
        <v>0</v>
      </c>
      <c r="Y171">
        <f ca="1">OFFSET(Export!I$8,$U171,0)</f>
        <v>0</v>
      </c>
      <c r="Z171">
        <f ca="1">OFFSET(Export!J$8,$U171,0)</f>
        <v>0</v>
      </c>
      <c r="AA171">
        <f ca="1">OFFSET(Export!K$8,$U171,0)</f>
        <v>0</v>
      </c>
      <c r="AB171">
        <f ca="1">OFFSET(Export!L$8,$U171,0)</f>
        <v>0</v>
      </c>
      <c r="AC171">
        <f ca="1">OFFSET(Export!M$8,$U171,0)</f>
        <v>0</v>
      </c>
      <c r="AD171">
        <f ca="1">OFFSET(Export!H$8,$U171,0)</f>
        <v>7</v>
      </c>
      <c r="AE171">
        <f ca="1">OFFSET(Export!N$8,$U171,0)</f>
        <v>0</v>
      </c>
      <c r="AF171">
        <f ca="1">OFFSET(Export!O$8,$U171,0)</f>
        <v>5</v>
      </c>
      <c r="AG171">
        <f ca="1">OFFSET(Export!P$8,$U171,0)</f>
        <v>12</v>
      </c>
      <c r="AH171">
        <f ca="1">OFFSET(Export!T$8,$U171,0)</f>
        <v>16</v>
      </c>
      <c r="AI171">
        <f ca="1">OFFSET(Export!E$8,$U171,0)</f>
        <v>6</v>
      </c>
    </row>
    <row r="172" spans="1:35" x14ac:dyDescent="0.25">
      <c r="A172">
        <f t="shared" si="4"/>
        <v>4305</v>
      </c>
      <c r="B172" s="1">
        <f ca="1">OFFSET(Import!B$8,$A172,0)</f>
        <v>43113</v>
      </c>
      <c r="C172">
        <f ca="1">OFFSET(Import!F$8,$A172,0)</f>
        <v>0</v>
      </c>
      <c r="D172">
        <f ca="1">OFFSET(Import!G$8,$A172,0)</f>
        <v>0</v>
      </c>
      <c r="E172">
        <f ca="1">OFFSET(Import!I$8,$A172,0)</f>
        <v>135</v>
      </c>
      <c r="F172">
        <f ca="1">OFFSET(Import!J$8,$A172,0)</f>
        <v>0</v>
      </c>
      <c r="G172">
        <f ca="1">OFFSET(Import!K$8,$A172,0)</f>
        <v>76</v>
      </c>
      <c r="H172">
        <f ca="1">OFFSET(Import!L$8,$A172,0)</f>
        <v>0</v>
      </c>
      <c r="I172">
        <f ca="1">OFFSET(Import!M$8,$A172,0)</f>
        <v>0</v>
      </c>
      <c r="J172">
        <f ca="1">OFFSET(Import!H$8,$A172,0)</f>
        <v>105</v>
      </c>
      <c r="K172">
        <f ca="1">OFFSET(Import!N$8,$A172,0)</f>
        <v>0</v>
      </c>
      <c r="L172">
        <f ca="1">OFFSET(Import!O$8,$A172,0)</f>
        <v>19</v>
      </c>
      <c r="M172">
        <f ca="1">OFFSET(Import!R$8,$A172,0)</f>
        <v>30</v>
      </c>
      <c r="N172">
        <f ca="1">OFFSET(Import!S$8,$A172,0)</f>
        <v>15</v>
      </c>
      <c r="O172">
        <f ca="1">OFFSET(Import!D$8,$A172,0)</f>
        <v>405</v>
      </c>
      <c r="U172">
        <f t="shared" si="5"/>
        <v>4305</v>
      </c>
      <c r="V172" s="1">
        <f ca="1">OFFSET(Export!B$8,$U172,0)</f>
        <v>43113</v>
      </c>
      <c r="W172">
        <f ca="1">OFFSET(Export!F$8,$U172,0)</f>
        <v>0</v>
      </c>
      <c r="X172">
        <f ca="1">OFFSET(Export!G$8,$U172,0)</f>
        <v>0</v>
      </c>
      <c r="Y172">
        <f ca="1">OFFSET(Export!I$8,$U172,0)</f>
        <v>0</v>
      </c>
      <c r="Z172">
        <f ca="1">OFFSET(Export!J$8,$U172,0)</f>
        <v>0</v>
      </c>
      <c r="AA172">
        <f ca="1">OFFSET(Export!K$8,$U172,0)</f>
        <v>0</v>
      </c>
      <c r="AB172">
        <f ca="1">OFFSET(Export!L$8,$U172,0)</f>
        <v>0</v>
      </c>
      <c r="AC172">
        <f ca="1">OFFSET(Export!M$8,$U172,0)</f>
        <v>0</v>
      </c>
      <c r="AD172">
        <f ca="1">OFFSET(Export!H$8,$U172,0)</f>
        <v>7</v>
      </c>
      <c r="AE172">
        <f ca="1">OFFSET(Export!N$8,$U172,0)</f>
        <v>0</v>
      </c>
      <c r="AF172">
        <f ca="1">OFFSET(Export!O$8,$U172,0)</f>
        <v>5</v>
      </c>
      <c r="AG172">
        <f ca="1">OFFSET(Export!P$8,$U172,0)</f>
        <v>12</v>
      </c>
      <c r="AH172">
        <f ca="1">OFFSET(Export!T$8,$U172,0)</f>
        <v>16</v>
      </c>
      <c r="AI172">
        <f ca="1">OFFSET(Export!E$8,$U172,0)</f>
        <v>6</v>
      </c>
    </row>
    <row r="173" spans="1:35" x14ac:dyDescent="0.25">
      <c r="A173">
        <f t="shared" si="4"/>
        <v>4306</v>
      </c>
      <c r="B173" s="1">
        <f ca="1">OFFSET(Import!B$8,$A173,0)</f>
        <v>43114</v>
      </c>
      <c r="C173">
        <f ca="1">OFFSET(Import!F$8,$A173,0)</f>
        <v>0</v>
      </c>
      <c r="D173">
        <f ca="1">OFFSET(Import!G$8,$A173,0)</f>
        <v>0</v>
      </c>
      <c r="E173">
        <f ca="1">OFFSET(Import!I$8,$A173,0)</f>
        <v>135</v>
      </c>
      <c r="F173">
        <f ca="1">OFFSET(Import!J$8,$A173,0)</f>
        <v>0</v>
      </c>
      <c r="G173">
        <f ca="1">OFFSET(Import!K$8,$A173,0)</f>
        <v>76</v>
      </c>
      <c r="H173">
        <f ca="1">OFFSET(Import!L$8,$A173,0)</f>
        <v>0</v>
      </c>
      <c r="I173">
        <f ca="1">OFFSET(Import!M$8,$A173,0)</f>
        <v>0</v>
      </c>
      <c r="J173">
        <f ca="1">OFFSET(Import!H$8,$A173,0)</f>
        <v>105</v>
      </c>
      <c r="K173">
        <f ca="1">OFFSET(Import!N$8,$A173,0)</f>
        <v>0</v>
      </c>
      <c r="L173">
        <f ca="1">OFFSET(Import!O$8,$A173,0)</f>
        <v>19</v>
      </c>
      <c r="M173">
        <f ca="1">OFFSET(Import!R$8,$A173,0)</f>
        <v>30</v>
      </c>
      <c r="N173">
        <f ca="1">OFFSET(Import!S$8,$A173,0)</f>
        <v>15</v>
      </c>
      <c r="O173">
        <f ca="1">OFFSET(Import!D$8,$A173,0)</f>
        <v>405</v>
      </c>
      <c r="U173">
        <f t="shared" si="5"/>
        <v>4306</v>
      </c>
      <c r="V173" s="1">
        <f ca="1">OFFSET(Export!B$8,$U173,0)</f>
        <v>43114</v>
      </c>
      <c r="W173">
        <f ca="1">OFFSET(Export!F$8,$U173,0)</f>
        <v>0</v>
      </c>
      <c r="X173">
        <f ca="1">OFFSET(Export!G$8,$U173,0)</f>
        <v>0</v>
      </c>
      <c r="Y173">
        <f ca="1">OFFSET(Export!I$8,$U173,0)</f>
        <v>0</v>
      </c>
      <c r="Z173">
        <f ca="1">OFFSET(Export!J$8,$U173,0)</f>
        <v>0</v>
      </c>
      <c r="AA173">
        <f ca="1">OFFSET(Export!K$8,$U173,0)</f>
        <v>0</v>
      </c>
      <c r="AB173">
        <f ca="1">OFFSET(Export!L$8,$U173,0)</f>
        <v>0</v>
      </c>
      <c r="AC173">
        <f ca="1">OFFSET(Export!M$8,$U173,0)</f>
        <v>0</v>
      </c>
      <c r="AD173">
        <f ca="1">OFFSET(Export!H$8,$U173,0)</f>
        <v>7</v>
      </c>
      <c r="AE173">
        <f ca="1">OFFSET(Export!N$8,$U173,0)</f>
        <v>0</v>
      </c>
      <c r="AF173">
        <f ca="1">OFFSET(Export!O$8,$U173,0)</f>
        <v>5</v>
      </c>
      <c r="AG173">
        <f ca="1">OFFSET(Export!P$8,$U173,0)</f>
        <v>12</v>
      </c>
      <c r="AH173">
        <f ca="1">OFFSET(Export!T$8,$U173,0)</f>
        <v>16</v>
      </c>
      <c r="AI173">
        <f ca="1">OFFSET(Export!E$8,$U173,0)</f>
        <v>6</v>
      </c>
    </row>
    <row r="174" spans="1:35" x14ac:dyDescent="0.25">
      <c r="A174">
        <f t="shared" si="4"/>
        <v>4307</v>
      </c>
      <c r="B174" s="1">
        <f ca="1">OFFSET(Import!B$8,$A174,0)</f>
        <v>43115</v>
      </c>
      <c r="C174">
        <f ca="1">OFFSET(Import!F$8,$A174,0)</f>
        <v>0</v>
      </c>
      <c r="D174">
        <f ca="1">OFFSET(Import!G$8,$A174,0)</f>
        <v>0</v>
      </c>
      <c r="E174">
        <f ca="1">OFFSET(Import!I$8,$A174,0)</f>
        <v>135</v>
      </c>
      <c r="F174">
        <f ca="1">OFFSET(Import!J$8,$A174,0)</f>
        <v>0</v>
      </c>
      <c r="G174">
        <f ca="1">OFFSET(Import!K$8,$A174,0)</f>
        <v>76</v>
      </c>
      <c r="H174">
        <f ca="1">OFFSET(Import!L$8,$A174,0)</f>
        <v>0</v>
      </c>
      <c r="I174">
        <f ca="1">OFFSET(Import!M$8,$A174,0)</f>
        <v>0</v>
      </c>
      <c r="J174">
        <f ca="1">OFFSET(Import!H$8,$A174,0)</f>
        <v>105</v>
      </c>
      <c r="K174">
        <f ca="1">OFFSET(Import!N$8,$A174,0)</f>
        <v>0</v>
      </c>
      <c r="L174">
        <f ca="1">OFFSET(Import!O$8,$A174,0)</f>
        <v>19</v>
      </c>
      <c r="M174">
        <f ca="1">OFFSET(Import!R$8,$A174,0)</f>
        <v>30</v>
      </c>
      <c r="N174">
        <f ca="1">OFFSET(Import!S$8,$A174,0)</f>
        <v>15</v>
      </c>
      <c r="O174">
        <f ca="1">OFFSET(Import!D$8,$A174,0)</f>
        <v>405</v>
      </c>
      <c r="U174">
        <f t="shared" si="5"/>
        <v>4307</v>
      </c>
      <c r="V174" s="1">
        <f ca="1">OFFSET(Export!B$8,$U174,0)</f>
        <v>43115</v>
      </c>
      <c r="W174">
        <f ca="1">OFFSET(Export!F$8,$U174,0)</f>
        <v>0</v>
      </c>
      <c r="X174">
        <f ca="1">OFFSET(Export!G$8,$U174,0)</f>
        <v>0</v>
      </c>
      <c r="Y174">
        <f ca="1">OFFSET(Export!I$8,$U174,0)</f>
        <v>0</v>
      </c>
      <c r="Z174">
        <f ca="1">OFFSET(Export!J$8,$U174,0)</f>
        <v>0</v>
      </c>
      <c r="AA174">
        <f ca="1">OFFSET(Export!K$8,$U174,0)</f>
        <v>0</v>
      </c>
      <c r="AB174">
        <f ca="1">OFFSET(Export!L$8,$U174,0)</f>
        <v>0</v>
      </c>
      <c r="AC174">
        <f ca="1">OFFSET(Export!M$8,$U174,0)</f>
        <v>0</v>
      </c>
      <c r="AD174">
        <f ca="1">OFFSET(Export!H$8,$U174,0)</f>
        <v>7</v>
      </c>
      <c r="AE174">
        <f ca="1">OFFSET(Export!N$8,$U174,0)</f>
        <v>0</v>
      </c>
      <c r="AF174">
        <f ca="1">OFFSET(Export!O$8,$U174,0)</f>
        <v>5</v>
      </c>
      <c r="AG174">
        <f ca="1">OFFSET(Export!P$8,$U174,0)</f>
        <v>12</v>
      </c>
      <c r="AH174">
        <f ca="1">OFFSET(Export!T$8,$U174,0)</f>
        <v>16</v>
      </c>
      <c r="AI174">
        <f ca="1">OFFSET(Export!E$8,$U174,0)</f>
        <v>6</v>
      </c>
    </row>
    <row r="175" spans="1:35" x14ac:dyDescent="0.25">
      <c r="A175">
        <f t="shared" si="4"/>
        <v>4308</v>
      </c>
      <c r="B175" s="1">
        <f ca="1">OFFSET(Import!B$8,$A175,0)</f>
        <v>43116</v>
      </c>
      <c r="C175">
        <f ca="1">OFFSET(Import!F$8,$A175,0)</f>
        <v>0</v>
      </c>
      <c r="D175">
        <f ca="1">OFFSET(Import!G$8,$A175,0)</f>
        <v>0</v>
      </c>
      <c r="E175">
        <f ca="1">OFFSET(Import!I$8,$A175,0)</f>
        <v>135</v>
      </c>
      <c r="F175">
        <f ca="1">OFFSET(Import!J$8,$A175,0)</f>
        <v>0</v>
      </c>
      <c r="G175">
        <f ca="1">OFFSET(Import!K$8,$A175,0)</f>
        <v>76</v>
      </c>
      <c r="H175">
        <f ca="1">OFFSET(Import!L$8,$A175,0)</f>
        <v>0</v>
      </c>
      <c r="I175">
        <f ca="1">OFFSET(Import!M$8,$A175,0)</f>
        <v>0</v>
      </c>
      <c r="J175">
        <f ca="1">OFFSET(Import!H$8,$A175,0)</f>
        <v>105</v>
      </c>
      <c r="K175">
        <f ca="1">OFFSET(Import!N$8,$A175,0)</f>
        <v>0</v>
      </c>
      <c r="L175">
        <f ca="1">OFFSET(Import!O$8,$A175,0)</f>
        <v>19</v>
      </c>
      <c r="M175">
        <f ca="1">OFFSET(Import!R$8,$A175,0)</f>
        <v>30</v>
      </c>
      <c r="N175">
        <f ca="1">OFFSET(Import!S$8,$A175,0)</f>
        <v>15</v>
      </c>
      <c r="O175">
        <f ca="1">OFFSET(Import!D$8,$A175,0)</f>
        <v>405</v>
      </c>
      <c r="U175">
        <f t="shared" si="5"/>
        <v>4308</v>
      </c>
      <c r="V175" s="1">
        <f ca="1">OFFSET(Export!B$8,$U175,0)</f>
        <v>43116</v>
      </c>
      <c r="W175">
        <f ca="1">OFFSET(Export!F$8,$U175,0)</f>
        <v>0</v>
      </c>
      <c r="X175">
        <f ca="1">OFFSET(Export!G$8,$U175,0)</f>
        <v>0</v>
      </c>
      <c r="Y175">
        <f ca="1">OFFSET(Export!I$8,$U175,0)</f>
        <v>0</v>
      </c>
      <c r="Z175">
        <f ca="1">OFFSET(Export!J$8,$U175,0)</f>
        <v>0</v>
      </c>
      <c r="AA175">
        <f ca="1">OFFSET(Export!K$8,$U175,0)</f>
        <v>0</v>
      </c>
      <c r="AB175">
        <f ca="1">OFFSET(Export!L$8,$U175,0)</f>
        <v>0</v>
      </c>
      <c r="AC175">
        <f ca="1">OFFSET(Export!M$8,$U175,0)</f>
        <v>0</v>
      </c>
      <c r="AD175">
        <f ca="1">OFFSET(Export!H$8,$U175,0)</f>
        <v>7</v>
      </c>
      <c r="AE175">
        <f ca="1">OFFSET(Export!N$8,$U175,0)</f>
        <v>0</v>
      </c>
      <c r="AF175">
        <f ca="1">OFFSET(Export!O$8,$U175,0)</f>
        <v>5</v>
      </c>
      <c r="AG175">
        <f ca="1">OFFSET(Export!P$8,$U175,0)</f>
        <v>12</v>
      </c>
      <c r="AH175">
        <f ca="1">OFFSET(Export!T$8,$U175,0)</f>
        <v>16</v>
      </c>
      <c r="AI175">
        <f ca="1">OFFSET(Export!E$8,$U175,0)</f>
        <v>6</v>
      </c>
    </row>
    <row r="176" spans="1:35" x14ac:dyDescent="0.25">
      <c r="A176">
        <f t="shared" si="4"/>
        <v>4309</v>
      </c>
      <c r="B176" s="1">
        <f ca="1">OFFSET(Import!B$8,$A176,0)</f>
        <v>43117</v>
      </c>
      <c r="C176">
        <f ca="1">OFFSET(Import!F$8,$A176,0)</f>
        <v>0</v>
      </c>
      <c r="D176">
        <f ca="1">OFFSET(Import!G$8,$A176,0)</f>
        <v>0</v>
      </c>
      <c r="E176">
        <f ca="1">OFFSET(Import!I$8,$A176,0)</f>
        <v>135</v>
      </c>
      <c r="F176">
        <f ca="1">OFFSET(Import!J$8,$A176,0)</f>
        <v>0</v>
      </c>
      <c r="G176">
        <f ca="1">OFFSET(Import!K$8,$A176,0)</f>
        <v>76</v>
      </c>
      <c r="H176">
        <f ca="1">OFFSET(Import!L$8,$A176,0)</f>
        <v>0</v>
      </c>
      <c r="I176">
        <f ca="1">OFFSET(Import!M$8,$A176,0)</f>
        <v>0</v>
      </c>
      <c r="J176">
        <f ca="1">OFFSET(Import!H$8,$A176,0)</f>
        <v>105</v>
      </c>
      <c r="K176">
        <f ca="1">OFFSET(Import!N$8,$A176,0)</f>
        <v>0</v>
      </c>
      <c r="L176">
        <f ca="1">OFFSET(Import!O$8,$A176,0)</f>
        <v>19</v>
      </c>
      <c r="M176">
        <f ca="1">OFFSET(Import!R$8,$A176,0)</f>
        <v>30</v>
      </c>
      <c r="N176">
        <f ca="1">OFFSET(Import!S$8,$A176,0)</f>
        <v>15</v>
      </c>
      <c r="O176">
        <f ca="1">OFFSET(Import!D$8,$A176,0)</f>
        <v>405</v>
      </c>
      <c r="U176">
        <f t="shared" si="5"/>
        <v>4309</v>
      </c>
      <c r="V176" s="1">
        <f ca="1">OFFSET(Export!B$8,$U176,0)</f>
        <v>43117</v>
      </c>
      <c r="W176">
        <f ca="1">OFFSET(Export!F$8,$U176,0)</f>
        <v>0</v>
      </c>
      <c r="X176">
        <f ca="1">OFFSET(Export!G$8,$U176,0)</f>
        <v>0</v>
      </c>
      <c r="Y176">
        <f ca="1">OFFSET(Export!I$8,$U176,0)</f>
        <v>0</v>
      </c>
      <c r="Z176">
        <f ca="1">OFFSET(Export!J$8,$U176,0)</f>
        <v>0</v>
      </c>
      <c r="AA176">
        <f ca="1">OFFSET(Export!K$8,$U176,0)</f>
        <v>0</v>
      </c>
      <c r="AB176">
        <f ca="1">OFFSET(Export!L$8,$U176,0)</f>
        <v>0</v>
      </c>
      <c r="AC176">
        <f ca="1">OFFSET(Export!M$8,$U176,0)</f>
        <v>0</v>
      </c>
      <c r="AD176">
        <f ca="1">OFFSET(Export!H$8,$U176,0)</f>
        <v>7</v>
      </c>
      <c r="AE176">
        <f ca="1">OFFSET(Export!N$8,$U176,0)</f>
        <v>0</v>
      </c>
      <c r="AF176">
        <f ca="1">OFFSET(Export!O$8,$U176,0)</f>
        <v>5</v>
      </c>
      <c r="AG176">
        <f ca="1">OFFSET(Export!P$8,$U176,0)</f>
        <v>12</v>
      </c>
      <c r="AH176">
        <f ca="1">OFFSET(Export!T$8,$U176,0)</f>
        <v>16</v>
      </c>
      <c r="AI176">
        <f ca="1">OFFSET(Export!E$8,$U176,0)</f>
        <v>6</v>
      </c>
    </row>
    <row r="177" spans="1:35" x14ac:dyDescent="0.25">
      <c r="A177">
        <f t="shared" si="4"/>
        <v>4310</v>
      </c>
      <c r="B177" s="1">
        <f ca="1">OFFSET(Import!B$8,$A177,0)</f>
        <v>43118</v>
      </c>
      <c r="C177">
        <f ca="1">OFFSET(Import!F$8,$A177,0)</f>
        <v>0</v>
      </c>
      <c r="D177">
        <f ca="1">OFFSET(Import!G$8,$A177,0)</f>
        <v>0</v>
      </c>
      <c r="E177">
        <f ca="1">OFFSET(Import!I$8,$A177,0)</f>
        <v>135</v>
      </c>
      <c r="F177">
        <f ca="1">OFFSET(Import!J$8,$A177,0)</f>
        <v>0</v>
      </c>
      <c r="G177">
        <f ca="1">OFFSET(Import!K$8,$A177,0)</f>
        <v>76</v>
      </c>
      <c r="H177">
        <f ca="1">OFFSET(Import!L$8,$A177,0)</f>
        <v>0</v>
      </c>
      <c r="I177">
        <f ca="1">OFFSET(Import!M$8,$A177,0)</f>
        <v>0</v>
      </c>
      <c r="J177">
        <f ca="1">OFFSET(Import!H$8,$A177,0)</f>
        <v>105</v>
      </c>
      <c r="K177">
        <f ca="1">OFFSET(Import!N$8,$A177,0)</f>
        <v>0</v>
      </c>
      <c r="L177">
        <f ca="1">OFFSET(Import!O$8,$A177,0)</f>
        <v>19</v>
      </c>
      <c r="M177">
        <f ca="1">OFFSET(Import!R$8,$A177,0)</f>
        <v>30</v>
      </c>
      <c r="N177">
        <f ca="1">OFFSET(Import!S$8,$A177,0)</f>
        <v>15</v>
      </c>
      <c r="O177">
        <f ca="1">OFFSET(Import!D$8,$A177,0)</f>
        <v>405</v>
      </c>
      <c r="U177">
        <f t="shared" si="5"/>
        <v>4310</v>
      </c>
      <c r="V177" s="1">
        <f ca="1">OFFSET(Export!B$8,$U177,0)</f>
        <v>43118</v>
      </c>
      <c r="W177">
        <f ca="1">OFFSET(Export!F$8,$U177,0)</f>
        <v>0</v>
      </c>
      <c r="X177">
        <f ca="1">OFFSET(Export!G$8,$U177,0)</f>
        <v>0</v>
      </c>
      <c r="Y177">
        <f ca="1">OFFSET(Export!I$8,$U177,0)</f>
        <v>0</v>
      </c>
      <c r="Z177">
        <f ca="1">OFFSET(Export!J$8,$U177,0)</f>
        <v>0</v>
      </c>
      <c r="AA177">
        <f ca="1">OFFSET(Export!K$8,$U177,0)</f>
        <v>0</v>
      </c>
      <c r="AB177">
        <f ca="1">OFFSET(Export!L$8,$U177,0)</f>
        <v>0</v>
      </c>
      <c r="AC177">
        <f ca="1">OFFSET(Export!M$8,$U177,0)</f>
        <v>0</v>
      </c>
      <c r="AD177">
        <f ca="1">OFFSET(Export!H$8,$U177,0)</f>
        <v>7</v>
      </c>
      <c r="AE177">
        <f ca="1">OFFSET(Export!N$8,$U177,0)</f>
        <v>0</v>
      </c>
      <c r="AF177">
        <f ca="1">OFFSET(Export!O$8,$U177,0)</f>
        <v>5</v>
      </c>
      <c r="AG177">
        <f ca="1">OFFSET(Export!P$8,$U177,0)</f>
        <v>12</v>
      </c>
      <c r="AH177">
        <f ca="1">OFFSET(Export!T$8,$U177,0)</f>
        <v>16</v>
      </c>
      <c r="AI177">
        <f ca="1">OFFSET(Export!E$8,$U177,0)</f>
        <v>6</v>
      </c>
    </row>
    <row r="178" spans="1:35" x14ac:dyDescent="0.25">
      <c r="A178">
        <f t="shared" si="4"/>
        <v>4311</v>
      </c>
      <c r="B178" s="1">
        <f ca="1">OFFSET(Import!B$8,$A178,0)</f>
        <v>43119</v>
      </c>
      <c r="C178">
        <f ca="1">OFFSET(Import!F$8,$A178,0)</f>
        <v>0</v>
      </c>
      <c r="D178">
        <f ca="1">OFFSET(Import!G$8,$A178,0)</f>
        <v>0</v>
      </c>
      <c r="E178">
        <f ca="1">OFFSET(Import!I$8,$A178,0)</f>
        <v>135</v>
      </c>
      <c r="F178">
        <f ca="1">OFFSET(Import!J$8,$A178,0)</f>
        <v>0</v>
      </c>
      <c r="G178">
        <f ca="1">OFFSET(Import!K$8,$A178,0)</f>
        <v>76</v>
      </c>
      <c r="H178">
        <f ca="1">OFFSET(Import!L$8,$A178,0)</f>
        <v>0</v>
      </c>
      <c r="I178">
        <f ca="1">OFFSET(Import!M$8,$A178,0)</f>
        <v>0</v>
      </c>
      <c r="J178">
        <f ca="1">OFFSET(Import!H$8,$A178,0)</f>
        <v>105</v>
      </c>
      <c r="K178">
        <f ca="1">OFFSET(Import!N$8,$A178,0)</f>
        <v>0</v>
      </c>
      <c r="L178">
        <f ca="1">OFFSET(Import!O$8,$A178,0)</f>
        <v>19</v>
      </c>
      <c r="M178">
        <f ca="1">OFFSET(Import!R$8,$A178,0)</f>
        <v>30</v>
      </c>
      <c r="N178">
        <f ca="1">OFFSET(Import!S$8,$A178,0)</f>
        <v>15</v>
      </c>
      <c r="O178">
        <f ca="1">OFFSET(Import!D$8,$A178,0)</f>
        <v>405</v>
      </c>
      <c r="U178">
        <f t="shared" si="5"/>
        <v>4311</v>
      </c>
      <c r="V178" s="1">
        <f ca="1">OFFSET(Export!B$8,$U178,0)</f>
        <v>43119</v>
      </c>
      <c r="W178">
        <f ca="1">OFFSET(Export!F$8,$U178,0)</f>
        <v>0</v>
      </c>
      <c r="X178">
        <f ca="1">OFFSET(Export!G$8,$U178,0)</f>
        <v>0</v>
      </c>
      <c r="Y178">
        <f ca="1">OFFSET(Export!I$8,$U178,0)</f>
        <v>0</v>
      </c>
      <c r="Z178">
        <f ca="1">OFFSET(Export!J$8,$U178,0)</f>
        <v>0</v>
      </c>
      <c r="AA178">
        <f ca="1">OFFSET(Export!K$8,$U178,0)</f>
        <v>0</v>
      </c>
      <c r="AB178">
        <f ca="1">OFFSET(Export!L$8,$U178,0)</f>
        <v>0</v>
      </c>
      <c r="AC178">
        <f ca="1">OFFSET(Export!M$8,$U178,0)</f>
        <v>0</v>
      </c>
      <c r="AD178">
        <f ca="1">OFFSET(Export!H$8,$U178,0)</f>
        <v>7</v>
      </c>
      <c r="AE178">
        <f ca="1">OFFSET(Export!N$8,$U178,0)</f>
        <v>0</v>
      </c>
      <c r="AF178">
        <f ca="1">OFFSET(Export!O$8,$U178,0)</f>
        <v>5</v>
      </c>
      <c r="AG178">
        <f ca="1">OFFSET(Export!P$8,$U178,0)</f>
        <v>12</v>
      </c>
      <c r="AH178">
        <f ca="1">OFFSET(Export!T$8,$U178,0)</f>
        <v>16</v>
      </c>
      <c r="AI178">
        <f ca="1">OFFSET(Export!E$8,$U178,0)</f>
        <v>6</v>
      </c>
    </row>
    <row r="179" spans="1:35" x14ac:dyDescent="0.25">
      <c r="A179">
        <f t="shared" si="4"/>
        <v>4312</v>
      </c>
      <c r="B179" s="1">
        <f ca="1">OFFSET(Import!B$8,$A179,0)</f>
        <v>43120</v>
      </c>
      <c r="C179">
        <f ca="1">OFFSET(Import!F$8,$A179,0)</f>
        <v>0</v>
      </c>
      <c r="D179">
        <f ca="1">OFFSET(Import!G$8,$A179,0)</f>
        <v>0</v>
      </c>
      <c r="E179">
        <f ca="1">OFFSET(Import!I$8,$A179,0)</f>
        <v>135</v>
      </c>
      <c r="F179">
        <f ca="1">OFFSET(Import!J$8,$A179,0)</f>
        <v>0</v>
      </c>
      <c r="G179">
        <f ca="1">OFFSET(Import!K$8,$A179,0)</f>
        <v>76</v>
      </c>
      <c r="H179">
        <f ca="1">OFFSET(Import!L$8,$A179,0)</f>
        <v>0</v>
      </c>
      <c r="I179">
        <f ca="1">OFFSET(Import!M$8,$A179,0)</f>
        <v>0</v>
      </c>
      <c r="J179">
        <f ca="1">OFFSET(Import!H$8,$A179,0)</f>
        <v>105</v>
      </c>
      <c r="K179">
        <f ca="1">OFFSET(Import!N$8,$A179,0)</f>
        <v>0</v>
      </c>
      <c r="L179">
        <f ca="1">OFFSET(Import!O$8,$A179,0)</f>
        <v>19</v>
      </c>
      <c r="M179">
        <f ca="1">OFFSET(Import!R$8,$A179,0)</f>
        <v>30</v>
      </c>
      <c r="N179">
        <f ca="1">OFFSET(Import!S$8,$A179,0)</f>
        <v>15</v>
      </c>
      <c r="O179">
        <f ca="1">OFFSET(Import!D$8,$A179,0)</f>
        <v>405</v>
      </c>
      <c r="U179">
        <f t="shared" si="5"/>
        <v>4312</v>
      </c>
      <c r="V179" s="1">
        <f ca="1">OFFSET(Export!B$8,$U179,0)</f>
        <v>43120</v>
      </c>
      <c r="W179">
        <f ca="1">OFFSET(Export!F$8,$U179,0)</f>
        <v>0</v>
      </c>
      <c r="X179">
        <f ca="1">OFFSET(Export!G$8,$U179,0)</f>
        <v>0</v>
      </c>
      <c r="Y179">
        <f ca="1">OFFSET(Export!I$8,$U179,0)</f>
        <v>0</v>
      </c>
      <c r="Z179">
        <f ca="1">OFFSET(Export!J$8,$U179,0)</f>
        <v>0</v>
      </c>
      <c r="AA179">
        <f ca="1">OFFSET(Export!K$8,$U179,0)</f>
        <v>0</v>
      </c>
      <c r="AB179">
        <f ca="1">OFFSET(Export!L$8,$U179,0)</f>
        <v>0</v>
      </c>
      <c r="AC179">
        <f ca="1">OFFSET(Export!M$8,$U179,0)</f>
        <v>0</v>
      </c>
      <c r="AD179">
        <f ca="1">OFFSET(Export!H$8,$U179,0)</f>
        <v>7</v>
      </c>
      <c r="AE179">
        <f ca="1">OFFSET(Export!N$8,$U179,0)</f>
        <v>0</v>
      </c>
      <c r="AF179">
        <f ca="1">OFFSET(Export!O$8,$U179,0)</f>
        <v>5</v>
      </c>
      <c r="AG179">
        <f ca="1">OFFSET(Export!P$8,$U179,0)</f>
        <v>12</v>
      </c>
      <c r="AH179">
        <f ca="1">OFFSET(Export!T$8,$U179,0)</f>
        <v>16</v>
      </c>
      <c r="AI179">
        <f ca="1">OFFSET(Export!E$8,$U179,0)</f>
        <v>6</v>
      </c>
    </row>
    <row r="180" spans="1:35" x14ac:dyDescent="0.25">
      <c r="A180">
        <f t="shared" si="4"/>
        <v>4313</v>
      </c>
      <c r="B180" s="1">
        <f ca="1">OFFSET(Import!B$8,$A180,0)</f>
        <v>43121</v>
      </c>
      <c r="C180">
        <f ca="1">OFFSET(Import!F$8,$A180,0)</f>
        <v>0</v>
      </c>
      <c r="D180">
        <f ca="1">OFFSET(Import!G$8,$A180,0)</f>
        <v>0</v>
      </c>
      <c r="E180">
        <f ca="1">OFFSET(Import!I$8,$A180,0)</f>
        <v>135</v>
      </c>
      <c r="F180">
        <f ca="1">OFFSET(Import!J$8,$A180,0)</f>
        <v>0</v>
      </c>
      <c r="G180">
        <f ca="1">OFFSET(Import!K$8,$A180,0)</f>
        <v>76</v>
      </c>
      <c r="H180">
        <f ca="1">OFFSET(Import!L$8,$A180,0)</f>
        <v>0</v>
      </c>
      <c r="I180">
        <f ca="1">OFFSET(Import!M$8,$A180,0)</f>
        <v>0</v>
      </c>
      <c r="J180">
        <f ca="1">OFFSET(Import!H$8,$A180,0)</f>
        <v>105</v>
      </c>
      <c r="K180">
        <f ca="1">OFFSET(Import!N$8,$A180,0)</f>
        <v>0</v>
      </c>
      <c r="L180">
        <f ca="1">OFFSET(Import!O$8,$A180,0)</f>
        <v>19</v>
      </c>
      <c r="M180">
        <f ca="1">OFFSET(Import!R$8,$A180,0)</f>
        <v>30</v>
      </c>
      <c r="N180">
        <f ca="1">OFFSET(Import!S$8,$A180,0)</f>
        <v>15</v>
      </c>
      <c r="O180">
        <f ca="1">OFFSET(Import!D$8,$A180,0)</f>
        <v>405</v>
      </c>
      <c r="U180">
        <f t="shared" si="5"/>
        <v>4313</v>
      </c>
      <c r="V180" s="1">
        <f ca="1">OFFSET(Export!B$8,$U180,0)</f>
        <v>43121</v>
      </c>
      <c r="W180">
        <f ca="1">OFFSET(Export!F$8,$U180,0)</f>
        <v>0</v>
      </c>
      <c r="X180">
        <f ca="1">OFFSET(Export!G$8,$U180,0)</f>
        <v>0</v>
      </c>
      <c r="Y180">
        <f ca="1">OFFSET(Export!I$8,$U180,0)</f>
        <v>0</v>
      </c>
      <c r="Z180">
        <f ca="1">OFFSET(Export!J$8,$U180,0)</f>
        <v>0</v>
      </c>
      <c r="AA180">
        <f ca="1">OFFSET(Export!K$8,$U180,0)</f>
        <v>0</v>
      </c>
      <c r="AB180">
        <f ca="1">OFFSET(Export!L$8,$U180,0)</f>
        <v>0</v>
      </c>
      <c r="AC180">
        <f ca="1">OFFSET(Export!M$8,$U180,0)</f>
        <v>0</v>
      </c>
      <c r="AD180">
        <f ca="1">OFFSET(Export!H$8,$U180,0)</f>
        <v>7</v>
      </c>
      <c r="AE180">
        <f ca="1">OFFSET(Export!N$8,$U180,0)</f>
        <v>0</v>
      </c>
      <c r="AF180">
        <f ca="1">OFFSET(Export!O$8,$U180,0)</f>
        <v>5</v>
      </c>
      <c r="AG180">
        <f ca="1">OFFSET(Export!P$8,$U180,0)</f>
        <v>12</v>
      </c>
      <c r="AH180">
        <f ca="1">OFFSET(Export!T$8,$U180,0)</f>
        <v>16</v>
      </c>
      <c r="AI180">
        <f ca="1">OFFSET(Export!E$8,$U180,0)</f>
        <v>6</v>
      </c>
    </row>
    <row r="181" spans="1:35" x14ac:dyDescent="0.25">
      <c r="A181">
        <f t="shared" si="4"/>
        <v>4314</v>
      </c>
      <c r="B181" s="1">
        <f ca="1">OFFSET(Import!B$8,$A181,0)</f>
        <v>43122</v>
      </c>
      <c r="C181">
        <f ca="1">OFFSET(Import!F$8,$A181,0)</f>
        <v>0</v>
      </c>
      <c r="D181">
        <f ca="1">OFFSET(Import!G$8,$A181,0)</f>
        <v>0</v>
      </c>
      <c r="E181">
        <f ca="1">OFFSET(Import!I$8,$A181,0)</f>
        <v>135</v>
      </c>
      <c r="F181">
        <f ca="1">OFFSET(Import!J$8,$A181,0)</f>
        <v>0</v>
      </c>
      <c r="G181">
        <f ca="1">OFFSET(Import!K$8,$A181,0)</f>
        <v>76</v>
      </c>
      <c r="H181">
        <f ca="1">OFFSET(Import!L$8,$A181,0)</f>
        <v>0</v>
      </c>
      <c r="I181">
        <f ca="1">OFFSET(Import!M$8,$A181,0)</f>
        <v>0</v>
      </c>
      <c r="J181">
        <f ca="1">OFFSET(Import!H$8,$A181,0)</f>
        <v>105</v>
      </c>
      <c r="K181">
        <f ca="1">OFFSET(Import!N$8,$A181,0)</f>
        <v>0</v>
      </c>
      <c r="L181">
        <f ca="1">OFFSET(Import!O$8,$A181,0)</f>
        <v>19</v>
      </c>
      <c r="M181">
        <f ca="1">OFFSET(Import!R$8,$A181,0)</f>
        <v>30</v>
      </c>
      <c r="N181">
        <f ca="1">OFFSET(Import!S$8,$A181,0)</f>
        <v>15</v>
      </c>
      <c r="O181">
        <f ca="1">OFFSET(Import!D$8,$A181,0)</f>
        <v>405</v>
      </c>
      <c r="U181">
        <f t="shared" si="5"/>
        <v>4314</v>
      </c>
      <c r="V181" s="1">
        <f ca="1">OFFSET(Export!B$8,$U181,0)</f>
        <v>43122</v>
      </c>
      <c r="W181">
        <f ca="1">OFFSET(Export!F$8,$U181,0)</f>
        <v>0</v>
      </c>
      <c r="X181">
        <f ca="1">OFFSET(Export!G$8,$U181,0)</f>
        <v>0</v>
      </c>
      <c r="Y181">
        <f ca="1">OFFSET(Export!I$8,$U181,0)</f>
        <v>0</v>
      </c>
      <c r="Z181">
        <f ca="1">OFFSET(Export!J$8,$U181,0)</f>
        <v>0</v>
      </c>
      <c r="AA181">
        <f ca="1">OFFSET(Export!K$8,$U181,0)</f>
        <v>0</v>
      </c>
      <c r="AB181">
        <f ca="1">OFFSET(Export!L$8,$U181,0)</f>
        <v>0</v>
      </c>
      <c r="AC181">
        <f ca="1">OFFSET(Export!M$8,$U181,0)</f>
        <v>0</v>
      </c>
      <c r="AD181">
        <f ca="1">OFFSET(Export!H$8,$U181,0)</f>
        <v>7</v>
      </c>
      <c r="AE181">
        <f ca="1">OFFSET(Export!N$8,$U181,0)</f>
        <v>0</v>
      </c>
      <c r="AF181">
        <f ca="1">OFFSET(Export!O$8,$U181,0)</f>
        <v>5</v>
      </c>
      <c r="AG181">
        <f ca="1">OFFSET(Export!P$8,$U181,0)</f>
        <v>12</v>
      </c>
      <c r="AH181">
        <f ca="1">OFFSET(Export!T$8,$U181,0)</f>
        <v>16</v>
      </c>
      <c r="AI181">
        <f ca="1">OFFSET(Export!E$8,$U181,0)</f>
        <v>6</v>
      </c>
    </row>
    <row r="182" spans="1:35" x14ac:dyDescent="0.25">
      <c r="A182">
        <f t="shared" si="4"/>
        <v>4315</v>
      </c>
      <c r="B182" s="1">
        <f ca="1">OFFSET(Import!B$8,$A182,0)</f>
        <v>43123</v>
      </c>
      <c r="C182">
        <f ca="1">OFFSET(Import!F$8,$A182,0)</f>
        <v>0</v>
      </c>
      <c r="D182">
        <f ca="1">OFFSET(Import!G$8,$A182,0)</f>
        <v>0</v>
      </c>
      <c r="E182">
        <f ca="1">OFFSET(Import!I$8,$A182,0)</f>
        <v>135</v>
      </c>
      <c r="F182">
        <f ca="1">OFFSET(Import!J$8,$A182,0)</f>
        <v>0</v>
      </c>
      <c r="G182">
        <f ca="1">OFFSET(Import!K$8,$A182,0)</f>
        <v>76</v>
      </c>
      <c r="H182">
        <f ca="1">OFFSET(Import!L$8,$A182,0)</f>
        <v>0</v>
      </c>
      <c r="I182">
        <f ca="1">OFFSET(Import!M$8,$A182,0)</f>
        <v>0</v>
      </c>
      <c r="J182">
        <f ca="1">OFFSET(Import!H$8,$A182,0)</f>
        <v>105</v>
      </c>
      <c r="K182">
        <f ca="1">OFFSET(Import!N$8,$A182,0)</f>
        <v>0</v>
      </c>
      <c r="L182">
        <f ca="1">OFFSET(Import!O$8,$A182,0)</f>
        <v>19</v>
      </c>
      <c r="M182">
        <f ca="1">OFFSET(Import!R$8,$A182,0)</f>
        <v>30</v>
      </c>
      <c r="N182">
        <f ca="1">OFFSET(Import!S$8,$A182,0)</f>
        <v>15</v>
      </c>
      <c r="O182">
        <f ca="1">OFFSET(Import!D$8,$A182,0)</f>
        <v>405</v>
      </c>
      <c r="U182">
        <f t="shared" si="5"/>
        <v>4315</v>
      </c>
      <c r="V182" s="1">
        <f ca="1">OFFSET(Export!B$8,$U182,0)</f>
        <v>43123</v>
      </c>
      <c r="W182">
        <f ca="1">OFFSET(Export!F$8,$U182,0)</f>
        <v>0</v>
      </c>
      <c r="X182">
        <f ca="1">OFFSET(Export!G$8,$U182,0)</f>
        <v>0</v>
      </c>
      <c r="Y182">
        <f ca="1">OFFSET(Export!I$8,$U182,0)</f>
        <v>0</v>
      </c>
      <c r="Z182">
        <f ca="1">OFFSET(Export!J$8,$U182,0)</f>
        <v>0</v>
      </c>
      <c r="AA182">
        <f ca="1">OFFSET(Export!K$8,$U182,0)</f>
        <v>0</v>
      </c>
      <c r="AB182">
        <f ca="1">OFFSET(Export!L$8,$U182,0)</f>
        <v>0</v>
      </c>
      <c r="AC182">
        <f ca="1">OFFSET(Export!M$8,$U182,0)</f>
        <v>0</v>
      </c>
      <c r="AD182">
        <f ca="1">OFFSET(Export!H$8,$U182,0)</f>
        <v>7</v>
      </c>
      <c r="AE182">
        <f ca="1">OFFSET(Export!N$8,$U182,0)</f>
        <v>0</v>
      </c>
      <c r="AF182">
        <f ca="1">OFFSET(Export!O$8,$U182,0)</f>
        <v>5</v>
      </c>
      <c r="AG182">
        <f ca="1">OFFSET(Export!P$8,$U182,0)</f>
        <v>12</v>
      </c>
      <c r="AH182">
        <f ca="1">OFFSET(Export!T$8,$U182,0)</f>
        <v>16</v>
      </c>
      <c r="AI182">
        <f ca="1">OFFSET(Export!E$8,$U182,0)</f>
        <v>6</v>
      </c>
    </row>
    <row r="183" spans="1:35" x14ac:dyDescent="0.25">
      <c r="A183">
        <f t="shared" si="4"/>
        <v>4316</v>
      </c>
      <c r="B183" s="1">
        <f ca="1">OFFSET(Import!B$8,$A183,0)</f>
        <v>43124</v>
      </c>
      <c r="C183">
        <f ca="1">OFFSET(Import!F$8,$A183,0)</f>
        <v>0</v>
      </c>
      <c r="D183">
        <f ca="1">OFFSET(Import!G$8,$A183,0)</f>
        <v>0</v>
      </c>
      <c r="E183">
        <f ca="1">OFFSET(Import!I$8,$A183,0)</f>
        <v>135</v>
      </c>
      <c r="F183">
        <f ca="1">OFFSET(Import!J$8,$A183,0)</f>
        <v>0</v>
      </c>
      <c r="G183">
        <f ca="1">OFFSET(Import!K$8,$A183,0)</f>
        <v>76</v>
      </c>
      <c r="H183">
        <f ca="1">OFFSET(Import!L$8,$A183,0)</f>
        <v>0</v>
      </c>
      <c r="I183">
        <f ca="1">OFFSET(Import!M$8,$A183,0)</f>
        <v>0</v>
      </c>
      <c r="J183">
        <f ca="1">OFFSET(Import!H$8,$A183,0)</f>
        <v>105</v>
      </c>
      <c r="K183">
        <f ca="1">OFFSET(Import!N$8,$A183,0)</f>
        <v>0</v>
      </c>
      <c r="L183">
        <f ca="1">OFFSET(Import!O$8,$A183,0)</f>
        <v>19</v>
      </c>
      <c r="M183">
        <f ca="1">OFFSET(Import!R$8,$A183,0)</f>
        <v>30</v>
      </c>
      <c r="N183">
        <f ca="1">OFFSET(Import!S$8,$A183,0)</f>
        <v>15</v>
      </c>
      <c r="O183">
        <f ca="1">OFFSET(Import!D$8,$A183,0)</f>
        <v>405</v>
      </c>
      <c r="U183">
        <f t="shared" si="5"/>
        <v>4316</v>
      </c>
      <c r="V183" s="1">
        <f ca="1">OFFSET(Export!B$8,$U183,0)</f>
        <v>43124</v>
      </c>
      <c r="W183">
        <f ca="1">OFFSET(Export!F$8,$U183,0)</f>
        <v>0</v>
      </c>
      <c r="X183">
        <f ca="1">OFFSET(Export!G$8,$U183,0)</f>
        <v>0</v>
      </c>
      <c r="Y183">
        <f ca="1">OFFSET(Export!I$8,$U183,0)</f>
        <v>0</v>
      </c>
      <c r="Z183">
        <f ca="1">OFFSET(Export!J$8,$U183,0)</f>
        <v>0</v>
      </c>
      <c r="AA183">
        <f ca="1">OFFSET(Export!K$8,$U183,0)</f>
        <v>0</v>
      </c>
      <c r="AB183">
        <f ca="1">OFFSET(Export!L$8,$U183,0)</f>
        <v>0</v>
      </c>
      <c r="AC183">
        <f ca="1">OFFSET(Export!M$8,$U183,0)</f>
        <v>0</v>
      </c>
      <c r="AD183">
        <f ca="1">OFFSET(Export!H$8,$U183,0)</f>
        <v>7</v>
      </c>
      <c r="AE183">
        <f ca="1">OFFSET(Export!N$8,$U183,0)</f>
        <v>0</v>
      </c>
      <c r="AF183">
        <f ca="1">OFFSET(Export!O$8,$U183,0)</f>
        <v>5</v>
      </c>
      <c r="AG183">
        <f ca="1">OFFSET(Export!P$8,$U183,0)</f>
        <v>12</v>
      </c>
      <c r="AH183">
        <f ca="1">OFFSET(Export!T$8,$U183,0)</f>
        <v>16</v>
      </c>
      <c r="AI183">
        <f ca="1">OFFSET(Export!E$8,$U183,0)</f>
        <v>6</v>
      </c>
    </row>
    <row r="184" spans="1:35" x14ac:dyDescent="0.25">
      <c r="A184">
        <f t="shared" si="4"/>
        <v>4317</v>
      </c>
      <c r="B184" s="1">
        <f ca="1">OFFSET(Import!B$8,$A184,0)</f>
        <v>43125</v>
      </c>
      <c r="C184">
        <f ca="1">OFFSET(Import!F$8,$A184,0)</f>
        <v>0</v>
      </c>
      <c r="D184">
        <f ca="1">OFFSET(Import!G$8,$A184,0)</f>
        <v>0</v>
      </c>
      <c r="E184">
        <f ca="1">OFFSET(Import!I$8,$A184,0)</f>
        <v>135</v>
      </c>
      <c r="F184">
        <f ca="1">OFFSET(Import!J$8,$A184,0)</f>
        <v>0</v>
      </c>
      <c r="G184">
        <f ca="1">OFFSET(Import!K$8,$A184,0)</f>
        <v>76</v>
      </c>
      <c r="H184">
        <f ca="1">OFFSET(Import!L$8,$A184,0)</f>
        <v>0</v>
      </c>
      <c r="I184">
        <f ca="1">OFFSET(Import!M$8,$A184,0)</f>
        <v>0</v>
      </c>
      <c r="J184">
        <f ca="1">OFFSET(Import!H$8,$A184,0)</f>
        <v>105</v>
      </c>
      <c r="K184">
        <f ca="1">OFFSET(Import!N$8,$A184,0)</f>
        <v>0</v>
      </c>
      <c r="L184">
        <f ca="1">OFFSET(Import!O$8,$A184,0)</f>
        <v>19</v>
      </c>
      <c r="M184">
        <f ca="1">OFFSET(Import!R$8,$A184,0)</f>
        <v>30</v>
      </c>
      <c r="N184">
        <f ca="1">OFFSET(Import!S$8,$A184,0)</f>
        <v>15</v>
      </c>
      <c r="O184">
        <f ca="1">OFFSET(Import!D$8,$A184,0)</f>
        <v>405</v>
      </c>
      <c r="U184">
        <f t="shared" si="5"/>
        <v>4317</v>
      </c>
      <c r="V184" s="1">
        <f ca="1">OFFSET(Export!B$8,$U184,0)</f>
        <v>43125</v>
      </c>
      <c r="W184">
        <f ca="1">OFFSET(Export!F$8,$U184,0)</f>
        <v>0</v>
      </c>
      <c r="X184">
        <f ca="1">OFFSET(Export!G$8,$U184,0)</f>
        <v>0</v>
      </c>
      <c r="Y184">
        <f ca="1">OFFSET(Export!I$8,$U184,0)</f>
        <v>0</v>
      </c>
      <c r="Z184">
        <f ca="1">OFFSET(Export!J$8,$U184,0)</f>
        <v>0</v>
      </c>
      <c r="AA184">
        <f ca="1">OFFSET(Export!K$8,$U184,0)</f>
        <v>0</v>
      </c>
      <c r="AB184">
        <f ca="1">OFFSET(Export!L$8,$U184,0)</f>
        <v>0</v>
      </c>
      <c r="AC184">
        <f ca="1">OFFSET(Export!M$8,$U184,0)</f>
        <v>0</v>
      </c>
      <c r="AD184">
        <f ca="1">OFFSET(Export!H$8,$U184,0)</f>
        <v>7</v>
      </c>
      <c r="AE184">
        <f ca="1">OFFSET(Export!N$8,$U184,0)</f>
        <v>0</v>
      </c>
      <c r="AF184">
        <f ca="1">OFFSET(Export!O$8,$U184,0)</f>
        <v>5</v>
      </c>
      <c r="AG184">
        <f ca="1">OFFSET(Export!P$8,$U184,0)</f>
        <v>12</v>
      </c>
      <c r="AH184">
        <f ca="1">OFFSET(Export!T$8,$U184,0)</f>
        <v>16</v>
      </c>
      <c r="AI184">
        <f ca="1">OFFSET(Export!E$8,$U184,0)</f>
        <v>6</v>
      </c>
    </row>
    <row r="185" spans="1:35" x14ac:dyDescent="0.25">
      <c r="A185">
        <f t="shared" si="4"/>
        <v>4318</v>
      </c>
      <c r="B185" s="1">
        <f ca="1">OFFSET(Import!B$8,$A185,0)</f>
        <v>43126</v>
      </c>
      <c r="C185">
        <f ca="1">OFFSET(Import!F$8,$A185,0)</f>
        <v>0</v>
      </c>
      <c r="D185">
        <f ca="1">OFFSET(Import!G$8,$A185,0)</f>
        <v>0</v>
      </c>
      <c r="E185">
        <f ca="1">OFFSET(Import!I$8,$A185,0)</f>
        <v>135</v>
      </c>
      <c r="F185">
        <f ca="1">OFFSET(Import!J$8,$A185,0)</f>
        <v>0</v>
      </c>
      <c r="G185">
        <f ca="1">OFFSET(Import!K$8,$A185,0)</f>
        <v>76</v>
      </c>
      <c r="H185">
        <f ca="1">OFFSET(Import!L$8,$A185,0)</f>
        <v>0</v>
      </c>
      <c r="I185">
        <f ca="1">OFFSET(Import!M$8,$A185,0)</f>
        <v>0</v>
      </c>
      <c r="J185">
        <f ca="1">OFFSET(Import!H$8,$A185,0)</f>
        <v>105</v>
      </c>
      <c r="K185">
        <f ca="1">OFFSET(Import!N$8,$A185,0)</f>
        <v>0</v>
      </c>
      <c r="L185">
        <f ca="1">OFFSET(Import!O$8,$A185,0)</f>
        <v>19</v>
      </c>
      <c r="M185">
        <f ca="1">OFFSET(Import!R$8,$A185,0)</f>
        <v>30</v>
      </c>
      <c r="N185">
        <f ca="1">OFFSET(Import!S$8,$A185,0)</f>
        <v>15</v>
      </c>
      <c r="O185">
        <f ca="1">OFFSET(Import!D$8,$A185,0)</f>
        <v>405</v>
      </c>
      <c r="U185">
        <f t="shared" si="5"/>
        <v>4318</v>
      </c>
      <c r="V185" s="1">
        <f ca="1">OFFSET(Export!B$8,$U185,0)</f>
        <v>43126</v>
      </c>
      <c r="W185">
        <f ca="1">OFFSET(Export!F$8,$U185,0)</f>
        <v>0</v>
      </c>
      <c r="X185">
        <f ca="1">OFFSET(Export!G$8,$U185,0)</f>
        <v>0</v>
      </c>
      <c r="Y185">
        <f ca="1">OFFSET(Export!I$8,$U185,0)</f>
        <v>0</v>
      </c>
      <c r="Z185">
        <f ca="1">OFFSET(Export!J$8,$U185,0)</f>
        <v>0</v>
      </c>
      <c r="AA185">
        <f ca="1">OFFSET(Export!K$8,$U185,0)</f>
        <v>0</v>
      </c>
      <c r="AB185">
        <f ca="1">OFFSET(Export!L$8,$U185,0)</f>
        <v>0</v>
      </c>
      <c r="AC185">
        <f ca="1">OFFSET(Export!M$8,$U185,0)</f>
        <v>0</v>
      </c>
      <c r="AD185">
        <f ca="1">OFFSET(Export!H$8,$U185,0)</f>
        <v>7</v>
      </c>
      <c r="AE185">
        <f ca="1">OFFSET(Export!N$8,$U185,0)</f>
        <v>0</v>
      </c>
      <c r="AF185">
        <f ca="1">OFFSET(Export!O$8,$U185,0)</f>
        <v>5</v>
      </c>
      <c r="AG185">
        <f ca="1">OFFSET(Export!P$8,$U185,0)</f>
        <v>12</v>
      </c>
      <c r="AH185">
        <f ca="1">OFFSET(Export!T$8,$U185,0)</f>
        <v>16</v>
      </c>
      <c r="AI185">
        <f ca="1">OFFSET(Export!E$8,$U185,0)</f>
        <v>6</v>
      </c>
    </row>
    <row r="186" spans="1:35" x14ac:dyDescent="0.25">
      <c r="A186">
        <f t="shared" si="4"/>
        <v>4319</v>
      </c>
      <c r="B186" s="1">
        <f ca="1">OFFSET(Import!B$8,$A186,0)</f>
        <v>43127</v>
      </c>
      <c r="C186">
        <f ca="1">OFFSET(Import!F$8,$A186,0)</f>
        <v>0</v>
      </c>
      <c r="D186">
        <f ca="1">OFFSET(Import!G$8,$A186,0)</f>
        <v>0</v>
      </c>
      <c r="E186">
        <f ca="1">OFFSET(Import!I$8,$A186,0)</f>
        <v>135</v>
      </c>
      <c r="F186">
        <f ca="1">OFFSET(Import!J$8,$A186,0)</f>
        <v>0</v>
      </c>
      <c r="G186">
        <f ca="1">OFFSET(Import!K$8,$A186,0)</f>
        <v>76</v>
      </c>
      <c r="H186">
        <f ca="1">OFFSET(Import!L$8,$A186,0)</f>
        <v>0</v>
      </c>
      <c r="I186">
        <f ca="1">OFFSET(Import!M$8,$A186,0)</f>
        <v>0</v>
      </c>
      <c r="J186">
        <f ca="1">OFFSET(Import!H$8,$A186,0)</f>
        <v>105</v>
      </c>
      <c r="K186">
        <f ca="1">OFFSET(Import!N$8,$A186,0)</f>
        <v>0</v>
      </c>
      <c r="L186">
        <f ca="1">OFFSET(Import!O$8,$A186,0)</f>
        <v>19</v>
      </c>
      <c r="M186">
        <f ca="1">OFFSET(Import!R$8,$A186,0)</f>
        <v>30</v>
      </c>
      <c r="N186">
        <f ca="1">OFFSET(Import!S$8,$A186,0)</f>
        <v>15</v>
      </c>
      <c r="O186">
        <f ca="1">OFFSET(Import!D$8,$A186,0)</f>
        <v>405</v>
      </c>
      <c r="U186">
        <f t="shared" si="5"/>
        <v>4319</v>
      </c>
      <c r="V186" s="1">
        <f ca="1">OFFSET(Export!B$8,$U186,0)</f>
        <v>43127</v>
      </c>
      <c r="W186">
        <f ca="1">OFFSET(Export!F$8,$U186,0)</f>
        <v>0</v>
      </c>
      <c r="X186">
        <f ca="1">OFFSET(Export!G$8,$U186,0)</f>
        <v>0</v>
      </c>
      <c r="Y186">
        <f ca="1">OFFSET(Export!I$8,$U186,0)</f>
        <v>0</v>
      </c>
      <c r="Z186">
        <f ca="1">OFFSET(Export!J$8,$U186,0)</f>
        <v>0</v>
      </c>
      <c r="AA186">
        <f ca="1">OFFSET(Export!K$8,$U186,0)</f>
        <v>0</v>
      </c>
      <c r="AB186">
        <f ca="1">OFFSET(Export!L$8,$U186,0)</f>
        <v>0</v>
      </c>
      <c r="AC186">
        <f ca="1">OFFSET(Export!M$8,$U186,0)</f>
        <v>0</v>
      </c>
      <c r="AD186">
        <f ca="1">OFFSET(Export!H$8,$U186,0)</f>
        <v>7</v>
      </c>
      <c r="AE186">
        <f ca="1">OFFSET(Export!N$8,$U186,0)</f>
        <v>0</v>
      </c>
      <c r="AF186">
        <f ca="1">OFFSET(Export!O$8,$U186,0)</f>
        <v>5</v>
      </c>
      <c r="AG186">
        <f ca="1">OFFSET(Export!P$8,$U186,0)</f>
        <v>12</v>
      </c>
      <c r="AH186">
        <f ca="1">OFFSET(Export!T$8,$U186,0)</f>
        <v>16</v>
      </c>
      <c r="AI186">
        <f ca="1">OFFSET(Export!E$8,$U186,0)</f>
        <v>6</v>
      </c>
    </row>
    <row r="187" spans="1:35" x14ac:dyDescent="0.25">
      <c r="A187">
        <f t="shared" si="4"/>
        <v>4320</v>
      </c>
      <c r="B187" s="1">
        <f ca="1">OFFSET(Import!B$8,$A187,0)</f>
        <v>43128</v>
      </c>
      <c r="C187">
        <f ca="1">OFFSET(Import!F$8,$A187,0)</f>
        <v>0</v>
      </c>
      <c r="D187">
        <f ca="1">OFFSET(Import!G$8,$A187,0)</f>
        <v>0</v>
      </c>
      <c r="E187">
        <f ca="1">OFFSET(Import!I$8,$A187,0)</f>
        <v>135</v>
      </c>
      <c r="F187">
        <f ca="1">OFFSET(Import!J$8,$A187,0)</f>
        <v>0</v>
      </c>
      <c r="G187">
        <f ca="1">OFFSET(Import!K$8,$A187,0)</f>
        <v>76</v>
      </c>
      <c r="H187">
        <f ca="1">OFFSET(Import!L$8,$A187,0)</f>
        <v>0</v>
      </c>
      <c r="I187">
        <f ca="1">OFFSET(Import!M$8,$A187,0)</f>
        <v>0</v>
      </c>
      <c r="J187">
        <f ca="1">OFFSET(Import!H$8,$A187,0)</f>
        <v>105</v>
      </c>
      <c r="K187">
        <f ca="1">OFFSET(Import!N$8,$A187,0)</f>
        <v>0</v>
      </c>
      <c r="L187">
        <f ca="1">OFFSET(Import!O$8,$A187,0)</f>
        <v>19</v>
      </c>
      <c r="M187">
        <f ca="1">OFFSET(Import!R$8,$A187,0)</f>
        <v>30</v>
      </c>
      <c r="N187">
        <f ca="1">OFFSET(Import!S$8,$A187,0)</f>
        <v>15</v>
      </c>
      <c r="O187">
        <f ca="1">OFFSET(Import!D$8,$A187,0)</f>
        <v>405</v>
      </c>
      <c r="U187">
        <f t="shared" si="5"/>
        <v>4320</v>
      </c>
      <c r="V187" s="1">
        <f ca="1">OFFSET(Export!B$8,$U187,0)</f>
        <v>43128</v>
      </c>
      <c r="W187">
        <f ca="1">OFFSET(Export!F$8,$U187,0)</f>
        <v>0</v>
      </c>
      <c r="X187">
        <f ca="1">OFFSET(Export!G$8,$U187,0)</f>
        <v>0</v>
      </c>
      <c r="Y187">
        <f ca="1">OFFSET(Export!I$8,$U187,0)</f>
        <v>0</v>
      </c>
      <c r="Z187">
        <f ca="1">OFFSET(Export!J$8,$U187,0)</f>
        <v>0</v>
      </c>
      <c r="AA187">
        <f ca="1">OFFSET(Export!K$8,$U187,0)</f>
        <v>0</v>
      </c>
      <c r="AB187">
        <f ca="1">OFFSET(Export!L$8,$U187,0)</f>
        <v>0</v>
      </c>
      <c r="AC187">
        <f ca="1">OFFSET(Export!M$8,$U187,0)</f>
        <v>0</v>
      </c>
      <c r="AD187">
        <f ca="1">OFFSET(Export!H$8,$U187,0)</f>
        <v>7</v>
      </c>
      <c r="AE187">
        <f ca="1">OFFSET(Export!N$8,$U187,0)</f>
        <v>0</v>
      </c>
      <c r="AF187">
        <f ca="1">OFFSET(Export!O$8,$U187,0)</f>
        <v>5</v>
      </c>
      <c r="AG187">
        <f ca="1">OFFSET(Export!P$8,$U187,0)</f>
        <v>12</v>
      </c>
      <c r="AH187">
        <f ca="1">OFFSET(Export!T$8,$U187,0)</f>
        <v>16</v>
      </c>
      <c r="AI187">
        <f ca="1">OFFSET(Export!E$8,$U187,0)</f>
        <v>6</v>
      </c>
    </row>
    <row r="188" spans="1:35" x14ac:dyDescent="0.25">
      <c r="A188">
        <f t="shared" si="4"/>
        <v>4321</v>
      </c>
      <c r="B188" s="1">
        <f ca="1">OFFSET(Import!B$8,$A188,0)</f>
        <v>43129</v>
      </c>
      <c r="C188">
        <f ca="1">OFFSET(Import!F$8,$A188,0)</f>
        <v>0</v>
      </c>
      <c r="D188">
        <f ca="1">OFFSET(Import!G$8,$A188,0)</f>
        <v>0</v>
      </c>
      <c r="E188">
        <f ca="1">OFFSET(Import!I$8,$A188,0)</f>
        <v>135</v>
      </c>
      <c r="F188">
        <f ca="1">OFFSET(Import!J$8,$A188,0)</f>
        <v>0</v>
      </c>
      <c r="G188">
        <f ca="1">OFFSET(Import!K$8,$A188,0)</f>
        <v>76</v>
      </c>
      <c r="H188">
        <f ca="1">OFFSET(Import!L$8,$A188,0)</f>
        <v>0</v>
      </c>
      <c r="I188">
        <f ca="1">OFFSET(Import!M$8,$A188,0)</f>
        <v>0</v>
      </c>
      <c r="J188">
        <f ca="1">OFFSET(Import!H$8,$A188,0)</f>
        <v>105</v>
      </c>
      <c r="K188">
        <f ca="1">OFFSET(Import!N$8,$A188,0)</f>
        <v>0</v>
      </c>
      <c r="L188">
        <f ca="1">OFFSET(Import!O$8,$A188,0)</f>
        <v>19</v>
      </c>
      <c r="M188">
        <f ca="1">OFFSET(Import!R$8,$A188,0)</f>
        <v>30</v>
      </c>
      <c r="N188">
        <f ca="1">OFFSET(Import!S$8,$A188,0)</f>
        <v>15</v>
      </c>
      <c r="O188">
        <f ca="1">OFFSET(Import!D$8,$A188,0)</f>
        <v>405</v>
      </c>
      <c r="U188">
        <f t="shared" si="5"/>
        <v>4321</v>
      </c>
      <c r="V188" s="1">
        <f ca="1">OFFSET(Export!B$8,$U188,0)</f>
        <v>43129</v>
      </c>
      <c r="W188">
        <f ca="1">OFFSET(Export!F$8,$U188,0)</f>
        <v>0</v>
      </c>
      <c r="X188">
        <f ca="1">OFFSET(Export!G$8,$U188,0)</f>
        <v>0</v>
      </c>
      <c r="Y188">
        <f ca="1">OFFSET(Export!I$8,$U188,0)</f>
        <v>0</v>
      </c>
      <c r="Z188">
        <f ca="1">OFFSET(Export!J$8,$U188,0)</f>
        <v>0</v>
      </c>
      <c r="AA188">
        <f ca="1">OFFSET(Export!K$8,$U188,0)</f>
        <v>0</v>
      </c>
      <c r="AB188">
        <f ca="1">OFFSET(Export!L$8,$U188,0)</f>
        <v>0</v>
      </c>
      <c r="AC188">
        <f ca="1">OFFSET(Export!M$8,$U188,0)</f>
        <v>0</v>
      </c>
      <c r="AD188">
        <f ca="1">OFFSET(Export!H$8,$U188,0)</f>
        <v>7</v>
      </c>
      <c r="AE188">
        <f ca="1">OFFSET(Export!N$8,$U188,0)</f>
        <v>0</v>
      </c>
      <c r="AF188">
        <f ca="1">OFFSET(Export!O$8,$U188,0)</f>
        <v>5</v>
      </c>
      <c r="AG188">
        <f ca="1">OFFSET(Export!P$8,$U188,0)</f>
        <v>12</v>
      </c>
      <c r="AH188">
        <f ca="1">OFFSET(Export!T$8,$U188,0)</f>
        <v>16</v>
      </c>
      <c r="AI188">
        <f ca="1">OFFSET(Export!E$8,$U188,0)</f>
        <v>6</v>
      </c>
    </row>
    <row r="189" spans="1:35" x14ac:dyDescent="0.25">
      <c r="A189">
        <f t="shared" si="4"/>
        <v>4322</v>
      </c>
      <c r="B189" s="1">
        <f ca="1">OFFSET(Import!B$8,$A189,0)</f>
        <v>43130</v>
      </c>
      <c r="C189">
        <f ca="1">OFFSET(Import!F$8,$A189,0)</f>
        <v>0</v>
      </c>
      <c r="D189">
        <f ca="1">OFFSET(Import!G$8,$A189,0)</f>
        <v>0</v>
      </c>
      <c r="E189">
        <f ca="1">OFFSET(Import!I$8,$A189,0)</f>
        <v>135</v>
      </c>
      <c r="F189">
        <f ca="1">OFFSET(Import!J$8,$A189,0)</f>
        <v>0</v>
      </c>
      <c r="G189">
        <f ca="1">OFFSET(Import!K$8,$A189,0)</f>
        <v>76</v>
      </c>
      <c r="H189">
        <f ca="1">OFFSET(Import!L$8,$A189,0)</f>
        <v>0</v>
      </c>
      <c r="I189">
        <f ca="1">OFFSET(Import!M$8,$A189,0)</f>
        <v>0</v>
      </c>
      <c r="J189">
        <f ca="1">OFFSET(Import!H$8,$A189,0)</f>
        <v>105</v>
      </c>
      <c r="K189">
        <f ca="1">OFFSET(Import!N$8,$A189,0)</f>
        <v>0</v>
      </c>
      <c r="L189">
        <f ca="1">OFFSET(Import!O$8,$A189,0)</f>
        <v>19</v>
      </c>
      <c r="M189">
        <f ca="1">OFFSET(Import!R$8,$A189,0)</f>
        <v>30</v>
      </c>
      <c r="N189">
        <f ca="1">OFFSET(Import!S$8,$A189,0)</f>
        <v>15</v>
      </c>
      <c r="O189">
        <f ca="1">OFFSET(Import!D$8,$A189,0)</f>
        <v>405</v>
      </c>
      <c r="U189">
        <f t="shared" si="5"/>
        <v>4322</v>
      </c>
      <c r="V189" s="1">
        <f ca="1">OFFSET(Export!B$8,$U189,0)</f>
        <v>43130</v>
      </c>
      <c r="W189">
        <f ca="1">OFFSET(Export!F$8,$U189,0)</f>
        <v>0</v>
      </c>
      <c r="X189">
        <f ca="1">OFFSET(Export!G$8,$U189,0)</f>
        <v>0</v>
      </c>
      <c r="Y189">
        <f ca="1">OFFSET(Export!I$8,$U189,0)</f>
        <v>0</v>
      </c>
      <c r="Z189">
        <f ca="1">OFFSET(Export!J$8,$U189,0)</f>
        <v>0</v>
      </c>
      <c r="AA189">
        <f ca="1">OFFSET(Export!K$8,$U189,0)</f>
        <v>0</v>
      </c>
      <c r="AB189">
        <f ca="1">OFFSET(Export!L$8,$U189,0)</f>
        <v>0</v>
      </c>
      <c r="AC189">
        <f ca="1">OFFSET(Export!M$8,$U189,0)</f>
        <v>0</v>
      </c>
      <c r="AD189">
        <f ca="1">OFFSET(Export!H$8,$U189,0)</f>
        <v>7</v>
      </c>
      <c r="AE189">
        <f ca="1">OFFSET(Export!N$8,$U189,0)</f>
        <v>0</v>
      </c>
      <c r="AF189">
        <f ca="1">OFFSET(Export!O$8,$U189,0)</f>
        <v>5</v>
      </c>
      <c r="AG189">
        <f ca="1">OFFSET(Export!P$8,$U189,0)</f>
        <v>12</v>
      </c>
      <c r="AH189">
        <f ca="1">OFFSET(Export!T$8,$U189,0)</f>
        <v>16</v>
      </c>
      <c r="AI189">
        <f ca="1">OFFSET(Export!E$8,$U189,0)</f>
        <v>6</v>
      </c>
    </row>
    <row r="190" spans="1:35" x14ac:dyDescent="0.25">
      <c r="A190">
        <f t="shared" si="4"/>
        <v>4323</v>
      </c>
      <c r="B190" s="1">
        <f ca="1">OFFSET(Import!B$8,$A190,0)</f>
        <v>43131</v>
      </c>
      <c r="C190">
        <f ca="1">OFFSET(Import!F$8,$A190,0)</f>
        <v>0</v>
      </c>
      <c r="D190">
        <f ca="1">OFFSET(Import!G$8,$A190,0)</f>
        <v>0</v>
      </c>
      <c r="E190">
        <f ca="1">OFFSET(Import!I$8,$A190,0)</f>
        <v>135</v>
      </c>
      <c r="F190">
        <f ca="1">OFFSET(Import!J$8,$A190,0)</f>
        <v>0</v>
      </c>
      <c r="G190">
        <f ca="1">OFFSET(Import!K$8,$A190,0)</f>
        <v>76</v>
      </c>
      <c r="H190">
        <f ca="1">OFFSET(Import!L$8,$A190,0)</f>
        <v>0</v>
      </c>
      <c r="I190">
        <f ca="1">OFFSET(Import!M$8,$A190,0)</f>
        <v>0</v>
      </c>
      <c r="J190">
        <f ca="1">OFFSET(Import!H$8,$A190,0)</f>
        <v>105</v>
      </c>
      <c r="K190">
        <f ca="1">OFFSET(Import!N$8,$A190,0)</f>
        <v>0</v>
      </c>
      <c r="L190">
        <f ca="1">OFFSET(Import!O$8,$A190,0)</f>
        <v>19</v>
      </c>
      <c r="M190">
        <f ca="1">OFFSET(Import!R$8,$A190,0)</f>
        <v>30</v>
      </c>
      <c r="N190">
        <f ca="1">OFFSET(Import!S$8,$A190,0)</f>
        <v>15</v>
      </c>
      <c r="O190">
        <f ca="1">OFFSET(Import!D$8,$A190,0)</f>
        <v>405</v>
      </c>
      <c r="U190">
        <f t="shared" si="5"/>
        <v>4323</v>
      </c>
      <c r="V190" s="1">
        <f ca="1">OFFSET(Export!B$8,$U190,0)</f>
        <v>43131</v>
      </c>
      <c r="W190">
        <f ca="1">OFFSET(Export!F$8,$U190,0)</f>
        <v>0</v>
      </c>
      <c r="X190">
        <f ca="1">OFFSET(Export!G$8,$U190,0)</f>
        <v>0</v>
      </c>
      <c r="Y190">
        <f ca="1">OFFSET(Export!I$8,$U190,0)</f>
        <v>0</v>
      </c>
      <c r="Z190">
        <f ca="1">OFFSET(Export!J$8,$U190,0)</f>
        <v>0</v>
      </c>
      <c r="AA190">
        <f ca="1">OFFSET(Export!K$8,$U190,0)</f>
        <v>0</v>
      </c>
      <c r="AB190">
        <f ca="1">OFFSET(Export!L$8,$U190,0)</f>
        <v>0</v>
      </c>
      <c r="AC190">
        <f ca="1">OFFSET(Export!M$8,$U190,0)</f>
        <v>0</v>
      </c>
      <c r="AD190">
        <f ca="1">OFFSET(Export!H$8,$U190,0)</f>
        <v>7</v>
      </c>
      <c r="AE190">
        <f ca="1">OFFSET(Export!N$8,$U190,0)</f>
        <v>0</v>
      </c>
      <c r="AF190">
        <f ca="1">OFFSET(Export!O$8,$U190,0)</f>
        <v>5</v>
      </c>
      <c r="AG190">
        <f ca="1">OFFSET(Export!P$8,$U190,0)</f>
        <v>12</v>
      </c>
      <c r="AH190">
        <f ca="1">OFFSET(Export!T$8,$U190,0)</f>
        <v>16</v>
      </c>
      <c r="AI190">
        <f ca="1">OFFSET(Export!E$8,$U190,0)</f>
        <v>6</v>
      </c>
    </row>
    <row r="191" spans="1:35" x14ac:dyDescent="0.25">
      <c r="A191">
        <f t="shared" si="4"/>
        <v>4324</v>
      </c>
      <c r="B191" s="1">
        <f ca="1">OFFSET(Import!B$8,$A191,0)</f>
        <v>43132</v>
      </c>
      <c r="C191">
        <f ca="1">OFFSET(Import!F$8,$A191,0)</f>
        <v>90</v>
      </c>
      <c r="D191">
        <f ca="1">OFFSET(Import!G$8,$A191,0)</f>
        <v>0</v>
      </c>
      <c r="E191">
        <f ca="1">OFFSET(Import!I$8,$A191,0)</f>
        <v>80</v>
      </c>
      <c r="F191">
        <f ca="1">OFFSET(Import!J$8,$A191,0)</f>
        <v>0</v>
      </c>
      <c r="G191">
        <f ca="1">OFFSET(Import!K$8,$A191,0)</f>
        <v>76</v>
      </c>
      <c r="H191">
        <f ca="1">OFFSET(Import!L$8,$A191,0)</f>
        <v>0</v>
      </c>
      <c r="I191">
        <f ca="1">OFFSET(Import!M$8,$A191,0)</f>
        <v>0</v>
      </c>
      <c r="J191">
        <f ca="1">OFFSET(Import!H$8,$A191,0)</f>
        <v>125</v>
      </c>
      <c r="K191">
        <f ca="1">OFFSET(Import!N$8,$A191,0)</f>
        <v>0</v>
      </c>
      <c r="L191">
        <f ca="1">OFFSET(Import!O$8,$A191,0)</f>
        <v>19</v>
      </c>
      <c r="M191">
        <f ca="1">OFFSET(Import!R$8,$A191,0)</f>
        <v>10</v>
      </c>
      <c r="N191">
        <f ca="1">OFFSET(Import!S$8,$A191,0)</f>
        <v>5</v>
      </c>
      <c r="O191">
        <f ca="1">OFFSET(Import!D$8,$A191,0)</f>
        <v>405</v>
      </c>
      <c r="U191">
        <f t="shared" si="5"/>
        <v>4324</v>
      </c>
      <c r="V191" s="1">
        <f ca="1">OFFSET(Export!B$8,$U191,0)</f>
        <v>43132</v>
      </c>
      <c r="W191">
        <f ca="1">OFFSET(Export!F$8,$U191,0)</f>
        <v>0</v>
      </c>
      <c r="X191">
        <f ca="1">OFFSET(Export!G$8,$U191,0)</f>
        <v>0</v>
      </c>
      <c r="Y191">
        <f ca="1">OFFSET(Export!I$8,$U191,0)</f>
        <v>0</v>
      </c>
      <c r="Z191">
        <f ca="1">OFFSET(Export!J$8,$U191,0)</f>
        <v>0</v>
      </c>
      <c r="AA191">
        <f ca="1">OFFSET(Export!K$8,$U191,0)</f>
        <v>0</v>
      </c>
      <c r="AB191">
        <f ca="1">OFFSET(Export!L$8,$U191,0)</f>
        <v>0</v>
      </c>
      <c r="AC191">
        <f ca="1">OFFSET(Export!M$8,$U191,0)</f>
        <v>0</v>
      </c>
      <c r="AD191">
        <f ca="1">OFFSET(Export!H$8,$U191,0)</f>
        <v>6</v>
      </c>
      <c r="AE191">
        <f ca="1">OFFSET(Export!N$8,$U191,0)</f>
        <v>0</v>
      </c>
      <c r="AF191">
        <f ca="1">OFFSET(Export!O$8,$U191,0)</f>
        <v>11</v>
      </c>
      <c r="AG191">
        <f ca="1">OFFSET(Export!P$8,$U191,0)</f>
        <v>12</v>
      </c>
      <c r="AH191">
        <f ca="1">OFFSET(Export!T$8,$U191,0)</f>
        <v>16</v>
      </c>
      <c r="AI191">
        <f ca="1">OFFSET(Export!E$8,$U191,0)</f>
        <v>6</v>
      </c>
    </row>
    <row r="192" spans="1:35" x14ac:dyDescent="0.25">
      <c r="A192">
        <f t="shared" si="4"/>
        <v>4325</v>
      </c>
      <c r="B192" s="1">
        <f ca="1">OFFSET(Import!B$8,$A192,0)</f>
        <v>43133</v>
      </c>
      <c r="C192">
        <f ca="1">OFFSET(Import!F$8,$A192,0)</f>
        <v>90</v>
      </c>
      <c r="D192">
        <f ca="1">OFFSET(Import!G$8,$A192,0)</f>
        <v>0</v>
      </c>
      <c r="E192">
        <f ca="1">OFFSET(Import!I$8,$A192,0)</f>
        <v>80</v>
      </c>
      <c r="F192">
        <f ca="1">OFFSET(Import!J$8,$A192,0)</f>
        <v>0</v>
      </c>
      <c r="G192">
        <f ca="1">OFFSET(Import!K$8,$A192,0)</f>
        <v>76</v>
      </c>
      <c r="H192">
        <f ca="1">OFFSET(Import!L$8,$A192,0)</f>
        <v>0</v>
      </c>
      <c r="I192">
        <f ca="1">OFFSET(Import!M$8,$A192,0)</f>
        <v>0</v>
      </c>
      <c r="J192">
        <f ca="1">OFFSET(Import!H$8,$A192,0)</f>
        <v>125</v>
      </c>
      <c r="K192">
        <f ca="1">OFFSET(Import!N$8,$A192,0)</f>
        <v>0</v>
      </c>
      <c r="L192">
        <f ca="1">OFFSET(Import!O$8,$A192,0)</f>
        <v>19</v>
      </c>
      <c r="M192">
        <f ca="1">OFFSET(Import!R$8,$A192,0)</f>
        <v>10</v>
      </c>
      <c r="N192">
        <f ca="1">OFFSET(Import!S$8,$A192,0)</f>
        <v>5</v>
      </c>
      <c r="O192">
        <f ca="1">OFFSET(Import!D$8,$A192,0)</f>
        <v>405</v>
      </c>
      <c r="U192">
        <f t="shared" si="5"/>
        <v>4325</v>
      </c>
      <c r="V192" s="1">
        <f ca="1">OFFSET(Export!B$8,$U192,0)</f>
        <v>43133</v>
      </c>
      <c r="W192">
        <f ca="1">OFFSET(Export!F$8,$U192,0)</f>
        <v>0</v>
      </c>
      <c r="X192">
        <f ca="1">OFFSET(Export!G$8,$U192,0)</f>
        <v>0</v>
      </c>
      <c r="Y192">
        <f ca="1">OFFSET(Export!I$8,$U192,0)</f>
        <v>0</v>
      </c>
      <c r="Z192">
        <f ca="1">OFFSET(Export!J$8,$U192,0)</f>
        <v>0</v>
      </c>
      <c r="AA192">
        <f ca="1">OFFSET(Export!K$8,$U192,0)</f>
        <v>0</v>
      </c>
      <c r="AB192">
        <f ca="1">OFFSET(Export!L$8,$U192,0)</f>
        <v>0</v>
      </c>
      <c r="AC192">
        <f ca="1">OFFSET(Export!M$8,$U192,0)</f>
        <v>0</v>
      </c>
      <c r="AD192">
        <f ca="1">OFFSET(Export!H$8,$U192,0)</f>
        <v>6</v>
      </c>
      <c r="AE192">
        <f ca="1">OFFSET(Export!N$8,$U192,0)</f>
        <v>0</v>
      </c>
      <c r="AF192">
        <f ca="1">OFFSET(Export!O$8,$U192,0)</f>
        <v>11</v>
      </c>
      <c r="AG192">
        <f ca="1">OFFSET(Export!P$8,$U192,0)</f>
        <v>12</v>
      </c>
      <c r="AH192">
        <f ca="1">OFFSET(Export!T$8,$U192,0)</f>
        <v>16</v>
      </c>
      <c r="AI192">
        <f ca="1">OFFSET(Export!E$8,$U192,0)</f>
        <v>6</v>
      </c>
    </row>
    <row r="193" spans="1:35" x14ac:dyDescent="0.25">
      <c r="A193">
        <f t="shared" si="4"/>
        <v>4326</v>
      </c>
      <c r="B193" s="1">
        <f ca="1">OFFSET(Import!B$8,$A193,0)</f>
        <v>43134</v>
      </c>
      <c r="C193">
        <f ca="1">OFFSET(Import!F$8,$A193,0)</f>
        <v>90</v>
      </c>
      <c r="D193">
        <f ca="1">OFFSET(Import!G$8,$A193,0)</f>
        <v>0</v>
      </c>
      <c r="E193">
        <f ca="1">OFFSET(Import!I$8,$A193,0)</f>
        <v>80</v>
      </c>
      <c r="F193">
        <f ca="1">OFFSET(Import!J$8,$A193,0)</f>
        <v>0</v>
      </c>
      <c r="G193">
        <f ca="1">OFFSET(Import!K$8,$A193,0)</f>
        <v>76</v>
      </c>
      <c r="H193">
        <f ca="1">OFFSET(Import!L$8,$A193,0)</f>
        <v>0</v>
      </c>
      <c r="I193">
        <f ca="1">OFFSET(Import!M$8,$A193,0)</f>
        <v>0</v>
      </c>
      <c r="J193">
        <f ca="1">OFFSET(Import!H$8,$A193,0)</f>
        <v>125</v>
      </c>
      <c r="K193">
        <f ca="1">OFFSET(Import!N$8,$A193,0)</f>
        <v>0</v>
      </c>
      <c r="L193">
        <f ca="1">OFFSET(Import!O$8,$A193,0)</f>
        <v>19</v>
      </c>
      <c r="M193">
        <f ca="1">OFFSET(Import!R$8,$A193,0)</f>
        <v>10</v>
      </c>
      <c r="N193">
        <f ca="1">OFFSET(Import!S$8,$A193,0)</f>
        <v>5</v>
      </c>
      <c r="O193">
        <f ca="1">OFFSET(Import!D$8,$A193,0)</f>
        <v>405</v>
      </c>
      <c r="U193">
        <f t="shared" si="5"/>
        <v>4326</v>
      </c>
      <c r="V193" s="1">
        <f ca="1">OFFSET(Export!B$8,$U193,0)</f>
        <v>43134</v>
      </c>
      <c r="W193">
        <f ca="1">OFFSET(Export!F$8,$U193,0)</f>
        <v>0</v>
      </c>
      <c r="X193">
        <f ca="1">OFFSET(Export!G$8,$U193,0)</f>
        <v>0</v>
      </c>
      <c r="Y193">
        <f ca="1">OFFSET(Export!I$8,$U193,0)</f>
        <v>0</v>
      </c>
      <c r="Z193">
        <f ca="1">OFFSET(Export!J$8,$U193,0)</f>
        <v>0</v>
      </c>
      <c r="AA193">
        <f ca="1">OFFSET(Export!K$8,$U193,0)</f>
        <v>0</v>
      </c>
      <c r="AB193">
        <f ca="1">OFFSET(Export!L$8,$U193,0)</f>
        <v>0</v>
      </c>
      <c r="AC193">
        <f ca="1">OFFSET(Export!M$8,$U193,0)</f>
        <v>0</v>
      </c>
      <c r="AD193">
        <f ca="1">OFFSET(Export!H$8,$U193,0)</f>
        <v>6</v>
      </c>
      <c r="AE193">
        <f ca="1">OFFSET(Export!N$8,$U193,0)</f>
        <v>0</v>
      </c>
      <c r="AF193">
        <f ca="1">OFFSET(Export!O$8,$U193,0)</f>
        <v>11</v>
      </c>
      <c r="AG193">
        <f ca="1">OFFSET(Export!P$8,$U193,0)</f>
        <v>12</v>
      </c>
      <c r="AH193">
        <f ca="1">OFFSET(Export!T$8,$U193,0)</f>
        <v>16</v>
      </c>
      <c r="AI193">
        <f ca="1">OFFSET(Export!E$8,$U193,0)</f>
        <v>6</v>
      </c>
    </row>
    <row r="194" spans="1:35" x14ac:dyDescent="0.25">
      <c r="A194">
        <f t="shared" si="4"/>
        <v>4327</v>
      </c>
      <c r="B194" s="1">
        <f ca="1">OFFSET(Import!B$8,$A194,0)</f>
        <v>43135</v>
      </c>
      <c r="C194">
        <f ca="1">OFFSET(Import!F$8,$A194,0)</f>
        <v>90</v>
      </c>
      <c r="D194">
        <f ca="1">OFFSET(Import!G$8,$A194,0)</f>
        <v>0</v>
      </c>
      <c r="E194">
        <f ca="1">OFFSET(Import!I$8,$A194,0)</f>
        <v>80</v>
      </c>
      <c r="F194">
        <f ca="1">OFFSET(Import!J$8,$A194,0)</f>
        <v>0</v>
      </c>
      <c r="G194">
        <f ca="1">OFFSET(Import!K$8,$A194,0)</f>
        <v>76</v>
      </c>
      <c r="H194">
        <f ca="1">OFFSET(Import!L$8,$A194,0)</f>
        <v>0</v>
      </c>
      <c r="I194">
        <f ca="1">OFFSET(Import!M$8,$A194,0)</f>
        <v>0</v>
      </c>
      <c r="J194">
        <f ca="1">OFFSET(Import!H$8,$A194,0)</f>
        <v>125</v>
      </c>
      <c r="K194">
        <f ca="1">OFFSET(Import!N$8,$A194,0)</f>
        <v>0</v>
      </c>
      <c r="L194">
        <f ca="1">OFFSET(Import!O$8,$A194,0)</f>
        <v>19</v>
      </c>
      <c r="M194">
        <f ca="1">OFFSET(Import!R$8,$A194,0)</f>
        <v>10</v>
      </c>
      <c r="N194">
        <f ca="1">OFFSET(Import!S$8,$A194,0)</f>
        <v>5</v>
      </c>
      <c r="O194">
        <f ca="1">OFFSET(Import!D$8,$A194,0)</f>
        <v>405</v>
      </c>
      <c r="U194">
        <f t="shared" si="5"/>
        <v>4327</v>
      </c>
      <c r="V194" s="1">
        <f ca="1">OFFSET(Export!B$8,$U194,0)</f>
        <v>43135</v>
      </c>
      <c r="W194">
        <f ca="1">OFFSET(Export!F$8,$U194,0)</f>
        <v>0</v>
      </c>
      <c r="X194">
        <f ca="1">OFFSET(Export!G$8,$U194,0)</f>
        <v>0</v>
      </c>
      <c r="Y194">
        <f ca="1">OFFSET(Export!I$8,$U194,0)</f>
        <v>0</v>
      </c>
      <c r="Z194">
        <f ca="1">OFFSET(Export!J$8,$U194,0)</f>
        <v>0</v>
      </c>
      <c r="AA194">
        <f ca="1">OFFSET(Export!K$8,$U194,0)</f>
        <v>0</v>
      </c>
      <c r="AB194">
        <f ca="1">OFFSET(Export!L$8,$U194,0)</f>
        <v>0</v>
      </c>
      <c r="AC194">
        <f ca="1">OFFSET(Export!M$8,$U194,0)</f>
        <v>0</v>
      </c>
      <c r="AD194">
        <f ca="1">OFFSET(Export!H$8,$U194,0)</f>
        <v>6</v>
      </c>
      <c r="AE194">
        <f ca="1">OFFSET(Export!N$8,$U194,0)</f>
        <v>0</v>
      </c>
      <c r="AF194">
        <f ca="1">OFFSET(Export!O$8,$U194,0)</f>
        <v>11</v>
      </c>
      <c r="AG194">
        <f ca="1">OFFSET(Export!P$8,$U194,0)</f>
        <v>12</v>
      </c>
      <c r="AH194">
        <f ca="1">OFFSET(Export!T$8,$U194,0)</f>
        <v>16</v>
      </c>
      <c r="AI194">
        <f ca="1">OFFSET(Export!E$8,$U194,0)</f>
        <v>6</v>
      </c>
    </row>
    <row r="195" spans="1:35" x14ac:dyDescent="0.25">
      <c r="A195">
        <f t="shared" si="4"/>
        <v>4328</v>
      </c>
      <c r="B195" s="1">
        <f ca="1">OFFSET(Import!B$8,$A195,0)</f>
        <v>43136</v>
      </c>
      <c r="C195">
        <f ca="1">OFFSET(Import!F$8,$A195,0)</f>
        <v>90</v>
      </c>
      <c r="D195">
        <f ca="1">OFFSET(Import!G$8,$A195,0)</f>
        <v>0</v>
      </c>
      <c r="E195">
        <f ca="1">OFFSET(Import!I$8,$A195,0)</f>
        <v>80</v>
      </c>
      <c r="F195">
        <f ca="1">OFFSET(Import!J$8,$A195,0)</f>
        <v>0</v>
      </c>
      <c r="G195">
        <f ca="1">OFFSET(Import!K$8,$A195,0)</f>
        <v>76</v>
      </c>
      <c r="H195">
        <f ca="1">OFFSET(Import!L$8,$A195,0)</f>
        <v>0</v>
      </c>
      <c r="I195">
        <f ca="1">OFFSET(Import!M$8,$A195,0)</f>
        <v>0</v>
      </c>
      <c r="J195">
        <f ca="1">OFFSET(Import!H$8,$A195,0)</f>
        <v>125</v>
      </c>
      <c r="K195">
        <f ca="1">OFFSET(Import!N$8,$A195,0)</f>
        <v>0</v>
      </c>
      <c r="L195">
        <f ca="1">OFFSET(Import!O$8,$A195,0)</f>
        <v>19</v>
      </c>
      <c r="M195">
        <f ca="1">OFFSET(Import!R$8,$A195,0)</f>
        <v>10</v>
      </c>
      <c r="N195">
        <f ca="1">OFFSET(Import!S$8,$A195,0)</f>
        <v>5</v>
      </c>
      <c r="O195">
        <f ca="1">OFFSET(Import!D$8,$A195,0)</f>
        <v>405</v>
      </c>
      <c r="U195">
        <f t="shared" si="5"/>
        <v>4328</v>
      </c>
      <c r="V195" s="1">
        <f ca="1">OFFSET(Export!B$8,$U195,0)</f>
        <v>43136</v>
      </c>
      <c r="W195">
        <f ca="1">OFFSET(Export!F$8,$U195,0)</f>
        <v>0</v>
      </c>
      <c r="X195">
        <f ca="1">OFFSET(Export!G$8,$U195,0)</f>
        <v>0</v>
      </c>
      <c r="Y195">
        <f ca="1">OFFSET(Export!I$8,$U195,0)</f>
        <v>0</v>
      </c>
      <c r="Z195">
        <f ca="1">OFFSET(Export!J$8,$U195,0)</f>
        <v>0</v>
      </c>
      <c r="AA195">
        <f ca="1">OFFSET(Export!K$8,$U195,0)</f>
        <v>0</v>
      </c>
      <c r="AB195">
        <f ca="1">OFFSET(Export!L$8,$U195,0)</f>
        <v>0</v>
      </c>
      <c r="AC195">
        <f ca="1">OFFSET(Export!M$8,$U195,0)</f>
        <v>0</v>
      </c>
      <c r="AD195">
        <f ca="1">OFFSET(Export!H$8,$U195,0)</f>
        <v>6</v>
      </c>
      <c r="AE195">
        <f ca="1">OFFSET(Export!N$8,$U195,0)</f>
        <v>0</v>
      </c>
      <c r="AF195">
        <f ca="1">OFFSET(Export!O$8,$U195,0)</f>
        <v>11</v>
      </c>
      <c r="AG195">
        <f ca="1">OFFSET(Export!P$8,$U195,0)</f>
        <v>12</v>
      </c>
      <c r="AH195">
        <f ca="1">OFFSET(Export!T$8,$U195,0)</f>
        <v>16</v>
      </c>
      <c r="AI195">
        <f ca="1">OFFSET(Export!E$8,$U195,0)</f>
        <v>6</v>
      </c>
    </row>
    <row r="196" spans="1:35" x14ac:dyDescent="0.25">
      <c r="A196">
        <f t="shared" si="4"/>
        <v>4329</v>
      </c>
      <c r="B196" s="1">
        <f ca="1">OFFSET(Import!B$8,$A196,0)</f>
        <v>43137</v>
      </c>
      <c r="C196">
        <f ca="1">OFFSET(Import!F$8,$A196,0)</f>
        <v>90</v>
      </c>
      <c r="D196">
        <f ca="1">OFFSET(Import!G$8,$A196,0)</f>
        <v>0</v>
      </c>
      <c r="E196">
        <f ca="1">OFFSET(Import!I$8,$A196,0)</f>
        <v>80</v>
      </c>
      <c r="F196">
        <f ca="1">OFFSET(Import!J$8,$A196,0)</f>
        <v>0</v>
      </c>
      <c r="G196">
        <f ca="1">OFFSET(Import!K$8,$A196,0)</f>
        <v>76</v>
      </c>
      <c r="H196">
        <f ca="1">OFFSET(Import!L$8,$A196,0)</f>
        <v>0</v>
      </c>
      <c r="I196">
        <f ca="1">OFFSET(Import!M$8,$A196,0)</f>
        <v>0</v>
      </c>
      <c r="J196">
        <f ca="1">OFFSET(Import!H$8,$A196,0)</f>
        <v>125</v>
      </c>
      <c r="K196">
        <f ca="1">OFFSET(Import!N$8,$A196,0)</f>
        <v>0</v>
      </c>
      <c r="L196">
        <f ca="1">OFFSET(Import!O$8,$A196,0)</f>
        <v>19</v>
      </c>
      <c r="M196">
        <f ca="1">OFFSET(Import!R$8,$A196,0)</f>
        <v>10</v>
      </c>
      <c r="N196">
        <f ca="1">OFFSET(Import!S$8,$A196,0)</f>
        <v>5</v>
      </c>
      <c r="O196">
        <f ca="1">OFFSET(Import!D$8,$A196,0)</f>
        <v>405</v>
      </c>
      <c r="U196">
        <f t="shared" si="5"/>
        <v>4329</v>
      </c>
      <c r="V196" s="1">
        <f ca="1">OFFSET(Export!B$8,$U196,0)</f>
        <v>43137</v>
      </c>
      <c r="W196">
        <f ca="1">OFFSET(Export!F$8,$U196,0)</f>
        <v>0</v>
      </c>
      <c r="X196">
        <f ca="1">OFFSET(Export!G$8,$U196,0)</f>
        <v>0</v>
      </c>
      <c r="Y196">
        <f ca="1">OFFSET(Export!I$8,$U196,0)</f>
        <v>0</v>
      </c>
      <c r="Z196">
        <f ca="1">OFFSET(Export!J$8,$U196,0)</f>
        <v>0</v>
      </c>
      <c r="AA196">
        <f ca="1">OFFSET(Export!K$8,$U196,0)</f>
        <v>0</v>
      </c>
      <c r="AB196">
        <f ca="1">OFFSET(Export!L$8,$U196,0)</f>
        <v>0</v>
      </c>
      <c r="AC196">
        <f ca="1">OFFSET(Export!M$8,$U196,0)</f>
        <v>0</v>
      </c>
      <c r="AD196">
        <f ca="1">OFFSET(Export!H$8,$U196,0)</f>
        <v>6</v>
      </c>
      <c r="AE196">
        <f ca="1">OFFSET(Export!N$8,$U196,0)</f>
        <v>0</v>
      </c>
      <c r="AF196">
        <f ca="1">OFFSET(Export!O$8,$U196,0)</f>
        <v>11</v>
      </c>
      <c r="AG196">
        <f ca="1">OFFSET(Export!P$8,$U196,0)</f>
        <v>12</v>
      </c>
      <c r="AH196">
        <f ca="1">OFFSET(Export!T$8,$U196,0)</f>
        <v>16</v>
      </c>
      <c r="AI196">
        <f ca="1">OFFSET(Export!E$8,$U196,0)</f>
        <v>6</v>
      </c>
    </row>
    <row r="197" spans="1:35" x14ac:dyDescent="0.25">
      <c r="A197">
        <f t="shared" si="4"/>
        <v>4330</v>
      </c>
      <c r="B197" s="1">
        <f ca="1">OFFSET(Import!B$8,$A197,0)</f>
        <v>43138</v>
      </c>
      <c r="C197">
        <f ca="1">OFFSET(Import!F$8,$A197,0)</f>
        <v>90</v>
      </c>
      <c r="D197">
        <f ca="1">OFFSET(Import!G$8,$A197,0)</f>
        <v>0</v>
      </c>
      <c r="E197">
        <f ca="1">OFFSET(Import!I$8,$A197,0)</f>
        <v>80</v>
      </c>
      <c r="F197">
        <f ca="1">OFFSET(Import!J$8,$A197,0)</f>
        <v>0</v>
      </c>
      <c r="G197">
        <f ca="1">OFFSET(Import!K$8,$A197,0)</f>
        <v>76</v>
      </c>
      <c r="H197">
        <f ca="1">OFFSET(Import!L$8,$A197,0)</f>
        <v>0</v>
      </c>
      <c r="I197">
        <f ca="1">OFFSET(Import!M$8,$A197,0)</f>
        <v>0</v>
      </c>
      <c r="J197">
        <f ca="1">OFFSET(Import!H$8,$A197,0)</f>
        <v>125</v>
      </c>
      <c r="K197">
        <f ca="1">OFFSET(Import!N$8,$A197,0)</f>
        <v>0</v>
      </c>
      <c r="L197">
        <f ca="1">OFFSET(Import!O$8,$A197,0)</f>
        <v>19</v>
      </c>
      <c r="M197">
        <f ca="1">OFFSET(Import!R$8,$A197,0)</f>
        <v>10</v>
      </c>
      <c r="N197">
        <f ca="1">OFFSET(Import!S$8,$A197,0)</f>
        <v>5</v>
      </c>
      <c r="O197">
        <f ca="1">OFFSET(Import!D$8,$A197,0)</f>
        <v>405</v>
      </c>
      <c r="U197">
        <f t="shared" si="5"/>
        <v>4330</v>
      </c>
      <c r="V197" s="1">
        <f ca="1">OFFSET(Export!B$8,$U197,0)</f>
        <v>43138</v>
      </c>
      <c r="W197">
        <f ca="1">OFFSET(Export!F$8,$U197,0)</f>
        <v>0</v>
      </c>
      <c r="X197">
        <f ca="1">OFFSET(Export!G$8,$U197,0)</f>
        <v>0</v>
      </c>
      <c r="Y197">
        <f ca="1">OFFSET(Export!I$8,$U197,0)</f>
        <v>0</v>
      </c>
      <c r="Z197">
        <f ca="1">OFFSET(Export!J$8,$U197,0)</f>
        <v>0</v>
      </c>
      <c r="AA197">
        <f ca="1">OFFSET(Export!K$8,$U197,0)</f>
        <v>0</v>
      </c>
      <c r="AB197">
        <f ca="1">OFFSET(Export!L$8,$U197,0)</f>
        <v>0</v>
      </c>
      <c r="AC197">
        <f ca="1">OFFSET(Export!M$8,$U197,0)</f>
        <v>0</v>
      </c>
      <c r="AD197">
        <f ca="1">OFFSET(Export!H$8,$U197,0)</f>
        <v>6</v>
      </c>
      <c r="AE197">
        <f ca="1">OFFSET(Export!N$8,$U197,0)</f>
        <v>0</v>
      </c>
      <c r="AF197">
        <f ca="1">OFFSET(Export!O$8,$U197,0)</f>
        <v>11</v>
      </c>
      <c r="AG197">
        <f ca="1">OFFSET(Export!P$8,$U197,0)</f>
        <v>12</v>
      </c>
      <c r="AH197">
        <f ca="1">OFFSET(Export!T$8,$U197,0)</f>
        <v>16</v>
      </c>
      <c r="AI197">
        <f ca="1">OFFSET(Export!E$8,$U197,0)</f>
        <v>6</v>
      </c>
    </row>
    <row r="198" spans="1:35" x14ac:dyDescent="0.25">
      <c r="A198">
        <f t="shared" si="4"/>
        <v>4331</v>
      </c>
      <c r="B198" s="1">
        <f ca="1">OFFSET(Import!B$8,$A198,0)</f>
        <v>43139</v>
      </c>
      <c r="C198">
        <f ca="1">OFFSET(Import!F$8,$A198,0)</f>
        <v>90</v>
      </c>
      <c r="D198">
        <f ca="1">OFFSET(Import!G$8,$A198,0)</f>
        <v>0</v>
      </c>
      <c r="E198">
        <f ca="1">OFFSET(Import!I$8,$A198,0)</f>
        <v>80</v>
      </c>
      <c r="F198">
        <f ca="1">OFFSET(Import!J$8,$A198,0)</f>
        <v>0</v>
      </c>
      <c r="G198">
        <f ca="1">OFFSET(Import!K$8,$A198,0)</f>
        <v>76</v>
      </c>
      <c r="H198">
        <f ca="1">OFFSET(Import!L$8,$A198,0)</f>
        <v>0</v>
      </c>
      <c r="I198">
        <f ca="1">OFFSET(Import!M$8,$A198,0)</f>
        <v>0</v>
      </c>
      <c r="J198">
        <f ca="1">OFFSET(Import!H$8,$A198,0)</f>
        <v>125</v>
      </c>
      <c r="K198">
        <f ca="1">OFFSET(Import!N$8,$A198,0)</f>
        <v>0</v>
      </c>
      <c r="L198">
        <f ca="1">OFFSET(Import!O$8,$A198,0)</f>
        <v>19</v>
      </c>
      <c r="M198">
        <f ca="1">OFFSET(Import!R$8,$A198,0)</f>
        <v>10</v>
      </c>
      <c r="N198">
        <f ca="1">OFFSET(Import!S$8,$A198,0)</f>
        <v>5</v>
      </c>
      <c r="O198">
        <f ca="1">OFFSET(Import!D$8,$A198,0)</f>
        <v>405</v>
      </c>
      <c r="U198">
        <f t="shared" si="5"/>
        <v>4331</v>
      </c>
      <c r="V198" s="1">
        <f ca="1">OFFSET(Export!B$8,$U198,0)</f>
        <v>43139</v>
      </c>
      <c r="W198">
        <f ca="1">OFFSET(Export!F$8,$U198,0)</f>
        <v>0</v>
      </c>
      <c r="X198">
        <f ca="1">OFFSET(Export!G$8,$U198,0)</f>
        <v>0</v>
      </c>
      <c r="Y198">
        <f ca="1">OFFSET(Export!I$8,$U198,0)</f>
        <v>0</v>
      </c>
      <c r="Z198">
        <f ca="1">OFFSET(Export!J$8,$U198,0)</f>
        <v>0</v>
      </c>
      <c r="AA198">
        <f ca="1">OFFSET(Export!K$8,$U198,0)</f>
        <v>0</v>
      </c>
      <c r="AB198">
        <f ca="1">OFFSET(Export!L$8,$U198,0)</f>
        <v>0</v>
      </c>
      <c r="AC198">
        <f ca="1">OFFSET(Export!M$8,$U198,0)</f>
        <v>0</v>
      </c>
      <c r="AD198">
        <f ca="1">OFFSET(Export!H$8,$U198,0)</f>
        <v>6</v>
      </c>
      <c r="AE198">
        <f ca="1">OFFSET(Export!N$8,$U198,0)</f>
        <v>0</v>
      </c>
      <c r="AF198">
        <f ca="1">OFFSET(Export!O$8,$U198,0)</f>
        <v>11</v>
      </c>
      <c r="AG198">
        <f ca="1">OFFSET(Export!P$8,$U198,0)</f>
        <v>12</v>
      </c>
      <c r="AH198">
        <f ca="1">OFFSET(Export!T$8,$U198,0)</f>
        <v>16</v>
      </c>
      <c r="AI198">
        <f ca="1">OFFSET(Export!E$8,$U198,0)</f>
        <v>6</v>
      </c>
    </row>
    <row r="199" spans="1:35" x14ac:dyDescent="0.25">
      <c r="A199">
        <f t="shared" si="4"/>
        <v>4332</v>
      </c>
      <c r="B199" s="1">
        <f ca="1">OFFSET(Import!B$8,$A199,0)</f>
        <v>43140</v>
      </c>
      <c r="C199">
        <f ca="1">OFFSET(Import!F$8,$A199,0)</f>
        <v>90</v>
      </c>
      <c r="D199">
        <f ca="1">OFFSET(Import!G$8,$A199,0)</f>
        <v>0</v>
      </c>
      <c r="E199">
        <f ca="1">OFFSET(Import!I$8,$A199,0)</f>
        <v>80</v>
      </c>
      <c r="F199">
        <f ca="1">OFFSET(Import!J$8,$A199,0)</f>
        <v>0</v>
      </c>
      <c r="G199">
        <f ca="1">OFFSET(Import!K$8,$A199,0)</f>
        <v>76</v>
      </c>
      <c r="H199">
        <f ca="1">OFFSET(Import!L$8,$A199,0)</f>
        <v>0</v>
      </c>
      <c r="I199">
        <f ca="1">OFFSET(Import!M$8,$A199,0)</f>
        <v>0</v>
      </c>
      <c r="J199">
        <f ca="1">OFFSET(Import!H$8,$A199,0)</f>
        <v>125</v>
      </c>
      <c r="K199">
        <f ca="1">OFFSET(Import!N$8,$A199,0)</f>
        <v>0</v>
      </c>
      <c r="L199">
        <f ca="1">OFFSET(Import!O$8,$A199,0)</f>
        <v>19</v>
      </c>
      <c r="M199">
        <f ca="1">OFFSET(Import!R$8,$A199,0)</f>
        <v>10</v>
      </c>
      <c r="N199">
        <f ca="1">OFFSET(Import!S$8,$A199,0)</f>
        <v>5</v>
      </c>
      <c r="O199">
        <f ca="1">OFFSET(Import!D$8,$A199,0)</f>
        <v>405</v>
      </c>
      <c r="U199">
        <f t="shared" si="5"/>
        <v>4332</v>
      </c>
      <c r="V199" s="1">
        <f ca="1">OFFSET(Export!B$8,$U199,0)</f>
        <v>43140</v>
      </c>
      <c r="W199">
        <f ca="1">OFFSET(Export!F$8,$U199,0)</f>
        <v>0</v>
      </c>
      <c r="X199">
        <f ca="1">OFFSET(Export!G$8,$U199,0)</f>
        <v>0</v>
      </c>
      <c r="Y199">
        <f ca="1">OFFSET(Export!I$8,$U199,0)</f>
        <v>0</v>
      </c>
      <c r="Z199">
        <f ca="1">OFFSET(Export!J$8,$U199,0)</f>
        <v>0</v>
      </c>
      <c r="AA199">
        <f ca="1">OFFSET(Export!K$8,$U199,0)</f>
        <v>0</v>
      </c>
      <c r="AB199">
        <f ca="1">OFFSET(Export!L$8,$U199,0)</f>
        <v>0</v>
      </c>
      <c r="AC199">
        <f ca="1">OFFSET(Export!M$8,$U199,0)</f>
        <v>0</v>
      </c>
      <c r="AD199">
        <f ca="1">OFFSET(Export!H$8,$U199,0)</f>
        <v>6</v>
      </c>
      <c r="AE199">
        <f ca="1">OFFSET(Export!N$8,$U199,0)</f>
        <v>0</v>
      </c>
      <c r="AF199">
        <f ca="1">OFFSET(Export!O$8,$U199,0)</f>
        <v>11</v>
      </c>
      <c r="AG199">
        <f ca="1">OFFSET(Export!P$8,$U199,0)</f>
        <v>12</v>
      </c>
      <c r="AH199">
        <f ca="1">OFFSET(Export!T$8,$U199,0)</f>
        <v>16</v>
      </c>
      <c r="AI199">
        <f ca="1">OFFSET(Export!E$8,$U199,0)</f>
        <v>6</v>
      </c>
    </row>
    <row r="200" spans="1:35" x14ac:dyDescent="0.25">
      <c r="A200">
        <f t="shared" si="4"/>
        <v>4333</v>
      </c>
      <c r="B200" s="1">
        <f ca="1">OFFSET(Import!B$8,$A200,0)</f>
        <v>43141</v>
      </c>
      <c r="C200">
        <f ca="1">OFFSET(Import!F$8,$A200,0)</f>
        <v>90</v>
      </c>
      <c r="D200">
        <f ca="1">OFFSET(Import!G$8,$A200,0)</f>
        <v>0</v>
      </c>
      <c r="E200">
        <f ca="1">OFFSET(Import!I$8,$A200,0)</f>
        <v>80</v>
      </c>
      <c r="F200">
        <f ca="1">OFFSET(Import!J$8,$A200,0)</f>
        <v>0</v>
      </c>
      <c r="G200">
        <f ca="1">OFFSET(Import!K$8,$A200,0)</f>
        <v>76</v>
      </c>
      <c r="H200">
        <f ca="1">OFFSET(Import!L$8,$A200,0)</f>
        <v>0</v>
      </c>
      <c r="I200">
        <f ca="1">OFFSET(Import!M$8,$A200,0)</f>
        <v>0</v>
      </c>
      <c r="J200">
        <f ca="1">OFFSET(Import!H$8,$A200,0)</f>
        <v>125</v>
      </c>
      <c r="K200">
        <f ca="1">OFFSET(Import!N$8,$A200,0)</f>
        <v>0</v>
      </c>
      <c r="L200">
        <f ca="1">OFFSET(Import!O$8,$A200,0)</f>
        <v>19</v>
      </c>
      <c r="M200">
        <f ca="1">OFFSET(Import!R$8,$A200,0)</f>
        <v>10</v>
      </c>
      <c r="N200">
        <f ca="1">OFFSET(Import!S$8,$A200,0)</f>
        <v>5</v>
      </c>
      <c r="O200">
        <f ca="1">OFFSET(Import!D$8,$A200,0)</f>
        <v>405</v>
      </c>
      <c r="U200">
        <f t="shared" si="5"/>
        <v>4333</v>
      </c>
      <c r="V200" s="1">
        <f ca="1">OFFSET(Export!B$8,$U200,0)</f>
        <v>43141</v>
      </c>
      <c r="W200">
        <f ca="1">OFFSET(Export!F$8,$U200,0)</f>
        <v>0</v>
      </c>
      <c r="X200">
        <f ca="1">OFFSET(Export!G$8,$U200,0)</f>
        <v>0</v>
      </c>
      <c r="Y200">
        <f ca="1">OFFSET(Export!I$8,$U200,0)</f>
        <v>0</v>
      </c>
      <c r="Z200">
        <f ca="1">OFFSET(Export!J$8,$U200,0)</f>
        <v>0</v>
      </c>
      <c r="AA200">
        <f ca="1">OFFSET(Export!K$8,$U200,0)</f>
        <v>0</v>
      </c>
      <c r="AB200">
        <f ca="1">OFFSET(Export!L$8,$U200,0)</f>
        <v>0</v>
      </c>
      <c r="AC200">
        <f ca="1">OFFSET(Export!M$8,$U200,0)</f>
        <v>0</v>
      </c>
      <c r="AD200">
        <f ca="1">OFFSET(Export!H$8,$U200,0)</f>
        <v>6</v>
      </c>
      <c r="AE200">
        <f ca="1">OFFSET(Export!N$8,$U200,0)</f>
        <v>0</v>
      </c>
      <c r="AF200">
        <f ca="1">OFFSET(Export!O$8,$U200,0)</f>
        <v>11</v>
      </c>
      <c r="AG200">
        <f ca="1">OFFSET(Export!P$8,$U200,0)</f>
        <v>12</v>
      </c>
      <c r="AH200">
        <f ca="1">OFFSET(Export!T$8,$U200,0)</f>
        <v>16</v>
      </c>
      <c r="AI200">
        <f ca="1">OFFSET(Export!E$8,$U200,0)</f>
        <v>6</v>
      </c>
    </row>
    <row r="201" spans="1:35" x14ac:dyDescent="0.25">
      <c r="A201">
        <f t="shared" ref="A201:A264" si="6">A200+1</f>
        <v>4334</v>
      </c>
      <c r="B201" s="1">
        <f ca="1">OFFSET(Import!B$8,$A201,0)</f>
        <v>43142</v>
      </c>
      <c r="C201">
        <f ca="1">OFFSET(Import!F$8,$A201,0)</f>
        <v>90</v>
      </c>
      <c r="D201">
        <f ca="1">OFFSET(Import!G$8,$A201,0)</f>
        <v>0</v>
      </c>
      <c r="E201">
        <f ca="1">OFFSET(Import!I$8,$A201,0)</f>
        <v>80</v>
      </c>
      <c r="F201">
        <f ca="1">OFFSET(Import!J$8,$A201,0)</f>
        <v>0</v>
      </c>
      <c r="G201">
        <f ca="1">OFFSET(Import!K$8,$A201,0)</f>
        <v>76</v>
      </c>
      <c r="H201">
        <f ca="1">OFFSET(Import!L$8,$A201,0)</f>
        <v>0</v>
      </c>
      <c r="I201">
        <f ca="1">OFFSET(Import!M$8,$A201,0)</f>
        <v>0</v>
      </c>
      <c r="J201">
        <f ca="1">OFFSET(Import!H$8,$A201,0)</f>
        <v>125</v>
      </c>
      <c r="K201">
        <f ca="1">OFFSET(Import!N$8,$A201,0)</f>
        <v>0</v>
      </c>
      <c r="L201">
        <f ca="1">OFFSET(Import!O$8,$A201,0)</f>
        <v>19</v>
      </c>
      <c r="M201">
        <f ca="1">OFFSET(Import!R$8,$A201,0)</f>
        <v>10</v>
      </c>
      <c r="N201">
        <f ca="1">OFFSET(Import!S$8,$A201,0)</f>
        <v>5</v>
      </c>
      <c r="O201">
        <f ca="1">OFFSET(Import!D$8,$A201,0)</f>
        <v>405</v>
      </c>
      <c r="U201">
        <f t="shared" ref="U201:U264" si="7">U200+1</f>
        <v>4334</v>
      </c>
      <c r="V201" s="1">
        <f ca="1">OFFSET(Export!B$8,$U201,0)</f>
        <v>43142</v>
      </c>
      <c r="W201">
        <f ca="1">OFFSET(Export!F$8,$U201,0)</f>
        <v>0</v>
      </c>
      <c r="X201">
        <f ca="1">OFFSET(Export!G$8,$U201,0)</f>
        <v>0</v>
      </c>
      <c r="Y201">
        <f ca="1">OFFSET(Export!I$8,$U201,0)</f>
        <v>0</v>
      </c>
      <c r="Z201">
        <f ca="1">OFFSET(Export!J$8,$U201,0)</f>
        <v>0</v>
      </c>
      <c r="AA201">
        <f ca="1">OFFSET(Export!K$8,$U201,0)</f>
        <v>0</v>
      </c>
      <c r="AB201">
        <f ca="1">OFFSET(Export!L$8,$U201,0)</f>
        <v>0</v>
      </c>
      <c r="AC201">
        <f ca="1">OFFSET(Export!M$8,$U201,0)</f>
        <v>0</v>
      </c>
      <c r="AD201">
        <f ca="1">OFFSET(Export!H$8,$U201,0)</f>
        <v>6</v>
      </c>
      <c r="AE201">
        <f ca="1">OFFSET(Export!N$8,$U201,0)</f>
        <v>0</v>
      </c>
      <c r="AF201">
        <f ca="1">OFFSET(Export!O$8,$U201,0)</f>
        <v>11</v>
      </c>
      <c r="AG201">
        <f ca="1">OFFSET(Export!P$8,$U201,0)</f>
        <v>12</v>
      </c>
      <c r="AH201">
        <f ca="1">OFFSET(Export!T$8,$U201,0)</f>
        <v>16</v>
      </c>
      <c r="AI201">
        <f ca="1">OFFSET(Export!E$8,$U201,0)</f>
        <v>6</v>
      </c>
    </row>
    <row r="202" spans="1:35" x14ac:dyDescent="0.25">
      <c r="A202">
        <f t="shared" si="6"/>
        <v>4335</v>
      </c>
      <c r="B202" s="1">
        <f ca="1">OFFSET(Import!B$8,$A202,0)</f>
        <v>43143</v>
      </c>
      <c r="C202">
        <f ca="1">OFFSET(Import!F$8,$A202,0)</f>
        <v>90</v>
      </c>
      <c r="D202">
        <f ca="1">OFFSET(Import!G$8,$A202,0)</f>
        <v>0</v>
      </c>
      <c r="E202">
        <f ca="1">OFFSET(Import!I$8,$A202,0)</f>
        <v>80</v>
      </c>
      <c r="F202">
        <f ca="1">OFFSET(Import!J$8,$A202,0)</f>
        <v>0</v>
      </c>
      <c r="G202">
        <f ca="1">OFFSET(Import!K$8,$A202,0)</f>
        <v>76</v>
      </c>
      <c r="H202">
        <f ca="1">OFFSET(Import!L$8,$A202,0)</f>
        <v>0</v>
      </c>
      <c r="I202">
        <f ca="1">OFFSET(Import!M$8,$A202,0)</f>
        <v>0</v>
      </c>
      <c r="J202">
        <f ca="1">OFFSET(Import!H$8,$A202,0)</f>
        <v>125</v>
      </c>
      <c r="K202">
        <f ca="1">OFFSET(Import!N$8,$A202,0)</f>
        <v>0</v>
      </c>
      <c r="L202">
        <f ca="1">OFFSET(Import!O$8,$A202,0)</f>
        <v>19</v>
      </c>
      <c r="M202">
        <f ca="1">OFFSET(Import!R$8,$A202,0)</f>
        <v>10</v>
      </c>
      <c r="N202">
        <f ca="1">OFFSET(Import!S$8,$A202,0)</f>
        <v>5</v>
      </c>
      <c r="O202">
        <f ca="1">OFFSET(Import!D$8,$A202,0)</f>
        <v>405</v>
      </c>
      <c r="U202">
        <f t="shared" si="7"/>
        <v>4335</v>
      </c>
      <c r="V202" s="1">
        <f ca="1">OFFSET(Export!B$8,$U202,0)</f>
        <v>43143</v>
      </c>
      <c r="W202">
        <f ca="1">OFFSET(Export!F$8,$U202,0)</f>
        <v>0</v>
      </c>
      <c r="X202">
        <f ca="1">OFFSET(Export!G$8,$U202,0)</f>
        <v>0</v>
      </c>
      <c r="Y202">
        <f ca="1">OFFSET(Export!I$8,$U202,0)</f>
        <v>0</v>
      </c>
      <c r="Z202">
        <f ca="1">OFFSET(Export!J$8,$U202,0)</f>
        <v>0</v>
      </c>
      <c r="AA202">
        <f ca="1">OFFSET(Export!K$8,$U202,0)</f>
        <v>0</v>
      </c>
      <c r="AB202">
        <f ca="1">OFFSET(Export!L$8,$U202,0)</f>
        <v>0</v>
      </c>
      <c r="AC202">
        <f ca="1">OFFSET(Export!M$8,$U202,0)</f>
        <v>0</v>
      </c>
      <c r="AD202">
        <f ca="1">OFFSET(Export!H$8,$U202,0)</f>
        <v>6</v>
      </c>
      <c r="AE202">
        <f ca="1">OFFSET(Export!N$8,$U202,0)</f>
        <v>0</v>
      </c>
      <c r="AF202">
        <f ca="1">OFFSET(Export!O$8,$U202,0)</f>
        <v>11</v>
      </c>
      <c r="AG202">
        <f ca="1">OFFSET(Export!P$8,$U202,0)</f>
        <v>12</v>
      </c>
      <c r="AH202">
        <f ca="1">OFFSET(Export!T$8,$U202,0)</f>
        <v>16</v>
      </c>
      <c r="AI202">
        <f ca="1">OFFSET(Export!E$8,$U202,0)</f>
        <v>6</v>
      </c>
    </row>
    <row r="203" spans="1:35" x14ac:dyDescent="0.25">
      <c r="A203">
        <f t="shared" si="6"/>
        <v>4336</v>
      </c>
      <c r="B203" s="1">
        <f ca="1">OFFSET(Import!B$8,$A203,0)</f>
        <v>43144</v>
      </c>
      <c r="C203">
        <f ca="1">OFFSET(Import!F$8,$A203,0)</f>
        <v>90</v>
      </c>
      <c r="D203">
        <f ca="1">OFFSET(Import!G$8,$A203,0)</f>
        <v>0</v>
      </c>
      <c r="E203">
        <f ca="1">OFFSET(Import!I$8,$A203,0)</f>
        <v>80</v>
      </c>
      <c r="F203">
        <f ca="1">OFFSET(Import!J$8,$A203,0)</f>
        <v>0</v>
      </c>
      <c r="G203">
        <f ca="1">OFFSET(Import!K$8,$A203,0)</f>
        <v>76</v>
      </c>
      <c r="H203">
        <f ca="1">OFFSET(Import!L$8,$A203,0)</f>
        <v>0</v>
      </c>
      <c r="I203">
        <f ca="1">OFFSET(Import!M$8,$A203,0)</f>
        <v>0</v>
      </c>
      <c r="J203">
        <f ca="1">OFFSET(Import!H$8,$A203,0)</f>
        <v>125</v>
      </c>
      <c r="K203">
        <f ca="1">OFFSET(Import!N$8,$A203,0)</f>
        <v>0</v>
      </c>
      <c r="L203">
        <f ca="1">OFFSET(Import!O$8,$A203,0)</f>
        <v>19</v>
      </c>
      <c r="M203">
        <f ca="1">OFFSET(Import!R$8,$A203,0)</f>
        <v>10</v>
      </c>
      <c r="N203">
        <f ca="1">OFFSET(Import!S$8,$A203,0)</f>
        <v>5</v>
      </c>
      <c r="O203">
        <f ca="1">OFFSET(Import!D$8,$A203,0)</f>
        <v>405</v>
      </c>
      <c r="U203">
        <f t="shared" si="7"/>
        <v>4336</v>
      </c>
      <c r="V203" s="1">
        <f ca="1">OFFSET(Export!B$8,$U203,0)</f>
        <v>43144</v>
      </c>
      <c r="W203">
        <f ca="1">OFFSET(Export!F$8,$U203,0)</f>
        <v>0</v>
      </c>
      <c r="X203">
        <f ca="1">OFFSET(Export!G$8,$U203,0)</f>
        <v>0</v>
      </c>
      <c r="Y203">
        <f ca="1">OFFSET(Export!I$8,$U203,0)</f>
        <v>0</v>
      </c>
      <c r="Z203">
        <f ca="1">OFFSET(Export!J$8,$U203,0)</f>
        <v>0</v>
      </c>
      <c r="AA203">
        <f ca="1">OFFSET(Export!K$8,$U203,0)</f>
        <v>0</v>
      </c>
      <c r="AB203">
        <f ca="1">OFFSET(Export!L$8,$U203,0)</f>
        <v>0</v>
      </c>
      <c r="AC203">
        <f ca="1">OFFSET(Export!M$8,$U203,0)</f>
        <v>0</v>
      </c>
      <c r="AD203">
        <f ca="1">OFFSET(Export!H$8,$U203,0)</f>
        <v>6</v>
      </c>
      <c r="AE203">
        <f ca="1">OFFSET(Export!N$8,$U203,0)</f>
        <v>0</v>
      </c>
      <c r="AF203">
        <f ca="1">OFFSET(Export!O$8,$U203,0)</f>
        <v>11</v>
      </c>
      <c r="AG203">
        <f ca="1">OFFSET(Export!P$8,$U203,0)</f>
        <v>12</v>
      </c>
      <c r="AH203">
        <f ca="1">OFFSET(Export!T$8,$U203,0)</f>
        <v>16</v>
      </c>
      <c r="AI203">
        <f ca="1">OFFSET(Export!E$8,$U203,0)</f>
        <v>6</v>
      </c>
    </row>
    <row r="204" spans="1:35" x14ac:dyDescent="0.25">
      <c r="A204">
        <f t="shared" si="6"/>
        <v>4337</v>
      </c>
      <c r="B204" s="1">
        <f ca="1">OFFSET(Import!B$8,$A204,0)</f>
        <v>43145</v>
      </c>
      <c r="C204">
        <f ca="1">OFFSET(Import!F$8,$A204,0)</f>
        <v>90</v>
      </c>
      <c r="D204">
        <f ca="1">OFFSET(Import!G$8,$A204,0)</f>
        <v>0</v>
      </c>
      <c r="E204">
        <f ca="1">OFFSET(Import!I$8,$A204,0)</f>
        <v>80</v>
      </c>
      <c r="F204">
        <f ca="1">OFFSET(Import!J$8,$A204,0)</f>
        <v>0</v>
      </c>
      <c r="G204">
        <f ca="1">OFFSET(Import!K$8,$A204,0)</f>
        <v>76</v>
      </c>
      <c r="H204">
        <f ca="1">OFFSET(Import!L$8,$A204,0)</f>
        <v>0</v>
      </c>
      <c r="I204">
        <f ca="1">OFFSET(Import!M$8,$A204,0)</f>
        <v>0</v>
      </c>
      <c r="J204">
        <f ca="1">OFFSET(Import!H$8,$A204,0)</f>
        <v>125</v>
      </c>
      <c r="K204">
        <f ca="1">OFFSET(Import!N$8,$A204,0)</f>
        <v>0</v>
      </c>
      <c r="L204">
        <f ca="1">OFFSET(Import!O$8,$A204,0)</f>
        <v>19</v>
      </c>
      <c r="M204">
        <f ca="1">OFFSET(Import!R$8,$A204,0)</f>
        <v>10</v>
      </c>
      <c r="N204">
        <f ca="1">OFFSET(Import!S$8,$A204,0)</f>
        <v>5</v>
      </c>
      <c r="O204">
        <f ca="1">OFFSET(Import!D$8,$A204,0)</f>
        <v>405</v>
      </c>
      <c r="U204">
        <f t="shared" si="7"/>
        <v>4337</v>
      </c>
      <c r="V204" s="1">
        <f ca="1">OFFSET(Export!B$8,$U204,0)</f>
        <v>43145</v>
      </c>
      <c r="W204">
        <f ca="1">OFFSET(Export!F$8,$U204,0)</f>
        <v>0</v>
      </c>
      <c r="X204">
        <f ca="1">OFFSET(Export!G$8,$U204,0)</f>
        <v>0</v>
      </c>
      <c r="Y204">
        <f ca="1">OFFSET(Export!I$8,$U204,0)</f>
        <v>0</v>
      </c>
      <c r="Z204">
        <f ca="1">OFFSET(Export!J$8,$U204,0)</f>
        <v>0</v>
      </c>
      <c r="AA204">
        <f ca="1">OFFSET(Export!K$8,$U204,0)</f>
        <v>0</v>
      </c>
      <c r="AB204">
        <f ca="1">OFFSET(Export!L$8,$U204,0)</f>
        <v>0</v>
      </c>
      <c r="AC204">
        <f ca="1">OFFSET(Export!M$8,$U204,0)</f>
        <v>0</v>
      </c>
      <c r="AD204">
        <f ca="1">OFFSET(Export!H$8,$U204,0)</f>
        <v>6</v>
      </c>
      <c r="AE204">
        <f ca="1">OFFSET(Export!N$8,$U204,0)</f>
        <v>0</v>
      </c>
      <c r="AF204">
        <f ca="1">OFFSET(Export!O$8,$U204,0)</f>
        <v>11</v>
      </c>
      <c r="AG204">
        <f ca="1">OFFSET(Export!P$8,$U204,0)</f>
        <v>12</v>
      </c>
      <c r="AH204">
        <f ca="1">OFFSET(Export!T$8,$U204,0)</f>
        <v>16</v>
      </c>
      <c r="AI204">
        <f ca="1">OFFSET(Export!E$8,$U204,0)</f>
        <v>6</v>
      </c>
    </row>
    <row r="205" spans="1:35" x14ac:dyDescent="0.25">
      <c r="A205">
        <f t="shared" si="6"/>
        <v>4338</v>
      </c>
      <c r="B205" s="1">
        <f ca="1">OFFSET(Import!B$8,$A205,0)</f>
        <v>43146</v>
      </c>
      <c r="C205">
        <f ca="1">OFFSET(Import!F$8,$A205,0)</f>
        <v>90</v>
      </c>
      <c r="D205">
        <f ca="1">OFFSET(Import!G$8,$A205,0)</f>
        <v>0</v>
      </c>
      <c r="E205">
        <f ca="1">OFFSET(Import!I$8,$A205,0)</f>
        <v>80</v>
      </c>
      <c r="F205">
        <f ca="1">OFFSET(Import!J$8,$A205,0)</f>
        <v>0</v>
      </c>
      <c r="G205">
        <f ca="1">OFFSET(Import!K$8,$A205,0)</f>
        <v>76</v>
      </c>
      <c r="H205">
        <f ca="1">OFFSET(Import!L$8,$A205,0)</f>
        <v>0</v>
      </c>
      <c r="I205">
        <f ca="1">OFFSET(Import!M$8,$A205,0)</f>
        <v>0</v>
      </c>
      <c r="J205">
        <f ca="1">OFFSET(Import!H$8,$A205,0)</f>
        <v>125</v>
      </c>
      <c r="K205">
        <f ca="1">OFFSET(Import!N$8,$A205,0)</f>
        <v>0</v>
      </c>
      <c r="L205">
        <f ca="1">OFFSET(Import!O$8,$A205,0)</f>
        <v>19</v>
      </c>
      <c r="M205">
        <f ca="1">OFFSET(Import!R$8,$A205,0)</f>
        <v>10</v>
      </c>
      <c r="N205">
        <f ca="1">OFFSET(Import!S$8,$A205,0)</f>
        <v>5</v>
      </c>
      <c r="O205">
        <f ca="1">OFFSET(Import!D$8,$A205,0)</f>
        <v>405</v>
      </c>
      <c r="U205">
        <f t="shared" si="7"/>
        <v>4338</v>
      </c>
      <c r="V205" s="1">
        <f ca="1">OFFSET(Export!B$8,$U205,0)</f>
        <v>43146</v>
      </c>
      <c r="W205">
        <f ca="1">OFFSET(Export!F$8,$U205,0)</f>
        <v>0</v>
      </c>
      <c r="X205">
        <f ca="1">OFFSET(Export!G$8,$U205,0)</f>
        <v>0</v>
      </c>
      <c r="Y205">
        <f ca="1">OFFSET(Export!I$8,$U205,0)</f>
        <v>0</v>
      </c>
      <c r="Z205">
        <f ca="1">OFFSET(Export!J$8,$U205,0)</f>
        <v>0</v>
      </c>
      <c r="AA205">
        <f ca="1">OFFSET(Export!K$8,$U205,0)</f>
        <v>0</v>
      </c>
      <c r="AB205">
        <f ca="1">OFFSET(Export!L$8,$U205,0)</f>
        <v>0</v>
      </c>
      <c r="AC205">
        <f ca="1">OFFSET(Export!M$8,$U205,0)</f>
        <v>0</v>
      </c>
      <c r="AD205">
        <f ca="1">OFFSET(Export!H$8,$U205,0)</f>
        <v>6</v>
      </c>
      <c r="AE205">
        <f ca="1">OFFSET(Export!N$8,$U205,0)</f>
        <v>0</v>
      </c>
      <c r="AF205">
        <f ca="1">OFFSET(Export!O$8,$U205,0)</f>
        <v>11</v>
      </c>
      <c r="AG205">
        <f ca="1">OFFSET(Export!P$8,$U205,0)</f>
        <v>12</v>
      </c>
      <c r="AH205">
        <f ca="1">OFFSET(Export!T$8,$U205,0)</f>
        <v>16</v>
      </c>
      <c r="AI205">
        <f ca="1">OFFSET(Export!E$8,$U205,0)</f>
        <v>6</v>
      </c>
    </row>
    <row r="206" spans="1:35" x14ac:dyDescent="0.25">
      <c r="A206">
        <f t="shared" si="6"/>
        <v>4339</v>
      </c>
      <c r="B206" s="1">
        <f ca="1">OFFSET(Import!B$8,$A206,0)</f>
        <v>43147</v>
      </c>
      <c r="C206">
        <f ca="1">OFFSET(Import!F$8,$A206,0)</f>
        <v>90</v>
      </c>
      <c r="D206">
        <f ca="1">OFFSET(Import!G$8,$A206,0)</f>
        <v>0</v>
      </c>
      <c r="E206">
        <f ca="1">OFFSET(Import!I$8,$A206,0)</f>
        <v>80</v>
      </c>
      <c r="F206">
        <f ca="1">OFFSET(Import!J$8,$A206,0)</f>
        <v>0</v>
      </c>
      <c r="G206">
        <f ca="1">OFFSET(Import!K$8,$A206,0)</f>
        <v>76</v>
      </c>
      <c r="H206">
        <f ca="1">OFFSET(Import!L$8,$A206,0)</f>
        <v>0</v>
      </c>
      <c r="I206">
        <f ca="1">OFFSET(Import!M$8,$A206,0)</f>
        <v>0</v>
      </c>
      <c r="J206">
        <f ca="1">OFFSET(Import!H$8,$A206,0)</f>
        <v>125</v>
      </c>
      <c r="K206">
        <f ca="1">OFFSET(Import!N$8,$A206,0)</f>
        <v>0</v>
      </c>
      <c r="L206">
        <f ca="1">OFFSET(Import!O$8,$A206,0)</f>
        <v>19</v>
      </c>
      <c r="M206">
        <f ca="1">OFFSET(Import!R$8,$A206,0)</f>
        <v>10</v>
      </c>
      <c r="N206">
        <f ca="1">OFFSET(Import!S$8,$A206,0)</f>
        <v>5</v>
      </c>
      <c r="O206">
        <f ca="1">OFFSET(Import!D$8,$A206,0)</f>
        <v>405</v>
      </c>
      <c r="U206">
        <f t="shared" si="7"/>
        <v>4339</v>
      </c>
      <c r="V206" s="1">
        <f ca="1">OFFSET(Export!B$8,$U206,0)</f>
        <v>43147</v>
      </c>
      <c r="W206">
        <f ca="1">OFFSET(Export!F$8,$U206,0)</f>
        <v>0</v>
      </c>
      <c r="X206">
        <f ca="1">OFFSET(Export!G$8,$U206,0)</f>
        <v>0</v>
      </c>
      <c r="Y206">
        <f ca="1">OFFSET(Export!I$8,$U206,0)</f>
        <v>0</v>
      </c>
      <c r="Z206">
        <f ca="1">OFFSET(Export!J$8,$U206,0)</f>
        <v>0</v>
      </c>
      <c r="AA206">
        <f ca="1">OFFSET(Export!K$8,$U206,0)</f>
        <v>0</v>
      </c>
      <c r="AB206">
        <f ca="1">OFFSET(Export!L$8,$U206,0)</f>
        <v>0</v>
      </c>
      <c r="AC206">
        <f ca="1">OFFSET(Export!M$8,$U206,0)</f>
        <v>0</v>
      </c>
      <c r="AD206">
        <f ca="1">OFFSET(Export!H$8,$U206,0)</f>
        <v>6</v>
      </c>
      <c r="AE206">
        <f ca="1">OFFSET(Export!N$8,$U206,0)</f>
        <v>0</v>
      </c>
      <c r="AF206">
        <f ca="1">OFFSET(Export!O$8,$U206,0)</f>
        <v>11</v>
      </c>
      <c r="AG206">
        <f ca="1">OFFSET(Export!P$8,$U206,0)</f>
        <v>12</v>
      </c>
      <c r="AH206">
        <f ca="1">OFFSET(Export!T$8,$U206,0)</f>
        <v>16</v>
      </c>
      <c r="AI206">
        <f ca="1">OFFSET(Export!E$8,$U206,0)</f>
        <v>6</v>
      </c>
    </row>
    <row r="207" spans="1:35" x14ac:dyDescent="0.25">
      <c r="A207">
        <f t="shared" si="6"/>
        <v>4340</v>
      </c>
      <c r="B207" s="1">
        <f ca="1">OFFSET(Import!B$8,$A207,0)</f>
        <v>43148</v>
      </c>
      <c r="C207">
        <f ca="1">OFFSET(Import!F$8,$A207,0)</f>
        <v>90</v>
      </c>
      <c r="D207">
        <f ca="1">OFFSET(Import!G$8,$A207,0)</f>
        <v>0</v>
      </c>
      <c r="E207">
        <f ca="1">OFFSET(Import!I$8,$A207,0)</f>
        <v>80</v>
      </c>
      <c r="F207">
        <f ca="1">OFFSET(Import!J$8,$A207,0)</f>
        <v>0</v>
      </c>
      <c r="G207">
        <f ca="1">OFFSET(Import!K$8,$A207,0)</f>
        <v>76</v>
      </c>
      <c r="H207">
        <f ca="1">OFFSET(Import!L$8,$A207,0)</f>
        <v>0</v>
      </c>
      <c r="I207">
        <f ca="1">OFFSET(Import!M$8,$A207,0)</f>
        <v>0</v>
      </c>
      <c r="J207">
        <f ca="1">OFFSET(Import!H$8,$A207,0)</f>
        <v>125</v>
      </c>
      <c r="K207">
        <f ca="1">OFFSET(Import!N$8,$A207,0)</f>
        <v>0</v>
      </c>
      <c r="L207">
        <f ca="1">OFFSET(Import!O$8,$A207,0)</f>
        <v>19</v>
      </c>
      <c r="M207">
        <f ca="1">OFFSET(Import!R$8,$A207,0)</f>
        <v>10</v>
      </c>
      <c r="N207">
        <f ca="1">OFFSET(Import!S$8,$A207,0)</f>
        <v>5</v>
      </c>
      <c r="O207">
        <f ca="1">OFFSET(Import!D$8,$A207,0)</f>
        <v>405</v>
      </c>
      <c r="U207">
        <f t="shared" si="7"/>
        <v>4340</v>
      </c>
      <c r="V207" s="1">
        <f ca="1">OFFSET(Export!B$8,$U207,0)</f>
        <v>43148</v>
      </c>
      <c r="W207">
        <f ca="1">OFFSET(Export!F$8,$U207,0)</f>
        <v>0</v>
      </c>
      <c r="X207">
        <f ca="1">OFFSET(Export!G$8,$U207,0)</f>
        <v>0</v>
      </c>
      <c r="Y207">
        <f ca="1">OFFSET(Export!I$8,$U207,0)</f>
        <v>0</v>
      </c>
      <c r="Z207">
        <f ca="1">OFFSET(Export!J$8,$U207,0)</f>
        <v>0</v>
      </c>
      <c r="AA207">
        <f ca="1">OFFSET(Export!K$8,$U207,0)</f>
        <v>0</v>
      </c>
      <c r="AB207">
        <f ca="1">OFFSET(Export!L$8,$U207,0)</f>
        <v>0</v>
      </c>
      <c r="AC207">
        <f ca="1">OFFSET(Export!M$8,$U207,0)</f>
        <v>0</v>
      </c>
      <c r="AD207">
        <f ca="1">OFFSET(Export!H$8,$U207,0)</f>
        <v>6</v>
      </c>
      <c r="AE207">
        <f ca="1">OFFSET(Export!N$8,$U207,0)</f>
        <v>0</v>
      </c>
      <c r="AF207">
        <f ca="1">OFFSET(Export!O$8,$U207,0)</f>
        <v>11</v>
      </c>
      <c r="AG207">
        <f ca="1">OFFSET(Export!P$8,$U207,0)</f>
        <v>12</v>
      </c>
      <c r="AH207">
        <f ca="1">OFFSET(Export!T$8,$U207,0)</f>
        <v>16</v>
      </c>
      <c r="AI207">
        <f ca="1">OFFSET(Export!E$8,$U207,0)</f>
        <v>6</v>
      </c>
    </row>
    <row r="208" spans="1:35" x14ac:dyDescent="0.25">
      <c r="A208">
        <f t="shared" si="6"/>
        <v>4341</v>
      </c>
      <c r="B208" s="1">
        <f ca="1">OFFSET(Import!B$8,$A208,0)</f>
        <v>43149</v>
      </c>
      <c r="C208">
        <f ca="1">OFFSET(Import!F$8,$A208,0)</f>
        <v>90</v>
      </c>
      <c r="D208">
        <f ca="1">OFFSET(Import!G$8,$A208,0)</f>
        <v>0</v>
      </c>
      <c r="E208">
        <f ca="1">OFFSET(Import!I$8,$A208,0)</f>
        <v>80</v>
      </c>
      <c r="F208">
        <f ca="1">OFFSET(Import!J$8,$A208,0)</f>
        <v>0</v>
      </c>
      <c r="G208">
        <f ca="1">OFFSET(Import!K$8,$A208,0)</f>
        <v>76</v>
      </c>
      <c r="H208">
        <f ca="1">OFFSET(Import!L$8,$A208,0)</f>
        <v>0</v>
      </c>
      <c r="I208">
        <f ca="1">OFFSET(Import!M$8,$A208,0)</f>
        <v>0</v>
      </c>
      <c r="J208">
        <f ca="1">OFFSET(Import!H$8,$A208,0)</f>
        <v>125</v>
      </c>
      <c r="K208">
        <f ca="1">OFFSET(Import!N$8,$A208,0)</f>
        <v>0</v>
      </c>
      <c r="L208">
        <f ca="1">OFFSET(Import!O$8,$A208,0)</f>
        <v>19</v>
      </c>
      <c r="M208">
        <f ca="1">OFFSET(Import!R$8,$A208,0)</f>
        <v>10</v>
      </c>
      <c r="N208">
        <f ca="1">OFFSET(Import!S$8,$A208,0)</f>
        <v>5</v>
      </c>
      <c r="O208">
        <f ca="1">OFFSET(Import!D$8,$A208,0)</f>
        <v>405</v>
      </c>
      <c r="U208">
        <f t="shared" si="7"/>
        <v>4341</v>
      </c>
      <c r="V208" s="1">
        <f ca="1">OFFSET(Export!B$8,$U208,0)</f>
        <v>43149</v>
      </c>
      <c r="W208">
        <f ca="1">OFFSET(Export!F$8,$U208,0)</f>
        <v>0</v>
      </c>
      <c r="X208">
        <f ca="1">OFFSET(Export!G$8,$U208,0)</f>
        <v>0</v>
      </c>
      <c r="Y208">
        <f ca="1">OFFSET(Export!I$8,$U208,0)</f>
        <v>0</v>
      </c>
      <c r="Z208">
        <f ca="1">OFFSET(Export!J$8,$U208,0)</f>
        <v>0</v>
      </c>
      <c r="AA208">
        <f ca="1">OFFSET(Export!K$8,$U208,0)</f>
        <v>0</v>
      </c>
      <c r="AB208">
        <f ca="1">OFFSET(Export!L$8,$U208,0)</f>
        <v>0</v>
      </c>
      <c r="AC208">
        <f ca="1">OFFSET(Export!M$8,$U208,0)</f>
        <v>0</v>
      </c>
      <c r="AD208">
        <f ca="1">OFFSET(Export!H$8,$U208,0)</f>
        <v>6</v>
      </c>
      <c r="AE208">
        <f ca="1">OFFSET(Export!N$8,$U208,0)</f>
        <v>0</v>
      </c>
      <c r="AF208">
        <f ca="1">OFFSET(Export!O$8,$U208,0)</f>
        <v>11</v>
      </c>
      <c r="AG208">
        <f ca="1">OFFSET(Export!P$8,$U208,0)</f>
        <v>12</v>
      </c>
      <c r="AH208">
        <f ca="1">OFFSET(Export!T$8,$U208,0)</f>
        <v>16</v>
      </c>
      <c r="AI208">
        <f ca="1">OFFSET(Export!E$8,$U208,0)</f>
        <v>6</v>
      </c>
    </row>
    <row r="209" spans="1:35" x14ac:dyDescent="0.25">
      <c r="A209">
        <f t="shared" si="6"/>
        <v>4342</v>
      </c>
      <c r="B209" s="1">
        <f ca="1">OFFSET(Import!B$8,$A209,0)</f>
        <v>43150</v>
      </c>
      <c r="C209">
        <f ca="1">OFFSET(Import!F$8,$A209,0)</f>
        <v>90</v>
      </c>
      <c r="D209">
        <f ca="1">OFFSET(Import!G$8,$A209,0)</f>
        <v>0</v>
      </c>
      <c r="E209">
        <f ca="1">OFFSET(Import!I$8,$A209,0)</f>
        <v>80</v>
      </c>
      <c r="F209">
        <f ca="1">OFFSET(Import!J$8,$A209,0)</f>
        <v>0</v>
      </c>
      <c r="G209">
        <f ca="1">OFFSET(Import!K$8,$A209,0)</f>
        <v>76</v>
      </c>
      <c r="H209">
        <f ca="1">OFFSET(Import!L$8,$A209,0)</f>
        <v>0</v>
      </c>
      <c r="I209">
        <f ca="1">OFFSET(Import!M$8,$A209,0)</f>
        <v>0</v>
      </c>
      <c r="J209">
        <f ca="1">OFFSET(Import!H$8,$A209,0)</f>
        <v>125</v>
      </c>
      <c r="K209">
        <f ca="1">OFFSET(Import!N$8,$A209,0)</f>
        <v>0</v>
      </c>
      <c r="L209">
        <f ca="1">OFFSET(Import!O$8,$A209,0)</f>
        <v>19</v>
      </c>
      <c r="M209">
        <f ca="1">OFFSET(Import!R$8,$A209,0)</f>
        <v>10</v>
      </c>
      <c r="N209">
        <f ca="1">OFFSET(Import!S$8,$A209,0)</f>
        <v>5</v>
      </c>
      <c r="O209">
        <f ca="1">OFFSET(Import!D$8,$A209,0)</f>
        <v>405</v>
      </c>
      <c r="U209">
        <f t="shared" si="7"/>
        <v>4342</v>
      </c>
      <c r="V209" s="1">
        <f ca="1">OFFSET(Export!B$8,$U209,0)</f>
        <v>43150</v>
      </c>
      <c r="W209">
        <f ca="1">OFFSET(Export!F$8,$U209,0)</f>
        <v>0</v>
      </c>
      <c r="X209">
        <f ca="1">OFFSET(Export!G$8,$U209,0)</f>
        <v>0</v>
      </c>
      <c r="Y209">
        <f ca="1">OFFSET(Export!I$8,$U209,0)</f>
        <v>0</v>
      </c>
      <c r="Z209">
        <f ca="1">OFFSET(Export!J$8,$U209,0)</f>
        <v>0</v>
      </c>
      <c r="AA209">
        <f ca="1">OFFSET(Export!K$8,$U209,0)</f>
        <v>0</v>
      </c>
      <c r="AB209">
        <f ca="1">OFFSET(Export!L$8,$U209,0)</f>
        <v>0</v>
      </c>
      <c r="AC209">
        <f ca="1">OFFSET(Export!M$8,$U209,0)</f>
        <v>0</v>
      </c>
      <c r="AD209">
        <f ca="1">OFFSET(Export!H$8,$U209,0)</f>
        <v>6</v>
      </c>
      <c r="AE209">
        <f ca="1">OFFSET(Export!N$8,$U209,0)</f>
        <v>0</v>
      </c>
      <c r="AF209">
        <f ca="1">OFFSET(Export!O$8,$U209,0)</f>
        <v>11</v>
      </c>
      <c r="AG209">
        <f ca="1">OFFSET(Export!P$8,$U209,0)</f>
        <v>12</v>
      </c>
      <c r="AH209">
        <f ca="1">OFFSET(Export!T$8,$U209,0)</f>
        <v>16</v>
      </c>
      <c r="AI209">
        <f ca="1">OFFSET(Export!E$8,$U209,0)</f>
        <v>6</v>
      </c>
    </row>
    <row r="210" spans="1:35" x14ac:dyDescent="0.25">
      <c r="A210">
        <f t="shared" si="6"/>
        <v>4343</v>
      </c>
      <c r="B210" s="1">
        <f ca="1">OFFSET(Import!B$8,$A210,0)</f>
        <v>43151</v>
      </c>
      <c r="C210">
        <f ca="1">OFFSET(Import!F$8,$A210,0)</f>
        <v>90</v>
      </c>
      <c r="D210">
        <f ca="1">OFFSET(Import!G$8,$A210,0)</f>
        <v>0</v>
      </c>
      <c r="E210">
        <f ca="1">OFFSET(Import!I$8,$A210,0)</f>
        <v>80</v>
      </c>
      <c r="F210">
        <f ca="1">OFFSET(Import!J$8,$A210,0)</f>
        <v>0</v>
      </c>
      <c r="G210">
        <f ca="1">OFFSET(Import!K$8,$A210,0)</f>
        <v>76</v>
      </c>
      <c r="H210">
        <f ca="1">OFFSET(Import!L$8,$A210,0)</f>
        <v>0</v>
      </c>
      <c r="I210">
        <f ca="1">OFFSET(Import!M$8,$A210,0)</f>
        <v>0</v>
      </c>
      <c r="J210">
        <f ca="1">OFFSET(Import!H$8,$A210,0)</f>
        <v>125</v>
      </c>
      <c r="K210">
        <f ca="1">OFFSET(Import!N$8,$A210,0)</f>
        <v>0</v>
      </c>
      <c r="L210">
        <f ca="1">OFFSET(Import!O$8,$A210,0)</f>
        <v>19</v>
      </c>
      <c r="M210">
        <f ca="1">OFFSET(Import!R$8,$A210,0)</f>
        <v>10</v>
      </c>
      <c r="N210">
        <f ca="1">OFFSET(Import!S$8,$A210,0)</f>
        <v>5</v>
      </c>
      <c r="O210">
        <f ca="1">OFFSET(Import!D$8,$A210,0)</f>
        <v>405</v>
      </c>
      <c r="U210">
        <f t="shared" si="7"/>
        <v>4343</v>
      </c>
      <c r="V210" s="1">
        <f ca="1">OFFSET(Export!B$8,$U210,0)</f>
        <v>43151</v>
      </c>
      <c r="W210">
        <f ca="1">OFFSET(Export!F$8,$U210,0)</f>
        <v>0</v>
      </c>
      <c r="X210">
        <f ca="1">OFFSET(Export!G$8,$U210,0)</f>
        <v>0</v>
      </c>
      <c r="Y210">
        <f ca="1">OFFSET(Export!I$8,$U210,0)</f>
        <v>0</v>
      </c>
      <c r="Z210">
        <f ca="1">OFFSET(Export!J$8,$U210,0)</f>
        <v>0</v>
      </c>
      <c r="AA210">
        <f ca="1">OFFSET(Export!K$8,$U210,0)</f>
        <v>0</v>
      </c>
      <c r="AB210">
        <f ca="1">OFFSET(Export!L$8,$U210,0)</f>
        <v>0</v>
      </c>
      <c r="AC210">
        <f ca="1">OFFSET(Export!M$8,$U210,0)</f>
        <v>0</v>
      </c>
      <c r="AD210">
        <f ca="1">OFFSET(Export!H$8,$U210,0)</f>
        <v>6</v>
      </c>
      <c r="AE210">
        <f ca="1">OFFSET(Export!N$8,$U210,0)</f>
        <v>0</v>
      </c>
      <c r="AF210">
        <f ca="1">OFFSET(Export!O$8,$U210,0)</f>
        <v>11</v>
      </c>
      <c r="AG210">
        <f ca="1">OFFSET(Export!P$8,$U210,0)</f>
        <v>12</v>
      </c>
      <c r="AH210">
        <f ca="1">OFFSET(Export!T$8,$U210,0)</f>
        <v>16</v>
      </c>
      <c r="AI210">
        <f ca="1">OFFSET(Export!E$8,$U210,0)</f>
        <v>6</v>
      </c>
    </row>
    <row r="211" spans="1:35" x14ac:dyDescent="0.25">
      <c r="A211">
        <f t="shared" si="6"/>
        <v>4344</v>
      </c>
      <c r="B211" s="1">
        <f ca="1">OFFSET(Import!B$8,$A211,0)</f>
        <v>43152</v>
      </c>
      <c r="C211">
        <f ca="1">OFFSET(Import!F$8,$A211,0)</f>
        <v>90</v>
      </c>
      <c r="D211">
        <f ca="1">OFFSET(Import!G$8,$A211,0)</f>
        <v>0</v>
      </c>
      <c r="E211">
        <f ca="1">OFFSET(Import!I$8,$A211,0)</f>
        <v>80</v>
      </c>
      <c r="F211">
        <f ca="1">OFFSET(Import!J$8,$A211,0)</f>
        <v>0</v>
      </c>
      <c r="G211">
        <f ca="1">OFFSET(Import!K$8,$A211,0)</f>
        <v>76</v>
      </c>
      <c r="H211">
        <f ca="1">OFFSET(Import!L$8,$A211,0)</f>
        <v>0</v>
      </c>
      <c r="I211">
        <f ca="1">OFFSET(Import!M$8,$A211,0)</f>
        <v>0</v>
      </c>
      <c r="J211">
        <f ca="1">OFFSET(Import!H$8,$A211,0)</f>
        <v>125</v>
      </c>
      <c r="K211">
        <f ca="1">OFFSET(Import!N$8,$A211,0)</f>
        <v>0</v>
      </c>
      <c r="L211">
        <f ca="1">OFFSET(Import!O$8,$A211,0)</f>
        <v>19</v>
      </c>
      <c r="M211">
        <f ca="1">OFFSET(Import!R$8,$A211,0)</f>
        <v>10</v>
      </c>
      <c r="N211">
        <f ca="1">OFFSET(Import!S$8,$A211,0)</f>
        <v>5</v>
      </c>
      <c r="O211">
        <f ca="1">OFFSET(Import!D$8,$A211,0)</f>
        <v>405</v>
      </c>
      <c r="U211">
        <f t="shared" si="7"/>
        <v>4344</v>
      </c>
      <c r="V211" s="1">
        <f ca="1">OFFSET(Export!B$8,$U211,0)</f>
        <v>43152</v>
      </c>
      <c r="W211">
        <f ca="1">OFFSET(Export!F$8,$U211,0)</f>
        <v>0</v>
      </c>
      <c r="X211">
        <f ca="1">OFFSET(Export!G$8,$U211,0)</f>
        <v>0</v>
      </c>
      <c r="Y211">
        <f ca="1">OFFSET(Export!I$8,$U211,0)</f>
        <v>0</v>
      </c>
      <c r="Z211">
        <f ca="1">OFFSET(Export!J$8,$U211,0)</f>
        <v>0</v>
      </c>
      <c r="AA211">
        <f ca="1">OFFSET(Export!K$8,$U211,0)</f>
        <v>0</v>
      </c>
      <c r="AB211">
        <f ca="1">OFFSET(Export!L$8,$U211,0)</f>
        <v>0</v>
      </c>
      <c r="AC211">
        <f ca="1">OFFSET(Export!M$8,$U211,0)</f>
        <v>0</v>
      </c>
      <c r="AD211">
        <f ca="1">OFFSET(Export!H$8,$U211,0)</f>
        <v>6</v>
      </c>
      <c r="AE211">
        <f ca="1">OFFSET(Export!N$8,$U211,0)</f>
        <v>0</v>
      </c>
      <c r="AF211">
        <f ca="1">OFFSET(Export!O$8,$U211,0)</f>
        <v>11</v>
      </c>
      <c r="AG211">
        <f ca="1">OFFSET(Export!P$8,$U211,0)</f>
        <v>12</v>
      </c>
      <c r="AH211">
        <f ca="1">OFFSET(Export!T$8,$U211,0)</f>
        <v>16</v>
      </c>
      <c r="AI211">
        <f ca="1">OFFSET(Export!E$8,$U211,0)</f>
        <v>6</v>
      </c>
    </row>
    <row r="212" spans="1:35" x14ac:dyDescent="0.25">
      <c r="A212">
        <f t="shared" si="6"/>
        <v>4345</v>
      </c>
      <c r="B212" s="1">
        <f ca="1">OFFSET(Import!B$8,$A212,0)</f>
        <v>43153</v>
      </c>
      <c r="C212">
        <f ca="1">OFFSET(Import!F$8,$A212,0)</f>
        <v>90</v>
      </c>
      <c r="D212">
        <f ca="1">OFFSET(Import!G$8,$A212,0)</f>
        <v>0</v>
      </c>
      <c r="E212">
        <f ca="1">OFFSET(Import!I$8,$A212,0)</f>
        <v>80</v>
      </c>
      <c r="F212">
        <f ca="1">OFFSET(Import!J$8,$A212,0)</f>
        <v>0</v>
      </c>
      <c r="G212">
        <f ca="1">OFFSET(Import!K$8,$A212,0)</f>
        <v>76</v>
      </c>
      <c r="H212">
        <f ca="1">OFFSET(Import!L$8,$A212,0)</f>
        <v>0</v>
      </c>
      <c r="I212">
        <f ca="1">OFFSET(Import!M$8,$A212,0)</f>
        <v>0</v>
      </c>
      <c r="J212">
        <f ca="1">OFFSET(Import!H$8,$A212,0)</f>
        <v>125</v>
      </c>
      <c r="K212">
        <f ca="1">OFFSET(Import!N$8,$A212,0)</f>
        <v>0</v>
      </c>
      <c r="L212">
        <f ca="1">OFFSET(Import!O$8,$A212,0)</f>
        <v>19</v>
      </c>
      <c r="M212">
        <f ca="1">OFFSET(Import!R$8,$A212,0)</f>
        <v>10</v>
      </c>
      <c r="N212">
        <f ca="1">OFFSET(Import!S$8,$A212,0)</f>
        <v>5</v>
      </c>
      <c r="O212">
        <f ca="1">OFFSET(Import!D$8,$A212,0)</f>
        <v>405</v>
      </c>
      <c r="U212">
        <f t="shared" si="7"/>
        <v>4345</v>
      </c>
      <c r="V212" s="1">
        <f ca="1">OFFSET(Export!B$8,$U212,0)</f>
        <v>43153</v>
      </c>
      <c r="W212">
        <f ca="1">OFFSET(Export!F$8,$U212,0)</f>
        <v>0</v>
      </c>
      <c r="X212">
        <f ca="1">OFFSET(Export!G$8,$U212,0)</f>
        <v>0</v>
      </c>
      <c r="Y212">
        <f ca="1">OFFSET(Export!I$8,$U212,0)</f>
        <v>0</v>
      </c>
      <c r="Z212">
        <f ca="1">OFFSET(Export!J$8,$U212,0)</f>
        <v>0</v>
      </c>
      <c r="AA212">
        <f ca="1">OFFSET(Export!K$8,$U212,0)</f>
        <v>0</v>
      </c>
      <c r="AB212">
        <f ca="1">OFFSET(Export!L$8,$U212,0)</f>
        <v>0</v>
      </c>
      <c r="AC212">
        <f ca="1">OFFSET(Export!M$8,$U212,0)</f>
        <v>0</v>
      </c>
      <c r="AD212">
        <f ca="1">OFFSET(Export!H$8,$U212,0)</f>
        <v>6</v>
      </c>
      <c r="AE212">
        <f ca="1">OFFSET(Export!N$8,$U212,0)</f>
        <v>0</v>
      </c>
      <c r="AF212">
        <f ca="1">OFFSET(Export!O$8,$U212,0)</f>
        <v>11</v>
      </c>
      <c r="AG212">
        <f ca="1">OFFSET(Export!P$8,$U212,0)</f>
        <v>12</v>
      </c>
      <c r="AH212">
        <f ca="1">OFFSET(Export!T$8,$U212,0)</f>
        <v>16</v>
      </c>
      <c r="AI212">
        <f ca="1">OFFSET(Export!E$8,$U212,0)</f>
        <v>6</v>
      </c>
    </row>
    <row r="213" spans="1:35" x14ac:dyDescent="0.25">
      <c r="A213">
        <f t="shared" si="6"/>
        <v>4346</v>
      </c>
      <c r="B213" s="1">
        <f ca="1">OFFSET(Import!B$8,$A213,0)</f>
        <v>43154</v>
      </c>
      <c r="C213">
        <f ca="1">OFFSET(Import!F$8,$A213,0)</f>
        <v>90</v>
      </c>
      <c r="D213">
        <f ca="1">OFFSET(Import!G$8,$A213,0)</f>
        <v>0</v>
      </c>
      <c r="E213">
        <f ca="1">OFFSET(Import!I$8,$A213,0)</f>
        <v>80</v>
      </c>
      <c r="F213">
        <f ca="1">OFFSET(Import!J$8,$A213,0)</f>
        <v>0</v>
      </c>
      <c r="G213">
        <f ca="1">OFFSET(Import!K$8,$A213,0)</f>
        <v>76</v>
      </c>
      <c r="H213">
        <f ca="1">OFFSET(Import!L$8,$A213,0)</f>
        <v>0</v>
      </c>
      <c r="I213">
        <f ca="1">OFFSET(Import!M$8,$A213,0)</f>
        <v>0</v>
      </c>
      <c r="J213">
        <f ca="1">OFFSET(Import!H$8,$A213,0)</f>
        <v>125</v>
      </c>
      <c r="K213">
        <f ca="1">OFFSET(Import!N$8,$A213,0)</f>
        <v>0</v>
      </c>
      <c r="L213">
        <f ca="1">OFFSET(Import!O$8,$A213,0)</f>
        <v>19</v>
      </c>
      <c r="M213">
        <f ca="1">OFFSET(Import!R$8,$A213,0)</f>
        <v>10</v>
      </c>
      <c r="N213">
        <f ca="1">OFFSET(Import!S$8,$A213,0)</f>
        <v>5</v>
      </c>
      <c r="O213">
        <f ca="1">OFFSET(Import!D$8,$A213,0)</f>
        <v>405</v>
      </c>
      <c r="U213">
        <f t="shared" si="7"/>
        <v>4346</v>
      </c>
      <c r="V213" s="1">
        <f ca="1">OFFSET(Export!B$8,$U213,0)</f>
        <v>43154</v>
      </c>
      <c r="W213">
        <f ca="1">OFFSET(Export!F$8,$U213,0)</f>
        <v>0</v>
      </c>
      <c r="X213">
        <f ca="1">OFFSET(Export!G$8,$U213,0)</f>
        <v>0</v>
      </c>
      <c r="Y213">
        <f ca="1">OFFSET(Export!I$8,$U213,0)</f>
        <v>0</v>
      </c>
      <c r="Z213">
        <f ca="1">OFFSET(Export!J$8,$U213,0)</f>
        <v>0</v>
      </c>
      <c r="AA213">
        <f ca="1">OFFSET(Export!K$8,$U213,0)</f>
        <v>0</v>
      </c>
      <c r="AB213">
        <f ca="1">OFFSET(Export!L$8,$U213,0)</f>
        <v>0</v>
      </c>
      <c r="AC213">
        <f ca="1">OFFSET(Export!M$8,$U213,0)</f>
        <v>0</v>
      </c>
      <c r="AD213">
        <f ca="1">OFFSET(Export!H$8,$U213,0)</f>
        <v>6</v>
      </c>
      <c r="AE213">
        <f ca="1">OFFSET(Export!N$8,$U213,0)</f>
        <v>0</v>
      </c>
      <c r="AF213">
        <f ca="1">OFFSET(Export!O$8,$U213,0)</f>
        <v>11</v>
      </c>
      <c r="AG213">
        <f ca="1">OFFSET(Export!P$8,$U213,0)</f>
        <v>12</v>
      </c>
      <c r="AH213">
        <f ca="1">OFFSET(Export!T$8,$U213,0)</f>
        <v>16</v>
      </c>
      <c r="AI213">
        <f ca="1">OFFSET(Export!E$8,$U213,0)</f>
        <v>6</v>
      </c>
    </row>
    <row r="214" spans="1:35" x14ac:dyDescent="0.25">
      <c r="A214">
        <f t="shared" si="6"/>
        <v>4347</v>
      </c>
      <c r="B214" s="1">
        <f ca="1">OFFSET(Import!B$8,$A214,0)</f>
        <v>43155</v>
      </c>
      <c r="C214">
        <f ca="1">OFFSET(Import!F$8,$A214,0)</f>
        <v>90</v>
      </c>
      <c r="D214">
        <f ca="1">OFFSET(Import!G$8,$A214,0)</f>
        <v>0</v>
      </c>
      <c r="E214">
        <f ca="1">OFFSET(Import!I$8,$A214,0)</f>
        <v>80</v>
      </c>
      <c r="F214">
        <f ca="1">OFFSET(Import!J$8,$A214,0)</f>
        <v>0</v>
      </c>
      <c r="G214">
        <f ca="1">OFFSET(Import!K$8,$A214,0)</f>
        <v>76</v>
      </c>
      <c r="H214">
        <f ca="1">OFFSET(Import!L$8,$A214,0)</f>
        <v>0</v>
      </c>
      <c r="I214">
        <f ca="1">OFFSET(Import!M$8,$A214,0)</f>
        <v>0</v>
      </c>
      <c r="J214">
        <f ca="1">OFFSET(Import!H$8,$A214,0)</f>
        <v>125</v>
      </c>
      <c r="K214">
        <f ca="1">OFFSET(Import!N$8,$A214,0)</f>
        <v>0</v>
      </c>
      <c r="L214">
        <f ca="1">OFFSET(Import!O$8,$A214,0)</f>
        <v>19</v>
      </c>
      <c r="M214">
        <f ca="1">OFFSET(Import!R$8,$A214,0)</f>
        <v>10</v>
      </c>
      <c r="N214">
        <f ca="1">OFFSET(Import!S$8,$A214,0)</f>
        <v>5</v>
      </c>
      <c r="O214">
        <f ca="1">OFFSET(Import!D$8,$A214,0)</f>
        <v>405</v>
      </c>
      <c r="U214">
        <f t="shared" si="7"/>
        <v>4347</v>
      </c>
      <c r="V214" s="1">
        <f ca="1">OFFSET(Export!B$8,$U214,0)</f>
        <v>43155</v>
      </c>
      <c r="W214">
        <f ca="1">OFFSET(Export!F$8,$U214,0)</f>
        <v>0</v>
      </c>
      <c r="X214">
        <f ca="1">OFFSET(Export!G$8,$U214,0)</f>
        <v>0</v>
      </c>
      <c r="Y214">
        <f ca="1">OFFSET(Export!I$8,$U214,0)</f>
        <v>0</v>
      </c>
      <c r="Z214">
        <f ca="1">OFFSET(Export!J$8,$U214,0)</f>
        <v>0</v>
      </c>
      <c r="AA214">
        <f ca="1">OFFSET(Export!K$8,$U214,0)</f>
        <v>0</v>
      </c>
      <c r="AB214">
        <f ca="1">OFFSET(Export!L$8,$U214,0)</f>
        <v>0</v>
      </c>
      <c r="AC214">
        <f ca="1">OFFSET(Export!M$8,$U214,0)</f>
        <v>0</v>
      </c>
      <c r="AD214">
        <f ca="1">OFFSET(Export!H$8,$U214,0)</f>
        <v>6</v>
      </c>
      <c r="AE214">
        <f ca="1">OFFSET(Export!N$8,$U214,0)</f>
        <v>0</v>
      </c>
      <c r="AF214">
        <f ca="1">OFFSET(Export!O$8,$U214,0)</f>
        <v>11</v>
      </c>
      <c r="AG214">
        <f ca="1">OFFSET(Export!P$8,$U214,0)</f>
        <v>12</v>
      </c>
      <c r="AH214">
        <f ca="1">OFFSET(Export!T$8,$U214,0)</f>
        <v>16</v>
      </c>
      <c r="AI214">
        <f ca="1">OFFSET(Export!E$8,$U214,0)</f>
        <v>6</v>
      </c>
    </row>
    <row r="215" spans="1:35" x14ac:dyDescent="0.25">
      <c r="A215">
        <f t="shared" si="6"/>
        <v>4348</v>
      </c>
      <c r="B215" s="1">
        <f ca="1">OFFSET(Import!B$8,$A215,0)</f>
        <v>43156</v>
      </c>
      <c r="C215">
        <f ca="1">OFFSET(Import!F$8,$A215,0)</f>
        <v>90</v>
      </c>
      <c r="D215">
        <f ca="1">OFFSET(Import!G$8,$A215,0)</f>
        <v>0</v>
      </c>
      <c r="E215">
        <f ca="1">OFFSET(Import!I$8,$A215,0)</f>
        <v>80</v>
      </c>
      <c r="F215">
        <f ca="1">OFFSET(Import!J$8,$A215,0)</f>
        <v>0</v>
      </c>
      <c r="G215">
        <f ca="1">OFFSET(Import!K$8,$A215,0)</f>
        <v>76</v>
      </c>
      <c r="H215">
        <f ca="1">OFFSET(Import!L$8,$A215,0)</f>
        <v>0</v>
      </c>
      <c r="I215">
        <f ca="1">OFFSET(Import!M$8,$A215,0)</f>
        <v>0</v>
      </c>
      <c r="J215">
        <f ca="1">OFFSET(Import!H$8,$A215,0)</f>
        <v>125</v>
      </c>
      <c r="K215">
        <f ca="1">OFFSET(Import!N$8,$A215,0)</f>
        <v>0</v>
      </c>
      <c r="L215">
        <f ca="1">OFFSET(Import!O$8,$A215,0)</f>
        <v>19</v>
      </c>
      <c r="M215">
        <f ca="1">OFFSET(Import!R$8,$A215,0)</f>
        <v>10</v>
      </c>
      <c r="N215">
        <f ca="1">OFFSET(Import!S$8,$A215,0)</f>
        <v>5</v>
      </c>
      <c r="O215">
        <f ca="1">OFFSET(Import!D$8,$A215,0)</f>
        <v>405</v>
      </c>
      <c r="U215">
        <f t="shared" si="7"/>
        <v>4348</v>
      </c>
      <c r="V215" s="1">
        <f ca="1">OFFSET(Export!B$8,$U215,0)</f>
        <v>43156</v>
      </c>
      <c r="W215">
        <f ca="1">OFFSET(Export!F$8,$U215,0)</f>
        <v>0</v>
      </c>
      <c r="X215">
        <f ca="1">OFFSET(Export!G$8,$U215,0)</f>
        <v>0</v>
      </c>
      <c r="Y215">
        <f ca="1">OFFSET(Export!I$8,$U215,0)</f>
        <v>0</v>
      </c>
      <c r="Z215">
        <f ca="1">OFFSET(Export!J$8,$U215,0)</f>
        <v>0</v>
      </c>
      <c r="AA215">
        <f ca="1">OFFSET(Export!K$8,$U215,0)</f>
        <v>0</v>
      </c>
      <c r="AB215">
        <f ca="1">OFFSET(Export!L$8,$U215,0)</f>
        <v>0</v>
      </c>
      <c r="AC215">
        <f ca="1">OFFSET(Export!M$8,$U215,0)</f>
        <v>0</v>
      </c>
      <c r="AD215">
        <f ca="1">OFFSET(Export!H$8,$U215,0)</f>
        <v>6</v>
      </c>
      <c r="AE215">
        <f ca="1">OFFSET(Export!N$8,$U215,0)</f>
        <v>0</v>
      </c>
      <c r="AF215">
        <f ca="1">OFFSET(Export!O$8,$U215,0)</f>
        <v>11</v>
      </c>
      <c r="AG215">
        <f ca="1">OFFSET(Export!P$8,$U215,0)</f>
        <v>12</v>
      </c>
      <c r="AH215">
        <f ca="1">OFFSET(Export!T$8,$U215,0)</f>
        <v>16</v>
      </c>
      <c r="AI215">
        <f ca="1">OFFSET(Export!E$8,$U215,0)</f>
        <v>6</v>
      </c>
    </row>
    <row r="216" spans="1:35" x14ac:dyDescent="0.25">
      <c r="A216">
        <f t="shared" si="6"/>
        <v>4349</v>
      </c>
      <c r="B216" s="1">
        <f ca="1">OFFSET(Import!B$8,$A216,0)</f>
        <v>43157</v>
      </c>
      <c r="C216">
        <f ca="1">OFFSET(Import!F$8,$A216,0)</f>
        <v>90</v>
      </c>
      <c r="D216">
        <f ca="1">OFFSET(Import!G$8,$A216,0)</f>
        <v>0</v>
      </c>
      <c r="E216">
        <f ca="1">OFFSET(Import!I$8,$A216,0)</f>
        <v>80</v>
      </c>
      <c r="F216">
        <f ca="1">OFFSET(Import!J$8,$A216,0)</f>
        <v>0</v>
      </c>
      <c r="G216">
        <f ca="1">OFFSET(Import!K$8,$A216,0)</f>
        <v>76</v>
      </c>
      <c r="H216">
        <f ca="1">OFFSET(Import!L$8,$A216,0)</f>
        <v>0</v>
      </c>
      <c r="I216">
        <f ca="1">OFFSET(Import!M$8,$A216,0)</f>
        <v>0</v>
      </c>
      <c r="J216">
        <f ca="1">OFFSET(Import!H$8,$A216,0)</f>
        <v>125</v>
      </c>
      <c r="K216">
        <f ca="1">OFFSET(Import!N$8,$A216,0)</f>
        <v>0</v>
      </c>
      <c r="L216">
        <f ca="1">OFFSET(Import!O$8,$A216,0)</f>
        <v>19</v>
      </c>
      <c r="M216">
        <f ca="1">OFFSET(Import!R$8,$A216,0)</f>
        <v>10</v>
      </c>
      <c r="N216">
        <f ca="1">OFFSET(Import!S$8,$A216,0)</f>
        <v>5</v>
      </c>
      <c r="O216">
        <f ca="1">OFFSET(Import!D$8,$A216,0)</f>
        <v>405</v>
      </c>
      <c r="U216">
        <f t="shared" si="7"/>
        <v>4349</v>
      </c>
      <c r="V216" s="1">
        <f ca="1">OFFSET(Export!B$8,$U216,0)</f>
        <v>43157</v>
      </c>
      <c r="W216">
        <f ca="1">OFFSET(Export!F$8,$U216,0)</f>
        <v>0</v>
      </c>
      <c r="X216">
        <f ca="1">OFFSET(Export!G$8,$U216,0)</f>
        <v>0</v>
      </c>
      <c r="Y216">
        <f ca="1">OFFSET(Export!I$8,$U216,0)</f>
        <v>0</v>
      </c>
      <c r="Z216">
        <f ca="1">OFFSET(Export!J$8,$U216,0)</f>
        <v>0</v>
      </c>
      <c r="AA216">
        <f ca="1">OFFSET(Export!K$8,$U216,0)</f>
        <v>0</v>
      </c>
      <c r="AB216">
        <f ca="1">OFFSET(Export!L$8,$U216,0)</f>
        <v>0</v>
      </c>
      <c r="AC216">
        <f ca="1">OFFSET(Export!M$8,$U216,0)</f>
        <v>0</v>
      </c>
      <c r="AD216">
        <f ca="1">OFFSET(Export!H$8,$U216,0)</f>
        <v>6</v>
      </c>
      <c r="AE216">
        <f ca="1">OFFSET(Export!N$8,$U216,0)</f>
        <v>0</v>
      </c>
      <c r="AF216">
        <f ca="1">OFFSET(Export!O$8,$U216,0)</f>
        <v>11</v>
      </c>
      <c r="AG216">
        <f ca="1">OFFSET(Export!P$8,$U216,0)</f>
        <v>12</v>
      </c>
      <c r="AH216">
        <f ca="1">OFFSET(Export!T$8,$U216,0)</f>
        <v>16</v>
      </c>
      <c r="AI216">
        <f ca="1">OFFSET(Export!E$8,$U216,0)</f>
        <v>6</v>
      </c>
    </row>
    <row r="217" spans="1:35" x14ac:dyDescent="0.25">
      <c r="A217">
        <f t="shared" si="6"/>
        <v>4350</v>
      </c>
      <c r="B217" s="1">
        <f ca="1">OFFSET(Import!B$8,$A217,0)</f>
        <v>43158</v>
      </c>
      <c r="C217">
        <f ca="1">OFFSET(Import!F$8,$A217,0)</f>
        <v>90</v>
      </c>
      <c r="D217">
        <f ca="1">OFFSET(Import!G$8,$A217,0)</f>
        <v>0</v>
      </c>
      <c r="E217">
        <f ca="1">OFFSET(Import!I$8,$A217,0)</f>
        <v>80</v>
      </c>
      <c r="F217">
        <f ca="1">OFFSET(Import!J$8,$A217,0)</f>
        <v>0</v>
      </c>
      <c r="G217">
        <f ca="1">OFFSET(Import!K$8,$A217,0)</f>
        <v>76</v>
      </c>
      <c r="H217">
        <f ca="1">OFFSET(Import!L$8,$A217,0)</f>
        <v>0</v>
      </c>
      <c r="I217">
        <f ca="1">OFFSET(Import!M$8,$A217,0)</f>
        <v>0</v>
      </c>
      <c r="J217">
        <f ca="1">OFFSET(Import!H$8,$A217,0)</f>
        <v>125</v>
      </c>
      <c r="K217">
        <f ca="1">OFFSET(Import!N$8,$A217,0)</f>
        <v>0</v>
      </c>
      <c r="L217">
        <f ca="1">OFFSET(Import!O$8,$A217,0)</f>
        <v>19</v>
      </c>
      <c r="M217">
        <f ca="1">OFFSET(Import!R$8,$A217,0)</f>
        <v>10</v>
      </c>
      <c r="N217">
        <f ca="1">OFFSET(Import!S$8,$A217,0)</f>
        <v>5</v>
      </c>
      <c r="O217">
        <f ca="1">OFFSET(Import!D$8,$A217,0)</f>
        <v>405</v>
      </c>
      <c r="U217">
        <f t="shared" si="7"/>
        <v>4350</v>
      </c>
      <c r="V217" s="1">
        <f ca="1">OFFSET(Export!B$8,$U217,0)</f>
        <v>43158</v>
      </c>
      <c r="W217">
        <f ca="1">OFFSET(Export!F$8,$U217,0)</f>
        <v>0</v>
      </c>
      <c r="X217">
        <f ca="1">OFFSET(Export!G$8,$U217,0)</f>
        <v>0</v>
      </c>
      <c r="Y217">
        <f ca="1">OFFSET(Export!I$8,$U217,0)</f>
        <v>0</v>
      </c>
      <c r="Z217">
        <f ca="1">OFFSET(Export!J$8,$U217,0)</f>
        <v>0</v>
      </c>
      <c r="AA217">
        <f ca="1">OFFSET(Export!K$8,$U217,0)</f>
        <v>0</v>
      </c>
      <c r="AB217">
        <f ca="1">OFFSET(Export!L$8,$U217,0)</f>
        <v>0</v>
      </c>
      <c r="AC217">
        <f ca="1">OFFSET(Export!M$8,$U217,0)</f>
        <v>0</v>
      </c>
      <c r="AD217">
        <f ca="1">OFFSET(Export!H$8,$U217,0)</f>
        <v>6</v>
      </c>
      <c r="AE217">
        <f ca="1">OFFSET(Export!N$8,$U217,0)</f>
        <v>0</v>
      </c>
      <c r="AF217">
        <f ca="1">OFFSET(Export!O$8,$U217,0)</f>
        <v>11</v>
      </c>
      <c r="AG217">
        <f ca="1">OFFSET(Export!P$8,$U217,0)</f>
        <v>12</v>
      </c>
      <c r="AH217">
        <f ca="1">OFFSET(Export!T$8,$U217,0)</f>
        <v>16</v>
      </c>
      <c r="AI217">
        <f ca="1">OFFSET(Export!E$8,$U217,0)</f>
        <v>6</v>
      </c>
    </row>
    <row r="218" spans="1:35" x14ac:dyDescent="0.25">
      <c r="A218">
        <f t="shared" si="6"/>
        <v>4351</v>
      </c>
      <c r="B218" s="1">
        <f ca="1">OFFSET(Import!B$8,$A218,0)</f>
        <v>43159</v>
      </c>
      <c r="C218">
        <f ca="1">OFFSET(Import!F$8,$A218,0)</f>
        <v>90</v>
      </c>
      <c r="D218">
        <f ca="1">OFFSET(Import!G$8,$A218,0)</f>
        <v>0</v>
      </c>
      <c r="E218">
        <f ca="1">OFFSET(Import!I$8,$A218,0)</f>
        <v>80</v>
      </c>
      <c r="F218">
        <f ca="1">OFFSET(Import!J$8,$A218,0)</f>
        <v>0</v>
      </c>
      <c r="G218">
        <f ca="1">OFFSET(Import!K$8,$A218,0)</f>
        <v>76</v>
      </c>
      <c r="H218">
        <f ca="1">OFFSET(Import!L$8,$A218,0)</f>
        <v>0</v>
      </c>
      <c r="I218">
        <f ca="1">OFFSET(Import!M$8,$A218,0)</f>
        <v>0</v>
      </c>
      <c r="J218">
        <f ca="1">OFFSET(Import!H$8,$A218,0)</f>
        <v>125</v>
      </c>
      <c r="K218">
        <f ca="1">OFFSET(Import!N$8,$A218,0)</f>
        <v>0</v>
      </c>
      <c r="L218">
        <f ca="1">OFFSET(Import!O$8,$A218,0)</f>
        <v>19</v>
      </c>
      <c r="M218">
        <f ca="1">OFFSET(Import!R$8,$A218,0)</f>
        <v>10</v>
      </c>
      <c r="N218">
        <f ca="1">OFFSET(Import!S$8,$A218,0)</f>
        <v>5</v>
      </c>
      <c r="O218">
        <f ca="1">OFFSET(Import!D$8,$A218,0)</f>
        <v>405</v>
      </c>
      <c r="U218">
        <f t="shared" si="7"/>
        <v>4351</v>
      </c>
      <c r="V218" s="1">
        <f ca="1">OFFSET(Export!B$8,$U218,0)</f>
        <v>43159</v>
      </c>
      <c r="W218">
        <f ca="1">OFFSET(Export!F$8,$U218,0)</f>
        <v>0</v>
      </c>
      <c r="X218">
        <f ca="1">OFFSET(Export!G$8,$U218,0)</f>
        <v>0</v>
      </c>
      <c r="Y218">
        <f ca="1">OFFSET(Export!I$8,$U218,0)</f>
        <v>0</v>
      </c>
      <c r="Z218">
        <f ca="1">OFFSET(Export!J$8,$U218,0)</f>
        <v>0</v>
      </c>
      <c r="AA218">
        <f ca="1">OFFSET(Export!K$8,$U218,0)</f>
        <v>0</v>
      </c>
      <c r="AB218">
        <f ca="1">OFFSET(Export!L$8,$U218,0)</f>
        <v>0</v>
      </c>
      <c r="AC218">
        <f ca="1">OFFSET(Export!M$8,$U218,0)</f>
        <v>0</v>
      </c>
      <c r="AD218">
        <f ca="1">OFFSET(Export!H$8,$U218,0)</f>
        <v>6</v>
      </c>
      <c r="AE218">
        <f ca="1">OFFSET(Export!N$8,$U218,0)</f>
        <v>0</v>
      </c>
      <c r="AF218">
        <f ca="1">OFFSET(Export!O$8,$U218,0)</f>
        <v>11</v>
      </c>
      <c r="AG218">
        <f ca="1">OFFSET(Export!P$8,$U218,0)</f>
        <v>12</v>
      </c>
      <c r="AH218">
        <f ca="1">OFFSET(Export!T$8,$U218,0)</f>
        <v>16</v>
      </c>
      <c r="AI218">
        <f ca="1">OFFSET(Export!E$8,$U218,0)</f>
        <v>6</v>
      </c>
    </row>
    <row r="219" spans="1:35" x14ac:dyDescent="0.25">
      <c r="A219">
        <f t="shared" si="6"/>
        <v>4352</v>
      </c>
      <c r="B219" s="1">
        <f ca="1">OFFSET(Import!B$8,$A219,0)</f>
        <v>43160</v>
      </c>
      <c r="C219">
        <f ca="1">OFFSET(Import!F$8,$A219,0)</f>
        <v>85</v>
      </c>
      <c r="D219">
        <f ca="1">OFFSET(Import!G$8,$A219,0)</f>
        <v>0</v>
      </c>
      <c r="E219">
        <f ca="1">OFFSET(Import!I$8,$A219,0)</f>
        <v>60</v>
      </c>
      <c r="F219">
        <f ca="1">OFFSET(Import!J$8,$A219,0)</f>
        <v>0</v>
      </c>
      <c r="G219">
        <f ca="1">OFFSET(Import!K$8,$A219,0)</f>
        <v>101</v>
      </c>
      <c r="H219">
        <f ca="1">OFFSET(Import!L$8,$A219,0)</f>
        <v>0</v>
      </c>
      <c r="I219">
        <f ca="1">OFFSET(Import!M$8,$A219,0)</f>
        <v>0</v>
      </c>
      <c r="J219">
        <f ca="1">OFFSET(Import!H$8,$A219,0)</f>
        <v>125</v>
      </c>
      <c r="K219">
        <f ca="1">OFFSET(Import!N$8,$A219,0)</f>
        <v>0</v>
      </c>
      <c r="L219">
        <f ca="1">OFFSET(Import!O$8,$A219,0)</f>
        <v>19</v>
      </c>
      <c r="M219">
        <f ca="1">OFFSET(Import!R$8,$A219,0)</f>
        <v>10</v>
      </c>
      <c r="N219">
        <f ca="1">OFFSET(Import!S$8,$A219,0)</f>
        <v>5</v>
      </c>
      <c r="O219">
        <f ca="1">OFFSET(Import!D$8,$A219,0)</f>
        <v>405</v>
      </c>
      <c r="U219">
        <f t="shared" si="7"/>
        <v>4352</v>
      </c>
      <c r="V219" s="1">
        <f ca="1">OFFSET(Export!B$8,$U219,0)</f>
        <v>43160</v>
      </c>
      <c r="W219">
        <f ca="1">OFFSET(Export!F$8,$U219,0)</f>
        <v>0</v>
      </c>
      <c r="X219">
        <f ca="1">OFFSET(Export!G$8,$U219,0)</f>
        <v>0</v>
      </c>
      <c r="Y219">
        <f ca="1">OFFSET(Export!I$8,$U219,0)</f>
        <v>0</v>
      </c>
      <c r="Z219">
        <f ca="1">OFFSET(Export!J$8,$U219,0)</f>
        <v>0</v>
      </c>
      <c r="AA219">
        <f ca="1">OFFSET(Export!K$8,$U219,0)</f>
        <v>0</v>
      </c>
      <c r="AB219">
        <f ca="1">OFFSET(Export!L$8,$U219,0)</f>
        <v>0</v>
      </c>
      <c r="AC219">
        <f ca="1">OFFSET(Export!M$8,$U219,0)</f>
        <v>0</v>
      </c>
      <c r="AD219">
        <f ca="1">OFFSET(Export!H$8,$U219,0)</f>
        <v>4</v>
      </c>
      <c r="AE219">
        <f ca="1">OFFSET(Export!N$8,$U219,0)</f>
        <v>0</v>
      </c>
      <c r="AF219">
        <f ca="1">OFFSET(Export!O$8,$U219,0)</f>
        <v>5</v>
      </c>
      <c r="AG219">
        <f ca="1">OFFSET(Export!P$8,$U219,0)</f>
        <v>12</v>
      </c>
      <c r="AH219">
        <f ca="1">OFFSET(Export!T$8,$U219,0)</f>
        <v>24</v>
      </c>
      <c r="AI219">
        <f ca="1">OFFSET(Export!E$8,$U219,0)</f>
        <v>6</v>
      </c>
    </row>
    <row r="220" spans="1:35" x14ac:dyDescent="0.25">
      <c r="A220">
        <f t="shared" si="6"/>
        <v>4353</v>
      </c>
      <c r="B220" s="1">
        <f ca="1">OFFSET(Import!B$8,$A220,0)</f>
        <v>43161</v>
      </c>
      <c r="C220">
        <f ca="1">OFFSET(Import!F$8,$A220,0)</f>
        <v>85</v>
      </c>
      <c r="D220">
        <f ca="1">OFFSET(Import!G$8,$A220,0)</f>
        <v>0</v>
      </c>
      <c r="E220">
        <f ca="1">OFFSET(Import!I$8,$A220,0)</f>
        <v>60</v>
      </c>
      <c r="F220">
        <f ca="1">OFFSET(Import!J$8,$A220,0)</f>
        <v>0</v>
      </c>
      <c r="G220">
        <f ca="1">OFFSET(Import!K$8,$A220,0)</f>
        <v>101</v>
      </c>
      <c r="H220">
        <f ca="1">OFFSET(Import!L$8,$A220,0)</f>
        <v>0</v>
      </c>
      <c r="I220">
        <f ca="1">OFFSET(Import!M$8,$A220,0)</f>
        <v>0</v>
      </c>
      <c r="J220">
        <f ca="1">OFFSET(Import!H$8,$A220,0)</f>
        <v>125</v>
      </c>
      <c r="K220">
        <f ca="1">OFFSET(Import!N$8,$A220,0)</f>
        <v>0</v>
      </c>
      <c r="L220">
        <f ca="1">OFFSET(Import!O$8,$A220,0)</f>
        <v>19</v>
      </c>
      <c r="M220">
        <f ca="1">OFFSET(Import!R$8,$A220,0)</f>
        <v>10</v>
      </c>
      <c r="N220">
        <f ca="1">OFFSET(Import!S$8,$A220,0)</f>
        <v>5</v>
      </c>
      <c r="O220">
        <f ca="1">OFFSET(Import!D$8,$A220,0)</f>
        <v>405</v>
      </c>
      <c r="U220">
        <f t="shared" si="7"/>
        <v>4353</v>
      </c>
      <c r="V220" s="1">
        <f ca="1">OFFSET(Export!B$8,$U220,0)</f>
        <v>43161</v>
      </c>
      <c r="W220">
        <f ca="1">OFFSET(Export!F$8,$U220,0)</f>
        <v>0</v>
      </c>
      <c r="X220">
        <f ca="1">OFFSET(Export!G$8,$U220,0)</f>
        <v>0</v>
      </c>
      <c r="Y220">
        <f ca="1">OFFSET(Export!I$8,$U220,0)</f>
        <v>0</v>
      </c>
      <c r="Z220">
        <f ca="1">OFFSET(Export!J$8,$U220,0)</f>
        <v>0</v>
      </c>
      <c r="AA220">
        <f ca="1">OFFSET(Export!K$8,$U220,0)</f>
        <v>0</v>
      </c>
      <c r="AB220">
        <f ca="1">OFFSET(Export!L$8,$U220,0)</f>
        <v>0</v>
      </c>
      <c r="AC220">
        <f ca="1">OFFSET(Export!M$8,$U220,0)</f>
        <v>0</v>
      </c>
      <c r="AD220">
        <f ca="1">OFFSET(Export!H$8,$U220,0)</f>
        <v>4</v>
      </c>
      <c r="AE220">
        <f ca="1">OFFSET(Export!N$8,$U220,0)</f>
        <v>0</v>
      </c>
      <c r="AF220">
        <f ca="1">OFFSET(Export!O$8,$U220,0)</f>
        <v>5</v>
      </c>
      <c r="AG220">
        <f ca="1">OFFSET(Export!P$8,$U220,0)</f>
        <v>12</v>
      </c>
      <c r="AH220">
        <f ca="1">OFFSET(Export!T$8,$U220,0)</f>
        <v>24</v>
      </c>
      <c r="AI220">
        <f ca="1">OFFSET(Export!E$8,$U220,0)</f>
        <v>6</v>
      </c>
    </row>
    <row r="221" spans="1:35" x14ac:dyDescent="0.25">
      <c r="A221">
        <f t="shared" si="6"/>
        <v>4354</v>
      </c>
      <c r="B221" s="1">
        <f ca="1">OFFSET(Import!B$8,$A221,0)</f>
        <v>43162</v>
      </c>
      <c r="C221">
        <f ca="1">OFFSET(Import!F$8,$A221,0)</f>
        <v>85</v>
      </c>
      <c r="D221">
        <f ca="1">OFFSET(Import!G$8,$A221,0)</f>
        <v>0</v>
      </c>
      <c r="E221">
        <f ca="1">OFFSET(Import!I$8,$A221,0)</f>
        <v>60</v>
      </c>
      <c r="F221">
        <f ca="1">OFFSET(Import!J$8,$A221,0)</f>
        <v>0</v>
      </c>
      <c r="G221">
        <f ca="1">OFFSET(Import!K$8,$A221,0)</f>
        <v>101</v>
      </c>
      <c r="H221">
        <f ca="1">OFFSET(Import!L$8,$A221,0)</f>
        <v>0</v>
      </c>
      <c r="I221">
        <f ca="1">OFFSET(Import!M$8,$A221,0)</f>
        <v>0</v>
      </c>
      <c r="J221">
        <f ca="1">OFFSET(Import!H$8,$A221,0)</f>
        <v>125</v>
      </c>
      <c r="K221">
        <f ca="1">OFFSET(Import!N$8,$A221,0)</f>
        <v>0</v>
      </c>
      <c r="L221">
        <f ca="1">OFFSET(Import!O$8,$A221,0)</f>
        <v>19</v>
      </c>
      <c r="M221">
        <f ca="1">OFFSET(Import!R$8,$A221,0)</f>
        <v>10</v>
      </c>
      <c r="N221">
        <f ca="1">OFFSET(Import!S$8,$A221,0)</f>
        <v>5</v>
      </c>
      <c r="O221">
        <f ca="1">OFFSET(Import!D$8,$A221,0)</f>
        <v>405</v>
      </c>
      <c r="U221">
        <f t="shared" si="7"/>
        <v>4354</v>
      </c>
      <c r="V221" s="1">
        <f ca="1">OFFSET(Export!B$8,$U221,0)</f>
        <v>43162</v>
      </c>
      <c r="W221">
        <f ca="1">OFFSET(Export!F$8,$U221,0)</f>
        <v>0</v>
      </c>
      <c r="X221">
        <f ca="1">OFFSET(Export!G$8,$U221,0)</f>
        <v>0</v>
      </c>
      <c r="Y221">
        <f ca="1">OFFSET(Export!I$8,$U221,0)</f>
        <v>0</v>
      </c>
      <c r="Z221">
        <f ca="1">OFFSET(Export!J$8,$U221,0)</f>
        <v>0</v>
      </c>
      <c r="AA221">
        <f ca="1">OFFSET(Export!K$8,$U221,0)</f>
        <v>0</v>
      </c>
      <c r="AB221">
        <f ca="1">OFFSET(Export!L$8,$U221,0)</f>
        <v>0</v>
      </c>
      <c r="AC221">
        <f ca="1">OFFSET(Export!M$8,$U221,0)</f>
        <v>0</v>
      </c>
      <c r="AD221">
        <f ca="1">OFFSET(Export!H$8,$U221,0)</f>
        <v>4</v>
      </c>
      <c r="AE221">
        <f ca="1">OFFSET(Export!N$8,$U221,0)</f>
        <v>0</v>
      </c>
      <c r="AF221">
        <f ca="1">OFFSET(Export!O$8,$U221,0)</f>
        <v>5</v>
      </c>
      <c r="AG221">
        <f ca="1">OFFSET(Export!P$8,$U221,0)</f>
        <v>12</v>
      </c>
      <c r="AH221">
        <f ca="1">OFFSET(Export!T$8,$U221,0)</f>
        <v>24</v>
      </c>
      <c r="AI221">
        <f ca="1">OFFSET(Export!E$8,$U221,0)</f>
        <v>6</v>
      </c>
    </row>
    <row r="222" spans="1:35" x14ac:dyDescent="0.25">
      <c r="A222">
        <f t="shared" si="6"/>
        <v>4355</v>
      </c>
      <c r="B222" s="1">
        <f ca="1">OFFSET(Import!B$8,$A222,0)</f>
        <v>43163</v>
      </c>
      <c r="C222">
        <f ca="1">OFFSET(Import!F$8,$A222,0)</f>
        <v>85</v>
      </c>
      <c r="D222">
        <f ca="1">OFFSET(Import!G$8,$A222,0)</f>
        <v>0</v>
      </c>
      <c r="E222">
        <f ca="1">OFFSET(Import!I$8,$A222,0)</f>
        <v>60</v>
      </c>
      <c r="F222">
        <f ca="1">OFFSET(Import!J$8,$A222,0)</f>
        <v>0</v>
      </c>
      <c r="G222">
        <f ca="1">OFFSET(Import!K$8,$A222,0)</f>
        <v>101</v>
      </c>
      <c r="H222">
        <f ca="1">OFFSET(Import!L$8,$A222,0)</f>
        <v>0</v>
      </c>
      <c r="I222">
        <f ca="1">OFFSET(Import!M$8,$A222,0)</f>
        <v>0</v>
      </c>
      <c r="J222">
        <f ca="1">OFFSET(Import!H$8,$A222,0)</f>
        <v>125</v>
      </c>
      <c r="K222">
        <f ca="1">OFFSET(Import!N$8,$A222,0)</f>
        <v>0</v>
      </c>
      <c r="L222">
        <f ca="1">OFFSET(Import!O$8,$A222,0)</f>
        <v>19</v>
      </c>
      <c r="M222">
        <f ca="1">OFFSET(Import!R$8,$A222,0)</f>
        <v>10</v>
      </c>
      <c r="N222">
        <f ca="1">OFFSET(Import!S$8,$A222,0)</f>
        <v>5</v>
      </c>
      <c r="O222">
        <f ca="1">OFFSET(Import!D$8,$A222,0)</f>
        <v>405</v>
      </c>
      <c r="U222">
        <f t="shared" si="7"/>
        <v>4355</v>
      </c>
      <c r="V222" s="1">
        <f ca="1">OFFSET(Export!B$8,$U222,0)</f>
        <v>43163</v>
      </c>
      <c r="W222">
        <f ca="1">OFFSET(Export!F$8,$U222,0)</f>
        <v>0</v>
      </c>
      <c r="X222">
        <f ca="1">OFFSET(Export!G$8,$U222,0)</f>
        <v>0</v>
      </c>
      <c r="Y222">
        <f ca="1">OFFSET(Export!I$8,$U222,0)</f>
        <v>0</v>
      </c>
      <c r="Z222">
        <f ca="1">OFFSET(Export!J$8,$U222,0)</f>
        <v>0</v>
      </c>
      <c r="AA222">
        <f ca="1">OFFSET(Export!K$8,$U222,0)</f>
        <v>0</v>
      </c>
      <c r="AB222">
        <f ca="1">OFFSET(Export!L$8,$U222,0)</f>
        <v>0</v>
      </c>
      <c r="AC222">
        <f ca="1">OFFSET(Export!M$8,$U222,0)</f>
        <v>0</v>
      </c>
      <c r="AD222">
        <f ca="1">OFFSET(Export!H$8,$U222,0)</f>
        <v>4</v>
      </c>
      <c r="AE222">
        <f ca="1">OFFSET(Export!N$8,$U222,0)</f>
        <v>0</v>
      </c>
      <c r="AF222">
        <f ca="1">OFFSET(Export!O$8,$U222,0)</f>
        <v>5</v>
      </c>
      <c r="AG222">
        <f ca="1">OFFSET(Export!P$8,$U222,0)</f>
        <v>12</v>
      </c>
      <c r="AH222">
        <f ca="1">OFFSET(Export!T$8,$U222,0)</f>
        <v>24</v>
      </c>
      <c r="AI222">
        <f ca="1">OFFSET(Export!E$8,$U222,0)</f>
        <v>6</v>
      </c>
    </row>
    <row r="223" spans="1:35" x14ac:dyDescent="0.25">
      <c r="A223">
        <f t="shared" si="6"/>
        <v>4356</v>
      </c>
      <c r="B223" s="1">
        <f ca="1">OFFSET(Import!B$8,$A223,0)</f>
        <v>43164</v>
      </c>
      <c r="C223">
        <f ca="1">OFFSET(Import!F$8,$A223,0)</f>
        <v>85</v>
      </c>
      <c r="D223">
        <f ca="1">OFFSET(Import!G$8,$A223,0)</f>
        <v>0</v>
      </c>
      <c r="E223">
        <f ca="1">OFFSET(Import!I$8,$A223,0)</f>
        <v>60</v>
      </c>
      <c r="F223">
        <f ca="1">OFFSET(Import!J$8,$A223,0)</f>
        <v>0</v>
      </c>
      <c r="G223">
        <f ca="1">OFFSET(Import!K$8,$A223,0)</f>
        <v>101</v>
      </c>
      <c r="H223">
        <f ca="1">OFFSET(Import!L$8,$A223,0)</f>
        <v>0</v>
      </c>
      <c r="I223">
        <f ca="1">OFFSET(Import!M$8,$A223,0)</f>
        <v>0</v>
      </c>
      <c r="J223">
        <f ca="1">OFFSET(Import!H$8,$A223,0)</f>
        <v>125</v>
      </c>
      <c r="K223">
        <f ca="1">OFFSET(Import!N$8,$A223,0)</f>
        <v>0</v>
      </c>
      <c r="L223">
        <f ca="1">OFFSET(Import!O$8,$A223,0)</f>
        <v>19</v>
      </c>
      <c r="M223">
        <f ca="1">OFFSET(Import!R$8,$A223,0)</f>
        <v>10</v>
      </c>
      <c r="N223">
        <f ca="1">OFFSET(Import!S$8,$A223,0)</f>
        <v>5</v>
      </c>
      <c r="O223">
        <f ca="1">OFFSET(Import!D$8,$A223,0)</f>
        <v>405</v>
      </c>
      <c r="U223">
        <f t="shared" si="7"/>
        <v>4356</v>
      </c>
      <c r="V223" s="1">
        <f ca="1">OFFSET(Export!B$8,$U223,0)</f>
        <v>43164</v>
      </c>
      <c r="W223">
        <f ca="1">OFFSET(Export!F$8,$U223,0)</f>
        <v>0</v>
      </c>
      <c r="X223">
        <f ca="1">OFFSET(Export!G$8,$U223,0)</f>
        <v>0</v>
      </c>
      <c r="Y223">
        <f ca="1">OFFSET(Export!I$8,$U223,0)</f>
        <v>0</v>
      </c>
      <c r="Z223">
        <f ca="1">OFFSET(Export!J$8,$U223,0)</f>
        <v>0</v>
      </c>
      <c r="AA223">
        <f ca="1">OFFSET(Export!K$8,$U223,0)</f>
        <v>0</v>
      </c>
      <c r="AB223">
        <f ca="1">OFFSET(Export!L$8,$U223,0)</f>
        <v>0</v>
      </c>
      <c r="AC223">
        <f ca="1">OFFSET(Export!M$8,$U223,0)</f>
        <v>0</v>
      </c>
      <c r="AD223">
        <f ca="1">OFFSET(Export!H$8,$U223,0)</f>
        <v>4</v>
      </c>
      <c r="AE223">
        <f ca="1">OFFSET(Export!N$8,$U223,0)</f>
        <v>0</v>
      </c>
      <c r="AF223">
        <f ca="1">OFFSET(Export!O$8,$U223,0)</f>
        <v>5</v>
      </c>
      <c r="AG223">
        <f ca="1">OFFSET(Export!P$8,$U223,0)</f>
        <v>12</v>
      </c>
      <c r="AH223">
        <f ca="1">OFFSET(Export!T$8,$U223,0)</f>
        <v>24</v>
      </c>
      <c r="AI223">
        <f ca="1">OFFSET(Export!E$8,$U223,0)</f>
        <v>6</v>
      </c>
    </row>
    <row r="224" spans="1:35" x14ac:dyDescent="0.25">
      <c r="A224">
        <f t="shared" si="6"/>
        <v>4357</v>
      </c>
      <c r="B224" s="1">
        <f ca="1">OFFSET(Import!B$8,$A224,0)</f>
        <v>43165</v>
      </c>
      <c r="C224">
        <f ca="1">OFFSET(Import!F$8,$A224,0)</f>
        <v>85</v>
      </c>
      <c r="D224">
        <f ca="1">OFFSET(Import!G$8,$A224,0)</f>
        <v>0</v>
      </c>
      <c r="E224">
        <f ca="1">OFFSET(Import!I$8,$A224,0)</f>
        <v>60</v>
      </c>
      <c r="F224">
        <f ca="1">OFFSET(Import!J$8,$A224,0)</f>
        <v>0</v>
      </c>
      <c r="G224">
        <f ca="1">OFFSET(Import!K$8,$A224,0)</f>
        <v>101</v>
      </c>
      <c r="H224">
        <f ca="1">OFFSET(Import!L$8,$A224,0)</f>
        <v>0</v>
      </c>
      <c r="I224">
        <f ca="1">OFFSET(Import!M$8,$A224,0)</f>
        <v>0</v>
      </c>
      <c r="J224">
        <f ca="1">OFFSET(Import!H$8,$A224,0)</f>
        <v>125</v>
      </c>
      <c r="K224">
        <f ca="1">OFFSET(Import!N$8,$A224,0)</f>
        <v>0</v>
      </c>
      <c r="L224">
        <f ca="1">OFFSET(Import!O$8,$A224,0)</f>
        <v>19</v>
      </c>
      <c r="M224">
        <f ca="1">OFFSET(Import!R$8,$A224,0)</f>
        <v>10</v>
      </c>
      <c r="N224">
        <f ca="1">OFFSET(Import!S$8,$A224,0)</f>
        <v>5</v>
      </c>
      <c r="O224">
        <f ca="1">OFFSET(Import!D$8,$A224,0)</f>
        <v>405</v>
      </c>
      <c r="U224">
        <f t="shared" si="7"/>
        <v>4357</v>
      </c>
      <c r="V224" s="1">
        <f ca="1">OFFSET(Export!B$8,$U224,0)</f>
        <v>43165</v>
      </c>
      <c r="W224">
        <f ca="1">OFFSET(Export!F$8,$U224,0)</f>
        <v>0</v>
      </c>
      <c r="X224">
        <f ca="1">OFFSET(Export!G$8,$U224,0)</f>
        <v>0</v>
      </c>
      <c r="Y224">
        <f ca="1">OFFSET(Export!I$8,$U224,0)</f>
        <v>0</v>
      </c>
      <c r="Z224">
        <f ca="1">OFFSET(Export!J$8,$U224,0)</f>
        <v>0</v>
      </c>
      <c r="AA224">
        <f ca="1">OFFSET(Export!K$8,$U224,0)</f>
        <v>0</v>
      </c>
      <c r="AB224">
        <f ca="1">OFFSET(Export!L$8,$U224,0)</f>
        <v>0</v>
      </c>
      <c r="AC224">
        <f ca="1">OFFSET(Export!M$8,$U224,0)</f>
        <v>0</v>
      </c>
      <c r="AD224">
        <f ca="1">OFFSET(Export!H$8,$U224,0)</f>
        <v>4</v>
      </c>
      <c r="AE224">
        <f ca="1">OFFSET(Export!N$8,$U224,0)</f>
        <v>0</v>
      </c>
      <c r="AF224">
        <f ca="1">OFFSET(Export!O$8,$U224,0)</f>
        <v>5</v>
      </c>
      <c r="AG224">
        <f ca="1">OFFSET(Export!P$8,$U224,0)</f>
        <v>12</v>
      </c>
      <c r="AH224">
        <f ca="1">OFFSET(Export!T$8,$U224,0)</f>
        <v>24</v>
      </c>
      <c r="AI224">
        <f ca="1">OFFSET(Export!E$8,$U224,0)</f>
        <v>6</v>
      </c>
    </row>
    <row r="225" spans="1:35" x14ac:dyDescent="0.25">
      <c r="A225">
        <f t="shared" si="6"/>
        <v>4358</v>
      </c>
      <c r="B225" s="1">
        <f ca="1">OFFSET(Import!B$8,$A225,0)</f>
        <v>43166</v>
      </c>
      <c r="C225">
        <f ca="1">OFFSET(Import!F$8,$A225,0)</f>
        <v>85</v>
      </c>
      <c r="D225">
        <f ca="1">OFFSET(Import!G$8,$A225,0)</f>
        <v>0</v>
      </c>
      <c r="E225">
        <f ca="1">OFFSET(Import!I$8,$A225,0)</f>
        <v>60</v>
      </c>
      <c r="F225">
        <f ca="1">OFFSET(Import!J$8,$A225,0)</f>
        <v>0</v>
      </c>
      <c r="G225">
        <f ca="1">OFFSET(Import!K$8,$A225,0)</f>
        <v>101</v>
      </c>
      <c r="H225">
        <f ca="1">OFFSET(Import!L$8,$A225,0)</f>
        <v>0</v>
      </c>
      <c r="I225">
        <f ca="1">OFFSET(Import!M$8,$A225,0)</f>
        <v>0</v>
      </c>
      <c r="J225">
        <f ca="1">OFFSET(Import!H$8,$A225,0)</f>
        <v>125</v>
      </c>
      <c r="K225">
        <f ca="1">OFFSET(Import!N$8,$A225,0)</f>
        <v>0</v>
      </c>
      <c r="L225">
        <f ca="1">OFFSET(Import!O$8,$A225,0)</f>
        <v>19</v>
      </c>
      <c r="M225">
        <f ca="1">OFFSET(Import!R$8,$A225,0)</f>
        <v>10</v>
      </c>
      <c r="N225">
        <f ca="1">OFFSET(Import!S$8,$A225,0)</f>
        <v>5</v>
      </c>
      <c r="O225">
        <f ca="1">OFFSET(Import!D$8,$A225,0)</f>
        <v>405</v>
      </c>
      <c r="U225">
        <f t="shared" si="7"/>
        <v>4358</v>
      </c>
      <c r="V225" s="1">
        <f ca="1">OFFSET(Export!B$8,$U225,0)</f>
        <v>43166</v>
      </c>
      <c r="W225">
        <f ca="1">OFFSET(Export!F$8,$U225,0)</f>
        <v>0</v>
      </c>
      <c r="X225">
        <f ca="1">OFFSET(Export!G$8,$U225,0)</f>
        <v>0</v>
      </c>
      <c r="Y225">
        <f ca="1">OFFSET(Export!I$8,$U225,0)</f>
        <v>0</v>
      </c>
      <c r="Z225">
        <f ca="1">OFFSET(Export!J$8,$U225,0)</f>
        <v>0</v>
      </c>
      <c r="AA225">
        <f ca="1">OFFSET(Export!K$8,$U225,0)</f>
        <v>0</v>
      </c>
      <c r="AB225">
        <f ca="1">OFFSET(Export!L$8,$U225,0)</f>
        <v>0</v>
      </c>
      <c r="AC225">
        <f ca="1">OFFSET(Export!M$8,$U225,0)</f>
        <v>0</v>
      </c>
      <c r="AD225">
        <f ca="1">OFFSET(Export!H$8,$U225,0)</f>
        <v>4</v>
      </c>
      <c r="AE225">
        <f ca="1">OFFSET(Export!N$8,$U225,0)</f>
        <v>0</v>
      </c>
      <c r="AF225">
        <f ca="1">OFFSET(Export!O$8,$U225,0)</f>
        <v>5</v>
      </c>
      <c r="AG225">
        <f ca="1">OFFSET(Export!P$8,$U225,0)</f>
        <v>12</v>
      </c>
      <c r="AH225">
        <f ca="1">OFFSET(Export!T$8,$U225,0)</f>
        <v>24</v>
      </c>
      <c r="AI225">
        <f ca="1">OFFSET(Export!E$8,$U225,0)</f>
        <v>6</v>
      </c>
    </row>
    <row r="226" spans="1:35" x14ac:dyDescent="0.25">
      <c r="A226">
        <f t="shared" si="6"/>
        <v>4359</v>
      </c>
      <c r="B226" s="1">
        <f ca="1">OFFSET(Import!B$8,$A226,0)</f>
        <v>43167</v>
      </c>
      <c r="C226">
        <f ca="1">OFFSET(Import!F$8,$A226,0)</f>
        <v>85</v>
      </c>
      <c r="D226">
        <f ca="1">OFFSET(Import!G$8,$A226,0)</f>
        <v>0</v>
      </c>
      <c r="E226">
        <f ca="1">OFFSET(Import!I$8,$A226,0)</f>
        <v>60</v>
      </c>
      <c r="F226">
        <f ca="1">OFFSET(Import!J$8,$A226,0)</f>
        <v>0</v>
      </c>
      <c r="G226">
        <f ca="1">OFFSET(Import!K$8,$A226,0)</f>
        <v>101</v>
      </c>
      <c r="H226">
        <f ca="1">OFFSET(Import!L$8,$A226,0)</f>
        <v>0</v>
      </c>
      <c r="I226">
        <f ca="1">OFFSET(Import!M$8,$A226,0)</f>
        <v>0</v>
      </c>
      <c r="J226">
        <f ca="1">OFFSET(Import!H$8,$A226,0)</f>
        <v>125</v>
      </c>
      <c r="K226">
        <f ca="1">OFFSET(Import!N$8,$A226,0)</f>
        <v>0</v>
      </c>
      <c r="L226">
        <f ca="1">OFFSET(Import!O$8,$A226,0)</f>
        <v>19</v>
      </c>
      <c r="M226">
        <f ca="1">OFFSET(Import!R$8,$A226,0)</f>
        <v>10</v>
      </c>
      <c r="N226">
        <f ca="1">OFFSET(Import!S$8,$A226,0)</f>
        <v>5</v>
      </c>
      <c r="O226">
        <f ca="1">OFFSET(Import!D$8,$A226,0)</f>
        <v>405</v>
      </c>
      <c r="U226">
        <f t="shared" si="7"/>
        <v>4359</v>
      </c>
      <c r="V226" s="1">
        <f ca="1">OFFSET(Export!B$8,$U226,0)</f>
        <v>43167</v>
      </c>
      <c r="W226">
        <f ca="1">OFFSET(Export!F$8,$U226,0)</f>
        <v>0</v>
      </c>
      <c r="X226">
        <f ca="1">OFFSET(Export!G$8,$U226,0)</f>
        <v>0</v>
      </c>
      <c r="Y226">
        <f ca="1">OFFSET(Export!I$8,$U226,0)</f>
        <v>0</v>
      </c>
      <c r="Z226">
        <f ca="1">OFFSET(Export!J$8,$U226,0)</f>
        <v>0</v>
      </c>
      <c r="AA226">
        <f ca="1">OFFSET(Export!K$8,$U226,0)</f>
        <v>0</v>
      </c>
      <c r="AB226">
        <f ca="1">OFFSET(Export!L$8,$U226,0)</f>
        <v>0</v>
      </c>
      <c r="AC226">
        <f ca="1">OFFSET(Export!M$8,$U226,0)</f>
        <v>0</v>
      </c>
      <c r="AD226">
        <f ca="1">OFFSET(Export!H$8,$U226,0)</f>
        <v>4</v>
      </c>
      <c r="AE226">
        <f ca="1">OFFSET(Export!N$8,$U226,0)</f>
        <v>0</v>
      </c>
      <c r="AF226">
        <f ca="1">OFFSET(Export!O$8,$U226,0)</f>
        <v>5</v>
      </c>
      <c r="AG226">
        <f ca="1">OFFSET(Export!P$8,$U226,0)</f>
        <v>12</v>
      </c>
      <c r="AH226">
        <f ca="1">OFFSET(Export!T$8,$U226,0)</f>
        <v>24</v>
      </c>
      <c r="AI226">
        <f ca="1">OFFSET(Export!E$8,$U226,0)</f>
        <v>6</v>
      </c>
    </row>
    <row r="227" spans="1:35" x14ac:dyDescent="0.25">
      <c r="A227">
        <f t="shared" si="6"/>
        <v>4360</v>
      </c>
      <c r="B227" s="1">
        <f ca="1">OFFSET(Import!B$8,$A227,0)</f>
        <v>43168</v>
      </c>
      <c r="C227">
        <f ca="1">OFFSET(Import!F$8,$A227,0)</f>
        <v>85</v>
      </c>
      <c r="D227">
        <f ca="1">OFFSET(Import!G$8,$A227,0)</f>
        <v>0</v>
      </c>
      <c r="E227">
        <f ca="1">OFFSET(Import!I$8,$A227,0)</f>
        <v>60</v>
      </c>
      <c r="F227">
        <f ca="1">OFFSET(Import!J$8,$A227,0)</f>
        <v>0</v>
      </c>
      <c r="G227">
        <f ca="1">OFFSET(Import!K$8,$A227,0)</f>
        <v>101</v>
      </c>
      <c r="H227">
        <f ca="1">OFFSET(Import!L$8,$A227,0)</f>
        <v>0</v>
      </c>
      <c r="I227">
        <f ca="1">OFFSET(Import!M$8,$A227,0)</f>
        <v>0</v>
      </c>
      <c r="J227">
        <f ca="1">OFFSET(Import!H$8,$A227,0)</f>
        <v>125</v>
      </c>
      <c r="K227">
        <f ca="1">OFFSET(Import!N$8,$A227,0)</f>
        <v>0</v>
      </c>
      <c r="L227">
        <f ca="1">OFFSET(Import!O$8,$A227,0)</f>
        <v>19</v>
      </c>
      <c r="M227">
        <f ca="1">OFFSET(Import!R$8,$A227,0)</f>
        <v>10</v>
      </c>
      <c r="N227">
        <f ca="1">OFFSET(Import!S$8,$A227,0)</f>
        <v>5</v>
      </c>
      <c r="O227">
        <f ca="1">OFFSET(Import!D$8,$A227,0)</f>
        <v>405</v>
      </c>
      <c r="U227">
        <f t="shared" si="7"/>
        <v>4360</v>
      </c>
      <c r="V227" s="1">
        <f ca="1">OFFSET(Export!B$8,$U227,0)</f>
        <v>43168</v>
      </c>
      <c r="W227">
        <f ca="1">OFFSET(Export!F$8,$U227,0)</f>
        <v>0</v>
      </c>
      <c r="X227">
        <f ca="1">OFFSET(Export!G$8,$U227,0)</f>
        <v>0</v>
      </c>
      <c r="Y227">
        <f ca="1">OFFSET(Export!I$8,$U227,0)</f>
        <v>0</v>
      </c>
      <c r="Z227">
        <f ca="1">OFFSET(Export!J$8,$U227,0)</f>
        <v>0</v>
      </c>
      <c r="AA227">
        <f ca="1">OFFSET(Export!K$8,$U227,0)</f>
        <v>0</v>
      </c>
      <c r="AB227">
        <f ca="1">OFFSET(Export!L$8,$U227,0)</f>
        <v>0</v>
      </c>
      <c r="AC227">
        <f ca="1">OFFSET(Export!M$8,$U227,0)</f>
        <v>0</v>
      </c>
      <c r="AD227">
        <f ca="1">OFFSET(Export!H$8,$U227,0)</f>
        <v>4</v>
      </c>
      <c r="AE227">
        <f ca="1">OFFSET(Export!N$8,$U227,0)</f>
        <v>0</v>
      </c>
      <c r="AF227">
        <f ca="1">OFFSET(Export!O$8,$U227,0)</f>
        <v>5</v>
      </c>
      <c r="AG227">
        <f ca="1">OFFSET(Export!P$8,$U227,0)</f>
        <v>12</v>
      </c>
      <c r="AH227">
        <f ca="1">OFFSET(Export!T$8,$U227,0)</f>
        <v>24</v>
      </c>
      <c r="AI227">
        <f ca="1">OFFSET(Export!E$8,$U227,0)</f>
        <v>6</v>
      </c>
    </row>
    <row r="228" spans="1:35" x14ac:dyDescent="0.25">
      <c r="A228">
        <f t="shared" si="6"/>
        <v>4361</v>
      </c>
      <c r="B228" s="1">
        <f ca="1">OFFSET(Import!B$8,$A228,0)</f>
        <v>43169</v>
      </c>
      <c r="C228">
        <f ca="1">OFFSET(Import!F$8,$A228,0)</f>
        <v>85</v>
      </c>
      <c r="D228">
        <f ca="1">OFFSET(Import!G$8,$A228,0)</f>
        <v>0</v>
      </c>
      <c r="E228">
        <f ca="1">OFFSET(Import!I$8,$A228,0)</f>
        <v>60</v>
      </c>
      <c r="F228">
        <f ca="1">OFFSET(Import!J$8,$A228,0)</f>
        <v>0</v>
      </c>
      <c r="G228">
        <f ca="1">OFFSET(Import!K$8,$A228,0)</f>
        <v>101</v>
      </c>
      <c r="H228">
        <f ca="1">OFFSET(Import!L$8,$A228,0)</f>
        <v>0</v>
      </c>
      <c r="I228">
        <f ca="1">OFFSET(Import!M$8,$A228,0)</f>
        <v>0</v>
      </c>
      <c r="J228">
        <f ca="1">OFFSET(Import!H$8,$A228,0)</f>
        <v>125</v>
      </c>
      <c r="K228">
        <f ca="1">OFFSET(Import!N$8,$A228,0)</f>
        <v>0</v>
      </c>
      <c r="L228">
        <f ca="1">OFFSET(Import!O$8,$A228,0)</f>
        <v>19</v>
      </c>
      <c r="M228">
        <f ca="1">OFFSET(Import!R$8,$A228,0)</f>
        <v>10</v>
      </c>
      <c r="N228">
        <f ca="1">OFFSET(Import!S$8,$A228,0)</f>
        <v>5</v>
      </c>
      <c r="O228">
        <f ca="1">OFFSET(Import!D$8,$A228,0)</f>
        <v>405</v>
      </c>
      <c r="U228">
        <f t="shared" si="7"/>
        <v>4361</v>
      </c>
      <c r="V228" s="1">
        <f ca="1">OFFSET(Export!B$8,$U228,0)</f>
        <v>43169</v>
      </c>
      <c r="W228">
        <f ca="1">OFFSET(Export!F$8,$U228,0)</f>
        <v>0</v>
      </c>
      <c r="X228">
        <f ca="1">OFFSET(Export!G$8,$U228,0)</f>
        <v>0</v>
      </c>
      <c r="Y228">
        <f ca="1">OFFSET(Export!I$8,$U228,0)</f>
        <v>0</v>
      </c>
      <c r="Z228">
        <f ca="1">OFFSET(Export!J$8,$U228,0)</f>
        <v>0</v>
      </c>
      <c r="AA228">
        <f ca="1">OFFSET(Export!K$8,$U228,0)</f>
        <v>0</v>
      </c>
      <c r="AB228">
        <f ca="1">OFFSET(Export!L$8,$U228,0)</f>
        <v>0</v>
      </c>
      <c r="AC228">
        <f ca="1">OFFSET(Export!M$8,$U228,0)</f>
        <v>0</v>
      </c>
      <c r="AD228">
        <f ca="1">OFFSET(Export!H$8,$U228,0)</f>
        <v>4</v>
      </c>
      <c r="AE228">
        <f ca="1">OFFSET(Export!N$8,$U228,0)</f>
        <v>0</v>
      </c>
      <c r="AF228">
        <f ca="1">OFFSET(Export!O$8,$U228,0)</f>
        <v>5</v>
      </c>
      <c r="AG228">
        <f ca="1">OFFSET(Export!P$8,$U228,0)</f>
        <v>12</v>
      </c>
      <c r="AH228">
        <f ca="1">OFFSET(Export!T$8,$U228,0)</f>
        <v>24</v>
      </c>
      <c r="AI228">
        <f ca="1">OFFSET(Export!E$8,$U228,0)</f>
        <v>6</v>
      </c>
    </row>
    <row r="229" spans="1:35" x14ac:dyDescent="0.25">
      <c r="A229">
        <f t="shared" si="6"/>
        <v>4362</v>
      </c>
      <c r="B229" s="1">
        <f ca="1">OFFSET(Import!B$8,$A229,0)</f>
        <v>43170</v>
      </c>
      <c r="C229">
        <f ca="1">OFFSET(Import!F$8,$A229,0)</f>
        <v>85</v>
      </c>
      <c r="D229">
        <f ca="1">OFFSET(Import!G$8,$A229,0)</f>
        <v>0</v>
      </c>
      <c r="E229">
        <f ca="1">OFFSET(Import!I$8,$A229,0)</f>
        <v>60</v>
      </c>
      <c r="F229">
        <f ca="1">OFFSET(Import!J$8,$A229,0)</f>
        <v>0</v>
      </c>
      <c r="G229">
        <f ca="1">OFFSET(Import!K$8,$A229,0)</f>
        <v>101</v>
      </c>
      <c r="H229">
        <f ca="1">OFFSET(Import!L$8,$A229,0)</f>
        <v>0</v>
      </c>
      <c r="I229">
        <f ca="1">OFFSET(Import!M$8,$A229,0)</f>
        <v>0</v>
      </c>
      <c r="J229">
        <f ca="1">OFFSET(Import!H$8,$A229,0)</f>
        <v>125</v>
      </c>
      <c r="K229">
        <f ca="1">OFFSET(Import!N$8,$A229,0)</f>
        <v>0</v>
      </c>
      <c r="L229">
        <f ca="1">OFFSET(Import!O$8,$A229,0)</f>
        <v>19</v>
      </c>
      <c r="M229">
        <f ca="1">OFFSET(Import!R$8,$A229,0)</f>
        <v>10</v>
      </c>
      <c r="N229">
        <f ca="1">OFFSET(Import!S$8,$A229,0)</f>
        <v>5</v>
      </c>
      <c r="O229">
        <f ca="1">OFFSET(Import!D$8,$A229,0)</f>
        <v>405</v>
      </c>
      <c r="U229">
        <f t="shared" si="7"/>
        <v>4362</v>
      </c>
      <c r="V229" s="1">
        <f ca="1">OFFSET(Export!B$8,$U229,0)</f>
        <v>43170</v>
      </c>
      <c r="W229">
        <f ca="1">OFFSET(Export!F$8,$U229,0)</f>
        <v>0</v>
      </c>
      <c r="X229">
        <f ca="1">OFFSET(Export!G$8,$U229,0)</f>
        <v>0</v>
      </c>
      <c r="Y229">
        <f ca="1">OFFSET(Export!I$8,$U229,0)</f>
        <v>0</v>
      </c>
      <c r="Z229">
        <f ca="1">OFFSET(Export!J$8,$U229,0)</f>
        <v>0</v>
      </c>
      <c r="AA229">
        <f ca="1">OFFSET(Export!K$8,$U229,0)</f>
        <v>0</v>
      </c>
      <c r="AB229">
        <f ca="1">OFFSET(Export!L$8,$U229,0)</f>
        <v>0</v>
      </c>
      <c r="AC229">
        <f ca="1">OFFSET(Export!M$8,$U229,0)</f>
        <v>0</v>
      </c>
      <c r="AD229">
        <f ca="1">OFFSET(Export!H$8,$U229,0)</f>
        <v>4</v>
      </c>
      <c r="AE229">
        <f ca="1">OFFSET(Export!N$8,$U229,0)</f>
        <v>0</v>
      </c>
      <c r="AF229">
        <f ca="1">OFFSET(Export!O$8,$U229,0)</f>
        <v>5</v>
      </c>
      <c r="AG229">
        <f ca="1">OFFSET(Export!P$8,$U229,0)</f>
        <v>12</v>
      </c>
      <c r="AH229">
        <f ca="1">OFFSET(Export!T$8,$U229,0)</f>
        <v>24</v>
      </c>
      <c r="AI229">
        <f ca="1">OFFSET(Export!E$8,$U229,0)</f>
        <v>6</v>
      </c>
    </row>
    <row r="230" spans="1:35" x14ac:dyDescent="0.25">
      <c r="A230">
        <f t="shared" si="6"/>
        <v>4363</v>
      </c>
      <c r="B230" s="1">
        <f ca="1">OFFSET(Import!B$8,$A230,0)</f>
        <v>43171</v>
      </c>
      <c r="C230">
        <f ca="1">OFFSET(Import!F$8,$A230,0)</f>
        <v>85</v>
      </c>
      <c r="D230">
        <f ca="1">OFFSET(Import!G$8,$A230,0)</f>
        <v>0</v>
      </c>
      <c r="E230">
        <f ca="1">OFFSET(Import!I$8,$A230,0)</f>
        <v>60</v>
      </c>
      <c r="F230">
        <f ca="1">OFFSET(Import!J$8,$A230,0)</f>
        <v>0</v>
      </c>
      <c r="G230">
        <f ca="1">OFFSET(Import!K$8,$A230,0)</f>
        <v>101</v>
      </c>
      <c r="H230">
        <f ca="1">OFFSET(Import!L$8,$A230,0)</f>
        <v>0</v>
      </c>
      <c r="I230">
        <f ca="1">OFFSET(Import!M$8,$A230,0)</f>
        <v>0</v>
      </c>
      <c r="J230">
        <f ca="1">OFFSET(Import!H$8,$A230,0)</f>
        <v>125</v>
      </c>
      <c r="K230">
        <f ca="1">OFFSET(Import!N$8,$A230,0)</f>
        <v>0</v>
      </c>
      <c r="L230">
        <f ca="1">OFFSET(Import!O$8,$A230,0)</f>
        <v>19</v>
      </c>
      <c r="M230">
        <f ca="1">OFFSET(Import!R$8,$A230,0)</f>
        <v>10</v>
      </c>
      <c r="N230">
        <f ca="1">OFFSET(Import!S$8,$A230,0)</f>
        <v>5</v>
      </c>
      <c r="O230">
        <f ca="1">OFFSET(Import!D$8,$A230,0)</f>
        <v>405</v>
      </c>
      <c r="U230">
        <f t="shared" si="7"/>
        <v>4363</v>
      </c>
      <c r="V230" s="1">
        <f ca="1">OFFSET(Export!B$8,$U230,0)</f>
        <v>43171</v>
      </c>
      <c r="W230">
        <f ca="1">OFFSET(Export!F$8,$U230,0)</f>
        <v>0</v>
      </c>
      <c r="X230">
        <f ca="1">OFFSET(Export!G$8,$U230,0)</f>
        <v>0</v>
      </c>
      <c r="Y230">
        <f ca="1">OFFSET(Export!I$8,$U230,0)</f>
        <v>0</v>
      </c>
      <c r="Z230">
        <f ca="1">OFFSET(Export!J$8,$U230,0)</f>
        <v>0</v>
      </c>
      <c r="AA230">
        <f ca="1">OFFSET(Export!K$8,$U230,0)</f>
        <v>0</v>
      </c>
      <c r="AB230">
        <f ca="1">OFFSET(Export!L$8,$U230,0)</f>
        <v>0</v>
      </c>
      <c r="AC230">
        <f ca="1">OFFSET(Export!M$8,$U230,0)</f>
        <v>0</v>
      </c>
      <c r="AD230">
        <f ca="1">OFFSET(Export!H$8,$U230,0)</f>
        <v>4</v>
      </c>
      <c r="AE230">
        <f ca="1">OFFSET(Export!N$8,$U230,0)</f>
        <v>0</v>
      </c>
      <c r="AF230">
        <f ca="1">OFFSET(Export!O$8,$U230,0)</f>
        <v>5</v>
      </c>
      <c r="AG230">
        <f ca="1">OFFSET(Export!P$8,$U230,0)</f>
        <v>12</v>
      </c>
      <c r="AH230">
        <f ca="1">OFFSET(Export!T$8,$U230,0)</f>
        <v>24</v>
      </c>
      <c r="AI230">
        <f ca="1">OFFSET(Export!E$8,$U230,0)</f>
        <v>6</v>
      </c>
    </row>
    <row r="231" spans="1:35" x14ac:dyDescent="0.25">
      <c r="A231">
        <f t="shared" si="6"/>
        <v>4364</v>
      </c>
      <c r="B231" s="1">
        <f ca="1">OFFSET(Import!B$8,$A231,0)</f>
        <v>43172</v>
      </c>
      <c r="C231">
        <f ca="1">OFFSET(Import!F$8,$A231,0)</f>
        <v>85</v>
      </c>
      <c r="D231">
        <f ca="1">OFFSET(Import!G$8,$A231,0)</f>
        <v>0</v>
      </c>
      <c r="E231">
        <f ca="1">OFFSET(Import!I$8,$A231,0)</f>
        <v>60</v>
      </c>
      <c r="F231">
        <f ca="1">OFFSET(Import!J$8,$A231,0)</f>
        <v>0</v>
      </c>
      <c r="G231">
        <f ca="1">OFFSET(Import!K$8,$A231,0)</f>
        <v>101</v>
      </c>
      <c r="H231">
        <f ca="1">OFFSET(Import!L$8,$A231,0)</f>
        <v>0</v>
      </c>
      <c r="I231">
        <f ca="1">OFFSET(Import!M$8,$A231,0)</f>
        <v>0</v>
      </c>
      <c r="J231">
        <f ca="1">OFFSET(Import!H$8,$A231,0)</f>
        <v>125</v>
      </c>
      <c r="K231">
        <f ca="1">OFFSET(Import!N$8,$A231,0)</f>
        <v>0</v>
      </c>
      <c r="L231">
        <f ca="1">OFFSET(Import!O$8,$A231,0)</f>
        <v>19</v>
      </c>
      <c r="M231">
        <f ca="1">OFFSET(Import!R$8,$A231,0)</f>
        <v>10</v>
      </c>
      <c r="N231">
        <f ca="1">OFFSET(Import!S$8,$A231,0)</f>
        <v>5</v>
      </c>
      <c r="O231">
        <f ca="1">OFFSET(Import!D$8,$A231,0)</f>
        <v>405</v>
      </c>
      <c r="U231">
        <f t="shared" si="7"/>
        <v>4364</v>
      </c>
      <c r="V231" s="1">
        <f ca="1">OFFSET(Export!B$8,$U231,0)</f>
        <v>43172</v>
      </c>
      <c r="W231">
        <f ca="1">OFFSET(Export!F$8,$U231,0)</f>
        <v>0</v>
      </c>
      <c r="X231">
        <f ca="1">OFFSET(Export!G$8,$U231,0)</f>
        <v>0</v>
      </c>
      <c r="Y231">
        <f ca="1">OFFSET(Export!I$8,$U231,0)</f>
        <v>0</v>
      </c>
      <c r="Z231">
        <f ca="1">OFFSET(Export!J$8,$U231,0)</f>
        <v>0</v>
      </c>
      <c r="AA231">
        <f ca="1">OFFSET(Export!K$8,$U231,0)</f>
        <v>0</v>
      </c>
      <c r="AB231">
        <f ca="1">OFFSET(Export!L$8,$U231,0)</f>
        <v>0</v>
      </c>
      <c r="AC231">
        <f ca="1">OFFSET(Export!M$8,$U231,0)</f>
        <v>0</v>
      </c>
      <c r="AD231">
        <f ca="1">OFFSET(Export!H$8,$U231,0)</f>
        <v>4</v>
      </c>
      <c r="AE231">
        <f ca="1">OFFSET(Export!N$8,$U231,0)</f>
        <v>0</v>
      </c>
      <c r="AF231">
        <f ca="1">OFFSET(Export!O$8,$U231,0)</f>
        <v>5</v>
      </c>
      <c r="AG231">
        <f ca="1">OFFSET(Export!P$8,$U231,0)</f>
        <v>12</v>
      </c>
      <c r="AH231">
        <f ca="1">OFFSET(Export!T$8,$U231,0)</f>
        <v>24</v>
      </c>
      <c r="AI231">
        <f ca="1">OFFSET(Export!E$8,$U231,0)</f>
        <v>6</v>
      </c>
    </row>
    <row r="232" spans="1:35" x14ac:dyDescent="0.25">
      <c r="A232">
        <f t="shared" si="6"/>
        <v>4365</v>
      </c>
      <c r="B232" s="1">
        <f ca="1">OFFSET(Import!B$8,$A232,0)</f>
        <v>43173</v>
      </c>
      <c r="C232">
        <f ca="1">OFFSET(Import!F$8,$A232,0)</f>
        <v>85</v>
      </c>
      <c r="D232">
        <f ca="1">OFFSET(Import!G$8,$A232,0)</f>
        <v>0</v>
      </c>
      <c r="E232">
        <f ca="1">OFFSET(Import!I$8,$A232,0)</f>
        <v>60</v>
      </c>
      <c r="F232">
        <f ca="1">OFFSET(Import!J$8,$A232,0)</f>
        <v>0</v>
      </c>
      <c r="G232">
        <f ca="1">OFFSET(Import!K$8,$A232,0)</f>
        <v>101</v>
      </c>
      <c r="H232">
        <f ca="1">OFFSET(Import!L$8,$A232,0)</f>
        <v>0</v>
      </c>
      <c r="I232">
        <f ca="1">OFFSET(Import!M$8,$A232,0)</f>
        <v>0</v>
      </c>
      <c r="J232">
        <f ca="1">OFFSET(Import!H$8,$A232,0)</f>
        <v>125</v>
      </c>
      <c r="K232">
        <f ca="1">OFFSET(Import!N$8,$A232,0)</f>
        <v>0</v>
      </c>
      <c r="L232">
        <f ca="1">OFFSET(Import!O$8,$A232,0)</f>
        <v>19</v>
      </c>
      <c r="M232">
        <f ca="1">OFFSET(Import!R$8,$A232,0)</f>
        <v>10</v>
      </c>
      <c r="N232">
        <f ca="1">OFFSET(Import!S$8,$A232,0)</f>
        <v>5</v>
      </c>
      <c r="O232">
        <f ca="1">OFFSET(Import!D$8,$A232,0)</f>
        <v>405</v>
      </c>
      <c r="U232">
        <f t="shared" si="7"/>
        <v>4365</v>
      </c>
      <c r="V232" s="1">
        <f ca="1">OFFSET(Export!B$8,$U232,0)</f>
        <v>43173</v>
      </c>
      <c r="W232">
        <f ca="1">OFFSET(Export!F$8,$U232,0)</f>
        <v>0</v>
      </c>
      <c r="X232">
        <f ca="1">OFFSET(Export!G$8,$U232,0)</f>
        <v>0</v>
      </c>
      <c r="Y232">
        <f ca="1">OFFSET(Export!I$8,$U232,0)</f>
        <v>0</v>
      </c>
      <c r="Z232">
        <f ca="1">OFFSET(Export!J$8,$U232,0)</f>
        <v>0</v>
      </c>
      <c r="AA232">
        <f ca="1">OFFSET(Export!K$8,$U232,0)</f>
        <v>0</v>
      </c>
      <c r="AB232">
        <f ca="1">OFFSET(Export!L$8,$U232,0)</f>
        <v>0</v>
      </c>
      <c r="AC232">
        <f ca="1">OFFSET(Export!M$8,$U232,0)</f>
        <v>0</v>
      </c>
      <c r="AD232">
        <f ca="1">OFFSET(Export!H$8,$U232,0)</f>
        <v>4</v>
      </c>
      <c r="AE232">
        <f ca="1">OFFSET(Export!N$8,$U232,0)</f>
        <v>0</v>
      </c>
      <c r="AF232">
        <f ca="1">OFFSET(Export!O$8,$U232,0)</f>
        <v>5</v>
      </c>
      <c r="AG232">
        <f ca="1">OFFSET(Export!P$8,$U232,0)</f>
        <v>12</v>
      </c>
      <c r="AH232">
        <f ca="1">OFFSET(Export!T$8,$U232,0)</f>
        <v>24</v>
      </c>
      <c r="AI232">
        <f ca="1">OFFSET(Export!E$8,$U232,0)</f>
        <v>6</v>
      </c>
    </row>
    <row r="233" spans="1:35" x14ac:dyDescent="0.25">
      <c r="A233">
        <f t="shared" si="6"/>
        <v>4366</v>
      </c>
      <c r="B233" s="1">
        <f ca="1">OFFSET(Import!B$8,$A233,0)</f>
        <v>43174</v>
      </c>
      <c r="C233">
        <f ca="1">OFFSET(Import!F$8,$A233,0)</f>
        <v>85</v>
      </c>
      <c r="D233">
        <f ca="1">OFFSET(Import!G$8,$A233,0)</f>
        <v>0</v>
      </c>
      <c r="E233">
        <f ca="1">OFFSET(Import!I$8,$A233,0)</f>
        <v>60</v>
      </c>
      <c r="F233">
        <f ca="1">OFFSET(Import!J$8,$A233,0)</f>
        <v>0</v>
      </c>
      <c r="G233">
        <f ca="1">OFFSET(Import!K$8,$A233,0)</f>
        <v>101</v>
      </c>
      <c r="H233">
        <f ca="1">OFFSET(Import!L$8,$A233,0)</f>
        <v>0</v>
      </c>
      <c r="I233">
        <f ca="1">OFFSET(Import!M$8,$A233,0)</f>
        <v>0</v>
      </c>
      <c r="J233">
        <f ca="1">OFFSET(Import!H$8,$A233,0)</f>
        <v>125</v>
      </c>
      <c r="K233">
        <f ca="1">OFFSET(Import!N$8,$A233,0)</f>
        <v>0</v>
      </c>
      <c r="L233">
        <f ca="1">OFFSET(Import!O$8,$A233,0)</f>
        <v>19</v>
      </c>
      <c r="M233">
        <f ca="1">OFFSET(Import!R$8,$A233,0)</f>
        <v>10</v>
      </c>
      <c r="N233">
        <f ca="1">OFFSET(Import!S$8,$A233,0)</f>
        <v>5</v>
      </c>
      <c r="O233">
        <f ca="1">OFFSET(Import!D$8,$A233,0)</f>
        <v>405</v>
      </c>
      <c r="U233">
        <f t="shared" si="7"/>
        <v>4366</v>
      </c>
      <c r="V233" s="1">
        <f ca="1">OFFSET(Export!B$8,$U233,0)</f>
        <v>43174</v>
      </c>
      <c r="W233">
        <f ca="1">OFFSET(Export!F$8,$U233,0)</f>
        <v>0</v>
      </c>
      <c r="X233">
        <f ca="1">OFFSET(Export!G$8,$U233,0)</f>
        <v>0</v>
      </c>
      <c r="Y233">
        <f ca="1">OFFSET(Export!I$8,$U233,0)</f>
        <v>0</v>
      </c>
      <c r="Z233">
        <f ca="1">OFFSET(Export!J$8,$U233,0)</f>
        <v>0</v>
      </c>
      <c r="AA233">
        <f ca="1">OFFSET(Export!K$8,$U233,0)</f>
        <v>0</v>
      </c>
      <c r="AB233">
        <f ca="1">OFFSET(Export!L$8,$U233,0)</f>
        <v>0</v>
      </c>
      <c r="AC233">
        <f ca="1">OFFSET(Export!M$8,$U233,0)</f>
        <v>0</v>
      </c>
      <c r="AD233">
        <f ca="1">OFFSET(Export!H$8,$U233,0)</f>
        <v>4</v>
      </c>
      <c r="AE233">
        <f ca="1">OFFSET(Export!N$8,$U233,0)</f>
        <v>0</v>
      </c>
      <c r="AF233">
        <f ca="1">OFFSET(Export!O$8,$U233,0)</f>
        <v>5</v>
      </c>
      <c r="AG233">
        <f ca="1">OFFSET(Export!P$8,$U233,0)</f>
        <v>12</v>
      </c>
      <c r="AH233">
        <f ca="1">OFFSET(Export!T$8,$U233,0)</f>
        <v>24</v>
      </c>
      <c r="AI233">
        <f ca="1">OFFSET(Export!E$8,$U233,0)</f>
        <v>6</v>
      </c>
    </row>
    <row r="234" spans="1:35" x14ac:dyDescent="0.25">
      <c r="A234">
        <f t="shared" si="6"/>
        <v>4367</v>
      </c>
      <c r="B234" s="1">
        <f ca="1">OFFSET(Import!B$8,$A234,0)</f>
        <v>43175</v>
      </c>
      <c r="C234">
        <f ca="1">OFFSET(Import!F$8,$A234,0)</f>
        <v>85</v>
      </c>
      <c r="D234">
        <f ca="1">OFFSET(Import!G$8,$A234,0)</f>
        <v>0</v>
      </c>
      <c r="E234">
        <f ca="1">OFFSET(Import!I$8,$A234,0)</f>
        <v>60</v>
      </c>
      <c r="F234">
        <f ca="1">OFFSET(Import!J$8,$A234,0)</f>
        <v>0</v>
      </c>
      <c r="G234">
        <f ca="1">OFFSET(Import!K$8,$A234,0)</f>
        <v>101</v>
      </c>
      <c r="H234">
        <f ca="1">OFFSET(Import!L$8,$A234,0)</f>
        <v>0</v>
      </c>
      <c r="I234">
        <f ca="1">OFFSET(Import!M$8,$A234,0)</f>
        <v>0</v>
      </c>
      <c r="J234">
        <f ca="1">OFFSET(Import!H$8,$A234,0)</f>
        <v>125</v>
      </c>
      <c r="K234">
        <f ca="1">OFFSET(Import!N$8,$A234,0)</f>
        <v>0</v>
      </c>
      <c r="L234">
        <f ca="1">OFFSET(Import!O$8,$A234,0)</f>
        <v>19</v>
      </c>
      <c r="M234">
        <f ca="1">OFFSET(Import!R$8,$A234,0)</f>
        <v>10</v>
      </c>
      <c r="N234">
        <f ca="1">OFFSET(Import!S$8,$A234,0)</f>
        <v>5</v>
      </c>
      <c r="O234">
        <f ca="1">OFFSET(Import!D$8,$A234,0)</f>
        <v>405</v>
      </c>
      <c r="U234">
        <f t="shared" si="7"/>
        <v>4367</v>
      </c>
      <c r="V234" s="1">
        <f ca="1">OFFSET(Export!B$8,$U234,0)</f>
        <v>43175</v>
      </c>
      <c r="W234">
        <f ca="1">OFFSET(Export!F$8,$U234,0)</f>
        <v>0</v>
      </c>
      <c r="X234">
        <f ca="1">OFFSET(Export!G$8,$U234,0)</f>
        <v>0</v>
      </c>
      <c r="Y234">
        <f ca="1">OFFSET(Export!I$8,$U234,0)</f>
        <v>0</v>
      </c>
      <c r="Z234">
        <f ca="1">OFFSET(Export!J$8,$U234,0)</f>
        <v>0</v>
      </c>
      <c r="AA234">
        <f ca="1">OFFSET(Export!K$8,$U234,0)</f>
        <v>0</v>
      </c>
      <c r="AB234">
        <f ca="1">OFFSET(Export!L$8,$U234,0)</f>
        <v>0</v>
      </c>
      <c r="AC234">
        <f ca="1">OFFSET(Export!M$8,$U234,0)</f>
        <v>0</v>
      </c>
      <c r="AD234">
        <f ca="1">OFFSET(Export!H$8,$U234,0)</f>
        <v>4</v>
      </c>
      <c r="AE234">
        <f ca="1">OFFSET(Export!N$8,$U234,0)</f>
        <v>0</v>
      </c>
      <c r="AF234">
        <f ca="1">OFFSET(Export!O$8,$U234,0)</f>
        <v>5</v>
      </c>
      <c r="AG234">
        <f ca="1">OFFSET(Export!P$8,$U234,0)</f>
        <v>12</v>
      </c>
      <c r="AH234">
        <f ca="1">OFFSET(Export!T$8,$U234,0)</f>
        <v>24</v>
      </c>
      <c r="AI234">
        <f ca="1">OFFSET(Export!E$8,$U234,0)</f>
        <v>6</v>
      </c>
    </row>
    <row r="235" spans="1:35" x14ac:dyDescent="0.25">
      <c r="A235">
        <f t="shared" si="6"/>
        <v>4368</v>
      </c>
      <c r="B235" s="1">
        <f ca="1">OFFSET(Import!B$8,$A235,0)</f>
        <v>43176</v>
      </c>
      <c r="C235">
        <f ca="1">OFFSET(Import!F$8,$A235,0)</f>
        <v>85</v>
      </c>
      <c r="D235">
        <f ca="1">OFFSET(Import!G$8,$A235,0)</f>
        <v>0</v>
      </c>
      <c r="E235">
        <f ca="1">OFFSET(Import!I$8,$A235,0)</f>
        <v>60</v>
      </c>
      <c r="F235">
        <f ca="1">OFFSET(Import!J$8,$A235,0)</f>
        <v>0</v>
      </c>
      <c r="G235">
        <f ca="1">OFFSET(Import!K$8,$A235,0)</f>
        <v>101</v>
      </c>
      <c r="H235">
        <f ca="1">OFFSET(Import!L$8,$A235,0)</f>
        <v>0</v>
      </c>
      <c r="I235">
        <f ca="1">OFFSET(Import!M$8,$A235,0)</f>
        <v>0</v>
      </c>
      <c r="J235">
        <f ca="1">OFFSET(Import!H$8,$A235,0)</f>
        <v>125</v>
      </c>
      <c r="K235">
        <f ca="1">OFFSET(Import!N$8,$A235,0)</f>
        <v>0</v>
      </c>
      <c r="L235">
        <f ca="1">OFFSET(Import!O$8,$A235,0)</f>
        <v>19</v>
      </c>
      <c r="M235">
        <f ca="1">OFFSET(Import!R$8,$A235,0)</f>
        <v>10</v>
      </c>
      <c r="N235">
        <f ca="1">OFFSET(Import!S$8,$A235,0)</f>
        <v>5</v>
      </c>
      <c r="O235">
        <f ca="1">OFFSET(Import!D$8,$A235,0)</f>
        <v>405</v>
      </c>
      <c r="U235">
        <f t="shared" si="7"/>
        <v>4368</v>
      </c>
      <c r="V235" s="1">
        <f ca="1">OFFSET(Export!B$8,$U235,0)</f>
        <v>43176</v>
      </c>
      <c r="W235">
        <f ca="1">OFFSET(Export!F$8,$U235,0)</f>
        <v>0</v>
      </c>
      <c r="X235">
        <f ca="1">OFFSET(Export!G$8,$U235,0)</f>
        <v>0</v>
      </c>
      <c r="Y235">
        <f ca="1">OFFSET(Export!I$8,$U235,0)</f>
        <v>0</v>
      </c>
      <c r="Z235">
        <f ca="1">OFFSET(Export!J$8,$U235,0)</f>
        <v>0</v>
      </c>
      <c r="AA235">
        <f ca="1">OFFSET(Export!K$8,$U235,0)</f>
        <v>0</v>
      </c>
      <c r="AB235">
        <f ca="1">OFFSET(Export!L$8,$U235,0)</f>
        <v>0</v>
      </c>
      <c r="AC235">
        <f ca="1">OFFSET(Export!M$8,$U235,0)</f>
        <v>0</v>
      </c>
      <c r="AD235">
        <f ca="1">OFFSET(Export!H$8,$U235,0)</f>
        <v>4</v>
      </c>
      <c r="AE235">
        <f ca="1">OFFSET(Export!N$8,$U235,0)</f>
        <v>0</v>
      </c>
      <c r="AF235">
        <f ca="1">OFFSET(Export!O$8,$U235,0)</f>
        <v>5</v>
      </c>
      <c r="AG235">
        <f ca="1">OFFSET(Export!P$8,$U235,0)</f>
        <v>12</v>
      </c>
      <c r="AH235">
        <f ca="1">OFFSET(Export!T$8,$U235,0)</f>
        <v>24</v>
      </c>
      <c r="AI235">
        <f ca="1">OFFSET(Export!E$8,$U235,0)</f>
        <v>6</v>
      </c>
    </row>
    <row r="236" spans="1:35" x14ac:dyDescent="0.25">
      <c r="A236">
        <f t="shared" si="6"/>
        <v>4369</v>
      </c>
      <c r="B236" s="1">
        <f ca="1">OFFSET(Import!B$8,$A236,0)</f>
        <v>43177</v>
      </c>
      <c r="C236">
        <f ca="1">OFFSET(Import!F$8,$A236,0)</f>
        <v>85</v>
      </c>
      <c r="D236">
        <f ca="1">OFFSET(Import!G$8,$A236,0)</f>
        <v>0</v>
      </c>
      <c r="E236">
        <f ca="1">OFFSET(Import!I$8,$A236,0)</f>
        <v>60</v>
      </c>
      <c r="F236">
        <f ca="1">OFFSET(Import!J$8,$A236,0)</f>
        <v>0</v>
      </c>
      <c r="G236">
        <f ca="1">OFFSET(Import!K$8,$A236,0)</f>
        <v>101</v>
      </c>
      <c r="H236">
        <f ca="1">OFFSET(Import!L$8,$A236,0)</f>
        <v>0</v>
      </c>
      <c r="I236">
        <f ca="1">OFFSET(Import!M$8,$A236,0)</f>
        <v>0</v>
      </c>
      <c r="J236">
        <f ca="1">OFFSET(Import!H$8,$A236,0)</f>
        <v>125</v>
      </c>
      <c r="K236">
        <f ca="1">OFFSET(Import!N$8,$A236,0)</f>
        <v>0</v>
      </c>
      <c r="L236">
        <f ca="1">OFFSET(Import!O$8,$A236,0)</f>
        <v>19</v>
      </c>
      <c r="M236">
        <f ca="1">OFFSET(Import!R$8,$A236,0)</f>
        <v>10</v>
      </c>
      <c r="N236">
        <f ca="1">OFFSET(Import!S$8,$A236,0)</f>
        <v>5</v>
      </c>
      <c r="O236">
        <f ca="1">OFFSET(Import!D$8,$A236,0)</f>
        <v>405</v>
      </c>
      <c r="U236">
        <f t="shared" si="7"/>
        <v>4369</v>
      </c>
      <c r="V236" s="1">
        <f ca="1">OFFSET(Export!B$8,$U236,0)</f>
        <v>43177</v>
      </c>
      <c r="W236">
        <f ca="1">OFFSET(Export!F$8,$U236,0)</f>
        <v>0</v>
      </c>
      <c r="X236">
        <f ca="1">OFFSET(Export!G$8,$U236,0)</f>
        <v>0</v>
      </c>
      <c r="Y236">
        <f ca="1">OFFSET(Export!I$8,$U236,0)</f>
        <v>0</v>
      </c>
      <c r="Z236">
        <f ca="1">OFFSET(Export!J$8,$U236,0)</f>
        <v>0</v>
      </c>
      <c r="AA236">
        <f ca="1">OFFSET(Export!K$8,$U236,0)</f>
        <v>0</v>
      </c>
      <c r="AB236">
        <f ca="1">OFFSET(Export!L$8,$U236,0)</f>
        <v>0</v>
      </c>
      <c r="AC236">
        <f ca="1">OFFSET(Export!M$8,$U236,0)</f>
        <v>0</v>
      </c>
      <c r="AD236">
        <f ca="1">OFFSET(Export!H$8,$U236,0)</f>
        <v>4</v>
      </c>
      <c r="AE236">
        <f ca="1">OFFSET(Export!N$8,$U236,0)</f>
        <v>0</v>
      </c>
      <c r="AF236">
        <f ca="1">OFFSET(Export!O$8,$U236,0)</f>
        <v>5</v>
      </c>
      <c r="AG236">
        <f ca="1">OFFSET(Export!P$8,$U236,0)</f>
        <v>12</v>
      </c>
      <c r="AH236">
        <f ca="1">OFFSET(Export!T$8,$U236,0)</f>
        <v>24</v>
      </c>
      <c r="AI236">
        <f ca="1">OFFSET(Export!E$8,$U236,0)</f>
        <v>6</v>
      </c>
    </row>
    <row r="237" spans="1:35" x14ac:dyDescent="0.25">
      <c r="A237">
        <f t="shared" si="6"/>
        <v>4370</v>
      </c>
      <c r="B237" s="1">
        <f ca="1">OFFSET(Import!B$8,$A237,0)</f>
        <v>43178</v>
      </c>
      <c r="C237">
        <f ca="1">OFFSET(Import!F$8,$A237,0)</f>
        <v>85</v>
      </c>
      <c r="D237">
        <f ca="1">OFFSET(Import!G$8,$A237,0)</f>
        <v>0</v>
      </c>
      <c r="E237">
        <f ca="1">OFFSET(Import!I$8,$A237,0)</f>
        <v>60</v>
      </c>
      <c r="F237">
        <f ca="1">OFFSET(Import!J$8,$A237,0)</f>
        <v>0</v>
      </c>
      <c r="G237">
        <f ca="1">OFFSET(Import!K$8,$A237,0)</f>
        <v>101</v>
      </c>
      <c r="H237">
        <f ca="1">OFFSET(Import!L$8,$A237,0)</f>
        <v>0</v>
      </c>
      <c r="I237">
        <f ca="1">OFFSET(Import!M$8,$A237,0)</f>
        <v>0</v>
      </c>
      <c r="J237">
        <f ca="1">OFFSET(Import!H$8,$A237,0)</f>
        <v>125</v>
      </c>
      <c r="K237">
        <f ca="1">OFFSET(Import!N$8,$A237,0)</f>
        <v>0</v>
      </c>
      <c r="L237">
        <f ca="1">OFFSET(Import!O$8,$A237,0)</f>
        <v>19</v>
      </c>
      <c r="M237">
        <f ca="1">OFFSET(Import!R$8,$A237,0)</f>
        <v>10</v>
      </c>
      <c r="N237">
        <f ca="1">OFFSET(Import!S$8,$A237,0)</f>
        <v>5</v>
      </c>
      <c r="O237">
        <f ca="1">OFFSET(Import!D$8,$A237,0)</f>
        <v>405</v>
      </c>
      <c r="U237">
        <f t="shared" si="7"/>
        <v>4370</v>
      </c>
      <c r="V237" s="1">
        <f ca="1">OFFSET(Export!B$8,$U237,0)</f>
        <v>43178</v>
      </c>
      <c r="W237">
        <f ca="1">OFFSET(Export!F$8,$U237,0)</f>
        <v>0</v>
      </c>
      <c r="X237">
        <f ca="1">OFFSET(Export!G$8,$U237,0)</f>
        <v>0</v>
      </c>
      <c r="Y237">
        <f ca="1">OFFSET(Export!I$8,$U237,0)</f>
        <v>0</v>
      </c>
      <c r="Z237">
        <f ca="1">OFFSET(Export!J$8,$U237,0)</f>
        <v>0</v>
      </c>
      <c r="AA237">
        <f ca="1">OFFSET(Export!K$8,$U237,0)</f>
        <v>0</v>
      </c>
      <c r="AB237">
        <f ca="1">OFFSET(Export!L$8,$U237,0)</f>
        <v>0</v>
      </c>
      <c r="AC237">
        <f ca="1">OFFSET(Export!M$8,$U237,0)</f>
        <v>0</v>
      </c>
      <c r="AD237">
        <f ca="1">OFFSET(Export!H$8,$U237,0)</f>
        <v>4</v>
      </c>
      <c r="AE237">
        <f ca="1">OFFSET(Export!N$8,$U237,0)</f>
        <v>0</v>
      </c>
      <c r="AF237">
        <f ca="1">OFFSET(Export!O$8,$U237,0)</f>
        <v>5</v>
      </c>
      <c r="AG237">
        <f ca="1">OFFSET(Export!P$8,$U237,0)</f>
        <v>12</v>
      </c>
      <c r="AH237">
        <f ca="1">OFFSET(Export!T$8,$U237,0)</f>
        <v>24</v>
      </c>
      <c r="AI237">
        <f ca="1">OFFSET(Export!E$8,$U237,0)</f>
        <v>6</v>
      </c>
    </row>
    <row r="238" spans="1:35" x14ac:dyDescent="0.25">
      <c r="A238">
        <f t="shared" si="6"/>
        <v>4371</v>
      </c>
      <c r="B238" s="1">
        <f ca="1">OFFSET(Import!B$8,$A238,0)</f>
        <v>43179</v>
      </c>
      <c r="C238">
        <f ca="1">OFFSET(Import!F$8,$A238,0)</f>
        <v>85</v>
      </c>
      <c r="D238">
        <f ca="1">OFFSET(Import!G$8,$A238,0)</f>
        <v>0</v>
      </c>
      <c r="E238">
        <f ca="1">OFFSET(Import!I$8,$A238,0)</f>
        <v>60</v>
      </c>
      <c r="F238">
        <f ca="1">OFFSET(Import!J$8,$A238,0)</f>
        <v>0</v>
      </c>
      <c r="G238">
        <f ca="1">OFFSET(Import!K$8,$A238,0)</f>
        <v>101</v>
      </c>
      <c r="H238">
        <f ca="1">OFFSET(Import!L$8,$A238,0)</f>
        <v>0</v>
      </c>
      <c r="I238">
        <f ca="1">OFFSET(Import!M$8,$A238,0)</f>
        <v>0</v>
      </c>
      <c r="J238">
        <f ca="1">OFFSET(Import!H$8,$A238,0)</f>
        <v>125</v>
      </c>
      <c r="K238">
        <f ca="1">OFFSET(Import!N$8,$A238,0)</f>
        <v>0</v>
      </c>
      <c r="L238">
        <f ca="1">OFFSET(Import!O$8,$A238,0)</f>
        <v>19</v>
      </c>
      <c r="M238">
        <f ca="1">OFFSET(Import!R$8,$A238,0)</f>
        <v>10</v>
      </c>
      <c r="N238">
        <f ca="1">OFFSET(Import!S$8,$A238,0)</f>
        <v>5</v>
      </c>
      <c r="O238">
        <f ca="1">OFFSET(Import!D$8,$A238,0)</f>
        <v>405</v>
      </c>
      <c r="U238">
        <f t="shared" si="7"/>
        <v>4371</v>
      </c>
      <c r="V238" s="1">
        <f ca="1">OFFSET(Export!B$8,$U238,0)</f>
        <v>43179</v>
      </c>
      <c r="W238">
        <f ca="1">OFFSET(Export!F$8,$U238,0)</f>
        <v>0</v>
      </c>
      <c r="X238">
        <f ca="1">OFFSET(Export!G$8,$U238,0)</f>
        <v>0</v>
      </c>
      <c r="Y238">
        <f ca="1">OFFSET(Export!I$8,$U238,0)</f>
        <v>0</v>
      </c>
      <c r="Z238">
        <f ca="1">OFFSET(Export!J$8,$U238,0)</f>
        <v>0</v>
      </c>
      <c r="AA238">
        <f ca="1">OFFSET(Export!K$8,$U238,0)</f>
        <v>0</v>
      </c>
      <c r="AB238">
        <f ca="1">OFFSET(Export!L$8,$U238,0)</f>
        <v>0</v>
      </c>
      <c r="AC238">
        <f ca="1">OFFSET(Export!M$8,$U238,0)</f>
        <v>0</v>
      </c>
      <c r="AD238">
        <f ca="1">OFFSET(Export!H$8,$U238,0)</f>
        <v>4</v>
      </c>
      <c r="AE238">
        <f ca="1">OFFSET(Export!N$8,$U238,0)</f>
        <v>0</v>
      </c>
      <c r="AF238">
        <f ca="1">OFFSET(Export!O$8,$U238,0)</f>
        <v>5</v>
      </c>
      <c r="AG238">
        <f ca="1">OFFSET(Export!P$8,$U238,0)</f>
        <v>12</v>
      </c>
      <c r="AH238">
        <f ca="1">OFFSET(Export!T$8,$U238,0)</f>
        <v>24</v>
      </c>
      <c r="AI238">
        <f ca="1">OFFSET(Export!E$8,$U238,0)</f>
        <v>6</v>
      </c>
    </row>
    <row r="239" spans="1:35" x14ac:dyDescent="0.25">
      <c r="A239">
        <f t="shared" si="6"/>
        <v>4372</v>
      </c>
      <c r="B239" s="1">
        <f ca="1">OFFSET(Import!B$8,$A239,0)</f>
        <v>43180</v>
      </c>
      <c r="C239">
        <f ca="1">OFFSET(Import!F$8,$A239,0)</f>
        <v>85</v>
      </c>
      <c r="D239">
        <f ca="1">OFFSET(Import!G$8,$A239,0)</f>
        <v>0</v>
      </c>
      <c r="E239">
        <f ca="1">OFFSET(Import!I$8,$A239,0)</f>
        <v>60</v>
      </c>
      <c r="F239">
        <f ca="1">OFFSET(Import!J$8,$A239,0)</f>
        <v>0</v>
      </c>
      <c r="G239">
        <f ca="1">OFFSET(Import!K$8,$A239,0)</f>
        <v>101</v>
      </c>
      <c r="H239">
        <f ca="1">OFFSET(Import!L$8,$A239,0)</f>
        <v>0</v>
      </c>
      <c r="I239">
        <f ca="1">OFFSET(Import!M$8,$A239,0)</f>
        <v>0</v>
      </c>
      <c r="J239">
        <f ca="1">OFFSET(Import!H$8,$A239,0)</f>
        <v>125</v>
      </c>
      <c r="K239">
        <f ca="1">OFFSET(Import!N$8,$A239,0)</f>
        <v>0</v>
      </c>
      <c r="L239">
        <f ca="1">OFFSET(Import!O$8,$A239,0)</f>
        <v>19</v>
      </c>
      <c r="M239">
        <f ca="1">OFFSET(Import!R$8,$A239,0)</f>
        <v>10</v>
      </c>
      <c r="N239">
        <f ca="1">OFFSET(Import!S$8,$A239,0)</f>
        <v>5</v>
      </c>
      <c r="O239">
        <f ca="1">OFFSET(Import!D$8,$A239,0)</f>
        <v>405</v>
      </c>
      <c r="U239">
        <f t="shared" si="7"/>
        <v>4372</v>
      </c>
      <c r="V239" s="1">
        <f ca="1">OFFSET(Export!B$8,$U239,0)</f>
        <v>43180</v>
      </c>
      <c r="W239">
        <f ca="1">OFFSET(Export!F$8,$U239,0)</f>
        <v>0</v>
      </c>
      <c r="X239">
        <f ca="1">OFFSET(Export!G$8,$U239,0)</f>
        <v>0</v>
      </c>
      <c r="Y239">
        <f ca="1">OFFSET(Export!I$8,$U239,0)</f>
        <v>0</v>
      </c>
      <c r="Z239">
        <f ca="1">OFFSET(Export!J$8,$U239,0)</f>
        <v>0</v>
      </c>
      <c r="AA239">
        <f ca="1">OFFSET(Export!K$8,$U239,0)</f>
        <v>0</v>
      </c>
      <c r="AB239">
        <f ca="1">OFFSET(Export!L$8,$U239,0)</f>
        <v>0</v>
      </c>
      <c r="AC239">
        <f ca="1">OFFSET(Export!M$8,$U239,0)</f>
        <v>0</v>
      </c>
      <c r="AD239">
        <f ca="1">OFFSET(Export!H$8,$U239,0)</f>
        <v>4</v>
      </c>
      <c r="AE239">
        <f ca="1">OFFSET(Export!N$8,$U239,0)</f>
        <v>0</v>
      </c>
      <c r="AF239">
        <f ca="1">OFFSET(Export!O$8,$U239,0)</f>
        <v>5</v>
      </c>
      <c r="AG239">
        <f ca="1">OFFSET(Export!P$8,$U239,0)</f>
        <v>12</v>
      </c>
      <c r="AH239">
        <f ca="1">OFFSET(Export!T$8,$U239,0)</f>
        <v>24</v>
      </c>
      <c r="AI239">
        <f ca="1">OFFSET(Export!E$8,$U239,0)</f>
        <v>6</v>
      </c>
    </row>
    <row r="240" spans="1:35" x14ac:dyDescent="0.25">
      <c r="A240">
        <f t="shared" si="6"/>
        <v>4373</v>
      </c>
      <c r="B240" s="1">
        <f ca="1">OFFSET(Import!B$8,$A240,0)</f>
        <v>43181</v>
      </c>
      <c r="C240">
        <f ca="1">OFFSET(Import!F$8,$A240,0)</f>
        <v>85</v>
      </c>
      <c r="D240">
        <f ca="1">OFFSET(Import!G$8,$A240,0)</f>
        <v>0</v>
      </c>
      <c r="E240">
        <f ca="1">OFFSET(Import!I$8,$A240,0)</f>
        <v>60</v>
      </c>
      <c r="F240">
        <f ca="1">OFFSET(Import!J$8,$A240,0)</f>
        <v>0</v>
      </c>
      <c r="G240">
        <f ca="1">OFFSET(Import!K$8,$A240,0)</f>
        <v>101</v>
      </c>
      <c r="H240">
        <f ca="1">OFFSET(Import!L$8,$A240,0)</f>
        <v>0</v>
      </c>
      <c r="I240">
        <f ca="1">OFFSET(Import!M$8,$A240,0)</f>
        <v>0</v>
      </c>
      <c r="J240">
        <f ca="1">OFFSET(Import!H$8,$A240,0)</f>
        <v>125</v>
      </c>
      <c r="K240">
        <f ca="1">OFFSET(Import!N$8,$A240,0)</f>
        <v>0</v>
      </c>
      <c r="L240">
        <f ca="1">OFFSET(Import!O$8,$A240,0)</f>
        <v>19</v>
      </c>
      <c r="M240">
        <f ca="1">OFFSET(Import!R$8,$A240,0)</f>
        <v>10</v>
      </c>
      <c r="N240">
        <f ca="1">OFFSET(Import!S$8,$A240,0)</f>
        <v>5</v>
      </c>
      <c r="O240">
        <f ca="1">OFFSET(Import!D$8,$A240,0)</f>
        <v>405</v>
      </c>
      <c r="U240">
        <f t="shared" si="7"/>
        <v>4373</v>
      </c>
      <c r="V240" s="1">
        <f ca="1">OFFSET(Export!B$8,$U240,0)</f>
        <v>43181</v>
      </c>
      <c r="W240">
        <f ca="1">OFFSET(Export!F$8,$U240,0)</f>
        <v>0</v>
      </c>
      <c r="X240">
        <f ca="1">OFFSET(Export!G$8,$U240,0)</f>
        <v>0</v>
      </c>
      <c r="Y240">
        <f ca="1">OFFSET(Export!I$8,$U240,0)</f>
        <v>0</v>
      </c>
      <c r="Z240">
        <f ca="1">OFFSET(Export!J$8,$U240,0)</f>
        <v>0</v>
      </c>
      <c r="AA240">
        <f ca="1">OFFSET(Export!K$8,$U240,0)</f>
        <v>0</v>
      </c>
      <c r="AB240">
        <f ca="1">OFFSET(Export!L$8,$U240,0)</f>
        <v>0</v>
      </c>
      <c r="AC240">
        <f ca="1">OFFSET(Export!M$8,$U240,0)</f>
        <v>0</v>
      </c>
      <c r="AD240">
        <f ca="1">OFFSET(Export!H$8,$U240,0)</f>
        <v>4</v>
      </c>
      <c r="AE240">
        <f ca="1">OFFSET(Export!N$8,$U240,0)</f>
        <v>0</v>
      </c>
      <c r="AF240">
        <f ca="1">OFFSET(Export!O$8,$U240,0)</f>
        <v>5</v>
      </c>
      <c r="AG240">
        <f ca="1">OFFSET(Export!P$8,$U240,0)</f>
        <v>12</v>
      </c>
      <c r="AH240">
        <f ca="1">OFFSET(Export!T$8,$U240,0)</f>
        <v>24</v>
      </c>
      <c r="AI240">
        <f ca="1">OFFSET(Export!E$8,$U240,0)</f>
        <v>6</v>
      </c>
    </row>
    <row r="241" spans="1:35" x14ac:dyDescent="0.25">
      <c r="A241">
        <f t="shared" si="6"/>
        <v>4374</v>
      </c>
      <c r="B241" s="1">
        <f ca="1">OFFSET(Import!B$8,$A241,0)</f>
        <v>43182</v>
      </c>
      <c r="C241">
        <f ca="1">OFFSET(Import!F$8,$A241,0)</f>
        <v>85</v>
      </c>
      <c r="D241">
        <f ca="1">OFFSET(Import!G$8,$A241,0)</f>
        <v>0</v>
      </c>
      <c r="E241">
        <f ca="1">OFFSET(Import!I$8,$A241,0)</f>
        <v>60</v>
      </c>
      <c r="F241">
        <f ca="1">OFFSET(Import!J$8,$A241,0)</f>
        <v>0</v>
      </c>
      <c r="G241">
        <f ca="1">OFFSET(Import!K$8,$A241,0)</f>
        <v>101</v>
      </c>
      <c r="H241">
        <f ca="1">OFFSET(Import!L$8,$A241,0)</f>
        <v>0</v>
      </c>
      <c r="I241">
        <f ca="1">OFFSET(Import!M$8,$A241,0)</f>
        <v>0</v>
      </c>
      <c r="J241">
        <f ca="1">OFFSET(Import!H$8,$A241,0)</f>
        <v>125</v>
      </c>
      <c r="K241">
        <f ca="1">OFFSET(Import!N$8,$A241,0)</f>
        <v>0</v>
      </c>
      <c r="L241">
        <f ca="1">OFFSET(Import!O$8,$A241,0)</f>
        <v>19</v>
      </c>
      <c r="M241">
        <f ca="1">OFFSET(Import!R$8,$A241,0)</f>
        <v>10</v>
      </c>
      <c r="N241">
        <f ca="1">OFFSET(Import!S$8,$A241,0)</f>
        <v>5</v>
      </c>
      <c r="O241">
        <f ca="1">OFFSET(Import!D$8,$A241,0)</f>
        <v>405</v>
      </c>
      <c r="U241">
        <f t="shared" si="7"/>
        <v>4374</v>
      </c>
      <c r="V241" s="1">
        <f ca="1">OFFSET(Export!B$8,$U241,0)</f>
        <v>43182</v>
      </c>
      <c r="W241">
        <f ca="1">OFFSET(Export!F$8,$U241,0)</f>
        <v>0</v>
      </c>
      <c r="X241">
        <f ca="1">OFFSET(Export!G$8,$U241,0)</f>
        <v>0</v>
      </c>
      <c r="Y241">
        <f ca="1">OFFSET(Export!I$8,$U241,0)</f>
        <v>0</v>
      </c>
      <c r="Z241">
        <f ca="1">OFFSET(Export!J$8,$U241,0)</f>
        <v>0</v>
      </c>
      <c r="AA241">
        <f ca="1">OFFSET(Export!K$8,$U241,0)</f>
        <v>0</v>
      </c>
      <c r="AB241">
        <f ca="1">OFFSET(Export!L$8,$U241,0)</f>
        <v>0</v>
      </c>
      <c r="AC241">
        <f ca="1">OFFSET(Export!M$8,$U241,0)</f>
        <v>0</v>
      </c>
      <c r="AD241">
        <f ca="1">OFFSET(Export!H$8,$U241,0)</f>
        <v>4</v>
      </c>
      <c r="AE241">
        <f ca="1">OFFSET(Export!N$8,$U241,0)</f>
        <v>0</v>
      </c>
      <c r="AF241">
        <f ca="1">OFFSET(Export!O$8,$U241,0)</f>
        <v>5</v>
      </c>
      <c r="AG241">
        <f ca="1">OFFSET(Export!P$8,$U241,0)</f>
        <v>12</v>
      </c>
      <c r="AH241">
        <f ca="1">OFFSET(Export!T$8,$U241,0)</f>
        <v>24</v>
      </c>
      <c r="AI241">
        <f ca="1">OFFSET(Export!E$8,$U241,0)</f>
        <v>6</v>
      </c>
    </row>
    <row r="242" spans="1:35" x14ac:dyDescent="0.25">
      <c r="A242">
        <f t="shared" si="6"/>
        <v>4375</v>
      </c>
      <c r="B242" s="1">
        <f ca="1">OFFSET(Import!B$8,$A242,0)</f>
        <v>43183</v>
      </c>
      <c r="C242">
        <f ca="1">OFFSET(Import!F$8,$A242,0)</f>
        <v>85</v>
      </c>
      <c r="D242">
        <f ca="1">OFFSET(Import!G$8,$A242,0)</f>
        <v>0</v>
      </c>
      <c r="E242">
        <f ca="1">OFFSET(Import!I$8,$A242,0)</f>
        <v>60</v>
      </c>
      <c r="F242">
        <f ca="1">OFFSET(Import!J$8,$A242,0)</f>
        <v>0</v>
      </c>
      <c r="G242">
        <f ca="1">OFFSET(Import!K$8,$A242,0)</f>
        <v>101</v>
      </c>
      <c r="H242">
        <f ca="1">OFFSET(Import!L$8,$A242,0)</f>
        <v>0</v>
      </c>
      <c r="I242">
        <f ca="1">OFFSET(Import!M$8,$A242,0)</f>
        <v>0</v>
      </c>
      <c r="J242">
        <f ca="1">OFFSET(Import!H$8,$A242,0)</f>
        <v>125</v>
      </c>
      <c r="K242">
        <f ca="1">OFFSET(Import!N$8,$A242,0)</f>
        <v>0</v>
      </c>
      <c r="L242">
        <f ca="1">OFFSET(Import!O$8,$A242,0)</f>
        <v>19</v>
      </c>
      <c r="M242">
        <f ca="1">OFFSET(Import!R$8,$A242,0)</f>
        <v>10</v>
      </c>
      <c r="N242">
        <f ca="1">OFFSET(Import!S$8,$A242,0)</f>
        <v>5</v>
      </c>
      <c r="O242">
        <f ca="1">OFFSET(Import!D$8,$A242,0)</f>
        <v>405</v>
      </c>
      <c r="U242">
        <f t="shared" si="7"/>
        <v>4375</v>
      </c>
      <c r="V242" s="1">
        <f ca="1">OFFSET(Export!B$8,$U242,0)</f>
        <v>43183</v>
      </c>
      <c r="W242">
        <f ca="1">OFFSET(Export!F$8,$U242,0)</f>
        <v>0</v>
      </c>
      <c r="X242">
        <f ca="1">OFFSET(Export!G$8,$U242,0)</f>
        <v>0</v>
      </c>
      <c r="Y242">
        <f ca="1">OFFSET(Export!I$8,$U242,0)</f>
        <v>0</v>
      </c>
      <c r="Z242">
        <f ca="1">OFFSET(Export!J$8,$U242,0)</f>
        <v>0</v>
      </c>
      <c r="AA242">
        <f ca="1">OFFSET(Export!K$8,$U242,0)</f>
        <v>0</v>
      </c>
      <c r="AB242">
        <f ca="1">OFFSET(Export!L$8,$U242,0)</f>
        <v>0</v>
      </c>
      <c r="AC242">
        <f ca="1">OFFSET(Export!M$8,$U242,0)</f>
        <v>0</v>
      </c>
      <c r="AD242">
        <f ca="1">OFFSET(Export!H$8,$U242,0)</f>
        <v>4</v>
      </c>
      <c r="AE242">
        <f ca="1">OFFSET(Export!N$8,$U242,0)</f>
        <v>0</v>
      </c>
      <c r="AF242">
        <f ca="1">OFFSET(Export!O$8,$U242,0)</f>
        <v>5</v>
      </c>
      <c r="AG242">
        <f ca="1">OFFSET(Export!P$8,$U242,0)</f>
        <v>12</v>
      </c>
      <c r="AH242">
        <f ca="1">OFFSET(Export!T$8,$U242,0)</f>
        <v>24</v>
      </c>
      <c r="AI242">
        <f ca="1">OFFSET(Export!E$8,$U242,0)</f>
        <v>6</v>
      </c>
    </row>
    <row r="243" spans="1:35" x14ac:dyDescent="0.25">
      <c r="A243">
        <f t="shared" si="6"/>
        <v>4376</v>
      </c>
      <c r="B243" s="1">
        <f ca="1">OFFSET(Import!B$8,$A243,0)</f>
        <v>43184</v>
      </c>
      <c r="C243">
        <f ca="1">OFFSET(Import!F$8,$A243,0)</f>
        <v>85</v>
      </c>
      <c r="D243">
        <f ca="1">OFFSET(Import!G$8,$A243,0)</f>
        <v>0</v>
      </c>
      <c r="E243">
        <f ca="1">OFFSET(Import!I$8,$A243,0)</f>
        <v>60</v>
      </c>
      <c r="F243">
        <f ca="1">OFFSET(Import!J$8,$A243,0)</f>
        <v>0</v>
      </c>
      <c r="G243">
        <f ca="1">OFFSET(Import!K$8,$A243,0)</f>
        <v>101</v>
      </c>
      <c r="H243">
        <f ca="1">OFFSET(Import!L$8,$A243,0)</f>
        <v>0</v>
      </c>
      <c r="I243">
        <f ca="1">OFFSET(Import!M$8,$A243,0)</f>
        <v>0</v>
      </c>
      <c r="J243">
        <f ca="1">OFFSET(Import!H$8,$A243,0)</f>
        <v>125</v>
      </c>
      <c r="K243">
        <f ca="1">OFFSET(Import!N$8,$A243,0)</f>
        <v>0</v>
      </c>
      <c r="L243">
        <f ca="1">OFFSET(Import!O$8,$A243,0)</f>
        <v>19</v>
      </c>
      <c r="M243">
        <f ca="1">OFFSET(Import!R$8,$A243,0)</f>
        <v>10</v>
      </c>
      <c r="N243">
        <f ca="1">OFFSET(Import!S$8,$A243,0)</f>
        <v>5</v>
      </c>
      <c r="O243">
        <f ca="1">OFFSET(Import!D$8,$A243,0)</f>
        <v>405</v>
      </c>
      <c r="U243">
        <f t="shared" si="7"/>
        <v>4376</v>
      </c>
      <c r="V243" s="1">
        <f ca="1">OFFSET(Export!B$8,$U243,0)</f>
        <v>43184</v>
      </c>
      <c r="W243">
        <f ca="1">OFFSET(Export!F$8,$U243,0)</f>
        <v>0</v>
      </c>
      <c r="X243">
        <f ca="1">OFFSET(Export!G$8,$U243,0)</f>
        <v>0</v>
      </c>
      <c r="Y243">
        <f ca="1">OFFSET(Export!I$8,$U243,0)</f>
        <v>0</v>
      </c>
      <c r="Z243">
        <f ca="1">OFFSET(Export!J$8,$U243,0)</f>
        <v>0</v>
      </c>
      <c r="AA243">
        <f ca="1">OFFSET(Export!K$8,$U243,0)</f>
        <v>0</v>
      </c>
      <c r="AB243">
        <f ca="1">OFFSET(Export!L$8,$U243,0)</f>
        <v>0</v>
      </c>
      <c r="AC243">
        <f ca="1">OFFSET(Export!M$8,$U243,0)</f>
        <v>0</v>
      </c>
      <c r="AD243">
        <f ca="1">OFFSET(Export!H$8,$U243,0)</f>
        <v>4</v>
      </c>
      <c r="AE243">
        <f ca="1">OFFSET(Export!N$8,$U243,0)</f>
        <v>0</v>
      </c>
      <c r="AF243">
        <f ca="1">OFFSET(Export!O$8,$U243,0)</f>
        <v>5</v>
      </c>
      <c r="AG243">
        <f ca="1">OFFSET(Export!P$8,$U243,0)</f>
        <v>12</v>
      </c>
      <c r="AH243">
        <f ca="1">OFFSET(Export!T$8,$U243,0)</f>
        <v>24</v>
      </c>
      <c r="AI243">
        <f ca="1">OFFSET(Export!E$8,$U243,0)</f>
        <v>6</v>
      </c>
    </row>
    <row r="244" spans="1:35" x14ac:dyDescent="0.25">
      <c r="A244">
        <f t="shared" si="6"/>
        <v>4377</v>
      </c>
      <c r="B244" s="1">
        <f ca="1">OFFSET(Import!B$8,$A244,0)</f>
        <v>43185</v>
      </c>
      <c r="C244">
        <f ca="1">OFFSET(Import!F$8,$A244,0)</f>
        <v>85</v>
      </c>
      <c r="D244">
        <f ca="1">OFFSET(Import!G$8,$A244,0)</f>
        <v>0</v>
      </c>
      <c r="E244">
        <f ca="1">OFFSET(Import!I$8,$A244,0)</f>
        <v>60</v>
      </c>
      <c r="F244">
        <f ca="1">OFFSET(Import!J$8,$A244,0)</f>
        <v>0</v>
      </c>
      <c r="G244">
        <f ca="1">OFFSET(Import!K$8,$A244,0)</f>
        <v>101</v>
      </c>
      <c r="H244">
        <f ca="1">OFFSET(Import!L$8,$A244,0)</f>
        <v>0</v>
      </c>
      <c r="I244">
        <f ca="1">OFFSET(Import!M$8,$A244,0)</f>
        <v>0</v>
      </c>
      <c r="J244">
        <f ca="1">OFFSET(Import!H$8,$A244,0)</f>
        <v>125</v>
      </c>
      <c r="K244">
        <f ca="1">OFFSET(Import!N$8,$A244,0)</f>
        <v>0</v>
      </c>
      <c r="L244">
        <f ca="1">OFFSET(Import!O$8,$A244,0)</f>
        <v>19</v>
      </c>
      <c r="M244">
        <f ca="1">OFFSET(Import!R$8,$A244,0)</f>
        <v>10</v>
      </c>
      <c r="N244">
        <f ca="1">OFFSET(Import!S$8,$A244,0)</f>
        <v>5</v>
      </c>
      <c r="O244">
        <f ca="1">OFFSET(Import!D$8,$A244,0)</f>
        <v>405</v>
      </c>
      <c r="U244">
        <f t="shared" si="7"/>
        <v>4377</v>
      </c>
      <c r="V244" s="1">
        <f ca="1">OFFSET(Export!B$8,$U244,0)</f>
        <v>43185</v>
      </c>
      <c r="W244">
        <f ca="1">OFFSET(Export!F$8,$U244,0)</f>
        <v>0</v>
      </c>
      <c r="X244">
        <f ca="1">OFFSET(Export!G$8,$U244,0)</f>
        <v>0</v>
      </c>
      <c r="Y244">
        <f ca="1">OFFSET(Export!I$8,$U244,0)</f>
        <v>0</v>
      </c>
      <c r="Z244">
        <f ca="1">OFFSET(Export!J$8,$U244,0)</f>
        <v>0</v>
      </c>
      <c r="AA244">
        <f ca="1">OFFSET(Export!K$8,$U244,0)</f>
        <v>0</v>
      </c>
      <c r="AB244">
        <f ca="1">OFFSET(Export!L$8,$U244,0)</f>
        <v>0</v>
      </c>
      <c r="AC244">
        <f ca="1">OFFSET(Export!M$8,$U244,0)</f>
        <v>0</v>
      </c>
      <c r="AD244">
        <f ca="1">OFFSET(Export!H$8,$U244,0)</f>
        <v>4</v>
      </c>
      <c r="AE244">
        <f ca="1">OFFSET(Export!N$8,$U244,0)</f>
        <v>0</v>
      </c>
      <c r="AF244">
        <f ca="1">OFFSET(Export!O$8,$U244,0)</f>
        <v>5</v>
      </c>
      <c r="AG244">
        <f ca="1">OFFSET(Export!P$8,$U244,0)</f>
        <v>12</v>
      </c>
      <c r="AH244">
        <f ca="1">OFFSET(Export!T$8,$U244,0)</f>
        <v>24</v>
      </c>
      <c r="AI244">
        <f ca="1">OFFSET(Export!E$8,$U244,0)</f>
        <v>6</v>
      </c>
    </row>
    <row r="245" spans="1:35" x14ac:dyDescent="0.25">
      <c r="A245">
        <f t="shared" si="6"/>
        <v>4378</v>
      </c>
      <c r="B245" s="1">
        <f ca="1">OFFSET(Import!B$8,$A245,0)</f>
        <v>43186</v>
      </c>
      <c r="C245">
        <f ca="1">OFFSET(Import!F$8,$A245,0)</f>
        <v>85</v>
      </c>
      <c r="D245">
        <f ca="1">OFFSET(Import!G$8,$A245,0)</f>
        <v>0</v>
      </c>
      <c r="E245">
        <f ca="1">OFFSET(Import!I$8,$A245,0)</f>
        <v>60</v>
      </c>
      <c r="F245">
        <f ca="1">OFFSET(Import!J$8,$A245,0)</f>
        <v>0</v>
      </c>
      <c r="G245">
        <f ca="1">OFFSET(Import!K$8,$A245,0)</f>
        <v>101</v>
      </c>
      <c r="H245">
        <f ca="1">OFFSET(Import!L$8,$A245,0)</f>
        <v>0</v>
      </c>
      <c r="I245">
        <f ca="1">OFFSET(Import!M$8,$A245,0)</f>
        <v>0</v>
      </c>
      <c r="J245">
        <f ca="1">OFFSET(Import!H$8,$A245,0)</f>
        <v>125</v>
      </c>
      <c r="K245">
        <f ca="1">OFFSET(Import!N$8,$A245,0)</f>
        <v>0</v>
      </c>
      <c r="L245">
        <f ca="1">OFFSET(Import!O$8,$A245,0)</f>
        <v>19</v>
      </c>
      <c r="M245">
        <f ca="1">OFFSET(Import!R$8,$A245,0)</f>
        <v>10</v>
      </c>
      <c r="N245">
        <f ca="1">OFFSET(Import!S$8,$A245,0)</f>
        <v>5</v>
      </c>
      <c r="O245">
        <f ca="1">OFFSET(Import!D$8,$A245,0)</f>
        <v>405</v>
      </c>
      <c r="U245">
        <f t="shared" si="7"/>
        <v>4378</v>
      </c>
      <c r="V245" s="1">
        <f ca="1">OFFSET(Export!B$8,$U245,0)</f>
        <v>43186</v>
      </c>
      <c r="W245">
        <f ca="1">OFFSET(Export!F$8,$U245,0)</f>
        <v>0</v>
      </c>
      <c r="X245">
        <f ca="1">OFFSET(Export!G$8,$U245,0)</f>
        <v>0</v>
      </c>
      <c r="Y245">
        <f ca="1">OFFSET(Export!I$8,$U245,0)</f>
        <v>0</v>
      </c>
      <c r="Z245">
        <f ca="1">OFFSET(Export!J$8,$U245,0)</f>
        <v>0</v>
      </c>
      <c r="AA245">
        <f ca="1">OFFSET(Export!K$8,$U245,0)</f>
        <v>0</v>
      </c>
      <c r="AB245">
        <f ca="1">OFFSET(Export!L$8,$U245,0)</f>
        <v>0</v>
      </c>
      <c r="AC245">
        <f ca="1">OFFSET(Export!M$8,$U245,0)</f>
        <v>0</v>
      </c>
      <c r="AD245">
        <f ca="1">OFFSET(Export!H$8,$U245,0)</f>
        <v>4</v>
      </c>
      <c r="AE245">
        <f ca="1">OFFSET(Export!N$8,$U245,0)</f>
        <v>0</v>
      </c>
      <c r="AF245">
        <f ca="1">OFFSET(Export!O$8,$U245,0)</f>
        <v>5</v>
      </c>
      <c r="AG245">
        <f ca="1">OFFSET(Export!P$8,$U245,0)</f>
        <v>12</v>
      </c>
      <c r="AH245">
        <f ca="1">OFFSET(Export!T$8,$U245,0)</f>
        <v>24</v>
      </c>
      <c r="AI245">
        <f ca="1">OFFSET(Export!E$8,$U245,0)</f>
        <v>6</v>
      </c>
    </row>
    <row r="246" spans="1:35" x14ac:dyDescent="0.25">
      <c r="A246">
        <f t="shared" si="6"/>
        <v>4379</v>
      </c>
      <c r="B246" s="1">
        <f ca="1">OFFSET(Import!B$8,$A246,0)</f>
        <v>43187</v>
      </c>
      <c r="C246">
        <f ca="1">OFFSET(Import!F$8,$A246,0)</f>
        <v>85</v>
      </c>
      <c r="D246">
        <f ca="1">OFFSET(Import!G$8,$A246,0)</f>
        <v>0</v>
      </c>
      <c r="E246">
        <f ca="1">OFFSET(Import!I$8,$A246,0)</f>
        <v>60</v>
      </c>
      <c r="F246">
        <f ca="1">OFFSET(Import!J$8,$A246,0)</f>
        <v>0</v>
      </c>
      <c r="G246">
        <f ca="1">OFFSET(Import!K$8,$A246,0)</f>
        <v>101</v>
      </c>
      <c r="H246">
        <f ca="1">OFFSET(Import!L$8,$A246,0)</f>
        <v>0</v>
      </c>
      <c r="I246">
        <f ca="1">OFFSET(Import!M$8,$A246,0)</f>
        <v>0</v>
      </c>
      <c r="J246">
        <f ca="1">OFFSET(Import!H$8,$A246,0)</f>
        <v>125</v>
      </c>
      <c r="K246">
        <f ca="1">OFFSET(Import!N$8,$A246,0)</f>
        <v>0</v>
      </c>
      <c r="L246">
        <f ca="1">OFFSET(Import!O$8,$A246,0)</f>
        <v>19</v>
      </c>
      <c r="M246">
        <f ca="1">OFFSET(Import!R$8,$A246,0)</f>
        <v>10</v>
      </c>
      <c r="N246">
        <f ca="1">OFFSET(Import!S$8,$A246,0)</f>
        <v>5</v>
      </c>
      <c r="O246">
        <f ca="1">OFFSET(Import!D$8,$A246,0)</f>
        <v>405</v>
      </c>
      <c r="U246">
        <f t="shared" si="7"/>
        <v>4379</v>
      </c>
      <c r="V246" s="1">
        <f ca="1">OFFSET(Export!B$8,$U246,0)</f>
        <v>43187</v>
      </c>
      <c r="W246">
        <f ca="1">OFFSET(Export!F$8,$U246,0)</f>
        <v>0</v>
      </c>
      <c r="X246">
        <f ca="1">OFFSET(Export!G$8,$U246,0)</f>
        <v>0</v>
      </c>
      <c r="Y246">
        <f ca="1">OFFSET(Export!I$8,$U246,0)</f>
        <v>0</v>
      </c>
      <c r="Z246">
        <f ca="1">OFFSET(Export!J$8,$U246,0)</f>
        <v>0</v>
      </c>
      <c r="AA246">
        <f ca="1">OFFSET(Export!K$8,$U246,0)</f>
        <v>0</v>
      </c>
      <c r="AB246">
        <f ca="1">OFFSET(Export!L$8,$U246,0)</f>
        <v>0</v>
      </c>
      <c r="AC246">
        <f ca="1">OFFSET(Export!M$8,$U246,0)</f>
        <v>0</v>
      </c>
      <c r="AD246">
        <f ca="1">OFFSET(Export!H$8,$U246,0)</f>
        <v>4</v>
      </c>
      <c r="AE246">
        <f ca="1">OFFSET(Export!N$8,$U246,0)</f>
        <v>0</v>
      </c>
      <c r="AF246">
        <f ca="1">OFFSET(Export!O$8,$U246,0)</f>
        <v>5</v>
      </c>
      <c r="AG246">
        <f ca="1">OFFSET(Export!P$8,$U246,0)</f>
        <v>12</v>
      </c>
      <c r="AH246">
        <f ca="1">OFFSET(Export!T$8,$U246,0)</f>
        <v>24</v>
      </c>
      <c r="AI246">
        <f ca="1">OFFSET(Export!E$8,$U246,0)</f>
        <v>6</v>
      </c>
    </row>
    <row r="247" spans="1:35" x14ac:dyDescent="0.25">
      <c r="A247">
        <f t="shared" si="6"/>
        <v>4380</v>
      </c>
      <c r="B247" s="1">
        <f ca="1">OFFSET(Import!B$8,$A247,0)</f>
        <v>43188</v>
      </c>
      <c r="C247">
        <f ca="1">OFFSET(Import!F$8,$A247,0)</f>
        <v>85</v>
      </c>
      <c r="D247">
        <f ca="1">OFFSET(Import!G$8,$A247,0)</f>
        <v>0</v>
      </c>
      <c r="E247">
        <f ca="1">OFFSET(Import!I$8,$A247,0)</f>
        <v>60</v>
      </c>
      <c r="F247">
        <f ca="1">OFFSET(Import!J$8,$A247,0)</f>
        <v>0</v>
      </c>
      <c r="G247">
        <f ca="1">OFFSET(Import!K$8,$A247,0)</f>
        <v>101</v>
      </c>
      <c r="H247">
        <f ca="1">OFFSET(Import!L$8,$A247,0)</f>
        <v>0</v>
      </c>
      <c r="I247">
        <f ca="1">OFFSET(Import!M$8,$A247,0)</f>
        <v>0</v>
      </c>
      <c r="J247">
        <f ca="1">OFFSET(Import!H$8,$A247,0)</f>
        <v>125</v>
      </c>
      <c r="K247">
        <f ca="1">OFFSET(Import!N$8,$A247,0)</f>
        <v>0</v>
      </c>
      <c r="L247">
        <f ca="1">OFFSET(Import!O$8,$A247,0)</f>
        <v>19</v>
      </c>
      <c r="M247">
        <f ca="1">OFFSET(Import!R$8,$A247,0)</f>
        <v>10</v>
      </c>
      <c r="N247">
        <f ca="1">OFFSET(Import!S$8,$A247,0)</f>
        <v>5</v>
      </c>
      <c r="O247">
        <f ca="1">OFFSET(Import!D$8,$A247,0)</f>
        <v>405</v>
      </c>
      <c r="U247">
        <f t="shared" si="7"/>
        <v>4380</v>
      </c>
      <c r="V247" s="1">
        <f ca="1">OFFSET(Export!B$8,$U247,0)</f>
        <v>43188</v>
      </c>
      <c r="W247">
        <f ca="1">OFFSET(Export!F$8,$U247,0)</f>
        <v>0</v>
      </c>
      <c r="X247">
        <f ca="1">OFFSET(Export!G$8,$U247,0)</f>
        <v>0</v>
      </c>
      <c r="Y247">
        <f ca="1">OFFSET(Export!I$8,$U247,0)</f>
        <v>0</v>
      </c>
      <c r="Z247">
        <f ca="1">OFFSET(Export!J$8,$U247,0)</f>
        <v>0</v>
      </c>
      <c r="AA247">
        <f ca="1">OFFSET(Export!K$8,$U247,0)</f>
        <v>0</v>
      </c>
      <c r="AB247">
        <f ca="1">OFFSET(Export!L$8,$U247,0)</f>
        <v>0</v>
      </c>
      <c r="AC247">
        <f ca="1">OFFSET(Export!M$8,$U247,0)</f>
        <v>0</v>
      </c>
      <c r="AD247">
        <f ca="1">OFFSET(Export!H$8,$U247,0)</f>
        <v>4</v>
      </c>
      <c r="AE247">
        <f ca="1">OFFSET(Export!N$8,$U247,0)</f>
        <v>0</v>
      </c>
      <c r="AF247">
        <f ca="1">OFFSET(Export!O$8,$U247,0)</f>
        <v>5</v>
      </c>
      <c r="AG247">
        <f ca="1">OFFSET(Export!P$8,$U247,0)</f>
        <v>12</v>
      </c>
      <c r="AH247">
        <f ca="1">OFFSET(Export!T$8,$U247,0)</f>
        <v>24</v>
      </c>
      <c r="AI247">
        <f ca="1">OFFSET(Export!E$8,$U247,0)</f>
        <v>6</v>
      </c>
    </row>
    <row r="248" spans="1:35" x14ac:dyDescent="0.25">
      <c r="A248">
        <f t="shared" si="6"/>
        <v>4381</v>
      </c>
      <c r="B248" s="1">
        <f ca="1">OFFSET(Import!B$8,$A248,0)</f>
        <v>43189</v>
      </c>
      <c r="C248">
        <f ca="1">OFFSET(Import!F$8,$A248,0)</f>
        <v>85</v>
      </c>
      <c r="D248">
        <f ca="1">OFFSET(Import!G$8,$A248,0)</f>
        <v>0</v>
      </c>
      <c r="E248">
        <f ca="1">OFFSET(Import!I$8,$A248,0)</f>
        <v>60</v>
      </c>
      <c r="F248">
        <f ca="1">OFFSET(Import!J$8,$A248,0)</f>
        <v>0</v>
      </c>
      <c r="G248">
        <f ca="1">OFFSET(Import!K$8,$A248,0)</f>
        <v>101</v>
      </c>
      <c r="H248">
        <f ca="1">OFFSET(Import!L$8,$A248,0)</f>
        <v>0</v>
      </c>
      <c r="I248">
        <f ca="1">OFFSET(Import!M$8,$A248,0)</f>
        <v>0</v>
      </c>
      <c r="J248">
        <f ca="1">OFFSET(Import!H$8,$A248,0)</f>
        <v>125</v>
      </c>
      <c r="K248">
        <f ca="1">OFFSET(Import!N$8,$A248,0)</f>
        <v>0</v>
      </c>
      <c r="L248">
        <f ca="1">OFFSET(Import!O$8,$A248,0)</f>
        <v>19</v>
      </c>
      <c r="M248">
        <f ca="1">OFFSET(Import!R$8,$A248,0)</f>
        <v>10</v>
      </c>
      <c r="N248">
        <f ca="1">OFFSET(Import!S$8,$A248,0)</f>
        <v>5</v>
      </c>
      <c r="O248">
        <f ca="1">OFFSET(Import!D$8,$A248,0)</f>
        <v>405</v>
      </c>
      <c r="U248">
        <f t="shared" si="7"/>
        <v>4381</v>
      </c>
      <c r="V248" s="1">
        <f ca="1">OFFSET(Export!B$8,$U248,0)</f>
        <v>43189</v>
      </c>
      <c r="W248">
        <f ca="1">OFFSET(Export!F$8,$U248,0)</f>
        <v>0</v>
      </c>
      <c r="X248">
        <f ca="1">OFFSET(Export!G$8,$U248,0)</f>
        <v>0</v>
      </c>
      <c r="Y248">
        <f ca="1">OFFSET(Export!I$8,$U248,0)</f>
        <v>0</v>
      </c>
      <c r="Z248">
        <f ca="1">OFFSET(Export!J$8,$U248,0)</f>
        <v>0</v>
      </c>
      <c r="AA248">
        <f ca="1">OFFSET(Export!K$8,$U248,0)</f>
        <v>0</v>
      </c>
      <c r="AB248">
        <f ca="1">OFFSET(Export!L$8,$U248,0)</f>
        <v>0</v>
      </c>
      <c r="AC248">
        <f ca="1">OFFSET(Export!M$8,$U248,0)</f>
        <v>0</v>
      </c>
      <c r="AD248">
        <f ca="1">OFFSET(Export!H$8,$U248,0)</f>
        <v>4</v>
      </c>
      <c r="AE248">
        <f ca="1">OFFSET(Export!N$8,$U248,0)</f>
        <v>0</v>
      </c>
      <c r="AF248">
        <f ca="1">OFFSET(Export!O$8,$U248,0)</f>
        <v>5</v>
      </c>
      <c r="AG248">
        <f ca="1">OFFSET(Export!P$8,$U248,0)</f>
        <v>12</v>
      </c>
      <c r="AH248">
        <f ca="1">OFFSET(Export!T$8,$U248,0)</f>
        <v>24</v>
      </c>
      <c r="AI248">
        <f ca="1">OFFSET(Export!E$8,$U248,0)</f>
        <v>6</v>
      </c>
    </row>
    <row r="249" spans="1:35" x14ac:dyDescent="0.25">
      <c r="A249">
        <f t="shared" si="6"/>
        <v>4382</v>
      </c>
      <c r="B249" s="1">
        <f ca="1">OFFSET(Import!B$8,$A249,0)</f>
        <v>43190</v>
      </c>
      <c r="C249">
        <f ca="1">OFFSET(Import!F$8,$A249,0)</f>
        <v>85</v>
      </c>
      <c r="D249">
        <f ca="1">OFFSET(Import!G$8,$A249,0)</f>
        <v>0</v>
      </c>
      <c r="E249">
        <f ca="1">OFFSET(Import!I$8,$A249,0)</f>
        <v>60</v>
      </c>
      <c r="F249">
        <f ca="1">OFFSET(Import!J$8,$A249,0)</f>
        <v>0</v>
      </c>
      <c r="G249">
        <f ca="1">OFFSET(Import!K$8,$A249,0)</f>
        <v>101</v>
      </c>
      <c r="H249">
        <f ca="1">OFFSET(Import!L$8,$A249,0)</f>
        <v>0</v>
      </c>
      <c r="I249">
        <f ca="1">OFFSET(Import!M$8,$A249,0)</f>
        <v>0</v>
      </c>
      <c r="J249">
        <f ca="1">OFFSET(Import!H$8,$A249,0)</f>
        <v>125</v>
      </c>
      <c r="K249">
        <f ca="1">OFFSET(Import!N$8,$A249,0)</f>
        <v>0</v>
      </c>
      <c r="L249">
        <f ca="1">OFFSET(Import!O$8,$A249,0)</f>
        <v>19</v>
      </c>
      <c r="M249">
        <f ca="1">OFFSET(Import!R$8,$A249,0)</f>
        <v>10</v>
      </c>
      <c r="N249">
        <f ca="1">OFFSET(Import!S$8,$A249,0)</f>
        <v>5</v>
      </c>
      <c r="O249">
        <f ca="1">OFFSET(Import!D$8,$A249,0)</f>
        <v>405</v>
      </c>
      <c r="U249">
        <f t="shared" si="7"/>
        <v>4382</v>
      </c>
      <c r="V249" s="1">
        <f ca="1">OFFSET(Export!B$8,$U249,0)</f>
        <v>43190</v>
      </c>
      <c r="W249">
        <f ca="1">OFFSET(Export!F$8,$U249,0)</f>
        <v>0</v>
      </c>
      <c r="X249">
        <f ca="1">OFFSET(Export!G$8,$U249,0)</f>
        <v>0</v>
      </c>
      <c r="Y249">
        <f ca="1">OFFSET(Export!I$8,$U249,0)</f>
        <v>0</v>
      </c>
      <c r="Z249">
        <f ca="1">OFFSET(Export!J$8,$U249,0)</f>
        <v>0</v>
      </c>
      <c r="AA249">
        <f ca="1">OFFSET(Export!K$8,$U249,0)</f>
        <v>0</v>
      </c>
      <c r="AB249">
        <f ca="1">OFFSET(Export!L$8,$U249,0)</f>
        <v>0</v>
      </c>
      <c r="AC249">
        <f ca="1">OFFSET(Export!M$8,$U249,0)</f>
        <v>0</v>
      </c>
      <c r="AD249">
        <f ca="1">OFFSET(Export!H$8,$U249,0)</f>
        <v>4</v>
      </c>
      <c r="AE249">
        <f ca="1">OFFSET(Export!N$8,$U249,0)</f>
        <v>0</v>
      </c>
      <c r="AF249">
        <f ca="1">OFFSET(Export!O$8,$U249,0)</f>
        <v>5</v>
      </c>
      <c r="AG249">
        <f ca="1">OFFSET(Export!P$8,$U249,0)</f>
        <v>12</v>
      </c>
      <c r="AH249">
        <f ca="1">OFFSET(Export!T$8,$U249,0)</f>
        <v>24</v>
      </c>
      <c r="AI249">
        <f ca="1">OFFSET(Export!E$8,$U249,0)</f>
        <v>6</v>
      </c>
    </row>
    <row r="250" spans="1:35" x14ac:dyDescent="0.25">
      <c r="A250">
        <f t="shared" si="6"/>
        <v>4383</v>
      </c>
      <c r="B250" s="1">
        <f ca="1">OFFSET(Import!B$8,$A250,0)</f>
        <v>43191</v>
      </c>
      <c r="C250">
        <f ca="1">OFFSET(Import!F$8,$A250,0)</f>
        <v>80</v>
      </c>
      <c r="D250">
        <f ca="1">OFFSET(Import!G$8,$A250,0)</f>
        <v>0</v>
      </c>
      <c r="E250">
        <f ca="1">OFFSET(Import!I$8,$A250,0)</f>
        <v>100</v>
      </c>
      <c r="F250">
        <f ca="1">OFFSET(Import!J$8,$A250,0)</f>
        <v>0</v>
      </c>
      <c r="G250">
        <f ca="1">OFFSET(Import!K$8,$A250,0)</f>
        <v>86</v>
      </c>
      <c r="H250">
        <f ca="1">OFFSET(Import!L$8,$A250,0)</f>
        <v>0</v>
      </c>
      <c r="I250">
        <f ca="1">OFFSET(Import!M$8,$A250,0)</f>
        <v>0</v>
      </c>
      <c r="J250">
        <f ca="1">OFFSET(Import!H$8,$A250,0)</f>
        <v>85</v>
      </c>
      <c r="K250">
        <f ca="1">OFFSET(Import!N$8,$A250,0)</f>
        <v>0</v>
      </c>
      <c r="L250">
        <f ca="1">OFFSET(Import!O$8,$A250,0)</f>
        <v>4</v>
      </c>
      <c r="M250">
        <f ca="1">OFFSET(Import!R$8,$A250,0)</f>
        <v>10</v>
      </c>
      <c r="N250">
        <f ca="1">OFFSET(Import!S$8,$A250,0)</f>
        <v>0</v>
      </c>
      <c r="O250">
        <f ca="1">OFFSET(Import!D$8,$A250,0)</f>
        <v>365</v>
      </c>
      <c r="U250">
        <f t="shared" si="7"/>
        <v>4383</v>
      </c>
      <c r="V250" s="1">
        <f ca="1">OFFSET(Export!B$8,$U250,0)</f>
        <v>43191</v>
      </c>
      <c r="W250">
        <f ca="1">OFFSET(Export!F$8,$U250,0)</f>
        <v>0</v>
      </c>
      <c r="X250">
        <f ca="1">OFFSET(Export!G$8,$U250,0)</f>
        <v>0</v>
      </c>
      <c r="Y250">
        <f ca="1">OFFSET(Export!I$8,$U250,0)</f>
        <v>0</v>
      </c>
      <c r="Z250">
        <f ca="1">OFFSET(Export!J$8,$U250,0)</f>
        <v>0</v>
      </c>
      <c r="AA250">
        <f ca="1">OFFSET(Export!K$8,$U250,0)</f>
        <v>0</v>
      </c>
      <c r="AB250">
        <f ca="1">OFFSET(Export!L$8,$U250,0)</f>
        <v>0</v>
      </c>
      <c r="AC250">
        <f ca="1">OFFSET(Export!M$8,$U250,0)</f>
        <v>0</v>
      </c>
      <c r="AD250">
        <f ca="1">OFFSET(Export!H$8,$U250,0)</f>
        <v>4</v>
      </c>
      <c r="AE250">
        <f ca="1">OFFSET(Export!N$8,$U250,0)</f>
        <v>0</v>
      </c>
      <c r="AF250">
        <f ca="1">OFFSET(Export!O$8,$U250,0)</f>
        <v>4</v>
      </c>
      <c r="AG250">
        <f ca="1">OFFSET(Export!P$8,$U250,0)</f>
        <v>15</v>
      </c>
      <c r="AH250">
        <f ca="1">OFFSET(Export!T$8,$U250,0)</f>
        <v>13</v>
      </c>
      <c r="AI250">
        <f ca="1">OFFSET(Export!E$8,$U250,0)</f>
        <v>11</v>
      </c>
    </row>
    <row r="251" spans="1:35" x14ac:dyDescent="0.25">
      <c r="A251">
        <f t="shared" si="6"/>
        <v>4384</v>
      </c>
      <c r="B251" s="1">
        <f ca="1">OFFSET(Import!B$8,$A251,0)</f>
        <v>43192</v>
      </c>
      <c r="C251">
        <f ca="1">OFFSET(Import!F$8,$A251,0)</f>
        <v>80</v>
      </c>
      <c r="D251">
        <f ca="1">OFFSET(Import!G$8,$A251,0)</f>
        <v>0</v>
      </c>
      <c r="E251">
        <f ca="1">OFFSET(Import!I$8,$A251,0)</f>
        <v>100</v>
      </c>
      <c r="F251">
        <f ca="1">OFFSET(Import!J$8,$A251,0)</f>
        <v>0</v>
      </c>
      <c r="G251">
        <f ca="1">OFFSET(Import!K$8,$A251,0)</f>
        <v>86</v>
      </c>
      <c r="H251">
        <f ca="1">OFFSET(Import!L$8,$A251,0)</f>
        <v>0</v>
      </c>
      <c r="I251">
        <f ca="1">OFFSET(Import!M$8,$A251,0)</f>
        <v>0</v>
      </c>
      <c r="J251">
        <f ca="1">OFFSET(Import!H$8,$A251,0)</f>
        <v>85</v>
      </c>
      <c r="K251">
        <f ca="1">OFFSET(Import!N$8,$A251,0)</f>
        <v>0</v>
      </c>
      <c r="L251">
        <f ca="1">OFFSET(Import!O$8,$A251,0)</f>
        <v>4</v>
      </c>
      <c r="M251">
        <f ca="1">OFFSET(Import!R$8,$A251,0)</f>
        <v>10</v>
      </c>
      <c r="N251">
        <f ca="1">OFFSET(Import!S$8,$A251,0)</f>
        <v>0</v>
      </c>
      <c r="O251">
        <f ca="1">OFFSET(Import!D$8,$A251,0)</f>
        <v>365</v>
      </c>
      <c r="U251">
        <f t="shared" si="7"/>
        <v>4384</v>
      </c>
      <c r="V251" s="1">
        <f ca="1">OFFSET(Export!B$8,$U251,0)</f>
        <v>43192</v>
      </c>
      <c r="W251">
        <f ca="1">OFFSET(Export!F$8,$U251,0)</f>
        <v>0</v>
      </c>
      <c r="X251">
        <f ca="1">OFFSET(Export!G$8,$U251,0)</f>
        <v>0</v>
      </c>
      <c r="Y251">
        <f ca="1">OFFSET(Export!I$8,$U251,0)</f>
        <v>0</v>
      </c>
      <c r="Z251">
        <f ca="1">OFFSET(Export!J$8,$U251,0)</f>
        <v>0</v>
      </c>
      <c r="AA251">
        <f ca="1">OFFSET(Export!K$8,$U251,0)</f>
        <v>0</v>
      </c>
      <c r="AB251">
        <f ca="1">OFFSET(Export!L$8,$U251,0)</f>
        <v>0</v>
      </c>
      <c r="AC251">
        <f ca="1">OFFSET(Export!M$8,$U251,0)</f>
        <v>0</v>
      </c>
      <c r="AD251">
        <f ca="1">OFFSET(Export!H$8,$U251,0)</f>
        <v>4</v>
      </c>
      <c r="AE251">
        <f ca="1">OFFSET(Export!N$8,$U251,0)</f>
        <v>0</v>
      </c>
      <c r="AF251">
        <f ca="1">OFFSET(Export!O$8,$U251,0)</f>
        <v>4</v>
      </c>
      <c r="AG251">
        <f ca="1">OFFSET(Export!P$8,$U251,0)</f>
        <v>15</v>
      </c>
      <c r="AH251">
        <f ca="1">OFFSET(Export!T$8,$U251,0)</f>
        <v>13</v>
      </c>
      <c r="AI251">
        <f ca="1">OFFSET(Export!E$8,$U251,0)</f>
        <v>11</v>
      </c>
    </row>
    <row r="252" spans="1:35" x14ac:dyDescent="0.25">
      <c r="A252">
        <f t="shared" si="6"/>
        <v>4385</v>
      </c>
      <c r="B252" s="1">
        <f ca="1">OFFSET(Import!B$8,$A252,0)</f>
        <v>43193</v>
      </c>
      <c r="C252">
        <f ca="1">OFFSET(Import!F$8,$A252,0)</f>
        <v>80</v>
      </c>
      <c r="D252">
        <f ca="1">OFFSET(Import!G$8,$A252,0)</f>
        <v>0</v>
      </c>
      <c r="E252">
        <f ca="1">OFFSET(Import!I$8,$A252,0)</f>
        <v>100</v>
      </c>
      <c r="F252">
        <f ca="1">OFFSET(Import!J$8,$A252,0)</f>
        <v>0</v>
      </c>
      <c r="G252">
        <f ca="1">OFFSET(Import!K$8,$A252,0)</f>
        <v>86</v>
      </c>
      <c r="H252">
        <f ca="1">OFFSET(Import!L$8,$A252,0)</f>
        <v>0</v>
      </c>
      <c r="I252">
        <f ca="1">OFFSET(Import!M$8,$A252,0)</f>
        <v>0</v>
      </c>
      <c r="J252">
        <f ca="1">OFFSET(Import!H$8,$A252,0)</f>
        <v>85</v>
      </c>
      <c r="K252">
        <f ca="1">OFFSET(Import!N$8,$A252,0)</f>
        <v>0</v>
      </c>
      <c r="L252">
        <f ca="1">OFFSET(Import!O$8,$A252,0)</f>
        <v>4</v>
      </c>
      <c r="M252">
        <f ca="1">OFFSET(Import!R$8,$A252,0)</f>
        <v>10</v>
      </c>
      <c r="N252">
        <f ca="1">OFFSET(Import!S$8,$A252,0)</f>
        <v>0</v>
      </c>
      <c r="O252">
        <f ca="1">OFFSET(Import!D$8,$A252,0)</f>
        <v>365</v>
      </c>
      <c r="U252">
        <f t="shared" si="7"/>
        <v>4385</v>
      </c>
      <c r="V252" s="1">
        <f ca="1">OFFSET(Export!B$8,$U252,0)</f>
        <v>43193</v>
      </c>
      <c r="W252">
        <f ca="1">OFFSET(Export!F$8,$U252,0)</f>
        <v>0</v>
      </c>
      <c r="X252">
        <f ca="1">OFFSET(Export!G$8,$U252,0)</f>
        <v>0</v>
      </c>
      <c r="Y252">
        <f ca="1">OFFSET(Export!I$8,$U252,0)</f>
        <v>0</v>
      </c>
      <c r="Z252">
        <f ca="1">OFFSET(Export!J$8,$U252,0)</f>
        <v>0</v>
      </c>
      <c r="AA252">
        <f ca="1">OFFSET(Export!K$8,$U252,0)</f>
        <v>0</v>
      </c>
      <c r="AB252">
        <f ca="1">OFFSET(Export!L$8,$U252,0)</f>
        <v>0</v>
      </c>
      <c r="AC252">
        <f ca="1">OFFSET(Export!M$8,$U252,0)</f>
        <v>0</v>
      </c>
      <c r="AD252">
        <f ca="1">OFFSET(Export!H$8,$U252,0)</f>
        <v>4</v>
      </c>
      <c r="AE252">
        <f ca="1">OFFSET(Export!N$8,$U252,0)</f>
        <v>0</v>
      </c>
      <c r="AF252">
        <f ca="1">OFFSET(Export!O$8,$U252,0)</f>
        <v>4</v>
      </c>
      <c r="AG252">
        <f ca="1">OFFSET(Export!P$8,$U252,0)</f>
        <v>15</v>
      </c>
      <c r="AH252">
        <f ca="1">OFFSET(Export!T$8,$U252,0)</f>
        <v>13</v>
      </c>
      <c r="AI252">
        <f ca="1">OFFSET(Export!E$8,$U252,0)</f>
        <v>11</v>
      </c>
    </row>
    <row r="253" spans="1:35" x14ac:dyDescent="0.25">
      <c r="A253">
        <f t="shared" si="6"/>
        <v>4386</v>
      </c>
      <c r="B253" s="1">
        <f ca="1">OFFSET(Import!B$8,$A253,0)</f>
        <v>43194</v>
      </c>
      <c r="C253">
        <f ca="1">OFFSET(Import!F$8,$A253,0)</f>
        <v>80</v>
      </c>
      <c r="D253">
        <f ca="1">OFFSET(Import!G$8,$A253,0)</f>
        <v>0</v>
      </c>
      <c r="E253">
        <f ca="1">OFFSET(Import!I$8,$A253,0)</f>
        <v>100</v>
      </c>
      <c r="F253">
        <f ca="1">OFFSET(Import!J$8,$A253,0)</f>
        <v>0</v>
      </c>
      <c r="G253">
        <f ca="1">OFFSET(Import!K$8,$A253,0)</f>
        <v>86</v>
      </c>
      <c r="H253">
        <f ca="1">OFFSET(Import!L$8,$A253,0)</f>
        <v>0</v>
      </c>
      <c r="I253">
        <f ca="1">OFFSET(Import!M$8,$A253,0)</f>
        <v>0</v>
      </c>
      <c r="J253">
        <f ca="1">OFFSET(Import!H$8,$A253,0)</f>
        <v>85</v>
      </c>
      <c r="K253">
        <f ca="1">OFFSET(Import!N$8,$A253,0)</f>
        <v>0</v>
      </c>
      <c r="L253">
        <f ca="1">OFFSET(Import!O$8,$A253,0)</f>
        <v>4</v>
      </c>
      <c r="M253">
        <f ca="1">OFFSET(Import!R$8,$A253,0)</f>
        <v>10</v>
      </c>
      <c r="N253">
        <f ca="1">OFFSET(Import!S$8,$A253,0)</f>
        <v>0</v>
      </c>
      <c r="O253">
        <f ca="1">OFFSET(Import!D$8,$A253,0)</f>
        <v>365</v>
      </c>
      <c r="U253">
        <f t="shared" si="7"/>
        <v>4386</v>
      </c>
      <c r="V253" s="1">
        <f ca="1">OFFSET(Export!B$8,$U253,0)</f>
        <v>43194</v>
      </c>
      <c r="W253">
        <f ca="1">OFFSET(Export!F$8,$U253,0)</f>
        <v>0</v>
      </c>
      <c r="X253">
        <f ca="1">OFFSET(Export!G$8,$U253,0)</f>
        <v>0</v>
      </c>
      <c r="Y253">
        <f ca="1">OFFSET(Export!I$8,$U253,0)</f>
        <v>0</v>
      </c>
      <c r="Z253">
        <f ca="1">OFFSET(Export!J$8,$U253,0)</f>
        <v>0</v>
      </c>
      <c r="AA253">
        <f ca="1">OFFSET(Export!K$8,$U253,0)</f>
        <v>0</v>
      </c>
      <c r="AB253">
        <f ca="1">OFFSET(Export!L$8,$U253,0)</f>
        <v>0</v>
      </c>
      <c r="AC253">
        <f ca="1">OFFSET(Export!M$8,$U253,0)</f>
        <v>0</v>
      </c>
      <c r="AD253">
        <f ca="1">OFFSET(Export!H$8,$U253,0)</f>
        <v>4</v>
      </c>
      <c r="AE253">
        <f ca="1">OFFSET(Export!N$8,$U253,0)</f>
        <v>0</v>
      </c>
      <c r="AF253">
        <f ca="1">OFFSET(Export!O$8,$U253,0)</f>
        <v>4</v>
      </c>
      <c r="AG253">
        <f ca="1">OFFSET(Export!P$8,$U253,0)</f>
        <v>15</v>
      </c>
      <c r="AH253">
        <f ca="1">OFFSET(Export!T$8,$U253,0)</f>
        <v>13</v>
      </c>
      <c r="AI253">
        <f ca="1">OFFSET(Export!E$8,$U253,0)</f>
        <v>11</v>
      </c>
    </row>
    <row r="254" spans="1:35" x14ac:dyDescent="0.25">
      <c r="A254">
        <f t="shared" si="6"/>
        <v>4387</v>
      </c>
      <c r="B254" s="1">
        <f ca="1">OFFSET(Import!B$8,$A254,0)</f>
        <v>43195</v>
      </c>
      <c r="C254">
        <f ca="1">OFFSET(Import!F$8,$A254,0)</f>
        <v>80</v>
      </c>
      <c r="D254">
        <f ca="1">OFFSET(Import!G$8,$A254,0)</f>
        <v>0</v>
      </c>
      <c r="E254">
        <f ca="1">OFFSET(Import!I$8,$A254,0)</f>
        <v>100</v>
      </c>
      <c r="F254">
        <f ca="1">OFFSET(Import!J$8,$A254,0)</f>
        <v>0</v>
      </c>
      <c r="G254">
        <f ca="1">OFFSET(Import!K$8,$A254,0)</f>
        <v>86</v>
      </c>
      <c r="H254">
        <f ca="1">OFFSET(Import!L$8,$A254,0)</f>
        <v>0</v>
      </c>
      <c r="I254">
        <f ca="1">OFFSET(Import!M$8,$A254,0)</f>
        <v>0</v>
      </c>
      <c r="J254">
        <f ca="1">OFFSET(Import!H$8,$A254,0)</f>
        <v>85</v>
      </c>
      <c r="K254">
        <f ca="1">OFFSET(Import!N$8,$A254,0)</f>
        <v>0</v>
      </c>
      <c r="L254">
        <f ca="1">OFFSET(Import!O$8,$A254,0)</f>
        <v>4</v>
      </c>
      <c r="M254">
        <f ca="1">OFFSET(Import!R$8,$A254,0)</f>
        <v>10</v>
      </c>
      <c r="N254">
        <f ca="1">OFFSET(Import!S$8,$A254,0)</f>
        <v>0</v>
      </c>
      <c r="O254">
        <f ca="1">OFFSET(Import!D$8,$A254,0)</f>
        <v>365</v>
      </c>
      <c r="U254">
        <f t="shared" si="7"/>
        <v>4387</v>
      </c>
      <c r="V254" s="1">
        <f ca="1">OFFSET(Export!B$8,$U254,0)</f>
        <v>43195</v>
      </c>
      <c r="W254">
        <f ca="1">OFFSET(Export!F$8,$U254,0)</f>
        <v>0</v>
      </c>
      <c r="X254">
        <f ca="1">OFFSET(Export!G$8,$U254,0)</f>
        <v>0</v>
      </c>
      <c r="Y254">
        <f ca="1">OFFSET(Export!I$8,$U254,0)</f>
        <v>0</v>
      </c>
      <c r="Z254">
        <f ca="1">OFFSET(Export!J$8,$U254,0)</f>
        <v>0</v>
      </c>
      <c r="AA254">
        <f ca="1">OFFSET(Export!K$8,$U254,0)</f>
        <v>0</v>
      </c>
      <c r="AB254">
        <f ca="1">OFFSET(Export!L$8,$U254,0)</f>
        <v>0</v>
      </c>
      <c r="AC254">
        <f ca="1">OFFSET(Export!M$8,$U254,0)</f>
        <v>0</v>
      </c>
      <c r="AD254">
        <f ca="1">OFFSET(Export!H$8,$U254,0)</f>
        <v>4</v>
      </c>
      <c r="AE254">
        <f ca="1">OFFSET(Export!N$8,$U254,0)</f>
        <v>0</v>
      </c>
      <c r="AF254">
        <f ca="1">OFFSET(Export!O$8,$U254,0)</f>
        <v>4</v>
      </c>
      <c r="AG254">
        <f ca="1">OFFSET(Export!P$8,$U254,0)</f>
        <v>15</v>
      </c>
      <c r="AH254">
        <f ca="1">OFFSET(Export!T$8,$U254,0)</f>
        <v>13</v>
      </c>
      <c r="AI254">
        <f ca="1">OFFSET(Export!E$8,$U254,0)</f>
        <v>11</v>
      </c>
    </row>
    <row r="255" spans="1:35" x14ac:dyDescent="0.25">
      <c r="A255">
        <f t="shared" si="6"/>
        <v>4388</v>
      </c>
      <c r="B255" s="1">
        <f ca="1">OFFSET(Import!B$8,$A255,0)</f>
        <v>43196</v>
      </c>
      <c r="C255">
        <f ca="1">OFFSET(Import!F$8,$A255,0)</f>
        <v>80</v>
      </c>
      <c r="D255">
        <f ca="1">OFFSET(Import!G$8,$A255,0)</f>
        <v>0</v>
      </c>
      <c r="E255">
        <f ca="1">OFFSET(Import!I$8,$A255,0)</f>
        <v>100</v>
      </c>
      <c r="F255">
        <f ca="1">OFFSET(Import!J$8,$A255,0)</f>
        <v>0</v>
      </c>
      <c r="G255">
        <f ca="1">OFFSET(Import!K$8,$A255,0)</f>
        <v>86</v>
      </c>
      <c r="H255">
        <f ca="1">OFFSET(Import!L$8,$A255,0)</f>
        <v>0</v>
      </c>
      <c r="I255">
        <f ca="1">OFFSET(Import!M$8,$A255,0)</f>
        <v>0</v>
      </c>
      <c r="J255">
        <f ca="1">OFFSET(Import!H$8,$A255,0)</f>
        <v>85</v>
      </c>
      <c r="K255">
        <f ca="1">OFFSET(Import!N$8,$A255,0)</f>
        <v>0</v>
      </c>
      <c r="L255">
        <f ca="1">OFFSET(Import!O$8,$A255,0)</f>
        <v>4</v>
      </c>
      <c r="M255">
        <f ca="1">OFFSET(Import!R$8,$A255,0)</f>
        <v>10</v>
      </c>
      <c r="N255">
        <f ca="1">OFFSET(Import!S$8,$A255,0)</f>
        <v>0</v>
      </c>
      <c r="O255">
        <f ca="1">OFFSET(Import!D$8,$A255,0)</f>
        <v>365</v>
      </c>
      <c r="U255">
        <f t="shared" si="7"/>
        <v>4388</v>
      </c>
      <c r="V255" s="1">
        <f ca="1">OFFSET(Export!B$8,$U255,0)</f>
        <v>43196</v>
      </c>
      <c r="W255">
        <f ca="1">OFFSET(Export!F$8,$U255,0)</f>
        <v>0</v>
      </c>
      <c r="X255">
        <f ca="1">OFFSET(Export!G$8,$U255,0)</f>
        <v>0</v>
      </c>
      <c r="Y255">
        <f ca="1">OFFSET(Export!I$8,$U255,0)</f>
        <v>0</v>
      </c>
      <c r="Z255">
        <f ca="1">OFFSET(Export!J$8,$U255,0)</f>
        <v>0</v>
      </c>
      <c r="AA255">
        <f ca="1">OFFSET(Export!K$8,$U255,0)</f>
        <v>0</v>
      </c>
      <c r="AB255">
        <f ca="1">OFFSET(Export!L$8,$U255,0)</f>
        <v>0</v>
      </c>
      <c r="AC255">
        <f ca="1">OFFSET(Export!M$8,$U255,0)</f>
        <v>0</v>
      </c>
      <c r="AD255">
        <f ca="1">OFFSET(Export!H$8,$U255,0)</f>
        <v>4</v>
      </c>
      <c r="AE255">
        <f ca="1">OFFSET(Export!N$8,$U255,0)</f>
        <v>0</v>
      </c>
      <c r="AF255">
        <f ca="1">OFFSET(Export!O$8,$U255,0)</f>
        <v>4</v>
      </c>
      <c r="AG255">
        <f ca="1">OFFSET(Export!P$8,$U255,0)</f>
        <v>15</v>
      </c>
      <c r="AH255">
        <f ca="1">OFFSET(Export!T$8,$U255,0)</f>
        <v>13</v>
      </c>
      <c r="AI255">
        <f ca="1">OFFSET(Export!E$8,$U255,0)</f>
        <v>11</v>
      </c>
    </row>
    <row r="256" spans="1:35" x14ac:dyDescent="0.25">
      <c r="A256">
        <f t="shared" si="6"/>
        <v>4389</v>
      </c>
      <c r="B256" s="1">
        <f ca="1">OFFSET(Import!B$8,$A256,0)</f>
        <v>43197</v>
      </c>
      <c r="C256">
        <f ca="1">OFFSET(Import!F$8,$A256,0)</f>
        <v>80</v>
      </c>
      <c r="D256">
        <f ca="1">OFFSET(Import!G$8,$A256,0)</f>
        <v>0</v>
      </c>
      <c r="E256">
        <f ca="1">OFFSET(Import!I$8,$A256,0)</f>
        <v>100</v>
      </c>
      <c r="F256">
        <f ca="1">OFFSET(Import!J$8,$A256,0)</f>
        <v>0</v>
      </c>
      <c r="G256">
        <f ca="1">OFFSET(Import!K$8,$A256,0)</f>
        <v>86</v>
      </c>
      <c r="H256">
        <f ca="1">OFFSET(Import!L$8,$A256,0)</f>
        <v>0</v>
      </c>
      <c r="I256">
        <f ca="1">OFFSET(Import!M$8,$A256,0)</f>
        <v>0</v>
      </c>
      <c r="J256">
        <f ca="1">OFFSET(Import!H$8,$A256,0)</f>
        <v>85</v>
      </c>
      <c r="K256">
        <f ca="1">OFFSET(Import!N$8,$A256,0)</f>
        <v>0</v>
      </c>
      <c r="L256">
        <f ca="1">OFFSET(Import!O$8,$A256,0)</f>
        <v>4</v>
      </c>
      <c r="M256">
        <f ca="1">OFFSET(Import!R$8,$A256,0)</f>
        <v>10</v>
      </c>
      <c r="N256">
        <f ca="1">OFFSET(Import!S$8,$A256,0)</f>
        <v>0</v>
      </c>
      <c r="O256">
        <f ca="1">OFFSET(Import!D$8,$A256,0)</f>
        <v>365</v>
      </c>
      <c r="U256">
        <f t="shared" si="7"/>
        <v>4389</v>
      </c>
      <c r="V256" s="1">
        <f ca="1">OFFSET(Export!B$8,$U256,0)</f>
        <v>43197</v>
      </c>
      <c r="W256">
        <f ca="1">OFFSET(Export!F$8,$U256,0)</f>
        <v>0</v>
      </c>
      <c r="X256">
        <f ca="1">OFFSET(Export!G$8,$U256,0)</f>
        <v>0</v>
      </c>
      <c r="Y256">
        <f ca="1">OFFSET(Export!I$8,$U256,0)</f>
        <v>0</v>
      </c>
      <c r="Z256">
        <f ca="1">OFFSET(Export!J$8,$U256,0)</f>
        <v>0</v>
      </c>
      <c r="AA256">
        <f ca="1">OFFSET(Export!K$8,$U256,0)</f>
        <v>0</v>
      </c>
      <c r="AB256">
        <f ca="1">OFFSET(Export!L$8,$U256,0)</f>
        <v>0</v>
      </c>
      <c r="AC256">
        <f ca="1">OFFSET(Export!M$8,$U256,0)</f>
        <v>0</v>
      </c>
      <c r="AD256">
        <f ca="1">OFFSET(Export!H$8,$U256,0)</f>
        <v>4</v>
      </c>
      <c r="AE256">
        <f ca="1">OFFSET(Export!N$8,$U256,0)</f>
        <v>0</v>
      </c>
      <c r="AF256">
        <f ca="1">OFFSET(Export!O$8,$U256,0)</f>
        <v>4</v>
      </c>
      <c r="AG256">
        <f ca="1">OFFSET(Export!P$8,$U256,0)</f>
        <v>15</v>
      </c>
      <c r="AH256">
        <f ca="1">OFFSET(Export!T$8,$U256,0)</f>
        <v>13</v>
      </c>
      <c r="AI256">
        <f ca="1">OFFSET(Export!E$8,$U256,0)</f>
        <v>11</v>
      </c>
    </row>
    <row r="257" spans="1:35" x14ac:dyDescent="0.25">
      <c r="A257">
        <f t="shared" si="6"/>
        <v>4390</v>
      </c>
      <c r="B257" s="1">
        <f ca="1">OFFSET(Import!B$8,$A257,0)</f>
        <v>43198</v>
      </c>
      <c r="C257">
        <f ca="1">OFFSET(Import!F$8,$A257,0)</f>
        <v>80</v>
      </c>
      <c r="D257">
        <f ca="1">OFFSET(Import!G$8,$A257,0)</f>
        <v>0</v>
      </c>
      <c r="E257">
        <f ca="1">OFFSET(Import!I$8,$A257,0)</f>
        <v>100</v>
      </c>
      <c r="F257">
        <f ca="1">OFFSET(Import!J$8,$A257,0)</f>
        <v>0</v>
      </c>
      <c r="G257">
        <f ca="1">OFFSET(Import!K$8,$A257,0)</f>
        <v>86</v>
      </c>
      <c r="H257">
        <f ca="1">OFFSET(Import!L$8,$A257,0)</f>
        <v>0</v>
      </c>
      <c r="I257">
        <f ca="1">OFFSET(Import!M$8,$A257,0)</f>
        <v>0</v>
      </c>
      <c r="J257">
        <f ca="1">OFFSET(Import!H$8,$A257,0)</f>
        <v>85</v>
      </c>
      <c r="K257">
        <f ca="1">OFFSET(Import!N$8,$A257,0)</f>
        <v>0</v>
      </c>
      <c r="L257">
        <f ca="1">OFFSET(Import!O$8,$A257,0)</f>
        <v>4</v>
      </c>
      <c r="M257">
        <f ca="1">OFFSET(Import!R$8,$A257,0)</f>
        <v>10</v>
      </c>
      <c r="N257">
        <f ca="1">OFFSET(Import!S$8,$A257,0)</f>
        <v>0</v>
      </c>
      <c r="O257">
        <f ca="1">OFFSET(Import!D$8,$A257,0)</f>
        <v>365</v>
      </c>
      <c r="U257">
        <f t="shared" si="7"/>
        <v>4390</v>
      </c>
      <c r="V257" s="1">
        <f ca="1">OFFSET(Export!B$8,$U257,0)</f>
        <v>43198</v>
      </c>
      <c r="W257">
        <f ca="1">OFFSET(Export!F$8,$U257,0)</f>
        <v>0</v>
      </c>
      <c r="X257">
        <f ca="1">OFFSET(Export!G$8,$U257,0)</f>
        <v>0</v>
      </c>
      <c r="Y257">
        <f ca="1">OFFSET(Export!I$8,$U257,0)</f>
        <v>0</v>
      </c>
      <c r="Z257">
        <f ca="1">OFFSET(Export!J$8,$U257,0)</f>
        <v>0</v>
      </c>
      <c r="AA257">
        <f ca="1">OFFSET(Export!K$8,$U257,0)</f>
        <v>0</v>
      </c>
      <c r="AB257">
        <f ca="1">OFFSET(Export!L$8,$U257,0)</f>
        <v>0</v>
      </c>
      <c r="AC257">
        <f ca="1">OFFSET(Export!M$8,$U257,0)</f>
        <v>0</v>
      </c>
      <c r="AD257">
        <f ca="1">OFFSET(Export!H$8,$U257,0)</f>
        <v>4</v>
      </c>
      <c r="AE257">
        <f ca="1">OFFSET(Export!N$8,$U257,0)</f>
        <v>0</v>
      </c>
      <c r="AF257">
        <f ca="1">OFFSET(Export!O$8,$U257,0)</f>
        <v>4</v>
      </c>
      <c r="AG257">
        <f ca="1">OFFSET(Export!P$8,$U257,0)</f>
        <v>15</v>
      </c>
      <c r="AH257">
        <f ca="1">OFFSET(Export!T$8,$U257,0)</f>
        <v>13</v>
      </c>
      <c r="AI257">
        <f ca="1">OFFSET(Export!E$8,$U257,0)</f>
        <v>11</v>
      </c>
    </row>
    <row r="258" spans="1:35" x14ac:dyDescent="0.25">
      <c r="A258">
        <f t="shared" si="6"/>
        <v>4391</v>
      </c>
      <c r="B258" s="1">
        <f ca="1">OFFSET(Import!B$8,$A258,0)</f>
        <v>43199</v>
      </c>
      <c r="C258">
        <f ca="1">OFFSET(Import!F$8,$A258,0)</f>
        <v>80</v>
      </c>
      <c r="D258">
        <f ca="1">OFFSET(Import!G$8,$A258,0)</f>
        <v>0</v>
      </c>
      <c r="E258">
        <f ca="1">OFFSET(Import!I$8,$A258,0)</f>
        <v>100</v>
      </c>
      <c r="F258">
        <f ca="1">OFFSET(Import!J$8,$A258,0)</f>
        <v>0</v>
      </c>
      <c r="G258">
        <f ca="1">OFFSET(Import!K$8,$A258,0)</f>
        <v>86</v>
      </c>
      <c r="H258">
        <f ca="1">OFFSET(Import!L$8,$A258,0)</f>
        <v>0</v>
      </c>
      <c r="I258">
        <f ca="1">OFFSET(Import!M$8,$A258,0)</f>
        <v>0</v>
      </c>
      <c r="J258">
        <f ca="1">OFFSET(Import!H$8,$A258,0)</f>
        <v>85</v>
      </c>
      <c r="K258">
        <f ca="1">OFFSET(Import!N$8,$A258,0)</f>
        <v>0</v>
      </c>
      <c r="L258">
        <f ca="1">OFFSET(Import!O$8,$A258,0)</f>
        <v>4</v>
      </c>
      <c r="M258">
        <f ca="1">OFFSET(Import!R$8,$A258,0)</f>
        <v>10</v>
      </c>
      <c r="N258">
        <f ca="1">OFFSET(Import!S$8,$A258,0)</f>
        <v>0</v>
      </c>
      <c r="O258">
        <f ca="1">OFFSET(Import!D$8,$A258,0)</f>
        <v>365</v>
      </c>
      <c r="U258">
        <f t="shared" si="7"/>
        <v>4391</v>
      </c>
      <c r="V258" s="1">
        <f ca="1">OFFSET(Export!B$8,$U258,0)</f>
        <v>43199</v>
      </c>
      <c r="W258">
        <f ca="1">OFFSET(Export!F$8,$U258,0)</f>
        <v>0</v>
      </c>
      <c r="X258">
        <f ca="1">OFFSET(Export!G$8,$U258,0)</f>
        <v>0</v>
      </c>
      <c r="Y258">
        <f ca="1">OFFSET(Export!I$8,$U258,0)</f>
        <v>0</v>
      </c>
      <c r="Z258">
        <f ca="1">OFFSET(Export!J$8,$U258,0)</f>
        <v>0</v>
      </c>
      <c r="AA258">
        <f ca="1">OFFSET(Export!K$8,$U258,0)</f>
        <v>0</v>
      </c>
      <c r="AB258">
        <f ca="1">OFFSET(Export!L$8,$U258,0)</f>
        <v>0</v>
      </c>
      <c r="AC258">
        <f ca="1">OFFSET(Export!M$8,$U258,0)</f>
        <v>0</v>
      </c>
      <c r="AD258">
        <f ca="1">OFFSET(Export!H$8,$U258,0)</f>
        <v>4</v>
      </c>
      <c r="AE258">
        <f ca="1">OFFSET(Export!N$8,$U258,0)</f>
        <v>0</v>
      </c>
      <c r="AF258">
        <f ca="1">OFFSET(Export!O$8,$U258,0)</f>
        <v>4</v>
      </c>
      <c r="AG258">
        <f ca="1">OFFSET(Export!P$8,$U258,0)</f>
        <v>15</v>
      </c>
      <c r="AH258">
        <f ca="1">OFFSET(Export!T$8,$U258,0)</f>
        <v>13</v>
      </c>
      <c r="AI258">
        <f ca="1">OFFSET(Export!E$8,$U258,0)</f>
        <v>11</v>
      </c>
    </row>
    <row r="259" spans="1:35" x14ac:dyDescent="0.25">
      <c r="A259">
        <f t="shared" si="6"/>
        <v>4392</v>
      </c>
      <c r="B259" s="1">
        <f ca="1">OFFSET(Import!B$8,$A259,0)</f>
        <v>43200</v>
      </c>
      <c r="C259">
        <f ca="1">OFFSET(Import!F$8,$A259,0)</f>
        <v>80</v>
      </c>
      <c r="D259">
        <f ca="1">OFFSET(Import!G$8,$A259,0)</f>
        <v>0</v>
      </c>
      <c r="E259">
        <f ca="1">OFFSET(Import!I$8,$A259,0)</f>
        <v>100</v>
      </c>
      <c r="F259">
        <f ca="1">OFFSET(Import!J$8,$A259,0)</f>
        <v>0</v>
      </c>
      <c r="G259">
        <f ca="1">OFFSET(Import!K$8,$A259,0)</f>
        <v>86</v>
      </c>
      <c r="H259">
        <f ca="1">OFFSET(Import!L$8,$A259,0)</f>
        <v>0</v>
      </c>
      <c r="I259">
        <f ca="1">OFFSET(Import!M$8,$A259,0)</f>
        <v>0</v>
      </c>
      <c r="J259">
        <f ca="1">OFFSET(Import!H$8,$A259,0)</f>
        <v>85</v>
      </c>
      <c r="K259">
        <f ca="1">OFFSET(Import!N$8,$A259,0)</f>
        <v>0</v>
      </c>
      <c r="L259">
        <f ca="1">OFFSET(Import!O$8,$A259,0)</f>
        <v>4</v>
      </c>
      <c r="M259">
        <f ca="1">OFFSET(Import!R$8,$A259,0)</f>
        <v>10</v>
      </c>
      <c r="N259">
        <f ca="1">OFFSET(Import!S$8,$A259,0)</f>
        <v>0</v>
      </c>
      <c r="O259">
        <f ca="1">OFFSET(Import!D$8,$A259,0)</f>
        <v>365</v>
      </c>
      <c r="U259">
        <f t="shared" si="7"/>
        <v>4392</v>
      </c>
      <c r="V259" s="1">
        <f ca="1">OFFSET(Export!B$8,$U259,0)</f>
        <v>43200</v>
      </c>
      <c r="W259">
        <f ca="1">OFFSET(Export!F$8,$U259,0)</f>
        <v>0</v>
      </c>
      <c r="X259">
        <f ca="1">OFFSET(Export!G$8,$U259,0)</f>
        <v>0</v>
      </c>
      <c r="Y259">
        <f ca="1">OFFSET(Export!I$8,$U259,0)</f>
        <v>0</v>
      </c>
      <c r="Z259">
        <f ca="1">OFFSET(Export!J$8,$U259,0)</f>
        <v>0</v>
      </c>
      <c r="AA259">
        <f ca="1">OFFSET(Export!K$8,$U259,0)</f>
        <v>0</v>
      </c>
      <c r="AB259">
        <f ca="1">OFFSET(Export!L$8,$U259,0)</f>
        <v>0</v>
      </c>
      <c r="AC259">
        <f ca="1">OFFSET(Export!M$8,$U259,0)</f>
        <v>0</v>
      </c>
      <c r="AD259">
        <f ca="1">OFFSET(Export!H$8,$U259,0)</f>
        <v>4</v>
      </c>
      <c r="AE259">
        <f ca="1">OFFSET(Export!N$8,$U259,0)</f>
        <v>0</v>
      </c>
      <c r="AF259">
        <f ca="1">OFFSET(Export!O$8,$U259,0)</f>
        <v>4</v>
      </c>
      <c r="AG259">
        <f ca="1">OFFSET(Export!P$8,$U259,0)</f>
        <v>15</v>
      </c>
      <c r="AH259">
        <f ca="1">OFFSET(Export!T$8,$U259,0)</f>
        <v>13</v>
      </c>
      <c r="AI259">
        <f ca="1">OFFSET(Export!E$8,$U259,0)</f>
        <v>11</v>
      </c>
    </row>
    <row r="260" spans="1:35" x14ac:dyDescent="0.25">
      <c r="A260">
        <f t="shared" si="6"/>
        <v>4393</v>
      </c>
      <c r="B260" s="1">
        <f ca="1">OFFSET(Import!B$8,$A260,0)</f>
        <v>43201</v>
      </c>
      <c r="C260">
        <f ca="1">OFFSET(Import!F$8,$A260,0)</f>
        <v>80</v>
      </c>
      <c r="D260">
        <f ca="1">OFFSET(Import!G$8,$A260,0)</f>
        <v>0</v>
      </c>
      <c r="E260">
        <f ca="1">OFFSET(Import!I$8,$A260,0)</f>
        <v>100</v>
      </c>
      <c r="F260">
        <f ca="1">OFFSET(Import!J$8,$A260,0)</f>
        <v>0</v>
      </c>
      <c r="G260">
        <f ca="1">OFFSET(Import!K$8,$A260,0)</f>
        <v>86</v>
      </c>
      <c r="H260">
        <f ca="1">OFFSET(Import!L$8,$A260,0)</f>
        <v>0</v>
      </c>
      <c r="I260">
        <f ca="1">OFFSET(Import!M$8,$A260,0)</f>
        <v>0</v>
      </c>
      <c r="J260">
        <f ca="1">OFFSET(Import!H$8,$A260,0)</f>
        <v>85</v>
      </c>
      <c r="K260">
        <f ca="1">OFFSET(Import!N$8,$A260,0)</f>
        <v>0</v>
      </c>
      <c r="L260">
        <f ca="1">OFFSET(Import!O$8,$A260,0)</f>
        <v>4</v>
      </c>
      <c r="M260">
        <f ca="1">OFFSET(Import!R$8,$A260,0)</f>
        <v>10</v>
      </c>
      <c r="N260">
        <f ca="1">OFFSET(Import!S$8,$A260,0)</f>
        <v>0</v>
      </c>
      <c r="O260">
        <f ca="1">OFFSET(Import!D$8,$A260,0)</f>
        <v>365</v>
      </c>
      <c r="U260">
        <f t="shared" si="7"/>
        <v>4393</v>
      </c>
      <c r="V260" s="1">
        <f ca="1">OFFSET(Export!B$8,$U260,0)</f>
        <v>43201</v>
      </c>
      <c r="W260">
        <f ca="1">OFFSET(Export!F$8,$U260,0)</f>
        <v>0</v>
      </c>
      <c r="X260">
        <f ca="1">OFFSET(Export!G$8,$U260,0)</f>
        <v>0</v>
      </c>
      <c r="Y260">
        <f ca="1">OFFSET(Export!I$8,$U260,0)</f>
        <v>0</v>
      </c>
      <c r="Z260">
        <f ca="1">OFFSET(Export!J$8,$U260,0)</f>
        <v>0</v>
      </c>
      <c r="AA260">
        <f ca="1">OFFSET(Export!K$8,$U260,0)</f>
        <v>0</v>
      </c>
      <c r="AB260">
        <f ca="1">OFFSET(Export!L$8,$U260,0)</f>
        <v>0</v>
      </c>
      <c r="AC260">
        <f ca="1">OFFSET(Export!M$8,$U260,0)</f>
        <v>0</v>
      </c>
      <c r="AD260">
        <f ca="1">OFFSET(Export!H$8,$U260,0)</f>
        <v>4</v>
      </c>
      <c r="AE260">
        <f ca="1">OFFSET(Export!N$8,$U260,0)</f>
        <v>0</v>
      </c>
      <c r="AF260">
        <f ca="1">OFFSET(Export!O$8,$U260,0)</f>
        <v>4</v>
      </c>
      <c r="AG260">
        <f ca="1">OFFSET(Export!P$8,$U260,0)</f>
        <v>15</v>
      </c>
      <c r="AH260">
        <f ca="1">OFFSET(Export!T$8,$U260,0)</f>
        <v>13</v>
      </c>
      <c r="AI260">
        <f ca="1">OFFSET(Export!E$8,$U260,0)</f>
        <v>11</v>
      </c>
    </row>
    <row r="261" spans="1:35" x14ac:dyDescent="0.25">
      <c r="A261">
        <f t="shared" si="6"/>
        <v>4394</v>
      </c>
      <c r="B261" s="1">
        <f ca="1">OFFSET(Import!B$8,$A261,0)</f>
        <v>43202</v>
      </c>
      <c r="C261">
        <f ca="1">OFFSET(Import!F$8,$A261,0)</f>
        <v>80</v>
      </c>
      <c r="D261">
        <f ca="1">OFFSET(Import!G$8,$A261,0)</f>
        <v>0</v>
      </c>
      <c r="E261">
        <f ca="1">OFFSET(Import!I$8,$A261,0)</f>
        <v>100</v>
      </c>
      <c r="F261">
        <f ca="1">OFFSET(Import!J$8,$A261,0)</f>
        <v>0</v>
      </c>
      <c r="G261">
        <f ca="1">OFFSET(Import!K$8,$A261,0)</f>
        <v>86</v>
      </c>
      <c r="H261">
        <f ca="1">OFFSET(Import!L$8,$A261,0)</f>
        <v>0</v>
      </c>
      <c r="I261">
        <f ca="1">OFFSET(Import!M$8,$A261,0)</f>
        <v>0</v>
      </c>
      <c r="J261">
        <f ca="1">OFFSET(Import!H$8,$A261,0)</f>
        <v>85</v>
      </c>
      <c r="K261">
        <f ca="1">OFFSET(Import!N$8,$A261,0)</f>
        <v>0</v>
      </c>
      <c r="L261">
        <f ca="1">OFFSET(Import!O$8,$A261,0)</f>
        <v>4</v>
      </c>
      <c r="M261">
        <f ca="1">OFFSET(Import!R$8,$A261,0)</f>
        <v>10</v>
      </c>
      <c r="N261">
        <f ca="1">OFFSET(Import!S$8,$A261,0)</f>
        <v>0</v>
      </c>
      <c r="O261">
        <f ca="1">OFFSET(Import!D$8,$A261,0)</f>
        <v>365</v>
      </c>
      <c r="U261">
        <f t="shared" si="7"/>
        <v>4394</v>
      </c>
      <c r="V261" s="1">
        <f ca="1">OFFSET(Export!B$8,$U261,0)</f>
        <v>43202</v>
      </c>
      <c r="W261">
        <f ca="1">OFFSET(Export!F$8,$U261,0)</f>
        <v>0</v>
      </c>
      <c r="X261">
        <f ca="1">OFFSET(Export!G$8,$U261,0)</f>
        <v>0</v>
      </c>
      <c r="Y261">
        <f ca="1">OFFSET(Export!I$8,$U261,0)</f>
        <v>0</v>
      </c>
      <c r="Z261">
        <f ca="1">OFFSET(Export!J$8,$U261,0)</f>
        <v>0</v>
      </c>
      <c r="AA261">
        <f ca="1">OFFSET(Export!K$8,$U261,0)</f>
        <v>0</v>
      </c>
      <c r="AB261">
        <f ca="1">OFFSET(Export!L$8,$U261,0)</f>
        <v>0</v>
      </c>
      <c r="AC261">
        <f ca="1">OFFSET(Export!M$8,$U261,0)</f>
        <v>0</v>
      </c>
      <c r="AD261">
        <f ca="1">OFFSET(Export!H$8,$U261,0)</f>
        <v>4</v>
      </c>
      <c r="AE261">
        <f ca="1">OFFSET(Export!N$8,$U261,0)</f>
        <v>0</v>
      </c>
      <c r="AF261">
        <f ca="1">OFFSET(Export!O$8,$U261,0)</f>
        <v>4</v>
      </c>
      <c r="AG261">
        <f ca="1">OFFSET(Export!P$8,$U261,0)</f>
        <v>15</v>
      </c>
      <c r="AH261">
        <f ca="1">OFFSET(Export!T$8,$U261,0)</f>
        <v>13</v>
      </c>
      <c r="AI261">
        <f ca="1">OFFSET(Export!E$8,$U261,0)</f>
        <v>11</v>
      </c>
    </row>
    <row r="262" spans="1:35" x14ac:dyDescent="0.25">
      <c r="A262">
        <f t="shared" si="6"/>
        <v>4395</v>
      </c>
      <c r="B262" s="1">
        <f ca="1">OFFSET(Import!B$8,$A262,0)</f>
        <v>43203</v>
      </c>
      <c r="C262">
        <f ca="1">OFFSET(Import!F$8,$A262,0)</f>
        <v>80</v>
      </c>
      <c r="D262">
        <f ca="1">OFFSET(Import!G$8,$A262,0)</f>
        <v>0</v>
      </c>
      <c r="E262">
        <f ca="1">OFFSET(Import!I$8,$A262,0)</f>
        <v>100</v>
      </c>
      <c r="F262">
        <f ca="1">OFFSET(Import!J$8,$A262,0)</f>
        <v>0</v>
      </c>
      <c r="G262">
        <f ca="1">OFFSET(Import!K$8,$A262,0)</f>
        <v>86</v>
      </c>
      <c r="H262">
        <f ca="1">OFFSET(Import!L$8,$A262,0)</f>
        <v>0</v>
      </c>
      <c r="I262">
        <f ca="1">OFFSET(Import!M$8,$A262,0)</f>
        <v>0</v>
      </c>
      <c r="J262">
        <f ca="1">OFFSET(Import!H$8,$A262,0)</f>
        <v>85</v>
      </c>
      <c r="K262">
        <f ca="1">OFFSET(Import!N$8,$A262,0)</f>
        <v>0</v>
      </c>
      <c r="L262">
        <f ca="1">OFFSET(Import!O$8,$A262,0)</f>
        <v>4</v>
      </c>
      <c r="M262">
        <f ca="1">OFFSET(Import!R$8,$A262,0)</f>
        <v>10</v>
      </c>
      <c r="N262">
        <f ca="1">OFFSET(Import!S$8,$A262,0)</f>
        <v>0</v>
      </c>
      <c r="O262">
        <f ca="1">OFFSET(Import!D$8,$A262,0)</f>
        <v>365</v>
      </c>
      <c r="U262">
        <f t="shared" si="7"/>
        <v>4395</v>
      </c>
      <c r="V262" s="1">
        <f ca="1">OFFSET(Export!B$8,$U262,0)</f>
        <v>43203</v>
      </c>
      <c r="W262">
        <f ca="1">OFFSET(Export!F$8,$U262,0)</f>
        <v>0</v>
      </c>
      <c r="X262">
        <f ca="1">OFFSET(Export!G$8,$U262,0)</f>
        <v>0</v>
      </c>
      <c r="Y262">
        <f ca="1">OFFSET(Export!I$8,$U262,0)</f>
        <v>0</v>
      </c>
      <c r="Z262">
        <f ca="1">OFFSET(Export!J$8,$U262,0)</f>
        <v>0</v>
      </c>
      <c r="AA262">
        <f ca="1">OFFSET(Export!K$8,$U262,0)</f>
        <v>0</v>
      </c>
      <c r="AB262">
        <f ca="1">OFFSET(Export!L$8,$U262,0)</f>
        <v>0</v>
      </c>
      <c r="AC262">
        <f ca="1">OFFSET(Export!M$8,$U262,0)</f>
        <v>0</v>
      </c>
      <c r="AD262">
        <f ca="1">OFFSET(Export!H$8,$U262,0)</f>
        <v>4</v>
      </c>
      <c r="AE262">
        <f ca="1">OFFSET(Export!N$8,$U262,0)</f>
        <v>0</v>
      </c>
      <c r="AF262">
        <f ca="1">OFFSET(Export!O$8,$U262,0)</f>
        <v>4</v>
      </c>
      <c r="AG262">
        <f ca="1">OFFSET(Export!P$8,$U262,0)</f>
        <v>15</v>
      </c>
      <c r="AH262">
        <f ca="1">OFFSET(Export!T$8,$U262,0)</f>
        <v>13</v>
      </c>
      <c r="AI262">
        <f ca="1">OFFSET(Export!E$8,$U262,0)</f>
        <v>11</v>
      </c>
    </row>
    <row r="263" spans="1:35" x14ac:dyDescent="0.25">
      <c r="A263">
        <f t="shared" si="6"/>
        <v>4396</v>
      </c>
      <c r="B263" s="1">
        <f ca="1">OFFSET(Import!B$8,$A263,0)</f>
        <v>43204</v>
      </c>
      <c r="C263">
        <f ca="1">OFFSET(Import!F$8,$A263,0)</f>
        <v>80</v>
      </c>
      <c r="D263">
        <f ca="1">OFFSET(Import!G$8,$A263,0)</f>
        <v>0</v>
      </c>
      <c r="E263">
        <f ca="1">OFFSET(Import!I$8,$A263,0)</f>
        <v>100</v>
      </c>
      <c r="F263">
        <f ca="1">OFFSET(Import!J$8,$A263,0)</f>
        <v>0</v>
      </c>
      <c r="G263">
        <f ca="1">OFFSET(Import!K$8,$A263,0)</f>
        <v>86</v>
      </c>
      <c r="H263">
        <f ca="1">OFFSET(Import!L$8,$A263,0)</f>
        <v>0</v>
      </c>
      <c r="I263">
        <f ca="1">OFFSET(Import!M$8,$A263,0)</f>
        <v>0</v>
      </c>
      <c r="J263">
        <f ca="1">OFFSET(Import!H$8,$A263,0)</f>
        <v>85</v>
      </c>
      <c r="K263">
        <f ca="1">OFFSET(Import!N$8,$A263,0)</f>
        <v>0</v>
      </c>
      <c r="L263">
        <f ca="1">OFFSET(Import!O$8,$A263,0)</f>
        <v>4</v>
      </c>
      <c r="M263">
        <f ca="1">OFFSET(Import!R$8,$A263,0)</f>
        <v>10</v>
      </c>
      <c r="N263">
        <f ca="1">OFFSET(Import!S$8,$A263,0)</f>
        <v>0</v>
      </c>
      <c r="O263">
        <f ca="1">OFFSET(Import!D$8,$A263,0)</f>
        <v>365</v>
      </c>
      <c r="U263">
        <f t="shared" si="7"/>
        <v>4396</v>
      </c>
      <c r="V263" s="1">
        <f ca="1">OFFSET(Export!B$8,$U263,0)</f>
        <v>43204</v>
      </c>
      <c r="W263">
        <f ca="1">OFFSET(Export!F$8,$U263,0)</f>
        <v>0</v>
      </c>
      <c r="X263">
        <f ca="1">OFFSET(Export!G$8,$U263,0)</f>
        <v>0</v>
      </c>
      <c r="Y263">
        <f ca="1">OFFSET(Export!I$8,$U263,0)</f>
        <v>0</v>
      </c>
      <c r="Z263">
        <f ca="1">OFFSET(Export!J$8,$U263,0)</f>
        <v>0</v>
      </c>
      <c r="AA263">
        <f ca="1">OFFSET(Export!K$8,$U263,0)</f>
        <v>0</v>
      </c>
      <c r="AB263">
        <f ca="1">OFFSET(Export!L$8,$U263,0)</f>
        <v>0</v>
      </c>
      <c r="AC263">
        <f ca="1">OFFSET(Export!M$8,$U263,0)</f>
        <v>0</v>
      </c>
      <c r="AD263">
        <f ca="1">OFFSET(Export!H$8,$U263,0)</f>
        <v>4</v>
      </c>
      <c r="AE263">
        <f ca="1">OFFSET(Export!N$8,$U263,0)</f>
        <v>0</v>
      </c>
      <c r="AF263">
        <f ca="1">OFFSET(Export!O$8,$U263,0)</f>
        <v>4</v>
      </c>
      <c r="AG263">
        <f ca="1">OFFSET(Export!P$8,$U263,0)</f>
        <v>15</v>
      </c>
      <c r="AH263">
        <f ca="1">OFFSET(Export!T$8,$U263,0)</f>
        <v>13</v>
      </c>
      <c r="AI263">
        <f ca="1">OFFSET(Export!E$8,$U263,0)</f>
        <v>11</v>
      </c>
    </row>
    <row r="264" spans="1:35" x14ac:dyDescent="0.25">
      <c r="A264">
        <f t="shared" si="6"/>
        <v>4397</v>
      </c>
      <c r="B264" s="1">
        <f ca="1">OFFSET(Import!B$8,$A264,0)</f>
        <v>43205</v>
      </c>
      <c r="C264">
        <f ca="1">OFFSET(Import!F$8,$A264,0)</f>
        <v>80</v>
      </c>
      <c r="D264">
        <f ca="1">OFFSET(Import!G$8,$A264,0)</f>
        <v>0</v>
      </c>
      <c r="E264">
        <f ca="1">OFFSET(Import!I$8,$A264,0)</f>
        <v>100</v>
      </c>
      <c r="F264">
        <f ca="1">OFFSET(Import!J$8,$A264,0)</f>
        <v>0</v>
      </c>
      <c r="G264">
        <f ca="1">OFFSET(Import!K$8,$A264,0)</f>
        <v>86</v>
      </c>
      <c r="H264">
        <f ca="1">OFFSET(Import!L$8,$A264,0)</f>
        <v>0</v>
      </c>
      <c r="I264">
        <f ca="1">OFFSET(Import!M$8,$A264,0)</f>
        <v>0</v>
      </c>
      <c r="J264">
        <f ca="1">OFFSET(Import!H$8,$A264,0)</f>
        <v>85</v>
      </c>
      <c r="K264">
        <f ca="1">OFFSET(Import!N$8,$A264,0)</f>
        <v>0</v>
      </c>
      <c r="L264">
        <f ca="1">OFFSET(Import!O$8,$A264,0)</f>
        <v>4</v>
      </c>
      <c r="M264">
        <f ca="1">OFFSET(Import!R$8,$A264,0)</f>
        <v>10</v>
      </c>
      <c r="N264">
        <f ca="1">OFFSET(Import!S$8,$A264,0)</f>
        <v>0</v>
      </c>
      <c r="O264">
        <f ca="1">OFFSET(Import!D$8,$A264,0)</f>
        <v>365</v>
      </c>
      <c r="U264">
        <f t="shared" si="7"/>
        <v>4397</v>
      </c>
      <c r="V264" s="1">
        <f ca="1">OFFSET(Export!B$8,$U264,0)</f>
        <v>43205</v>
      </c>
      <c r="W264">
        <f ca="1">OFFSET(Export!F$8,$U264,0)</f>
        <v>0</v>
      </c>
      <c r="X264">
        <f ca="1">OFFSET(Export!G$8,$U264,0)</f>
        <v>0</v>
      </c>
      <c r="Y264">
        <f ca="1">OFFSET(Export!I$8,$U264,0)</f>
        <v>0</v>
      </c>
      <c r="Z264">
        <f ca="1">OFFSET(Export!J$8,$U264,0)</f>
        <v>0</v>
      </c>
      <c r="AA264">
        <f ca="1">OFFSET(Export!K$8,$U264,0)</f>
        <v>0</v>
      </c>
      <c r="AB264">
        <f ca="1">OFFSET(Export!L$8,$U264,0)</f>
        <v>0</v>
      </c>
      <c r="AC264">
        <f ca="1">OFFSET(Export!M$8,$U264,0)</f>
        <v>0</v>
      </c>
      <c r="AD264">
        <f ca="1">OFFSET(Export!H$8,$U264,0)</f>
        <v>4</v>
      </c>
      <c r="AE264">
        <f ca="1">OFFSET(Export!N$8,$U264,0)</f>
        <v>0</v>
      </c>
      <c r="AF264">
        <f ca="1">OFFSET(Export!O$8,$U264,0)</f>
        <v>4</v>
      </c>
      <c r="AG264">
        <f ca="1">OFFSET(Export!P$8,$U264,0)</f>
        <v>15</v>
      </c>
      <c r="AH264">
        <f ca="1">OFFSET(Export!T$8,$U264,0)</f>
        <v>13</v>
      </c>
      <c r="AI264">
        <f ca="1">OFFSET(Export!E$8,$U264,0)</f>
        <v>11</v>
      </c>
    </row>
    <row r="265" spans="1:35" x14ac:dyDescent="0.25">
      <c r="A265">
        <f t="shared" ref="A265:A328" si="8">A264+1</f>
        <v>4398</v>
      </c>
      <c r="B265" s="1">
        <f ca="1">OFFSET(Import!B$8,$A265,0)</f>
        <v>43206</v>
      </c>
      <c r="C265">
        <f ca="1">OFFSET(Import!F$8,$A265,0)</f>
        <v>80</v>
      </c>
      <c r="D265">
        <f ca="1">OFFSET(Import!G$8,$A265,0)</f>
        <v>0</v>
      </c>
      <c r="E265">
        <f ca="1">OFFSET(Import!I$8,$A265,0)</f>
        <v>100</v>
      </c>
      <c r="F265">
        <f ca="1">OFFSET(Import!J$8,$A265,0)</f>
        <v>0</v>
      </c>
      <c r="G265">
        <f ca="1">OFFSET(Import!K$8,$A265,0)</f>
        <v>86</v>
      </c>
      <c r="H265">
        <f ca="1">OFFSET(Import!L$8,$A265,0)</f>
        <v>0</v>
      </c>
      <c r="I265">
        <f ca="1">OFFSET(Import!M$8,$A265,0)</f>
        <v>0</v>
      </c>
      <c r="J265">
        <f ca="1">OFFSET(Import!H$8,$A265,0)</f>
        <v>85</v>
      </c>
      <c r="K265">
        <f ca="1">OFFSET(Import!N$8,$A265,0)</f>
        <v>0</v>
      </c>
      <c r="L265">
        <f ca="1">OFFSET(Import!O$8,$A265,0)</f>
        <v>4</v>
      </c>
      <c r="M265">
        <f ca="1">OFFSET(Import!R$8,$A265,0)</f>
        <v>10</v>
      </c>
      <c r="N265">
        <f ca="1">OFFSET(Import!S$8,$A265,0)</f>
        <v>0</v>
      </c>
      <c r="O265">
        <f ca="1">OFFSET(Import!D$8,$A265,0)</f>
        <v>365</v>
      </c>
      <c r="U265">
        <f t="shared" ref="U265:U328" si="9">U264+1</f>
        <v>4398</v>
      </c>
      <c r="V265" s="1">
        <f ca="1">OFFSET(Export!B$8,$U265,0)</f>
        <v>43206</v>
      </c>
      <c r="W265">
        <f ca="1">OFFSET(Export!F$8,$U265,0)</f>
        <v>0</v>
      </c>
      <c r="X265">
        <f ca="1">OFFSET(Export!G$8,$U265,0)</f>
        <v>0</v>
      </c>
      <c r="Y265">
        <f ca="1">OFFSET(Export!I$8,$U265,0)</f>
        <v>0</v>
      </c>
      <c r="Z265">
        <f ca="1">OFFSET(Export!J$8,$U265,0)</f>
        <v>0</v>
      </c>
      <c r="AA265">
        <f ca="1">OFFSET(Export!K$8,$U265,0)</f>
        <v>0</v>
      </c>
      <c r="AB265">
        <f ca="1">OFFSET(Export!L$8,$U265,0)</f>
        <v>0</v>
      </c>
      <c r="AC265">
        <f ca="1">OFFSET(Export!M$8,$U265,0)</f>
        <v>0</v>
      </c>
      <c r="AD265">
        <f ca="1">OFFSET(Export!H$8,$U265,0)</f>
        <v>4</v>
      </c>
      <c r="AE265">
        <f ca="1">OFFSET(Export!N$8,$U265,0)</f>
        <v>0</v>
      </c>
      <c r="AF265">
        <f ca="1">OFFSET(Export!O$8,$U265,0)</f>
        <v>4</v>
      </c>
      <c r="AG265">
        <f ca="1">OFFSET(Export!P$8,$U265,0)</f>
        <v>15</v>
      </c>
      <c r="AH265">
        <f ca="1">OFFSET(Export!T$8,$U265,0)</f>
        <v>13</v>
      </c>
      <c r="AI265">
        <f ca="1">OFFSET(Export!E$8,$U265,0)</f>
        <v>11</v>
      </c>
    </row>
    <row r="266" spans="1:35" x14ac:dyDescent="0.25">
      <c r="A266">
        <f t="shared" si="8"/>
        <v>4399</v>
      </c>
      <c r="B266" s="1">
        <f ca="1">OFFSET(Import!B$8,$A266,0)</f>
        <v>43207</v>
      </c>
      <c r="C266">
        <f ca="1">OFFSET(Import!F$8,$A266,0)</f>
        <v>80</v>
      </c>
      <c r="D266">
        <f ca="1">OFFSET(Import!G$8,$A266,0)</f>
        <v>0</v>
      </c>
      <c r="E266">
        <f ca="1">OFFSET(Import!I$8,$A266,0)</f>
        <v>100</v>
      </c>
      <c r="F266">
        <f ca="1">OFFSET(Import!J$8,$A266,0)</f>
        <v>0</v>
      </c>
      <c r="G266">
        <f ca="1">OFFSET(Import!K$8,$A266,0)</f>
        <v>86</v>
      </c>
      <c r="H266">
        <f ca="1">OFFSET(Import!L$8,$A266,0)</f>
        <v>0</v>
      </c>
      <c r="I266">
        <f ca="1">OFFSET(Import!M$8,$A266,0)</f>
        <v>0</v>
      </c>
      <c r="J266">
        <f ca="1">OFFSET(Import!H$8,$A266,0)</f>
        <v>85</v>
      </c>
      <c r="K266">
        <f ca="1">OFFSET(Import!N$8,$A266,0)</f>
        <v>0</v>
      </c>
      <c r="L266">
        <f ca="1">OFFSET(Import!O$8,$A266,0)</f>
        <v>4</v>
      </c>
      <c r="M266">
        <f ca="1">OFFSET(Import!R$8,$A266,0)</f>
        <v>10</v>
      </c>
      <c r="N266">
        <f ca="1">OFFSET(Import!S$8,$A266,0)</f>
        <v>0</v>
      </c>
      <c r="O266">
        <f ca="1">OFFSET(Import!D$8,$A266,0)</f>
        <v>365</v>
      </c>
      <c r="U266">
        <f t="shared" si="9"/>
        <v>4399</v>
      </c>
      <c r="V266" s="1">
        <f ca="1">OFFSET(Export!B$8,$U266,0)</f>
        <v>43207</v>
      </c>
      <c r="W266">
        <f ca="1">OFFSET(Export!F$8,$U266,0)</f>
        <v>0</v>
      </c>
      <c r="X266">
        <f ca="1">OFFSET(Export!G$8,$U266,0)</f>
        <v>0</v>
      </c>
      <c r="Y266">
        <f ca="1">OFFSET(Export!I$8,$U266,0)</f>
        <v>0</v>
      </c>
      <c r="Z266">
        <f ca="1">OFFSET(Export!J$8,$U266,0)</f>
        <v>0</v>
      </c>
      <c r="AA266">
        <f ca="1">OFFSET(Export!K$8,$U266,0)</f>
        <v>0</v>
      </c>
      <c r="AB266">
        <f ca="1">OFFSET(Export!L$8,$U266,0)</f>
        <v>0</v>
      </c>
      <c r="AC266">
        <f ca="1">OFFSET(Export!M$8,$U266,0)</f>
        <v>0</v>
      </c>
      <c r="AD266">
        <f ca="1">OFFSET(Export!H$8,$U266,0)</f>
        <v>4</v>
      </c>
      <c r="AE266">
        <f ca="1">OFFSET(Export!N$8,$U266,0)</f>
        <v>0</v>
      </c>
      <c r="AF266">
        <f ca="1">OFFSET(Export!O$8,$U266,0)</f>
        <v>4</v>
      </c>
      <c r="AG266">
        <f ca="1">OFFSET(Export!P$8,$U266,0)</f>
        <v>15</v>
      </c>
      <c r="AH266">
        <f ca="1">OFFSET(Export!T$8,$U266,0)</f>
        <v>13</v>
      </c>
      <c r="AI266">
        <f ca="1">OFFSET(Export!E$8,$U266,0)</f>
        <v>11</v>
      </c>
    </row>
    <row r="267" spans="1:35" x14ac:dyDescent="0.25">
      <c r="A267">
        <f t="shared" si="8"/>
        <v>4400</v>
      </c>
      <c r="B267" s="1">
        <f ca="1">OFFSET(Import!B$8,$A267,0)</f>
        <v>43208</v>
      </c>
      <c r="C267">
        <f ca="1">OFFSET(Import!F$8,$A267,0)</f>
        <v>80</v>
      </c>
      <c r="D267">
        <f ca="1">OFFSET(Import!G$8,$A267,0)</f>
        <v>0</v>
      </c>
      <c r="E267">
        <f ca="1">OFFSET(Import!I$8,$A267,0)</f>
        <v>100</v>
      </c>
      <c r="F267">
        <f ca="1">OFFSET(Import!J$8,$A267,0)</f>
        <v>0</v>
      </c>
      <c r="G267">
        <f ca="1">OFFSET(Import!K$8,$A267,0)</f>
        <v>86</v>
      </c>
      <c r="H267">
        <f ca="1">OFFSET(Import!L$8,$A267,0)</f>
        <v>0</v>
      </c>
      <c r="I267">
        <f ca="1">OFFSET(Import!M$8,$A267,0)</f>
        <v>0</v>
      </c>
      <c r="J267">
        <f ca="1">OFFSET(Import!H$8,$A267,0)</f>
        <v>85</v>
      </c>
      <c r="K267">
        <f ca="1">OFFSET(Import!N$8,$A267,0)</f>
        <v>0</v>
      </c>
      <c r="L267">
        <f ca="1">OFFSET(Import!O$8,$A267,0)</f>
        <v>4</v>
      </c>
      <c r="M267">
        <f ca="1">OFFSET(Import!R$8,$A267,0)</f>
        <v>10</v>
      </c>
      <c r="N267">
        <f ca="1">OFFSET(Import!S$8,$A267,0)</f>
        <v>0</v>
      </c>
      <c r="O267">
        <f ca="1">OFFSET(Import!D$8,$A267,0)</f>
        <v>365</v>
      </c>
      <c r="U267">
        <f t="shared" si="9"/>
        <v>4400</v>
      </c>
      <c r="V267" s="1">
        <f ca="1">OFFSET(Export!B$8,$U267,0)</f>
        <v>43208</v>
      </c>
      <c r="W267">
        <f ca="1">OFFSET(Export!F$8,$U267,0)</f>
        <v>0</v>
      </c>
      <c r="X267">
        <f ca="1">OFFSET(Export!G$8,$U267,0)</f>
        <v>0</v>
      </c>
      <c r="Y267">
        <f ca="1">OFFSET(Export!I$8,$U267,0)</f>
        <v>0</v>
      </c>
      <c r="Z267">
        <f ca="1">OFFSET(Export!J$8,$U267,0)</f>
        <v>0</v>
      </c>
      <c r="AA267">
        <f ca="1">OFFSET(Export!K$8,$U267,0)</f>
        <v>0</v>
      </c>
      <c r="AB267">
        <f ca="1">OFFSET(Export!L$8,$U267,0)</f>
        <v>0</v>
      </c>
      <c r="AC267">
        <f ca="1">OFFSET(Export!M$8,$U267,0)</f>
        <v>0</v>
      </c>
      <c r="AD267">
        <f ca="1">OFFSET(Export!H$8,$U267,0)</f>
        <v>4</v>
      </c>
      <c r="AE267">
        <f ca="1">OFFSET(Export!N$8,$U267,0)</f>
        <v>0</v>
      </c>
      <c r="AF267">
        <f ca="1">OFFSET(Export!O$8,$U267,0)</f>
        <v>4</v>
      </c>
      <c r="AG267">
        <f ca="1">OFFSET(Export!P$8,$U267,0)</f>
        <v>15</v>
      </c>
      <c r="AH267">
        <f ca="1">OFFSET(Export!T$8,$U267,0)</f>
        <v>13</v>
      </c>
      <c r="AI267">
        <f ca="1">OFFSET(Export!E$8,$U267,0)</f>
        <v>11</v>
      </c>
    </row>
    <row r="268" spans="1:35" x14ac:dyDescent="0.25">
      <c r="A268">
        <f t="shared" si="8"/>
        <v>4401</v>
      </c>
      <c r="B268" s="1">
        <f ca="1">OFFSET(Import!B$8,$A268,0)</f>
        <v>43209</v>
      </c>
      <c r="C268">
        <f ca="1">OFFSET(Import!F$8,$A268,0)</f>
        <v>80</v>
      </c>
      <c r="D268">
        <f ca="1">OFFSET(Import!G$8,$A268,0)</f>
        <v>0</v>
      </c>
      <c r="E268">
        <f ca="1">OFFSET(Import!I$8,$A268,0)</f>
        <v>100</v>
      </c>
      <c r="F268">
        <f ca="1">OFFSET(Import!J$8,$A268,0)</f>
        <v>0</v>
      </c>
      <c r="G268">
        <f ca="1">OFFSET(Import!K$8,$A268,0)</f>
        <v>86</v>
      </c>
      <c r="H268">
        <f ca="1">OFFSET(Import!L$8,$A268,0)</f>
        <v>0</v>
      </c>
      <c r="I268">
        <f ca="1">OFFSET(Import!M$8,$A268,0)</f>
        <v>0</v>
      </c>
      <c r="J268">
        <f ca="1">OFFSET(Import!H$8,$A268,0)</f>
        <v>85</v>
      </c>
      <c r="K268">
        <f ca="1">OFFSET(Import!N$8,$A268,0)</f>
        <v>0</v>
      </c>
      <c r="L268">
        <f ca="1">OFFSET(Import!O$8,$A268,0)</f>
        <v>4</v>
      </c>
      <c r="M268">
        <f ca="1">OFFSET(Import!R$8,$A268,0)</f>
        <v>10</v>
      </c>
      <c r="N268">
        <f ca="1">OFFSET(Import!S$8,$A268,0)</f>
        <v>0</v>
      </c>
      <c r="O268">
        <f ca="1">OFFSET(Import!D$8,$A268,0)</f>
        <v>365</v>
      </c>
      <c r="U268">
        <f t="shared" si="9"/>
        <v>4401</v>
      </c>
      <c r="V268" s="1">
        <f ca="1">OFFSET(Export!B$8,$U268,0)</f>
        <v>43209</v>
      </c>
      <c r="W268">
        <f ca="1">OFFSET(Export!F$8,$U268,0)</f>
        <v>0</v>
      </c>
      <c r="X268">
        <f ca="1">OFFSET(Export!G$8,$U268,0)</f>
        <v>0</v>
      </c>
      <c r="Y268">
        <f ca="1">OFFSET(Export!I$8,$U268,0)</f>
        <v>0</v>
      </c>
      <c r="Z268">
        <f ca="1">OFFSET(Export!J$8,$U268,0)</f>
        <v>0</v>
      </c>
      <c r="AA268">
        <f ca="1">OFFSET(Export!K$8,$U268,0)</f>
        <v>0</v>
      </c>
      <c r="AB268">
        <f ca="1">OFFSET(Export!L$8,$U268,0)</f>
        <v>0</v>
      </c>
      <c r="AC268">
        <f ca="1">OFFSET(Export!M$8,$U268,0)</f>
        <v>0</v>
      </c>
      <c r="AD268">
        <f ca="1">OFFSET(Export!H$8,$U268,0)</f>
        <v>4</v>
      </c>
      <c r="AE268">
        <f ca="1">OFFSET(Export!N$8,$U268,0)</f>
        <v>0</v>
      </c>
      <c r="AF268">
        <f ca="1">OFFSET(Export!O$8,$U268,0)</f>
        <v>4</v>
      </c>
      <c r="AG268">
        <f ca="1">OFFSET(Export!P$8,$U268,0)</f>
        <v>15</v>
      </c>
      <c r="AH268">
        <f ca="1">OFFSET(Export!T$8,$U268,0)</f>
        <v>13</v>
      </c>
      <c r="AI268">
        <f ca="1">OFFSET(Export!E$8,$U268,0)</f>
        <v>11</v>
      </c>
    </row>
    <row r="269" spans="1:35" x14ac:dyDescent="0.25">
      <c r="A269">
        <f t="shared" si="8"/>
        <v>4402</v>
      </c>
      <c r="B269" s="1">
        <f ca="1">OFFSET(Import!B$8,$A269,0)</f>
        <v>43210</v>
      </c>
      <c r="C269">
        <f ca="1">OFFSET(Import!F$8,$A269,0)</f>
        <v>80</v>
      </c>
      <c r="D269">
        <f ca="1">OFFSET(Import!G$8,$A269,0)</f>
        <v>0</v>
      </c>
      <c r="E269">
        <f ca="1">OFFSET(Import!I$8,$A269,0)</f>
        <v>100</v>
      </c>
      <c r="F269">
        <f ca="1">OFFSET(Import!J$8,$A269,0)</f>
        <v>0</v>
      </c>
      <c r="G269">
        <f ca="1">OFFSET(Import!K$8,$A269,0)</f>
        <v>86</v>
      </c>
      <c r="H269">
        <f ca="1">OFFSET(Import!L$8,$A269,0)</f>
        <v>0</v>
      </c>
      <c r="I269">
        <f ca="1">OFFSET(Import!M$8,$A269,0)</f>
        <v>0</v>
      </c>
      <c r="J269">
        <f ca="1">OFFSET(Import!H$8,$A269,0)</f>
        <v>85</v>
      </c>
      <c r="K269">
        <f ca="1">OFFSET(Import!N$8,$A269,0)</f>
        <v>0</v>
      </c>
      <c r="L269">
        <f ca="1">OFFSET(Import!O$8,$A269,0)</f>
        <v>4</v>
      </c>
      <c r="M269">
        <f ca="1">OFFSET(Import!R$8,$A269,0)</f>
        <v>10</v>
      </c>
      <c r="N269">
        <f ca="1">OFFSET(Import!S$8,$A269,0)</f>
        <v>0</v>
      </c>
      <c r="O269">
        <f ca="1">OFFSET(Import!D$8,$A269,0)</f>
        <v>365</v>
      </c>
      <c r="U269">
        <f t="shared" si="9"/>
        <v>4402</v>
      </c>
      <c r="V269" s="1">
        <f ca="1">OFFSET(Export!B$8,$U269,0)</f>
        <v>43210</v>
      </c>
      <c r="W269">
        <f ca="1">OFFSET(Export!F$8,$U269,0)</f>
        <v>0</v>
      </c>
      <c r="X269">
        <f ca="1">OFFSET(Export!G$8,$U269,0)</f>
        <v>0</v>
      </c>
      <c r="Y269">
        <f ca="1">OFFSET(Export!I$8,$U269,0)</f>
        <v>0</v>
      </c>
      <c r="Z269">
        <f ca="1">OFFSET(Export!J$8,$U269,0)</f>
        <v>0</v>
      </c>
      <c r="AA269">
        <f ca="1">OFFSET(Export!K$8,$U269,0)</f>
        <v>0</v>
      </c>
      <c r="AB269">
        <f ca="1">OFFSET(Export!L$8,$U269,0)</f>
        <v>0</v>
      </c>
      <c r="AC269">
        <f ca="1">OFFSET(Export!M$8,$U269,0)</f>
        <v>0</v>
      </c>
      <c r="AD269">
        <f ca="1">OFFSET(Export!H$8,$U269,0)</f>
        <v>4</v>
      </c>
      <c r="AE269">
        <f ca="1">OFFSET(Export!N$8,$U269,0)</f>
        <v>0</v>
      </c>
      <c r="AF269">
        <f ca="1">OFFSET(Export!O$8,$U269,0)</f>
        <v>4</v>
      </c>
      <c r="AG269">
        <f ca="1">OFFSET(Export!P$8,$U269,0)</f>
        <v>15</v>
      </c>
      <c r="AH269">
        <f ca="1">OFFSET(Export!T$8,$U269,0)</f>
        <v>13</v>
      </c>
      <c r="AI269">
        <f ca="1">OFFSET(Export!E$8,$U269,0)</f>
        <v>11</v>
      </c>
    </row>
    <row r="270" spans="1:35" x14ac:dyDescent="0.25">
      <c r="A270">
        <f t="shared" si="8"/>
        <v>4403</v>
      </c>
      <c r="B270" s="1">
        <f ca="1">OFFSET(Import!B$8,$A270,0)</f>
        <v>43211</v>
      </c>
      <c r="C270">
        <f ca="1">OFFSET(Import!F$8,$A270,0)</f>
        <v>80</v>
      </c>
      <c r="D270">
        <f ca="1">OFFSET(Import!G$8,$A270,0)</f>
        <v>0</v>
      </c>
      <c r="E270">
        <f ca="1">OFFSET(Import!I$8,$A270,0)</f>
        <v>100</v>
      </c>
      <c r="F270">
        <f ca="1">OFFSET(Import!J$8,$A270,0)</f>
        <v>0</v>
      </c>
      <c r="G270">
        <f ca="1">OFFSET(Import!K$8,$A270,0)</f>
        <v>86</v>
      </c>
      <c r="H270">
        <f ca="1">OFFSET(Import!L$8,$A270,0)</f>
        <v>0</v>
      </c>
      <c r="I270">
        <f ca="1">OFFSET(Import!M$8,$A270,0)</f>
        <v>0</v>
      </c>
      <c r="J270">
        <f ca="1">OFFSET(Import!H$8,$A270,0)</f>
        <v>85</v>
      </c>
      <c r="K270">
        <f ca="1">OFFSET(Import!N$8,$A270,0)</f>
        <v>0</v>
      </c>
      <c r="L270">
        <f ca="1">OFFSET(Import!O$8,$A270,0)</f>
        <v>4</v>
      </c>
      <c r="M270">
        <f ca="1">OFFSET(Import!R$8,$A270,0)</f>
        <v>10</v>
      </c>
      <c r="N270">
        <f ca="1">OFFSET(Import!S$8,$A270,0)</f>
        <v>0</v>
      </c>
      <c r="O270">
        <f ca="1">OFFSET(Import!D$8,$A270,0)</f>
        <v>365</v>
      </c>
      <c r="U270">
        <f t="shared" si="9"/>
        <v>4403</v>
      </c>
      <c r="V270" s="1">
        <f ca="1">OFFSET(Export!B$8,$U270,0)</f>
        <v>43211</v>
      </c>
      <c r="W270">
        <f ca="1">OFFSET(Export!F$8,$U270,0)</f>
        <v>0</v>
      </c>
      <c r="X270">
        <f ca="1">OFFSET(Export!G$8,$U270,0)</f>
        <v>0</v>
      </c>
      <c r="Y270">
        <f ca="1">OFFSET(Export!I$8,$U270,0)</f>
        <v>0</v>
      </c>
      <c r="Z270">
        <f ca="1">OFFSET(Export!J$8,$U270,0)</f>
        <v>0</v>
      </c>
      <c r="AA270">
        <f ca="1">OFFSET(Export!K$8,$U270,0)</f>
        <v>0</v>
      </c>
      <c r="AB270">
        <f ca="1">OFFSET(Export!L$8,$U270,0)</f>
        <v>0</v>
      </c>
      <c r="AC270">
        <f ca="1">OFFSET(Export!M$8,$U270,0)</f>
        <v>0</v>
      </c>
      <c r="AD270">
        <f ca="1">OFFSET(Export!H$8,$U270,0)</f>
        <v>4</v>
      </c>
      <c r="AE270">
        <f ca="1">OFFSET(Export!N$8,$U270,0)</f>
        <v>0</v>
      </c>
      <c r="AF270">
        <f ca="1">OFFSET(Export!O$8,$U270,0)</f>
        <v>4</v>
      </c>
      <c r="AG270">
        <f ca="1">OFFSET(Export!P$8,$U270,0)</f>
        <v>15</v>
      </c>
      <c r="AH270">
        <f ca="1">OFFSET(Export!T$8,$U270,0)</f>
        <v>13</v>
      </c>
      <c r="AI270">
        <f ca="1">OFFSET(Export!E$8,$U270,0)</f>
        <v>11</v>
      </c>
    </row>
    <row r="271" spans="1:35" x14ac:dyDescent="0.25">
      <c r="A271">
        <f t="shared" si="8"/>
        <v>4404</v>
      </c>
      <c r="B271" s="1">
        <f ca="1">OFFSET(Import!B$8,$A271,0)</f>
        <v>43212</v>
      </c>
      <c r="C271">
        <f ca="1">OFFSET(Import!F$8,$A271,0)</f>
        <v>80</v>
      </c>
      <c r="D271">
        <f ca="1">OFFSET(Import!G$8,$A271,0)</f>
        <v>0</v>
      </c>
      <c r="E271">
        <f ca="1">OFFSET(Import!I$8,$A271,0)</f>
        <v>100</v>
      </c>
      <c r="F271">
        <f ca="1">OFFSET(Import!J$8,$A271,0)</f>
        <v>0</v>
      </c>
      <c r="G271">
        <f ca="1">OFFSET(Import!K$8,$A271,0)</f>
        <v>86</v>
      </c>
      <c r="H271">
        <f ca="1">OFFSET(Import!L$8,$A271,0)</f>
        <v>0</v>
      </c>
      <c r="I271">
        <f ca="1">OFFSET(Import!M$8,$A271,0)</f>
        <v>0</v>
      </c>
      <c r="J271">
        <f ca="1">OFFSET(Import!H$8,$A271,0)</f>
        <v>85</v>
      </c>
      <c r="K271">
        <f ca="1">OFFSET(Import!N$8,$A271,0)</f>
        <v>0</v>
      </c>
      <c r="L271">
        <f ca="1">OFFSET(Import!O$8,$A271,0)</f>
        <v>4</v>
      </c>
      <c r="M271">
        <f ca="1">OFFSET(Import!R$8,$A271,0)</f>
        <v>10</v>
      </c>
      <c r="N271">
        <f ca="1">OFFSET(Import!S$8,$A271,0)</f>
        <v>0</v>
      </c>
      <c r="O271">
        <f ca="1">OFFSET(Import!D$8,$A271,0)</f>
        <v>365</v>
      </c>
      <c r="U271">
        <f t="shared" si="9"/>
        <v>4404</v>
      </c>
      <c r="V271" s="1">
        <f ca="1">OFFSET(Export!B$8,$U271,0)</f>
        <v>43212</v>
      </c>
      <c r="W271">
        <f ca="1">OFFSET(Export!F$8,$U271,0)</f>
        <v>0</v>
      </c>
      <c r="X271">
        <f ca="1">OFFSET(Export!G$8,$U271,0)</f>
        <v>0</v>
      </c>
      <c r="Y271">
        <f ca="1">OFFSET(Export!I$8,$U271,0)</f>
        <v>0</v>
      </c>
      <c r="Z271">
        <f ca="1">OFFSET(Export!J$8,$U271,0)</f>
        <v>0</v>
      </c>
      <c r="AA271">
        <f ca="1">OFFSET(Export!K$8,$U271,0)</f>
        <v>0</v>
      </c>
      <c r="AB271">
        <f ca="1">OFFSET(Export!L$8,$U271,0)</f>
        <v>0</v>
      </c>
      <c r="AC271">
        <f ca="1">OFFSET(Export!M$8,$U271,0)</f>
        <v>0</v>
      </c>
      <c r="AD271">
        <f ca="1">OFFSET(Export!H$8,$U271,0)</f>
        <v>4</v>
      </c>
      <c r="AE271">
        <f ca="1">OFFSET(Export!N$8,$U271,0)</f>
        <v>0</v>
      </c>
      <c r="AF271">
        <f ca="1">OFFSET(Export!O$8,$U271,0)</f>
        <v>4</v>
      </c>
      <c r="AG271">
        <f ca="1">OFFSET(Export!P$8,$U271,0)</f>
        <v>15</v>
      </c>
      <c r="AH271">
        <f ca="1">OFFSET(Export!T$8,$U271,0)</f>
        <v>13</v>
      </c>
      <c r="AI271">
        <f ca="1">OFFSET(Export!E$8,$U271,0)</f>
        <v>11</v>
      </c>
    </row>
    <row r="272" spans="1:35" x14ac:dyDescent="0.25">
      <c r="A272">
        <f t="shared" si="8"/>
        <v>4405</v>
      </c>
      <c r="B272" s="1">
        <f ca="1">OFFSET(Import!B$8,$A272,0)</f>
        <v>43213</v>
      </c>
      <c r="C272">
        <f ca="1">OFFSET(Import!F$8,$A272,0)</f>
        <v>80</v>
      </c>
      <c r="D272">
        <f ca="1">OFFSET(Import!G$8,$A272,0)</f>
        <v>0</v>
      </c>
      <c r="E272">
        <f ca="1">OFFSET(Import!I$8,$A272,0)</f>
        <v>100</v>
      </c>
      <c r="F272">
        <f ca="1">OFFSET(Import!J$8,$A272,0)</f>
        <v>0</v>
      </c>
      <c r="G272">
        <f ca="1">OFFSET(Import!K$8,$A272,0)</f>
        <v>86</v>
      </c>
      <c r="H272">
        <f ca="1">OFFSET(Import!L$8,$A272,0)</f>
        <v>0</v>
      </c>
      <c r="I272">
        <f ca="1">OFFSET(Import!M$8,$A272,0)</f>
        <v>0</v>
      </c>
      <c r="J272">
        <f ca="1">OFFSET(Import!H$8,$A272,0)</f>
        <v>85</v>
      </c>
      <c r="K272">
        <f ca="1">OFFSET(Import!N$8,$A272,0)</f>
        <v>0</v>
      </c>
      <c r="L272">
        <f ca="1">OFFSET(Import!O$8,$A272,0)</f>
        <v>4</v>
      </c>
      <c r="M272">
        <f ca="1">OFFSET(Import!R$8,$A272,0)</f>
        <v>10</v>
      </c>
      <c r="N272">
        <f ca="1">OFFSET(Import!S$8,$A272,0)</f>
        <v>0</v>
      </c>
      <c r="O272">
        <f ca="1">OFFSET(Import!D$8,$A272,0)</f>
        <v>365</v>
      </c>
      <c r="U272">
        <f t="shared" si="9"/>
        <v>4405</v>
      </c>
      <c r="V272" s="1">
        <f ca="1">OFFSET(Export!B$8,$U272,0)</f>
        <v>43213</v>
      </c>
      <c r="W272">
        <f ca="1">OFFSET(Export!F$8,$U272,0)</f>
        <v>0</v>
      </c>
      <c r="X272">
        <f ca="1">OFFSET(Export!G$8,$U272,0)</f>
        <v>0</v>
      </c>
      <c r="Y272">
        <f ca="1">OFFSET(Export!I$8,$U272,0)</f>
        <v>0</v>
      </c>
      <c r="Z272">
        <f ca="1">OFFSET(Export!J$8,$U272,0)</f>
        <v>0</v>
      </c>
      <c r="AA272">
        <f ca="1">OFFSET(Export!K$8,$U272,0)</f>
        <v>0</v>
      </c>
      <c r="AB272">
        <f ca="1">OFFSET(Export!L$8,$U272,0)</f>
        <v>0</v>
      </c>
      <c r="AC272">
        <f ca="1">OFFSET(Export!M$8,$U272,0)</f>
        <v>0</v>
      </c>
      <c r="AD272">
        <f ca="1">OFFSET(Export!H$8,$U272,0)</f>
        <v>4</v>
      </c>
      <c r="AE272">
        <f ca="1">OFFSET(Export!N$8,$U272,0)</f>
        <v>0</v>
      </c>
      <c r="AF272">
        <f ca="1">OFFSET(Export!O$8,$U272,0)</f>
        <v>4</v>
      </c>
      <c r="AG272">
        <f ca="1">OFFSET(Export!P$8,$U272,0)</f>
        <v>15</v>
      </c>
      <c r="AH272">
        <f ca="1">OFFSET(Export!T$8,$U272,0)</f>
        <v>13</v>
      </c>
      <c r="AI272">
        <f ca="1">OFFSET(Export!E$8,$U272,0)</f>
        <v>11</v>
      </c>
    </row>
    <row r="273" spans="1:35" x14ac:dyDescent="0.25">
      <c r="A273">
        <f t="shared" si="8"/>
        <v>4406</v>
      </c>
      <c r="B273" s="1">
        <f ca="1">OFFSET(Import!B$8,$A273,0)</f>
        <v>43214</v>
      </c>
      <c r="C273">
        <f ca="1">OFFSET(Import!F$8,$A273,0)</f>
        <v>80</v>
      </c>
      <c r="D273">
        <f ca="1">OFFSET(Import!G$8,$A273,0)</f>
        <v>0</v>
      </c>
      <c r="E273">
        <f ca="1">OFFSET(Import!I$8,$A273,0)</f>
        <v>100</v>
      </c>
      <c r="F273">
        <f ca="1">OFFSET(Import!J$8,$A273,0)</f>
        <v>0</v>
      </c>
      <c r="G273">
        <f ca="1">OFFSET(Import!K$8,$A273,0)</f>
        <v>86</v>
      </c>
      <c r="H273">
        <f ca="1">OFFSET(Import!L$8,$A273,0)</f>
        <v>0</v>
      </c>
      <c r="I273">
        <f ca="1">OFFSET(Import!M$8,$A273,0)</f>
        <v>0</v>
      </c>
      <c r="J273">
        <f ca="1">OFFSET(Import!H$8,$A273,0)</f>
        <v>85</v>
      </c>
      <c r="K273">
        <f ca="1">OFFSET(Import!N$8,$A273,0)</f>
        <v>0</v>
      </c>
      <c r="L273">
        <f ca="1">OFFSET(Import!O$8,$A273,0)</f>
        <v>4</v>
      </c>
      <c r="M273">
        <f ca="1">OFFSET(Import!R$8,$A273,0)</f>
        <v>10</v>
      </c>
      <c r="N273">
        <f ca="1">OFFSET(Import!S$8,$A273,0)</f>
        <v>0</v>
      </c>
      <c r="O273">
        <f ca="1">OFFSET(Import!D$8,$A273,0)</f>
        <v>365</v>
      </c>
      <c r="U273">
        <f t="shared" si="9"/>
        <v>4406</v>
      </c>
      <c r="V273" s="1">
        <f ca="1">OFFSET(Export!B$8,$U273,0)</f>
        <v>43214</v>
      </c>
      <c r="W273">
        <f ca="1">OFFSET(Export!F$8,$U273,0)</f>
        <v>0</v>
      </c>
      <c r="X273">
        <f ca="1">OFFSET(Export!G$8,$U273,0)</f>
        <v>0</v>
      </c>
      <c r="Y273">
        <f ca="1">OFFSET(Export!I$8,$U273,0)</f>
        <v>0</v>
      </c>
      <c r="Z273">
        <f ca="1">OFFSET(Export!J$8,$U273,0)</f>
        <v>0</v>
      </c>
      <c r="AA273">
        <f ca="1">OFFSET(Export!K$8,$U273,0)</f>
        <v>0</v>
      </c>
      <c r="AB273">
        <f ca="1">OFFSET(Export!L$8,$U273,0)</f>
        <v>0</v>
      </c>
      <c r="AC273">
        <f ca="1">OFFSET(Export!M$8,$U273,0)</f>
        <v>0</v>
      </c>
      <c r="AD273">
        <f ca="1">OFFSET(Export!H$8,$U273,0)</f>
        <v>4</v>
      </c>
      <c r="AE273">
        <f ca="1">OFFSET(Export!N$8,$U273,0)</f>
        <v>0</v>
      </c>
      <c r="AF273">
        <f ca="1">OFFSET(Export!O$8,$U273,0)</f>
        <v>4</v>
      </c>
      <c r="AG273">
        <f ca="1">OFFSET(Export!P$8,$U273,0)</f>
        <v>15</v>
      </c>
      <c r="AH273">
        <f ca="1">OFFSET(Export!T$8,$U273,0)</f>
        <v>13</v>
      </c>
      <c r="AI273">
        <f ca="1">OFFSET(Export!E$8,$U273,0)</f>
        <v>11</v>
      </c>
    </row>
    <row r="274" spans="1:35" x14ac:dyDescent="0.25">
      <c r="A274">
        <f t="shared" si="8"/>
        <v>4407</v>
      </c>
      <c r="B274" s="1">
        <f ca="1">OFFSET(Import!B$8,$A274,0)</f>
        <v>43215</v>
      </c>
      <c r="C274">
        <f ca="1">OFFSET(Import!F$8,$A274,0)</f>
        <v>80</v>
      </c>
      <c r="D274">
        <f ca="1">OFFSET(Import!G$8,$A274,0)</f>
        <v>0</v>
      </c>
      <c r="E274">
        <f ca="1">OFFSET(Import!I$8,$A274,0)</f>
        <v>100</v>
      </c>
      <c r="F274">
        <f ca="1">OFFSET(Import!J$8,$A274,0)</f>
        <v>0</v>
      </c>
      <c r="G274">
        <f ca="1">OFFSET(Import!K$8,$A274,0)</f>
        <v>86</v>
      </c>
      <c r="H274">
        <f ca="1">OFFSET(Import!L$8,$A274,0)</f>
        <v>0</v>
      </c>
      <c r="I274">
        <f ca="1">OFFSET(Import!M$8,$A274,0)</f>
        <v>0</v>
      </c>
      <c r="J274">
        <f ca="1">OFFSET(Import!H$8,$A274,0)</f>
        <v>85</v>
      </c>
      <c r="K274">
        <f ca="1">OFFSET(Import!N$8,$A274,0)</f>
        <v>0</v>
      </c>
      <c r="L274">
        <f ca="1">OFFSET(Import!O$8,$A274,0)</f>
        <v>4</v>
      </c>
      <c r="M274">
        <f ca="1">OFFSET(Import!R$8,$A274,0)</f>
        <v>10</v>
      </c>
      <c r="N274">
        <f ca="1">OFFSET(Import!S$8,$A274,0)</f>
        <v>0</v>
      </c>
      <c r="O274">
        <f ca="1">OFFSET(Import!D$8,$A274,0)</f>
        <v>365</v>
      </c>
      <c r="U274">
        <f t="shared" si="9"/>
        <v>4407</v>
      </c>
      <c r="V274" s="1">
        <f ca="1">OFFSET(Export!B$8,$U274,0)</f>
        <v>43215</v>
      </c>
      <c r="W274">
        <f ca="1">OFFSET(Export!F$8,$U274,0)</f>
        <v>0</v>
      </c>
      <c r="X274">
        <f ca="1">OFFSET(Export!G$8,$U274,0)</f>
        <v>0</v>
      </c>
      <c r="Y274">
        <f ca="1">OFFSET(Export!I$8,$U274,0)</f>
        <v>0</v>
      </c>
      <c r="Z274">
        <f ca="1">OFFSET(Export!J$8,$U274,0)</f>
        <v>0</v>
      </c>
      <c r="AA274">
        <f ca="1">OFFSET(Export!K$8,$U274,0)</f>
        <v>0</v>
      </c>
      <c r="AB274">
        <f ca="1">OFFSET(Export!L$8,$U274,0)</f>
        <v>0</v>
      </c>
      <c r="AC274">
        <f ca="1">OFFSET(Export!M$8,$U274,0)</f>
        <v>0</v>
      </c>
      <c r="AD274">
        <f ca="1">OFFSET(Export!H$8,$U274,0)</f>
        <v>4</v>
      </c>
      <c r="AE274">
        <f ca="1">OFFSET(Export!N$8,$U274,0)</f>
        <v>0</v>
      </c>
      <c r="AF274">
        <f ca="1">OFFSET(Export!O$8,$U274,0)</f>
        <v>4</v>
      </c>
      <c r="AG274">
        <f ca="1">OFFSET(Export!P$8,$U274,0)</f>
        <v>15</v>
      </c>
      <c r="AH274">
        <f ca="1">OFFSET(Export!T$8,$U274,0)</f>
        <v>13</v>
      </c>
      <c r="AI274">
        <f ca="1">OFFSET(Export!E$8,$U274,0)</f>
        <v>11</v>
      </c>
    </row>
    <row r="275" spans="1:35" x14ac:dyDescent="0.25">
      <c r="A275">
        <f t="shared" si="8"/>
        <v>4408</v>
      </c>
      <c r="B275" s="1">
        <f ca="1">OFFSET(Import!B$8,$A275,0)</f>
        <v>43216</v>
      </c>
      <c r="C275">
        <f ca="1">OFFSET(Import!F$8,$A275,0)</f>
        <v>80</v>
      </c>
      <c r="D275">
        <f ca="1">OFFSET(Import!G$8,$A275,0)</f>
        <v>0</v>
      </c>
      <c r="E275">
        <f ca="1">OFFSET(Import!I$8,$A275,0)</f>
        <v>100</v>
      </c>
      <c r="F275">
        <f ca="1">OFFSET(Import!J$8,$A275,0)</f>
        <v>0</v>
      </c>
      <c r="G275">
        <f ca="1">OFFSET(Import!K$8,$A275,0)</f>
        <v>86</v>
      </c>
      <c r="H275">
        <f ca="1">OFFSET(Import!L$8,$A275,0)</f>
        <v>0</v>
      </c>
      <c r="I275">
        <f ca="1">OFFSET(Import!M$8,$A275,0)</f>
        <v>0</v>
      </c>
      <c r="J275">
        <f ca="1">OFFSET(Import!H$8,$A275,0)</f>
        <v>85</v>
      </c>
      <c r="K275">
        <f ca="1">OFFSET(Import!N$8,$A275,0)</f>
        <v>0</v>
      </c>
      <c r="L275">
        <f ca="1">OFFSET(Import!O$8,$A275,0)</f>
        <v>4</v>
      </c>
      <c r="M275">
        <f ca="1">OFFSET(Import!R$8,$A275,0)</f>
        <v>10</v>
      </c>
      <c r="N275">
        <f ca="1">OFFSET(Import!S$8,$A275,0)</f>
        <v>0</v>
      </c>
      <c r="O275">
        <f ca="1">OFFSET(Import!D$8,$A275,0)</f>
        <v>365</v>
      </c>
      <c r="U275">
        <f t="shared" si="9"/>
        <v>4408</v>
      </c>
      <c r="V275" s="1">
        <f ca="1">OFFSET(Export!B$8,$U275,0)</f>
        <v>43216</v>
      </c>
      <c r="W275">
        <f ca="1">OFFSET(Export!F$8,$U275,0)</f>
        <v>0</v>
      </c>
      <c r="X275">
        <f ca="1">OFFSET(Export!G$8,$U275,0)</f>
        <v>0</v>
      </c>
      <c r="Y275">
        <f ca="1">OFFSET(Export!I$8,$U275,0)</f>
        <v>0</v>
      </c>
      <c r="Z275">
        <f ca="1">OFFSET(Export!J$8,$U275,0)</f>
        <v>0</v>
      </c>
      <c r="AA275">
        <f ca="1">OFFSET(Export!K$8,$U275,0)</f>
        <v>0</v>
      </c>
      <c r="AB275">
        <f ca="1">OFFSET(Export!L$8,$U275,0)</f>
        <v>0</v>
      </c>
      <c r="AC275">
        <f ca="1">OFFSET(Export!M$8,$U275,0)</f>
        <v>0</v>
      </c>
      <c r="AD275">
        <f ca="1">OFFSET(Export!H$8,$U275,0)</f>
        <v>4</v>
      </c>
      <c r="AE275">
        <f ca="1">OFFSET(Export!N$8,$U275,0)</f>
        <v>0</v>
      </c>
      <c r="AF275">
        <f ca="1">OFFSET(Export!O$8,$U275,0)</f>
        <v>4</v>
      </c>
      <c r="AG275">
        <f ca="1">OFFSET(Export!P$8,$U275,0)</f>
        <v>15</v>
      </c>
      <c r="AH275">
        <f ca="1">OFFSET(Export!T$8,$U275,0)</f>
        <v>13</v>
      </c>
      <c r="AI275">
        <f ca="1">OFFSET(Export!E$8,$U275,0)</f>
        <v>11</v>
      </c>
    </row>
    <row r="276" spans="1:35" x14ac:dyDescent="0.25">
      <c r="A276">
        <f t="shared" si="8"/>
        <v>4409</v>
      </c>
      <c r="B276" s="1">
        <f ca="1">OFFSET(Import!B$8,$A276,0)</f>
        <v>43217</v>
      </c>
      <c r="C276">
        <f ca="1">OFFSET(Import!F$8,$A276,0)</f>
        <v>80</v>
      </c>
      <c r="D276">
        <f ca="1">OFFSET(Import!G$8,$A276,0)</f>
        <v>0</v>
      </c>
      <c r="E276">
        <f ca="1">OFFSET(Import!I$8,$A276,0)</f>
        <v>100</v>
      </c>
      <c r="F276">
        <f ca="1">OFFSET(Import!J$8,$A276,0)</f>
        <v>0</v>
      </c>
      <c r="G276">
        <f ca="1">OFFSET(Import!K$8,$A276,0)</f>
        <v>86</v>
      </c>
      <c r="H276">
        <f ca="1">OFFSET(Import!L$8,$A276,0)</f>
        <v>0</v>
      </c>
      <c r="I276">
        <f ca="1">OFFSET(Import!M$8,$A276,0)</f>
        <v>0</v>
      </c>
      <c r="J276">
        <f ca="1">OFFSET(Import!H$8,$A276,0)</f>
        <v>85</v>
      </c>
      <c r="K276">
        <f ca="1">OFFSET(Import!N$8,$A276,0)</f>
        <v>0</v>
      </c>
      <c r="L276">
        <f ca="1">OFFSET(Import!O$8,$A276,0)</f>
        <v>4</v>
      </c>
      <c r="M276">
        <f ca="1">OFFSET(Import!R$8,$A276,0)</f>
        <v>10</v>
      </c>
      <c r="N276">
        <f ca="1">OFFSET(Import!S$8,$A276,0)</f>
        <v>0</v>
      </c>
      <c r="O276">
        <f ca="1">OFFSET(Import!D$8,$A276,0)</f>
        <v>365</v>
      </c>
      <c r="U276">
        <f t="shared" si="9"/>
        <v>4409</v>
      </c>
      <c r="V276" s="1">
        <f ca="1">OFFSET(Export!B$8,$U276,0)</f>
        <v>43217</v>
      </c>
      <c r="W276">
        <f ca="1">OFFSET(Export!F$8,$U276,0)</f>
        <v>0</v>
      </c>
      <c r="X276">
        <f ca="1">OFFSET(Export!G$8,$U276,0)</f>
        <v>0</v>
      </c>
      <c r="Y276">
        <f ca="1">OFFSET(Export!I$8,$U276,0)</f>
        <v>0</v>
      </c>
      <c r="Z276">
        <f ca="1">OFFSET(Export!J$8,$U276,0)</f>
        <v>0</v>
      </c>
      <c r="AA276">
        <f ca="1">OFFSET(Export!K$8,$U276,0)</f>
        <v>0</v>
      </c>
      <c r="AB276">
        <f ca="1">OFFSET(Export!L$8,$U276,0)</f>
        <v>0</v>
      </c>
      <c r="AC276">
        <f ca="1">OFFSET(Export!M$8,$U276,0)</f>
        <v>0</v>
      </c>
      <c r="AD276">
        <f ca="1">OFFSET(Export!H$8,$U276,0)</f>
        <v>4</v>
      </c>
      <c r="AE276">
        <f ca="1">OFFSET(Export!N$8,$U276,0)</f>
        <v>0</v>
      </c>
      <c r="AF276">
        <f ca="1">OFFSET(Export!O$8,$U276,0)</f>
        <v>4</v>
      </c>
      <c r="AG276">
        <f ca="1">OFFSET(Export!P$8,$U276,0)</f>
        <v>15</v>
      </c>
      <c r="AH276">
        <f ca="1">OFFSET(Export!T$8,$U276,0)</f>
        <v>13</v>
      </c>
      <c r="AI276">
        <f ca="1">OFFSET(Export!E$8,$U276,0)</f>
        <v>11</v>
      </c>
    </row>
    <row r="277" spans="1:35" x14ac:dyDescent="0.25">
      <c r="A277">
        <f t="shared" si="8"/>
        <v>4410</v>
      </c>
      <c r="B277" s="1">
        <f ca="1">OFFSET(Import!B$8,$A277,0)</f>
        <v>43218</v>
      </c>
      <c r="C277">
        <f ca="1">OFFSET(Import!F$8,$A277,0)</f>
        <v>80</v>
      </c>
      <c r="D277">
        <f ca="1">OFFSET(Import!G$8,$A277,0)</f>
        <v>0</v>
      </c>
      <c r="E277">
        <f ca="1">OFFSET(Import!I$8,$A277,0)</f>
        <v>100</v>
      </c>
      <c r="F277">
        <f ca="1">OFFSET(Import!J$8,$A277,0)</f>
        <v>0</v>
      </c>
      <c r="G277">
        <f ca="1">OFFSET(Import!K$8,$A277,0)</f>
        <v>86</v>
      </c>
      <c r="H277">
        <f ca="1">OFFSET(Import!L$8,$A277,0)</f>
        <v>0</v>
      </c>
      <c r="I277">
        <f ca="1">OFFSET(Import!M$8,$A277,0)</f>
        <v>0</v>
      </c>
      <c r="J277">
        <f ca="1">OFFSET(Import!H$8,$A277,0)</f>
        <v>85</v>
      </c>
      <c r="K277">
        <f ca="1">OFFSET(Import!N$8,$A277,0)</f>
        <v>0</v>
      </c>
      <c r="L277">
        <f ca="1">OFFSET(Import!O$8,$A277,0)</f>
        <v>4</v>
      </c>
      <c r="M277">
        <f ca="1">OFFSET(Import!R$8,$A277,0)</f>
        <v>10</v>
      </c>
      <c r="N277">
        <f ca="1">OFFSET(Import!S$8,$A277,0)</f>
        <v>0</v>
      </c>
      <c r="O277">
        <f ca="1">OFFSET(Import!D$8,$A277,0)</f>
        <v>365</v>
      </c>
      <c r="U277">
        <f t="shared" si="9"/>
        <v>4410</v>
      </c>
      <c r="V277" s="1">
        <f ca="1">OFFSET(Export!B$8,$U277,0)</f>
        <v>43218</v>
      </c>
      <c r="W277">
        <f ca="1">OFFSET(Export!F$8,$U277,0)</f>
        <v>0</v>
      </c>
      <c r="X277">
        <f ca="1">OFFSET(Export!G$8,$U277,0)</f>
        <v>0</v>
      </c>
      <c r="Y277">
        <f ca="1">OFFSET(Export!I$8,$U277,0)</f>
        <v>0</v>
      </c>
      <c r="Z277">
        <f ca="1">OFFSET(Export!J$8,$U277,0)</f>
        <v>0</v>
      </c>
      <c r="AA277">
        <f ca="1">OFFSET(Export!K$8,$U277,0)</f>
        <v>0</v>
      </c>
      <c r="AB277">
        <f ca="1">OFFSET(Export!L$8,$U277,0)</f>
        <v>0</v>
      </c>
      <c r="AC277">
        <f ca="1">OFFSET(Export!M$8,$U277,0)</f>
        <v>0</v>
      </c>
      <c r="AD277">
        <f ca="1">OFFSET(Export!H$8,$U277,0)</f>
        <v>4</v>
      </c>
      <c r="AE277">
        <f ca="1">OFFSET(Export!N$8,$U277,0)</f>
        <v>0</v>
      </c>
      <c r="AF277">
        <f ca="1">OFFSET(Export!O$8,$U277,0)</f>
        <v>4</v>
      </c>
      <c r="AG277">
        <f ca="1">OFFSET(Export!P$8,$U277,0)</f>
        <v>15</v>
      </c>
      <c r="AH277">
        <f ca="1">OFFSET(Export!T$8,$U277,0)</f>
        <v>13</v>
      </c>
      <c r="AI277">
        <f ca="1">OFFSET(Export!E$8,$U277,0)</f>
        <v>11</v>
      </c>
    </row>
    <row r="278" spans="1:35" x14ac:dyDescent="0.25">
      <c r="A278">
        <f t="shared" si="8"/>
        <v>4411</v>
      </c>
      <c r="B278" s="1">
        <f ca="1">OFFSET(Import!B$8,$A278,0)</f>
        <v>43219</v>
      </c>
      <c r="C278">
        <f ca="1">OFFSET(Import!F$8,$A278,0)</f>
        <v>80</v>
      </c>
      <c r="D278">
        <f ca="1">OFFSET(Import!G$8,$A278,0)</f>
        <v>0</v>
      </c>
      <c r="E278">
        <f ca="1">OFFSET(Import!I$8,$A278,0)</f>
        <v>100</v>
      </c>
      <c r="F278">
        <f ca="1">OFFSET(Import!J$8,$A278,0)</f>
        <v>0</v>
      </c>
      <c r="G278">
        <f ca="1">OFFSET(Import!K$8,$A278,0)</f>
        <v>86</v>
      </c>
      <c r="H278">
        <f ca="1">OFFSET(Import!L$8,$A278,0)</f>
        <v>0</v>
      </c>
      <c r="I278">
        <f ca="1">OFFSET(Import!M$8,$A278,0)</f>
        <v>0</v>
      </c>
      <c r="J278">
        <f ca="1">OFFSET(Import!H$8,$A278,0)</f>
        <v>85</v>
      </c>
      <c r="K278">
        <f ca="1">OFFSET(Import!N$8,$A278,0)</f>
        <v>0</v>
      </c>
      <c r="L278">
        <f ca="1">OFFSET(Import!O$8,$A278,0)</f>
        <v>4</v>
      </c>
      <c r="M278">
        <f ca="1">OFFSET(Import!R$8,$A278,0)</f>
        <v>10</v>
      </c>
      <c r="N278">
        <f ca="1">OFFSET(Import!S$8,$A278,0)</f>
        <v>0</v>
      </c>
      <c r="O278">
        <f ca="1">OFFSET(Import!D$8,$A278,0)</f>
        <v>365</v>
      </c>
      <c r="U278">
        <f t="shared" si="9"/>
        <v>4411</v>
      </c>
      <c r="V278" s="1">
        <f ca="1">OFFSET(Export!B$8,$U278,0)</f>
        <v>43219</v>
      </c>
      <c r="W278">
        <f ca="1">OFFSET(Export!F$8,$U278,0)</f>
        <v>0</v>
      </c>
      <c r="X278">
        <f ca="1">OFFSET(Export!G$8,$U278,0)</f>
        <v>0</v>
      </c>
      <c r="Y278">
        <f ca="1">OFFSET(Export!I$8,$U278,0)</f>
        <v>0</v>
      </c>
      <c r="Z278">
        <f ca="1">OFFSET(Export!J$8,$U278,0)</f>
        <v>0</v>
      </c>
      <c r="AA278">
        <f ca="1">OFFSET(Export!K$8,$U278,0)</f>
        <v>0</v>
      </c>
      <c r="AB278">
        <f ca="1">OFFSET(Export!L$8,$U278,0)</f>
        <v>0</v>
      </c>
      <c r="AC278">
        <f ca="1">OFFSET(Export!M$8,$U278,0)</f>
        <v>0</v>
      </c>
      <c r="AD278">
        <f ca="1">OFFSET(Export!H$8,$U278,0)</f>
        <v>4</v>
      </c>
      <c r="AE278">
        <f ca="1">OFFSET(Export!N$8,$U278,0)</f>
        <v>0</v>
      </c>
      <c r="AF278">
        <f ca="1">OFFSET(Export!O$8,$U278,0)</f>
        <v>4</v>
      </c>
      <c r="AG278">
        <f ca="1">OFFSET(Export!P$8,$U278,0)</f>
        <v>15</v>
      </c>
      <c r="AH278">
        <f ca="1">OFFSET(Export!T$8,$U278,0)</f>
        <v>13</v>
      </c>
      <c r="AI278">
        <f ca="1">OFFSET(Export!E$8,$U278,0)</f>
        <v>11</v>
      </c>
    </row>
    <row r="279" spans="1:35" x14ac:dyDescent="0.25">
      <c r="A279">
        <f t="shared" si="8"/>
        <v>4412</v>
      </c>
      <c r="B279" s="1">
        <f ca="1">OFFSET(Import!B$8,$A279,0)</f>
        <v>43220</v>
      </c>
      <c r="C279">
        <f ca="1">OFFSET(Import!F$8,$A279,0)</f>
        <v>80</v>
      </c>
      <c r="D279">
        <f ca="1">OFFSET(Import!G$8,$A279,0)</f>
        <v>0</v>
      </c>
      <c r="E279">
        <f ca="1">OFFSET(Import!I$8,$A279,0)</f>
        <v>100</v>
      </c>
      <c r="F279">
        <f ca="1">OFFSET(Import!J$8,$A279,0)</f>
        <v>0</v>
      </c>
      <c r="G279">
        <f ca="1">OFFSET(Import!K$8,$A279,0)</f>
        <v>86</v>
      </c>
      <c r="H279">
        <f ca="1">OFFSET(Import!L$8,$A279,0)</f>
        <v>0</v>
      </c>
      <c r="I279">
        <f ca="1">OFFSET(Import!M$8,$A279,0)</f>
        <v>0</v>
      </c>
      <c r="J279">
        <f ca="1">OFFSET(Import!H$8,$A279,0)</f>
        <v>85</v>
      </c>
      <c r="K279">
        <f ca="1">OFFSET(Import!N$8,$A279,0)</f>
        <v>0</v>
      </c>
      <c r="L279">
        <f ca="1">OFFSET(Import!O$8,$A279,0)</f>
        <v>4</v>
      </c>
      <c r="M279">
        <f ca="1">OFFSET(Import!R$8,$A279,0)</f>
        <v>10</v>
      </c>
      <c r="N279">
        <f ca="1">OFFSET(Import!S$8,$A279,0)</f>
        <v>0</v>
      </c>
      <c r="O279">
        <f ca="1">OFFSET(Import!D$8,$A279,0)</f>
        <v>365</v>
      </c>
      <c r="U279">
        <f t="shared" si="9"/>
        <v>4412</v>
      </c>
      <c r="V279" s="1">
        <f ca="1">OFFSET(Export!B$8,$U279,0)</f>
        <v>43220</v>
      </c>
      <c r="W279">
        <f ca="1">OFFSET(Export!F$8,$U279,0)</f>
        <v>0</v>
      </c>
      <c r="X279">
        <f ca="1">OFFSET(Export!G$8,$U279,0)</f>
        <v>0</v>
      </c>
      <c r="Y279">
        <f ca="1">OFFSET(Export!I$8,$U279,0)</f>
        <v>0</v>
      </c>
      <c r="Z279">
        <f ca="1">OFFSET(Export!J$8,$U279,0)</f>
        <v>0</v>
      </c>
      <c r="AA279">
        <f ca="1">OFFSET(Export!K$8,$U279,0)</f>
        <v>0</v>
      </c>
      <c r="AB279">
        <f ca="1">OFFSET(Export!L$8,$U279,0)</f>
        <v>0</v>
      </c>
      <c r="AC279">
        <f ca="1">OFFSET(Export!M$8,$U279,0)</f>
        <v>0</v>
      </c>
      <c r="AD279">
        <f ca="1">OFFSET(Export!H$8,$U279,0)</f>
        <v>4</v>
      </c>
      <c r="AE279">
        <f ca="1">OFFSET(Export!N$8,$U279,0)</f>
        <v>0</v>
      </c>
      <c r="AF279">
        <f ca="1">OFFSET(Export!O$8,$U279,0)</f>
        <v>4</v>
      </c>
      <c r="AG279">
        <f ca="1">OFFSET(Export!P$8,$U279,0)</f>
        <v>15</v>
      </c>
      <c r="AH279">
        <f ca="1">OFFSET(Export!T$8,$U279,0)</f>
        <v>13</v>
      </c>
      <c r="AI279">
        <f ca="1">OFFSET(Export!E$8,$U279,0)</f>
        <v>11</v>
      </c>
    </row>
    <row r="280" spans="1:35" x14ac:dyDescent="0.25">
      <c r="A280">
        <f t="shared" si="8"/>
        <v>4413</v>
      </c>
      <c r="B280" s="1">
        <f ca="1">OFFSET(Import!B$8,$A280,0)</f>
        <v>43221</v>
      </c>
      <c r="C280">
        <f ca="1">OFFSET(Import!F$8,$A280,0)</f>
        <v>55</v>
      </c>
      <c r="D280">
        <f ca="1">OFFSET(Import!G$8,$A280,0)</f>
        <v>0</v>
      </c>
      <c r="E280">
        <f ca="1">OFFSET(Import!I$8,$A280,0)</f>
        <v>50</v>
      </c>
      <c r="F280">
        <f ca="1">OFFSET(Import!J$8,$A280,0)</f>
        <v>0</v>
      </c>
      <c r="G280">
        <f ca="1">OFFSET(Import!K$8,$A280,0)</f>
        <v>146</v>
      </c>
      <c r="H280">
        <f ca="1">OFFSET(Import!L$8,$A280,0)</f>
        <v>0</v>
      </c>
      <c r="I280">
        <f ca="1">OFFSET(Import!M$8,$A280,0)</f>
        <v>0</v>
      </c>
      <c r="J280">
        <f ca="1">OFFSET(Import!H$8,$A280,0)</f>
        <v>120</v>
      </c>
      <c r="K280">
        <f ca="1">OFFSET(Import!N$8,$A280,0)</f>
        <v>0</v>
      </c>
      <c r="L280">
        <f ca="1">OFFSET(Import!O$8,$A280,0)</f>
        <v>4</v>
      </c>
      <c r="M280">
        <f ca="1">OFFSET(Import!R$8,$A280,0)</f>
        <v>0</v>
      </c>
      <c r="N280">
        <f ca="1">OFFSET(Import!S$8,$A280,0)</f>
        <v>0</v>
      </c>
      <c r="O280">
        <f ca="1">OFFSET(Import!D$8,$A280,0)</f>
        <v>375</v>
      </c>
      <c r="U280">
        <f t="shared" si="9"/>
        <v>4413</v>
      </c>
      <c r="V280" s="1">
        <f ca="1">OFFSET(Export!B$8,$U280,0)</f>
        <v>43221</v>
      </c>
      <c r="W280">
        <f ca="1">OFFSET(Export!F$8,$U280,0)</f>
        <v>0</v>
      </c>
      <c r="X280">
        <f ca="1">OFFSET(Export!G$8,$U280,0)</f>
        <v>0</v>
      </c>
      <c r="Y280">
        <f ca="1">OFFSET(Export!I$8,$U280,0)</f>
        <v>0</v>
      </c>
      <c r="Z280">
        <f ca="1">OFFSET(Export!J$8,$U280,0)</f>
        <v>0</v>
      </c>
      <c r="AA280">
        <f ca="1">OFFSET(Export!K$8,$U280,0)</f>
        <v>0</v>
      </c>
      <c r="AB280">
        <f ca="1">OFFSET(Export!L$8,$U280,0)</f>
        <v>0</v>
      </c>
      <c r="AC280">
        <f ca="1">OFFSET(Export!M$8,$U280,0)</f>
        <v>0</v>
      </c>
      <c r="AD280">
        <f ca="1">OFFSET(Export!H$8,$U280,0)</f>
        <v>8</v>
      </c>
      <c r="AE280">
        <f ca="1">OFFSET(Export!N$8,$U280,0)</f>
        <v>0</v>
      </c>
      <c r="AF280">
        <f ca="1">OFFSET(Export!O$8,$U280,0)</f>
        <v>4</v>
      </c>
      <c r="AG280">
        <f ca="1">OFFSET(Export!P$8,$U280,0)</f>
        <v>14</v>
      </c>
      <c r="AH280">
        <f ca="1">OFFSET(Export!T$8,$U280,0)</f>
        <v>14</v>
      </c>
      <c r="AI280">
        <f ca="1">OFFSET(Export!E$8,$U280,0)</f>
        <v>11</v>
      </c>
    </row>
    <row r="281" spans="1:35" x14ac:dyDescent="0.25">
      <c r="A281">
        <f t="shared" si="8"/>
        <v>4414</v>
      </c>
      <c r="B281" s="1">
        <f ca="1">OFFSET(Import!B$8,$A281,0)</f>
        <v>43222</v>
      </c>
      <c r="C281">
        <f ca="1">OFFSET(Import!F$8,$A281,0)</f>
        <v>55</v>
      </c>
      <c r="D281">
        <f ca="1">OFFSET(Import!G$8,$A281,0)</f>
        <v>0</v>
      </c>
      <c r="E281">
        <f ca="1">OFFSET(Import!I$8,$A281,0)</f>
        <v>50</v>
      </c>
      <c r="F281">
        <f ca="1">OFFSET(Import!J$8,$A281,0)</f>
        <v>0</v>
      </c>
      <c r="G281">
        <f ca="1">OFFSET(Import!K$8,$A281,0)</f>
        <v>146</v>
      </c>
      <c r="H281">
        <f ca="1">OFFSET(Import!L$8,$A281,0)</f>
        <v>0</v>
      </c>
      <c r="I281">
        <f ca="1">OFFSET(Import!M$8,$A281,0)</f>
        <v>0</v>
      </c>
      <c r="J281">
        <f ca="1">OFFSET(Import!H$8,$A281,0)</f>
        <v>120</v>
      </c>
      <c r="K281">
        <f ca="1">OFFSET(Import!N$8,$A281,0)</f>
        <v>0</v>
      </c>
      <c r="L281">
        <f ca="1">OFFSET(Import!O$8,$A281,0)</f>
        <v>4</v>
      </c>
      <c r="M281">
        <f ca="1">OFFSET(Import!R$8,$A281,0)</f>
        <v>0</v>
      </c>
      <c r="N281">
        <f ca="1">OFFSET(Import!S$8,$A281,0)</f>
        <v>0</v>
      </c>
      <c r="O281">
        <f ca="1">OFFSET(Import!D$8,$A281,0)</f>
        <v>375</v>
      </c>
      <c r="U281">
        <f t="shared" si="9"/>
        <v>4414</v>
      </c>
      <c r="V281" s="1">
        <f ca="1">OFFSET(Export!B$8,$U281,0)</f>
        <v>43222</v>
      </c>
      <c r="W281">
        <f ca="1">OFFSET(Export!F$8,$U281,0)</f>
        <v>0</v>
      </c>
      <c r="X281">
        <f ca="1">OFFSET(Export!G$8,$U281,0)</f>
        <v>0</v>
      </c>
      <c r="Y281">
        <f ca="1">OFFSET(Export!I$8,$U281,0)</f>
        <v>0</v>
      </c>
      <c r="Z281">
        <f ca="1">OFFSET(Export!J$8,$U281,0)</f>
        <v>0</v>
      </c>
      <c r="AA281">
        <f ca="1">OFFSET(Export!K$8,$U281,0)</f>
        <v>0</v>
      </c>
      <c r="AB281">
        <f ca="1">OFFSET(Export!L$8,$U281,0)</f>
        <v>0</v>
      </c>
      <c r="AC281">
        <f ca="1">OFFSET(Export!M$8,$U281,0)</f>
        <v>0</v>
      </c>
      <c r="AD281">
        <f ca="1">OFFSET(Export!H$8,$U281,0)</f>
        <v>8</v>
      </c>
      <c r="AE281">
        <f ca="1">OFFSET(Export!N$8,$U281,0)</f>
        <v>0</v>
      </c>
      <c r="AF281">
        <f ca="1">OFFSET(Export!O$8,$U281,0)</f>
        <v>4</v>
      </c>
      <c r="AG281">
        <f ca="1">OFFSET(Export!P$8,$U281,0)</f>
        <v>14</v>
      </c>
      <c r="AH281">
        <f ca="1">OFFSET(Export!T$8,$U281,0)</f>
        <v>14</v>
      </c>
      <c r="AI281">
        <f ca="1">OFFSET(Export!E$8,$U281,0)</f>
        <v>11</v>
      </c>
    </row>
    <row r="282" spans="1:35" x14ac:dyDescent="0.25">
      <c r="A282">
        <f t="shared" si="8"/>
        <v>4415</v>
      </c>
      <c r="B282" s="1">
        <f ca="1">OFFSET(Import!B$8,$A282,0)</f>
        <v>43223</v>
      </c>
      <c r="C282">
        <f ca="1">OFFSET(Import!F$8,$A282,0)</f>
        <v>55</v>
      </c>
      <c r="D282">
        <f ca="1">OFFSET(Import!G$8,$A282,0)</f>
        <v>0</v>
      </c>
      <c r="E282">
        <f ca="1">OFFSET(Import!I$8,$A282,0)</f>
        <v>50</v>
      </c>
      <c r="F282">
        <f ca="1">OFFSET(Import!J$8,$A282,0)</f>
        <v>0</v>
      </c>
      <c r="G282">
        <f ca="1">OFFSET(Import!K$8,$A282,0)</f>
        <v>146</v>
      </c>
      <c r="H282">
        <f ca="1">OFFSET(Import!L$8,$A282,0)</f>
        <v>0</v>
      </c>
      <c r="I282">
        <f ca="1">OFFSET(Import!M$8,$A282,0)</f>
        <v>0</v>
      </c>
      <c r="J282">
        <f ca="1">OFFSET(Import!H$8,$A282,0)</f>
        <v>120</v>
      </c>
      <c r="K282">
        <f ca="1">OFFSET(Import!N$8,$A282,0)</f>
        <v>0</v>
      </c>
      <c r="L282">
        <f ca="1">OFFSET(Import!O$8,$A282,0)</f>
        <v>4</v>
      </c>
      <c r="M282">
        <f ca="1">OFFSET(Import!R$8,$A282,0)</f>
        <v>0</v>
      </c>
      <c r="N282">
        <f ca="1">OFFSET(Import!S$8,$A282,0)</f>
        <v>0</v>
      </c>
      <c r="O282">
        <f ca="1">OFFSET(Import!D$8,$A282,0)</f>
        <v>375</v>
      </c>
      <c r="U282">
        <f t="shared" si="9"/>
        <v>4415</v>
      </c>
      <c r="V282" s="1">
        <f ca="1">OFFSET(Export!B$8,$U282,0)</f>
        <v>43223</v>
      </c>
      <c r="W282">
        <f ca="1">OFFSET(Export!F$8,$U282,0)</f>
        <v>0</v>
      </c>
      <c r="X282">
        <f ca="1">OFFSET(Export!G$8,$U282,0)</f>
        <v>0</v>
      </c>
      <c r="Y282">
        <f ca="1">OFFSET(Export!I$8,$U282,0)</f>
        <v>0</v>
      </c>
      <c r="Z282">
        <f ca="1">OFFSET(Export!J$8,$U282,0)</f>
        <v>0</v>
      </c>
      <c r="AA282">
        <f ca="1">OFFSET(Export!K$8,$U282,0)</f>
        <v>0</v>
      </c>
      <c r="AB282">
        <f ca="1">OFFSET(Export!L$8,$U282,0)</f>
        <v>0</v>
      </c>
      <c r="AC282">
        <f ca="1">OFFSET(Export!M$8,$U282,0)</f>
        <v>0</v>
      </c>
      <c r="AD282">
        <f ca="1">OFFSET(Export!H$8,$U282,0)</f>
        <v>8</v>
      </c>
      <c r="AE282">
        <f ca="1">OFFSET(Export!N$8,$U282,0)</f>
        <v>0</v>
      </c>
      <c r="AF282">
        <f ca="1">OFFSET(Export!O$8,$U282,0)</f>
        <v>4</v>
      </c>
      <c r="AG282">
        <f ca="1">OFFSET(Export!P$8,$U282,0)</f>
        <v>14</v>
      </c>
      <c r="AH282">
        <f ca="1">OFFSET(Export!T$8,$U282,0)</f>
        <v>14</v>
      </c>
      <c r="AI282">
        <f ca="1">OFFSET(Export!E$8,$U282,0)</f>
        <v>11</v>
      </c>
    </row>
    <row r="283" spans="1:35" x14ac:dyDescent="0.25">
      <c r="A283">
        <f t="shared" si="8"/>
        <v>4416</v>
      </c>
      <c r="B283" s="1">
        <f ca="1">OFFSET(Import!B$8,$A283,0)</f>
        <v>43224</v>
      </c>
      <c r="C283">
        <f ca="1">OFFSET(Import!F$8,$A283,0)</f>
        <v>55</v>
      </c>
      <c r="D283">
        <f ca="1">OFFSET(Import!G$8,$A283,0)</f>
        <v>0</v>
      </c>
      <c r="E283">
        <f ca="1">OFFSET(Import!I$8,$A283,0)</f>
        <v>50</v>
      </c>
      <c r="F283">
        <f ca="1">OFFSET(Import!J$8,$A283,0)</f>
        <v>0</v>
      </c>
      <c r="G283">
        <f ca="1">OFFSET(Import!K$8,$A283,0)</f>
        <v>146</v>
      </c>
      <c r="H283">
        <f ca="1">OFFSET(Import!L$8,$A283,0)</f>
        <v>0</v>
      </c>
      <c r="I283">
        <f ca="1">OFFSET(Import!M$8,$A283,0)</f>
        <v>0</v>
      </c>
      <c r="J283">
        <f ca="1">OFFSET(Import!H$8,$A283,0)</f>
        <v>120</v>
      </c>
      <c r="K283">
        <f ca="1">OFFSET(Import!N$8,$A283,0)</f>
        <v>0</v>
      </c>
      <c r="L283">
        <f ca="1">OFFSET(Import!O$8,$A283,0)</f>
        <v>4</v>
      </c>
      <c r="M283">
        <f ca="1">OFFSET(Import!R$8,$A283,0)</f>
        <v>0</v>
      </c>
      <c r="N283">
        <f ca="1">OFFSET(Import!S$8,$A283,0)</f>
        <v>0</v>
      </c>
      <c r="O283">
        <f ca="1">OFFSET(Import!D$8,$A283,0)</f>
        <v>375</v>
      </c>
      <c r="U283">
        <f t="shared" si="9"/>
        <v>4416</v>
      </c>
      <c r="V283" s="1">
        <f ca="1">OFFSET(Export!B$8,$U283,0)</f>
        <v>43224</v>
      </c>
      <c r="W283">
        <f ca="1">OFFSET(Export!F$8,$U283,0)</f>
        <v>0</v>
      </c>
      <c r="X283">
        <f ca="1">OFFSET(Export!G$8,$U283,0)</f>
        <v>0</v>
      </c>
      <c r="Y283">
        <f ca="1">OFFSET(Export!I$8,$U283,0)</f>
        <v>0</v>
      </c>
      <c r="Z283">
        <f ca="1">OFFSET(Export!J$8,$U283,0)</f>
        <v>0</v>
      </c>
      <c r="AA283">
        <f ca="1">OFFSET(Export!K$8,$U283,0)</f>
        <v>0</v>
      </c>
      <c r="AB283">
        <f ca="1">OFFSET(Export!L$8,$U283,0)</f>
        <v>0</v>
      </c>
      <c r="AC283">
        <f ca="1">OFFSET(Export!M$8,$U283,0)</f>
        <v>0</v>
      </c>
      <c r="AD283">
        <f ca="1">OFFSET(Export!H$8,$U283,0)</f>
        <v>8</v>
      </c>
      <c r="AE283">
        <f ca="1">OFFSET(Export!N$8,$U283,0)</f>
        <v>0</v>
      </c>
      <c r="AF283">
        <f ca="1">OFFSET(Export!O$8,$U283,0)</f>
        <v>4</v>
      </c>
      <c r="AG283">
        <f ca="1">OFFSET(Export!P$8,$U283,0)</f>
        <v>14</v>
      </c>
      <c r="AH283">
        <f ca="1">OFFSET(Export!T$8,$U283,0)</f>
        <v>14</v>
      </c>
      <c r="AI283">
        <f ca="1">OFFSET(Export!E$8,$U283,0)</f>
        <v>11</v>
      </c>
    </row>
    <row r="284" spans="1:35" x14ac:dyDescent="0.25">
      <c r="A284">
        <f t="shared" si="8"/>
        <v>4417</v>
      </c>
      <c r="B284" s="1">
        <f ca="1">OFFSET(Import!B$8,$A284,0)</f>
        <v>43225</v>
      </c>
      <c r="C284">
        <f ca="1">OFFSET(Import!F$8,$A284,0)</f>
        <v>55</v>
      </c>
      <c r="D284">
        <f ca="1">OFFSET(Import!G$8,$A284,0)</f>
        <v>0</v>
      </c>
      <c r="E284">
        <f ca="1">OFFSET(Import!I$8,$A284,0)</f>
        <v>50</v>
      </c>
      <c r="F284">
        <f ca="1">OFFSET(Import!J$8,$A284,0)</f>
        <v>0</v>
      </c>
      <c r="G284">
        <f ca="1">OFFSET(Import!K$8,$A284,0)</f>
        <v>146</v>
      </c>
      <c r="H284">
        <f ca="1">OFFSET(Import!L$8,$A284,0)</f>
        <v>0</v>
      </c>
      <c r="I284">
        <f ca="1">OFFSET(Import!M$8,$A284,0)</f>
        <v>0</v>
      </c>
      <c r="J284">
        <f ca="1">OFFSET(Import!H$8,$A284,0)</f>
        <v>120</v>
      </c>
      <c r="K284">
        <f ca="1">OFFSET(Import!N$8,$A284,0)</f>
        <v>0</v>
      </c>
      <c r="L284">
        <f ca="1">OFFSET(Import!O$8,$A284,0)</f>
        <v>4</v>
      </c>
      <c r="M284">
        <f ca="1">OFFSET(Import!R$8,$A284,0)</f>
        <v>0</v>
      </c>
      <c r="N284">
        <f ca="1">OFFSET(Import!S$8,$A284,0)</f>
        <v>0</v>
      </c>
      <c r="O284">
        <f ca="1">OFFSET(Import!D$8,$A284,0)</f>
        <v>375</v>
      </c>
      <c r="U284">
        <f t="shared" si="9"/>
        <v>4417</v>
      </c>
      <c r="V284" s="1">
        <f ca="1">OFFSET(Export!B$8,$U284,0)</f>
        <v>43225</v>
      </c>
      <c r="W284">
        <f ca="1">OFFSET(Export!F$8,$U284,0)</f>
        <v>0</v>
      </c>
      <c r="X284">
        <f ca="1">OFFSET(Export!G$8,$U284,0)</f>
        <v>0</v>
      </c>
      <c r="Y284">
        <f ca="1">OFFSET(Export!I$8,$U284,0)</f>
        <v>0</v>
      </c>
      <c r="Z284">
        <f ca="1">OFFSET(Export!J$8,$U284,0)</f>
        <v>0</v>
      </c>
      <c r="AA284">
        <f ca="1">OFFSET(Export!K$8,$U284,0)</f>
        <v>0</v>
      </c>
      <c r="AB284">
        <f ca="1">OFFSET(Export!L$8,$U284,0)</f>
        <v>0</v>
      </c>
      <c r="AC284">
        <f ca="1">OFFSET(Export!M$8,$U284,0)</f>
        <v>0</v>
      </c>
      <c r="AD284">
        <f ca="1">OFFSET(Export!H$8,$U284,0)</f>
        <v>8</v>
      </c>
      <c r="AE284">
        <f ca="1">OFFSET(Export!N$8,$U284,0)</f>
        <v>0</v>
      </c>
      <c r="AF284">
        <f ca="1">OFFSET(Export!O$8,$U284,0)</f>
        <v>4</v>
      </c>
      <c r="AG284">
        <f ca="1">OFFSET(Export!P$8,$U284,0)</f>
        <v>14</v>
      </c>
      <c r="AH284">
        <f ca="1">OFFSET(Export!T$8,$U284,0)</f>
        <v>14</v>
      </c>
      <c r="AI284">
        <f ca="1">OFFSET(Export!E$8,$U284,0)</f>
        <v>11</v>
      </c>
    </row>
    <row r="285" spans="1:35" x14ac:dyDescent="0.25">
      <c r="A285">
        <f t="shared" si="8"/>
        <v>4418</v>
      </c>
      <c r="B285" s="1">
        <f ca="1">OFFSET(Import!B$8,$A285,0)</f>
        <v>43226</v>
      </c>
      <c r="C285">
        <f ca="1">OFFSET(Import!F$8,$A285,0)</f>
        <v>55</v>
      </c>
      <c r="D285">
        <f ca="1">OFFSET(Import!G$8,$A285,0)</f>
        <v>0</v>
      </c>
      <c r="E285">
        <f ca="1">OFFSET(Import!I$8,$A285,0)</f>
        <v>50</v>
      </c>
      <c r="F285">
        <f ca="1">OFFSET(Import!J$8,$A285,0)</f>
        <v>0</v>
      </c>
      <c r="G285">
        <f ca="1">OFFSET(Import!K$8,$A285,0)</f>
        <v>146</v>
      </c>
      <c r="H285">
        <f ca="1">OFFSET(Import!L$8,$A285,0)</f>
        <v>0</v>
      </c>
      <c r="I285">
        <f ca="1">OFFSET(Import!M$8,$A285,0)</f>
        <v>0</v>
      </c>
      <c r="J285">
        <f ca="1">OFFSET(Import!H$8,$A285,0)</f>
        <v>120</v>
      </c>
      <c r="K285">
        <f ca="1">OFFSET(Import!N$8,$A285,0)</f>
        <v>0</v>
      </c>
      <c r="L285">
        <f ca="1">OFFSET(Import!O$8,$A285,0)</f>
        <v>4</v>
      </c>
      <c r="M285">
        <f ca="1">OFFSET(Import!R$8,$A285,0)</f>
        <v>0</v>
      </c>
      <c r="N285">
        <f ca="1">OFFSET(Import!S$8,$A285,0)</f>
        <v>0</v>
      </c>
      <c r="O285">
        <f ca="1">OFFSET(Import!D$8,$A285,0)</f>
        <v>375</v>
      </c>
      <c r="U285">
        <f t="shared" si="9"/>
        <v>4418</v>
      </c>
      <c r="V285" s="1">
        <f ca="1">OFFSET(Export!B$8,$U285,0)</f>
        <v>43226</v>
      </c>
      <c r="W285">
        <f ca="1">OFFSET(Export!F$8,$U285,0)</f>
        <v>0</v>
      </c>
      <c r="X285">
        <f ca="1">OFFSET(Export!G$8,$U285,0)</f>
        <v>0</v>
      </c>
      <c r="Y285">
        <f ca="1">OFFSET(Export!I$8,$U285,0)</f>
        <v>0</v>
      </c>
      <c r="Z285">
        <f ca="1">OFFSET(Export!J$8,$U285,0)</f>
        <v>0</v>
      </c>
      <c r="AA285">
        <f ca="1">OFFSET(Export!K$8,$U285,0)</f>
        <v>0</v>
      </c>
      <c r="AB285">
        <f ca="1">OFFSET(Export!L$8,$U285,0)</f>
        <v>0</v>
      </c>
      <c r="AC285">
        <f ca="1">OFFSET(Export!M$8,$U285,0)</f>
        <v>0</v>
      </c>
      <c r="AD285">
        <f ca="1">OFFSET(Export!H$8,$U285,0)</f>
        <v>8</v>
      </c>
      <c r="AE285">
        <f ca="1">OFFSET(Export!N$8,$U285,0)</f>
        <v>0</v>
      </c>
      <c r="AF285">
        <f ca="1">OFFSET(Export!O$8,$U285,0)</f>
        <v>4</v>
      </c>
      <c r="AG285">
        <f ca="1">OFFSET(Export!P$8,$U285,0)</f>
        <v>14</v>
      </c>
      <c r="AH285">
        <f ca="1">OFFSET(Export!T$8,$U285,0)</f>
        <v>14</v>
      </c>
      <c r="AI285">
        <f ca="1">OFFSET(Export!E$8,$U285,0)</f>
        <v>11</v>
      </c>
    </row>
    <row r="286" spans="1:35" x14ac:dyDescent="0.25">
      <c r="A286">
        <f t="shared" si="8"/>
        <v>4419</v>
      </c>
      <c r="B286" s="1">
        <f ca="1">OFFSET(Import!B$8,$A286,0)</f>
        <v>43227</v>
      </c>
      <c r="C286">
        <f ca="1">OFFSET(Import!F$8,$A286,0)</f>
        <v>55</v>
      </c>
      <c r="D286">
        <f ca="1">OFFSET(Import!G$8,$A286,0)</f>
        <v>0</v>
      </c>
      <c r="E286">
        <f ca="1">OFFSET(Import!I$8,$A286,0)</f>
        <v>50</v>
      </c>
      <c r="F286">
        <f ca="1">OFFSET(Import!J$8,$A286,0)</f>
        <v>0</v>
      </c>
      <c r="G286">
        <f ca="1">OFFSET(Import!K$8,$A286,0)</f>
        <v>146</v>
      </c>
      <c r="H286">
        <f ca="1">OFFSET(Import!L$8,$A286,0)</f>
        <v>0</v>
      </c>
      <c r="I286">
        <f ca="1">OFFSET(Import!M$8,$A286,0)</f>
        <v>0</v>
      </c>
      <c r="J286">
        <f ca="1">OFFSET(Import!H$8,$A286,0)</f>
        <v>120</v>
      </c>
      <c r="K286">
        <f ca="1">OFFSET(Import!N$8,$A286,0)</f>
        <v>0</v>
      </c>
      <c r="L286">
        <f ca="1">OFFSET(Import!O$8,$A286,0)</f>
        <v>4</v>
      </c>
      <c r="M286">
        <f ca="1">OFFSET(Import!R$8,$A286,0)</f>
        <v>0</v>
      </c>
      <c r="N286">
        <f ca="1">OFFSET(Import!S$8,$A286,0)</f>
        <v>0</v>
      </c>
      <c r="O286">
        <f ca="1">OFFSET(Import!D$8,$A286,0)</f>
        <v>375</v>
      </c>
      <c r="U286">
        <f t="shared" si="9"/>
        <v>4419</v>
      </c>
      <c r="V286" s="1">
        <f ca="1">OFFSET(Export!B$8,$U286,0)</f>
        <v>43227</v>
      </c>
      <c r="W286">
        <f ca="1">OFFSET(Export!F$8,$U286,0)</f>
        <v>0</v>
      </c>
      <c r="X286">
        <f ca="1">OFFSET(Export!G$8,$U286,0)</f>
        <v>0</v>
      </c>
      <c r="Y286">
        <f ca="1">OFFSET(Export!I$8,$U286,0)</f>
        <v>0</v>
      </c>
      <c r="Z286">
        <f ca="1">OFFSET(Export!J$8,$U286,0)</f>
        <v>0</v>
      </c>
      <c r="AA286">
        <f ca="1">OFFSET(Export!K$8,$U286,0)</f>
        <v>0</v>
      </c>
      <c r="AB286">
        <f ca="1">OFFSET(Export!L$8,$U286,0)</f>
        <v>0</v>
      </c>
      <c r="AC286">
        <f ca="1">OFFSET(Export!M$8,$U286,0)</f>
        <v>0</v>
      </c>
      <c r="AD286">
        <f ca="1">OFFSET(Export!H$8,$U286,0)</f>
        <v>8</v>
      </c>
      <c r="AE286">
        <f ca="1">OFFSET(Export!N$8,$U286,0)</f>
        <v>0</v>
      </c>
      <c r="AF286">
        <f ca="1">OFFSET(Export!O$8,$U286,0)</f>
        <v>4</v>
      </c>
      <c r="AG286">
        <f ca="1">OFFSET(Export!P$8,$U286,0)</f>
        <v>14</v>
      </c>
      <c r="AH286">
        <f ca="1">OFFSET(Export!T$8,$U286,0)</f>
        <v>14</v>
      </c>
      <c r="AI286">
        <f ca="1">OFFSET(Export!E$8,$U286,0)</f>
        <v>11</v>
      </c>
    </row>
    <row r="287" spans="1:35" x14ac:dyDescent="0.25">
      <c r="A287">
        <f t="shared" si="8"/>
        <v>4420</v>
      </c>
      <c r="B287" s="1">
        <f ca="1">OFFSET(Import!B$8,$A287,0)</f>
        <v>43228</v>
      </c>
      <c r="C287">
        <f ca="1">OFFSET(Import!F$8,$A287,0)</f>
        <v>55</v>
      </c>
      <c r="D287">
        <f ca="1">OFFSET(Import!G$8,$A287,0)</f>
        <v>0</v>
      </c>
      <c r="E287">
        <f ca="1">OFFSET(Import!I$8,$A287,0)</f>
        <v>50</v>
      </c>
      <c r="F287">
        <f ca="1">OFFSET(Import!J$8,$A287,0)</f>
        <v>0</v>
      </c>
      <c r="G287">
        <f ca="1">OFFSET(Import!K$8,$A287,0)</f>
        <v>146</v>
      </c>
      <c r="H287">
        <f ca="1">OFFSET(Import!L$8,$A287,0)</f>
        <v>0</v>
      </c>
      <c r="I287">
        <f ca="1">OFFSET(Import!M$8,$A287,0)</f>
        <v>0</v>
      </c>
      <c r="J287">
        <f ca="1">OFFSET(Import!H$8,$A287,0)</f>
        <v>120</v>
      </c>
      <c r="K287">
        <f ca="1">OFFSET(Import!N$8,$A287,0)</f>
        <v>0</v>
      </c>
      <c r="L287">
        <f ca="1">OFFSET(Import!O$8,$A287,0)</f>
        <v>4</v>
      </c>
      <c r="M287">
        <f ca="1">OFFSET(Import!R$8,$A287,0)</f>
        <v>0</v>
      </c>
      <c r="N287">
        <f ca="1">OFFSET(Import!S$8,$A287,0)</f>
        <v>0</v>
      </c>
      <c r="O287">
        <f ca="1">OFFSET(Import!D$8,$A287,0)</f>
        <v>375</v>
      </c>
      <c r="U287">
        <f t="shared" si="9"/>
        <v>4420</v>
      </c>
      <c r="V287" s="1">
        <f ca="1">OFFSET(Export!B$8,$U287,0)</f>
        <v>43228</v>
      </c>
      <c r="W287">
        <f ca="1">OFFSET(Export!F$8,$U287,0)</f>
        <v>0</v>
      </c>
      <c r="X287">
        <f ca="1">OFFSET(Export!G$8,$U287,0)</f>
        <v>0</v>
      </c>
      <c r="Y287">
        <f ca="1">OFFSET(Export!I$8,$U287,0)</f>
        <v>0</v>
      </c>
      <c r="Z287">
        <f ca="1">OFFSET(Export!J$8,$U287,0)</f>
        <v>0</v>
      </c>
      <c r="AA287">
        <f ca="1">OFFSET(Export!K$8,$U287,0)</f>
        <v>0</v>
      </c>
      <c r="AB287">
        <f ca="1">OFFSET(Export!L$8,$U287,0)</f>
        <v>0</v>
      </c>
      <c r="AC287">
        <f ca="1">OFFSET(Export!M$8,$U287,0)</f>
        <v>0</v>
      </c>
      <c r="AD287">
        <f ca="1">OFFSET(Export!H$8,$U287,0)</f>
        <v>8</v>
      </c>
      <c r="AE287">
        <f ca="1">OFFSET(Export!N$8,$U287,0)</f>
        <v>0</v>
      </c>
      <c r="AF287">
        <f ca="1">OFFSET(Export!O$8,$U287,0)</f>
        <v>4</v>
      </c>
      <c r="AG287">
        <f ca="1">OFFSET(Export!P$8,$U287,0)</f>
        <v>14</v>
      </c>
      <c r="AH287">
        <f ca="1">OFFSET(Export!T$8,$U287,0)</f>
        <v>14</v>
      </c>
      <c r="AI287">
        <f ca="1">OFFSET(Export!E$8,$U287,0)</f>
        <v>11</v>
      </c>
    </row>
    <row r="288" spans="1:35" x14ac:dyDescent="0.25">
      <c r="A288">
        <f t="shared" si="8"/>
        <v>4421</v>
      </c>
      <c r="B288" s="1">
        <f ca="1">OFFSET(Import!B$8,$A288,0)</f>
        <v>43229</v>
      </c>
      <c r="C288">
        <f ca="1">OFFSET(Import!F$8,$A288,0)</f>
        <v>55</v>
      </c>
      <c r="D288">
        <f ca="1">OFFSET(Import!G$8,$A288,0)</f>
        <v>0</v>
      </c>
      <c r="E288">
        <f ca="1">OFFSET(Import!I$8,$A288,0)</f>
        <v>50</v>
      </c>
      <c r="F288">
        <f ca="1">OFFSET(Import!J$8,$A288,0)</f>
        <v>0</v>
      </c>
      <c r="G288">
        <f ca="1">OFFSET(Import!K$8,$A288,0)</f>
        <v>146</v>
      </c>
      <c r="H288">
        <f ca="1">OFFSET(Import!L$8,$A288,0)</f>
        <v>0</v>
      </c>
      <c r="I288">
        <f ca="1">OFFSET(Import!M$8,$A288,0)</f>
        <v>0</v>
      </c>
      <c r="J288">
        <f ca="1">OFFSET(Import!H$8,$A288,0)</f>
        <v>120</v>
      </c>
      <c r="K288">
        <f ca="1">OFFSET(Import!N$8,$A288,0)</f>
        <v>0</v>
      </c>
      <c r="L288">
        <f ca="1">OFFSET(Import!O$8,$A288,0)</f>
        <v>4</v>
      </c>
      <c r="M288">
        <f ca="1">OFFSET(Import!R$8,$A288,0)</f>
        <v>0</v>
      </c>
      <c r="N288">
        <f ca="1">OFFSET(Import!S$8,$A288,0)</f>
        <v>0</v>
      </c>
      <c r="O288">
        <f ca="1">OFFSET(Import!D$8,$A288,0)</f>
        <v>375</v>
      </c>
      <c r="U288">
        <f t="shared" si="9"/>
        <v>4421</v>
      </c>
      <c r="V288" s="1">
        <f ca="1">OFFSET(Export!B$8,$U288,0)</f>
        <v>43229</v>
      </c>
      <c r="W288">
        <f ca="1">OFFSET(Export!F$8,$U288,0)</f>
        <v>0</v>
      </c>
      <c r="X288">
        <f ca="1">OFFSET(Export!G$8,$U288,0)</f>
        <v>0</v>
      </c>
      <c r="Y288">
        <f ca="1">OFFSET(Export!I$8,$U288,0)</f>
        <v>0</v>
      </c>
      <c r="Z288">
        <f ca="1">OFFSET(Export!J$8,$U288,0)</f>
        <v>0</v>
      </c>
      <c r="AA288">
        <f ca="1">OFFSET(Export!K$8,$U288,0)</f>
        <v>0</v>
      </c>
      <c r="AB288">
        <f ca="1">OFFSET(Export!L$8,$U288,0)</f>
        <v>0</v>
      </c>
      <c r="AC288">
        <f ca="1">OFFSET(Export!M$8,$U288,0)</f>
        <v>0</v>
      </c>
      <c r="AD288">
        <f ca="1">OFFSET(Export!H$8,$U288,0)</f>
        <v>8</v>
      </c>
      <c r="AE288">
        <f ca="1">OFFSET(Export!N$8,$U288,0)</f>
        <v>0</v>
      </c>
      <c r="AF288">
        <f ca="1">OFFSET(Export!O$8,$U288,0)</f>
        <v>4</v>
      </c>
      <c r="AG288">
        <f ca="1">OFFSET(Export!P$8,$U288,0)</f>
        <v>14</v>
      </c>
      <c r="AH288">
        <f ca="1">OFFSET(Export!T$8,$U288,0)</f>
        <v>14</v>
      </c>
      <c r="AI288">
        <f ca="1">OFFSET(Export!E$8,$U288,0)</f>
        <v>11</v>
      </c>
    </row>
    <row r="289" spans="1:35" x14ac:dyDescent="0.25">
      <c r="A289">
        <f t="shared" si="8"/>
        <v>4422</v>
      </c>
      <c r="B289" s="1">
        <f ca="1">OFFSET(Import!B$8,$A289,0)</f>
        <v>43230</v>
      </c>
      <c r="C289">
        <f ca="1">OFFSET(Import!F$8,$A289,0)</f>
        <v>55</v>
      </c>
      <c r="D289">
        <f ca="1">OFFSET(Import!G$8,$A289,0)</f>
        <v>0</v>
      </c>
      <c r="E289">
        <f ca="1">OFFSET(Import!I$8,$A289,0)</f>
        <v>50</v>
      </c>
      <c r="F289">
        <f ca="1">OFFSET(Import!J$8,$A289,0)</f>
        <v>0</v>
      </c>
      <c r="G289">
        <f ca="1">OFFSET(Import!K$8,$A289,0)</f>
        <v>146</v>
      </c>
      <c r="H289">
        <f ca="1">OFFSET(Import!L$8,$A289,0)</f>
        <v>0</v>
      </c>
      <c r="I289">
        <f ca="1">OFFSET(Import!M$8,$A289,0)</f>
        <v>0</v>
      </c>
      <c r="J289">
        <f ca="1">OFFSET(Import!H$8,$A289,0)</f>
        <v>120</v>
      </c>
      <c r="K289">
        <f ca="1">OFFSET(Import!N$8,$A289,0)</f>
        <v>0</v>
      </c>
      <c r="L289">
        <f ca="1">OFFSET(Import!O$8,$A289,0)</f>
        <v>4</v>
      </c>
      <c r="M289">
        <f ca="1">OFFSET(Import!R$8,$A289,0)</f>
        <v>0</v>
      </c>
      <c r="N289">
        <f ca="1">OFFSET(Import!S$8,$A289,0)</f>
        <v>0</v>
      </c>
      <c r="O289">
        <f ca="1">OFFSET(Import!D$8,$A289,0)</f>
        <v>375</v>
      </c>
      <c r="U289">
        <f t="shared" si="9"/>
        <v>4422</v>
      </c>
      <c r="V289" s="1">
        <f ca="1">OFFSET(Export!B$8,$U289,0)</f>
        <v>43230</v>
      </c>
      <c r="W289">
        <f ca="1">OFFSET(Export!F$8,$U289,0)</f>
        <v>0</v>
      </c>
      <c r="X289">
        <f ca="1">OFFSET(Export!G$8,$U289,0)</f>
        <v>0</v>
      </c>
      <c r="Y289">
        <f ca="1">OFFSET(Export!I$8,$U289,0)</f>
        <v>0</v>
      </c>
      <c r="Z289">
        <f ca="1">OFFSET(Export!J$8,$U289,0)</f>
        <v>0</v>
      </c>
      <c r="AA289">
        <f ca="1">OFFSET(Export!K$8,$U289,0)</f>
        <v>0</v>
      </c>
      <c r="AB289">
        <f ca="1">OFFSET(Export!L$8,$U289,0)</f>
        <v>0</v>
      </c>
      <c r="AC289">
        <f ca="1">OFFSET(Export!M$8,$U289,0)</f>
        <v>0</v>
      </c>
      <c r="AD289">
        <f ca="1">OFFSET(Export!H$8,$U289,0)</f>
        <v>8</v>
      </c>
      <c r="AE289">
        <f ca="1">OFFSET(Export!N$8,$U289,0)</f>
        <v>0</v>
      </c>
      <c r="AF289">
        <f ca="1">OFFSET(Export!O$8,$U289,0)</f>
        <v>4</v>
      </c>
      <c r="AG289">
        <f ca="1">OFFSET(Export!P$8,$U289,0)</f>
        <v>14</v>
      </c>
      <c r="AH289">
        <f ca="1">OFFSET(Export!T$8,$U289,0)</f>
        <v>14</v>
      </c>
      <c r="AI289">
        <f ca="1">OFFSET(Export!E$8,$U289,0)</f>
        <v>11</v>
      </c>
    </row>
    <row r="290" spans="1:35" x14ac:dyDescent="0.25">
      <c r="A290">
        <f t="shared" si="8"/>
        <v>4423</v>
      </c>
      <c r="B290" s="1">
        <f ca="1">OFFSET(Import!B$8,$A290,0)</f>
        <v>43231</v>
      </c>
      <c r="C290">
        <f ca="1">OFFSET(Import!F$8,$A290,0)</f>
        <v>55</v>
      </c>
      <c r="D290">
        <f ca="1">OFFSET(Import!G$8,$A290,0)</f>
        <v>0</v>
      </c>
      <c r="E290">
        <f ca="1">OFFSET(Import!I$8,$A290,0)</f>
        <v>50</v>
      </c>
      <c r="F290">
        <f ca="1">OFFSET(Import!J$8,$A290,0)</f>
        <v>0</v>
      </c>
      <c r="G290">
        <f ca="1">OFFSET(Import!K$8,$A290,0)</f>
        <v>146</v>
      </c>
      <c r="H290">
        <f ca="1">OFFSET(Import!L$8,$A290,0)</f>
        <v>0</v>
      </c>
      <c r="I290">
        <f ca="1">OFFSET(Import!M$8,$A290,0)</f>
        <v>0</v>
      </c>
      <c r="J290">
        <f ca="1">OFFSET(Import!H$8,$A290,0)</f>
        <v>120</v>
      </c>
      <c r="K290">
        <f ca="1">OFFSET(Import!N$8,$A290,0)</f>
        <v>0</v>
      </c>
      <c r="L290">
        <f ca="1">OFFSET(Import!O$8,$A290,0)</f>
        <v>4</v>
      </c>
      <c r="M290">
        <f ca="1">OFFSET(Import!R$8,$A290,0)</f>
        <v>0</v>
      </c>
      <c r="N290">
        <f ca="1">OFFSET(Import!S$8,$A290,0)</f>
        <v>0</v>
      </c>
      <c r="O290">
        <f ca="1">OFFSET(Import!D$8,$A290,0)</f>
        <v>375</v>
      </c>
      <c r="U290">
        <f t="shared" si="9"/>
        <v>4423</v>
      </c>
      <c r="V290" s="1">
        <f ca="1">OFFSET(Export!B$8,$U290,0)</f>
        <v>43231</v>
      </c>
      <c r="W290">
        <f ca="1">OFFSET(Export!F$8,$U290,0)</f>
        <v>0</v>
      </c>
      <c r="X290">
        <f ca="1">OFFSET(Export!G$8,$U290,0)</f>
        <v>0</v>
      </c>
      <c r="Y290">
        <f ca="1">OFFSET(Export!I$8,$U290,0)</f>
        <v>0</v>
      </c>
      <c r="Z290">
        <f ca="1">OFFSET(Export!J$8,$U290,0)</f>
        <v>0</v>
      </c>
      <c r="AA290">
        <f ca="1">OFFSET(Export!K$8,$U290,0)</f>
        <v>0</v>
      </c>
      <c r="AB290">
        <f ca="1">OFFSET(Export!L$8,$U290,0)</f>
        <v>0</v>
      </c>
      <c r="AC290">
        <f ca="1">OFFSET(Export!M$8,$U290,0)</f>
        <v>0</v>
      </c>
      <c r="AD290">
        <f ca="1">OFFSET(Export!H$8,$U290,0)</f>
        <v>8</v>
      </c>
      <c r="AE290">
        <f ca="1">OFFSET(Export!N$8,$U290,0)</f>
        <v>0</v>
      </c>
      <c r="AF290">
        <f ca="1">OFFSET(Export!O$8,$U290,0)</f>
        <v>4</v>
      </c>
      <c r="AG290">
        <f ca="1">OFFSET(Export!P$8,$U290,0)</f>
        <v>14</v>
      </c>
      <c r="AH290">
        <f ca="1">OFFSET(Export!T$8,$U290,0)</f>
        <v>14</v>
      </c>
      <c r="AI290">
        <f ca="1">OFFSET(Export!E$8,$U290,0)</f>
        <v>11</v>
      </c>
    </row>
    <row r="291" spans="1:35" x14ac:dyDescent="0.25">
      <c r="A291">
        <f t="shared" si="8"/>
        <v>4424</v>
      </c>
      <c r="B291" s="1">
        <f ca="1">OFFSET(Import!B$8,$A291,0)</f>
        <v>43232</v>
      </c>
      <c r="C291">
        <f ca="1">OFFSET(Import!F$8,$A291,0)</f>
        <v>55</v>
      </c>
      <c r="D291">
        <f ca="1">OFFSET(Import!G$8,$A291,0)</f>
        <v>0</v>
      </c>
      <c r="E291">
        <f ca="1">OFFSET(Import!I$8,$A291,0)</f>
        <v>50</v>
      </c>
      <c r="F291">
        <f ca="1">OFFSET(Import!J$8,$A291,0)</f>
        <v>0</v>
      </c>
      <c r="G291">
        <f ca="1">OFFSET(Import!K$8,$A291,0)</f>
        <v>146</v>
      </c>
      <c r="H291">
        <f ca="1">OFFSET(Import!L$8,$A291,0)</f>
        <v>0</v>
      </c>
      <c r="I291">
        <f ca="1">OFFSET(Import!M$8,$A291,0)</f>
        <v>0</v>
      </c>
      <c r="J291">
        <f ca="1">OFFSET(Import!H$8,$A291,0)</f>
        <v>120</v>
      </c>
      <c r="K291">
        <f ca="1">OFFSET(Import!N$8,$A291,0)</f>
        <v>0</v>
      </c>
      <c r="L291">
        <f ca="1">OFFSET(Import!O$8,$A291,0)</f>
        <v>4</v>
      </c>
      <c r="M291">
        <f ca="1">OFFSET(Import!R$8,$A291,0)</f>
        <v>0</v>
      </c>
      <c r="N291">
        <f ca="1">OFFSET(Import!S$8,$A291,0)</f>
        <v>0</v>
      </c>
      <c r="O291">
        <f ca="1">OFFSET(Import!D$8,$A291,0)</f>
        <v>375</v>
      </c>
      <c r="U291">
        <f t="shared" si="9"/>
        <v>4424</v>
      </c>
      <c r="V291" s="1">
        <f ca="1">OFFSET(Export!B$8,$U291,0)</f>
        <v>43232</v>
      </c>
      <c r="W291">
        <f ca="1">OFFSET(Export!F$8,$U291,0)</f>
        <v>0</v>
      </c>
      <c r="X291">
        <f ca="1">OFFSET(Export!G$8,$U291,0)</f>
        <v>0</v>
      </c>
      <c r="Y291">
        <f ca="1">OFFSET(Export!I$8,$U291,0)</f>
        <v>0</v>
      </c>
      <c r="Z291">
        <f ca="1">OFFSET(Export!J$8,$U291,0)</f>
        <v>0</v>
      </c>
      <c r="AA291">
        <f ca="1">OFFSET(Export!K$8,$U291,0)</f>
        <v>0</v>
      </c>
      <c r="AB291">
        <f ca="1">OFFSET(Export!L$8,$U291,0)</f>
        <v>0</v>
      </c>
      <c r="AC291">
        <f ca="1">OFFSET(Export!M$8,$U291,0)</f>
        <v>0</v>
      </c>
      <c r="AD291">
        <f ca="1">OFFSET(Export!H$8,$U291,0)</f>
        <v>8</v>
      </c>
      <c r="AE291">
        <f ca="1">OFFSET(Export!N$8,$U291,0)</f>
        <v>0</v>
      </c>
      <c r="AF291">
        <f ca="1">OFFSET(Export!O$8,$U291,0)</f>
        <v>4</v>
      </c>
      <c r="AG291">
        <f ca="1">OFFSET(Export!P$8,$U291,0)</f>
        <v>14</v>
      </c>
      <c r="AH291">
        <f ca="1">OFFSET(Export!T$8,$U291,0)</f>
        <v>14</v>
      </c>
      <c r="AI291">
        <f ca="1">OFFSET(Export!E$8,$U291,0)</f>
        <v>11</v>
      </c>
    </row>
    <row r="292" spans="1:35" x14ac:dyDescent="0.25">
      <c r="A292">
        <f t="shared" si="8"/>
        <v>4425</v>
      </c>
      <c r="B292" s="1">
        <f ca="1">OFFSET(Import!B$8,$A292,0)</f>
        <v>43233</v>
      </c>
      <c r="C292">
        <f ca="1">OFFSET(Import!F$8,$A292,0)</f>
        <v>55</v>
      </c>
      <c r="D292">
        <f ca="1">OFFSET(Import!G$8,$A292,0)</f>
        <v>0</v>
      </c>
      <c r="E292">
        <f ca="1">OFFSET(Import!I$8,$A292,0)</f>
        <v>50</v>
      </c>
      <c r="F292">
        <f ca="1">OFFSET(Import!J$8,$A292,0)</f>
        <v>0</v>
      </c>
      <c r="G292">
        <f ca="1">OFFSET(Import!K$8,$A292,0)</f>
        <v>146</v>
      </c>
      <c r="H292">
        <f ca="1">OFFSET(Import!L$8,$A292,0)</f>
        <v>0</v>
      </c>
      <c r="I292">
        <f ca="1">OFFSET(Import!M$8,$A292,0)</f>
        <v>0</v>
      </c>
      <c r="J292">
        <f ca="1">OFFSET(Import!H$8,$A292,0)</f>
        <v>120</v>
      </c>
      <c r="K292">
        <f ca="1">OFFSET(Import!N$8,$A292,0)</f>
        <v>0</v>
      </c>
      <c r="L292">
        <f ca="1">OFFSET(Import!O$8,$A292,0)</f>
        <v>4</v>
      </c>
      <c r="M292">
        <f ca="1">OFFSET(Import!R$8,$A292,0)</f>
        <v>0</v>
      </c>
      <c r="N292">
        <f ca="1">OFFSET(Import!S$8,$A292,0)</f>
        <v>0</v>
      </c>
      <c r="O292">
        <f ca="1">OFFSET(Import!D$8,$A292,0)</f>
        <v>375</v>
      </c>
      <c r="U292">
        <f t="shared" si="9"/>
        <v>4425</v>
      </c>
      <c r="V292" s="1">
        <f ca="1">OFFSET(Export!B$8,$U292,0)</f>
        <v>43233</v>
      </c>
      <c r="W292">
        <f ca="1">OFFSET(Export!F$8,$U292,0)</f>
        <v>0</v>
      </c>
      <c r="X292">
        <f ca="1">OFFSET(Export!G$8,$U292,0)</f>
        <v>0</v>
      </c>
      <c r="Y292">
        <f ca="1">OFFSET(Export!I$8,$U292,0)</f>
        <v>0</v>
      </c>
      <c r="Z292">
        <f ca="1">OFFSET(Export!J$8,$U292,0)</f>
        <v>0</v>
      </c>
      <c r="AA292">
        <f ca="1">OFFSET(Export!K$8,$U292,0)</f>
        <v>0</v>
      </c>
      <c r="AB292">
        <f ca="1">OFFSET(Export!L$8,$U292,0)</f>
        <v>0</v>
      </c>
      <c r="AC292">
        <f ca="1">OFFSET(Export!M$8,$U292,0)</f>
        <v>0</v>
      </c>
      <c r="AD292">
        <f ca="1">OFFSET(Export!H$8,$U292,0)</f>
        <v>8</v>
      </c>
      <c r="AE292">
        <f ca="1">OFFSET(Export!N$8,$U292,0)</f>
        <v>0</v>
      </c>
      <c r="AF292">
        <f ca="1">OFFSET(Export!O$8,$U292,0)</f>
        <v>4</v>
      </c>
      <c r="AG292">
        <f ca="1">OFFSET(Export!P$8,$U292,0)</f>
        <v>14</v>
      </c>
      <c r="AH292">
        <f ca="1">OFFSET(Export!T$8,$U292,0)</f>
        <v>14</v>
      </c>
      <c r="AI292">
        <f ca="1">OFFSET(Export!E$8,$U292,0)</f>
        <v>11</v>
      </c>
    </row>
    <row r="293" spans="1:35" x14ac:dyDescent="0.25">
      <c r="A293">
        <f t="shared" si="8"/>
        <v>4426</v>
      </c>
      <c r="B293" s="1">
        <f ca="1">OFFSET(Import!B$8,$A293,0)</f>
        <v>43234</v>
      </c>
      <c r="C293">
        <f ca="1">OFFSET(Import!F$8,$A293,0)</f>
        <v>55</v>
      </c>
      <c r="D293">
        <f ca="1">OFFSET(Import!G$8,$A293,0)</f>
        <v>0</v>
      </c>
      <c r="E293">
        <f ca="1">OFFSET(Import!I$8,$A293,0)</f>
        <v>50</v>
      </c>
      <c r="F293">
        <f ca="1">OFFSET(Import!J$8,$A293,0)</f>
        <v>0</v>
      </c>
      <c r="G293">
        <f ca="1">OFFSET(Import!K$8,$A293,0)</f>
        <v>146</v>
      </c>
      <c r="H293">
        <f ca="1">OFFSET(Import!L$8,$A293,0)</f>
        <v>0</v>
      </c>
      <c r="I293">
        <f ca="1">OFFSET(Import!M$8,$A293,0)</f>
        <v>0</v>
      </c>
      <c r="J293">
        <f ca="1">OFFSET(Import!H$8,$A293,0)</f>
        <v>120</v>
      </c>
      <c r="K293">
        <f ca="1">OFFSET(Import!N$8,$A293,0)</f>
        <v>0</v>
      </c>
      <c r="L293">
        <f ca="1">OFFSET(Import!O$8,$A293,0)</f>
        <v>4</v>
      </c>
      <c r="M293">
        <f ca="1">OFFSET(Import!R$8,$A293,0)</f>
        <v>0</v>
      </c>
      <c r="N293">
        <f ca="1">OFFSET(Import!S$8,$A293,0)</f>
        <v>0</v>
      </c>
      <c r="O293">
        <f ca="1">OFFSET(Import!D$8,$A293,0)</f>
        <v>375</v>
      </c>
      <c r="U293">
        <f t="shared" si="9"/>
        <v>4426</v>
      </c>
      <c r="V293" s="1">
        <f ca="1">OFFSET(Export!B$8,$U293,0)</f>
        <v>43234</v>
      </c>
      <c r="W293">
        <f ca="1">OFFSET(Export!F$8,$U293,0)</f>
        <v>0</v>
      </c>
      <c r="X293">
        <f ca="1">OFFSET(Export!G$8,$U293,0)</f>
        <v>0</v>
      </c>
      <c r="Y293">
        <f ca="1">OFFSET(Export!I$8,$U293,0)</f>
        <v>0</v>
      </c>
      <c r="Z293">
        <f ca="1">OFFSET(Export!J$8,$U293,0)</f>
        <v>0</v>
      </c>
      <c r="AA293">
        <f ca="1">OFFSET(Export!K$8,$U293,0)</f>
        <v>0</v>
      </c>
      <c r="AB293">
        <f ca="1">OFFSET(Export!L$8,$U293,0)</f>
        <v>0</v>
      </c>
      <c r="AC293">
        <f ca="1">OFFSET(Export!M$8,$U293,0)</f>
        <v>0</v>
      </c>
      <c r="AD293">
        <f ca="1">OFFSET(Export!H$8,$U293,0)</f>
        <v>8</v>
      </c>
      <c r="AE293">
        <f ca="1">OFFSET(Export!N$8,$U293,0)</f>
        <v>0</v>
      </c>
      <c r="AF293">
        <f ca="1">OFFSET(Export!O$8,$U293,0)</f>
        <v>4</v>
      </c>
      <c r="AG293">
        <f ca="1">OFFSET(Export!P$8,$U293,0)</f>
        <v>14</v>
      </c>
      <c r="AH293">
        <f ca="1">OFFSET(Export!T$8,$U293,0)</f>
        <v>14</v>
      </c>
      <c r="AI293">
        <f ca="1">OFFSET(Export!E$8,$U293,0)</f>
        <v>11</v>
      </c>
    </row>
    <row r="294" spans="1:35" x14ac:dyDescent="0.25">
      <c r="A294">
        <f t="shared" si="8"/>
        <v>4427</v>
      </c>
      <c r="B294" s="1">
        <f ca="1">OFFSET(Import!B$8,$A294,0)</f>
        <v>43235</v>
      </c>
      <c r="C294">
        <f ca="1">OFFSET(Import!F$8,$A294,0)</f>
        <v>55</v>
      </c>
      <c r="D294">
        <f ca="1">OFFSET(Import!G$8,$A294,0)</f>
        <v>0</v>
      </c>
      <c r="E294">
        <f ca="1">OFFSET(Import!I$8,$A294,0)</f>
        <v>50</v>
      </c>
      <c r="F294">
        <f ca="1">OFFSET(Import!J$8,$A294,0)</f>
        <v>0</v>
      </c>
      <c r="G294">
        <f ca="1">OFFSET(Import!K$8,$A294,0)</f>
        <v>146</v>
      </c>
      <c r="H294">
        <f ca="1">OFFSET(Import!L$8,$A294,0)</f>
        <v>0</v>
      </c>
      <c r="I294">
        <f ca="1">OFFSET(Import!M$8,$A294,0)</f>
        <v>0</v>
      </c>
      <c r="J294">
        <f ca="1">OFFSET(Import!H$8,$A294,0)</f>
        <v>120</v>
      </c>
      <c r="K294">
        <f ca="1">OFFSET(Import!N$8,$A294,0)</f>
        <v>0</v>
      </c>
      <c r="L294">
        <f ca="1">OFFSET(Import!O$8,$A294,0)</f>
        <v>4</v>
      </c>
      <c r="M294">
        <f ca="1">OFFSET(Import!R$8,$A294,0)</f>
        <v>0</v>
      </c>
      <c r="N294">
        <f ca="1">OFFSET(Import!S$8,$A294,0)</f>
        <v>0</v>
      </c>
      <c r="O294">
        <f ca="1">OFFSET(Import!D$8,$A294,0)</f>
        <v>375</v>
      </c>
      <c r="U294">
        <f t="shared" si="9"/>
        <v>4427</v>
      </c>
      <c r="V294" s="1">
        <f ca="1">OFFSET(Export!B$8,$U294,0)</f>
        <v>43235</v>
      </c>
      <c r="W294">
        <f ca="1">OFFSET(Export!F$8,$U294,0)</f>
        <v>0</v>
      </c>
      <c r="X294">
        <f ca="1">OFFSET(Export!G$8,$U294,0)</f>
        <v>0</v>
      </c>
      <c r="Y294">
        <f ca="1">OFFSET(Export!I$8,$U294,0)</f>
        <v>0</v>
      </c>
      <c r="Z294">
        <f ca="1">OFFSET(Export!J$8,$U294,0)</f>
        <v>0</v>
      </c>
      <c r="AA294">
        <f ca="1">OFFSET(Export!K$8,$U294,0)</f>
        <v>0</v>
      </c>
      <c r="AB294">
        <f ca="1">OFFSET(Export!L$8,$U294,0)</f>
        <v>0</v>
      </c>
      <c r="AC294">
        <f ca="1">OFFSET(Export!M$8,$U294,0)</f>
        <v>0</v>
      </c>
      <c r="AD294">
        <f ca="1">OFFSET(Export!H$8,$U294,0)</f>
        <v>8</v>
      </c>
      <c r="AE294">
        <f ca="1">OFFSET(Export!N$8,$U294,0)</f>
        <v>0</v>
      </c>
      <c r="AF294">
        <f ca="1">OFFSET(Export!O$8,$U294,0)</f>
        <v>4</v>
      </c>
      <c r="AG294">
        <f ca="1">OFFSET(Export!P$8,$U294,0)</f>
        <v>14</v>
      </c>
      <c r="AH294">
        <f ca="1">OFFSET(Export!T$8,$U294,0)</f>
        <v>14</v>
      </c>
      <c r="AI294">
        <f ca="1">OFFSET(Export!E$8,$U294,0)</f>
        <v>11</v>
      </c>
    </row>
    <row r="295" spans="1:35" x14ac:dyDescent="0.25">
      <c r="A295">
        <f t="shared" si="8"/>
        <v>4428</v>
      </c>
      <c r="B295" s="1">
        <f ca="1">OFFSET(Import!B$8,$A295,0)</f>
        <v>43236</v>
      </c>
      <c r="C295">
        <f ca="1">OFFSET(Import!F$8,$A295,0)</f>
        <v>55</v>
      </c>
      <c r="D295">
        <f ca="1">OFFSET(Import!G$8,$A295,0)</f>
        <v>0</v>
      </c>
      <c r="E295">
        <f ca="1">OFFSET(Import!I$8,$A295,0)</f>
        <v>50</v>
      </c>
      <c r="F295">
        <f ca="1">OFFSET(Import!J$8,$A295,0)</f>
        <v>0</v>
      </c>
      <c r="G295">
        <f ca="1">OFFSET(Import!K$8,$A295,0)</f>
        <v>146</v>
      </c>
      <c r="H295">
        <f ca="1">OFFSET(Import!L$8,$A295,0)</f>
        <v>0</v>
      </c>
      <c r="I295">
        <f ca="1">OFFSET(Import!M$8,$A295,0)</f>
        <v>0</v>
      </c>
      <c r="J295">
        <f ca="1">OFFSET(Import!H$8,$A295,0)</f>
        <v>120</v>
      </c>
      <c r="K295">
        <f ca="1">OFFSET(Import!N$8,$A295,0)</f>
        <v>0</v>
      </c>
      <c r="L295">
        <f ca="1">OFFSET(Import!O$8,$A295,0)</f>
        <v>4</v>
      </c>
      <c r="M295">
        <f ca="1">OFFSET(Import!R$8,$A295,0)</f>
        <v>0</v>
      </c>
      <c r="N295">
        <f ca="1">OFFSET(Import!S$8,$A295,0)</f>
        <v>0</v>
      </c>
      <c r="O295">
        <f ca="1">OFFSET(Import!D$8,$A295,0)</f>
        <v>375</v>
      </c>
      <c r="U295">
        <f t="shared" si="9"/>
        <v>4428</v>
      </c>
      <c r="V295" s="1">
        <f ca="1">OFFSET(Export!B$8,$U295,0)</f>
        <v>43236</v>
      </c>
      <c r="W295">
        <f ca="1">OFFSET(Export!F$8,$U295,0)</f>
        <v>0</v>
      </c>
      <c r="X295">
        <f ca="1">OFFSET(Export!G$8,$U295,0)</f>
        <v>0</v>
      </c>
      <c r="Y295">
        <f ca="1">OFFSET(Export!I$8,$U295,0)</f>
        <v>0</v>
      </c>
      <c r="Z295">
        <f ca="1">OFFSET(Export!J$8,$U295,0)</f>
        <v>0</v>
      </c>
      <c r="AA295">
        <f ca="1">OFFSET(Export!K$8,$U295,0)</f>
        <v>0</v>
      </c>
      <c r="AB295">
        <f ca="1">OFFSET(Export!L$8,$U295,0)</f>
        <v>0</v>
      </c>
      <c r="AC295">
        <f ca="1">OFFSET(Export!M$8,$U295,0)</f>
        <v>0</v>
      </c>
      <c r="AD295">
        <f ca="1">OFFSET(Export!H$8,$U295,0)</f>
        <v>8</v>
      </c>
      <c r="AE295">
        <f ca="1">OFFSET(Export!N$8,$U295,0)</f>
        <v>0</v>
      </c>
      <c r="AF295">
        <f ca="1">OFFSET(Export!O$8,$U295,0)</f>
        <v>4</v>
      </c>
      <c r="AG295">
        <f ca="1">OFFSET(Export!P$8,$U295,0)</f>
        <v>14</v>
      </c>
      <c r="AH295">
        <f ca="1">OFFSET(Export!T$8,$U295,0)</f>
        <v>14</v>
      </c>
      <c r="AI295">
        <f ca="1">OFFSET(Export!E$8,$U295,0)</f>
        <v>11</v>
      </c>
    </row>
    <row r="296" spans="1:35" x14ac:dyDescent="0.25">
      <c r="A296">
        <f t="shared" si="8"/>
        <v>4429</v>
      </c>
      <c r="B296" s="1">
        <f ca="1">OFFSET(Import!B$8,$A296,0)</f>
        <v>43237</v>
      </c>
      <c r="C296">
        <f ca="1">OFFSET(Import!F$8,$A296,0)</f>
        <v>55</v>
      </c>
      <c r="D296">
        <f ca="1">OFFSET(Import!G$8,$A296,0)</f>
        <v>0</v>
      </c>
      <c r="E296">
        <f ca="1">OFFSET(Import!I$8,$A296,0)</f>
        <v>50</v>
      </c>
      <c r="F296">
        <f ca="1">OFFSET(Import!J$8,$A296,0)</f>
        <v>0</v>
      </c>
      <c r="G296">
        <f ca="1">OFFSET(Import!K$8,$A296,0)</f>
        <v>146</v>
      </c>
      <c r="H296">
        <f ca="1">OFFSET(Import!L$8,$A296,0)</f>
        <v>0</v>
      </c>
      <c r="I296">
        <f ca="1">OFFSET(Import!M$8,$A296,0)</f>
        <v>0</v>
      </c>
      <c r="J296">
        <f ca="1">OFFSET(Import!H$8,$A296,0)</f>
        <v>120</v>
      </c>
      <c r="K296">
        <f ca="1">OFFSET(Import!N$8,$A296,0)</f>
        <v>0</v>
      </c>
      <c r="L296">
        <f ca="1">OFFSET(Import!O$8,$A296,0)</f>
        <v>4</v>
      </c>
      <c r="M296">
        <f ca="1">OFFSET(Import!R$8,$A296,0)</f>
        <v>0</v>
      </c>
      <c r="N296">
        <f ca="1">OFFSET(Import!S$8,$A296,0)</f>
        <v>0</v>
      </c>
      <c r="O296">
        <f ca="1">OFFSET(Import!D$8,$A296,0)</f>
        <v>375</v>
      </c>
      <c r="U296">
        <f t="shared" si="9"/>
        <v>4429</v>
      </c>
      <c r="V296" s="1">
        <f ca="1">OFFSET(Export!B$8,$U296,0)</f>
        <v>43237</v>
      </c>
      <c r="W296">
        <f ca="1">OFFSET(Export!F$8,$U296,0)</f>
        <v>0</v>
      </c>
      <c r="X296">
        <f ca="1">OFFSET(Export!G$8,$U296,0)</f>
        <v>0</v>
      </c>
      <c r="Y296">
        <f ca="1">OFFSET(Export!I$8,$U296,0)</f>
        <v>0</v>
      </c>
      <c r="Z296">
        <f ca="1">OFFSET(Export!J$8,$U296,0)</f>
        <v>0</v>
      </c>
      <c r="AA296">
        <f ca="1">OFFSET(Export!K$8,$U296,0)</f>
        <v>0</v>
      </c>
      <c r="AB296">
        <f ca="1">OFFSET(Export!L$8,$U296,0)</f>
        <v>0</v>
      </c>
      <c r="AC296">
        <f ca="1">OFFSET(Export!M$8,$U296,0)</f>
        <v>0</v>
      </c>
      <c r="AD296">
        <f ca="1">OFFSET(Export!H$8,$U296,0)</f>
        <v>8</v>
      </c>
      <c r="AE296">
        <f ca="1">OFFSET(Export!N$8,$U296,0)</f>
        <v>0</v>
      </c>
      <c r="AF296">
        <f ca="1">OFFSET(Export!O$8,$U296,0)</f>
        <v>4</v>
      </c>
      <c r="AG296">
        <f ca="1">OFFSET(Export!P$8,$U296,0)</f>
        <v>14</v>
      </c>
      <c r="AH296">
        <f ca="1">OFFSET(Export!T$8,$U296,0)</f>
        <v>14</v>
      </c>
      <c r="AI296">
        <f ca="1">OFFSET(Export!E$8,$U296,0)</f>
        <v>11</v>
      </c>
    </row>
    <row r="297" spans="1:35" x14ac:dyDescent="0.25">
      <c r="A297">
        <f t="shared" si="8"/>
        <v>4430</v>
      </c>
      <c r="B297" s="1">
        <f ca="1">OFFSET(Import!B$8,$A297,0)</f>
        <v>43238</v>
      </c>
      <c r="C297">
        <f ca="1">OFFSET(Import!F$8,$A297,0)</f>
        <v>55</v>
      </c>
      <c r="D297">
        <f ca="1">OFFSET(Import!G$8,$A297,0)</f>
        <v>0</v>
      </c>
      <c r="E297">
        <f ca="1">OFFSET(Import!I$8,$A297,0)</f>
        <v>50</v>
      </c>
      <c r="F297">
        <f ca="1">OFFSET(Import!J$8,$A297,0)</f>
        <v>0</v>
      </c>
      <c r="G297">
        <f ca="1">OFFSET(Import!K$8,$A297,0)</f>
        <v>146</v>
      </c>
      <c r="H297">
        <f ca="1">OFFSET(Import!L$8,$A297,0)</f>
        <v>0</v>
      </c>
      <c r="I297">
        <f ca="1">OFFSET(Import!M$8,$A297,0)</f>
        <v>0</v>
      </c>
      <c r="J297">
        <f ca="1">OFFSET(Import!H$8,$A297,0)</f>
        <v>120</v>
      </c>
      <c r="K297">
        <f ca="1">OFFSET(Import!N$8,$A297,0)</f>
        <v>0</v>
      </c>
      <c r="L297">
        <f ca="1">OFFSET(Import!O$8,$A297,0)</f>
        <v>4</v>
      </c>
      <c r="M297">
        <f ca="1">OFFSET(Import!R$8,$A297,0)</f>
        <v>0</v>
      </c>
      <c r="N297">
        <f ca="1">OFFSET(Import!S$8,$A297,0)</f>
        <v>0</v>
      </c>
      <c r="O297">
        <f ca="1">OFFSET(Import!D$8,$A297,0)</f>
        <v>375</v>
      </c>
      <c r="U297">
        <f t="shared" si="9"/>
        <v>4430</v>
      </c>
      <c r="V297" s="1">
        <f ca="1">OFFSET(Export!B$8,$U297,0)</f>
        <v>43238</v>
      </c>
      <c r="W297">
        <f ca="1">OFFSET(Export!F$8,$U297,0)</f>
        <v>0</v>
      </c>
      <c r="X297">
        <f ca="1">OFFSET(Export!G$8,$U297,0)</f>
        <v>0</v>
      </c>
      <c r="Y297">
        <f ca="1">OFFSET(Export!I$8,$U297,0)</f>
        <v>0</v>
      </c>
      <c r="Z297">
        <f ca="1">OFFSET(Export!J$8,$U297,0)</f>
        <v>0</v>
      </c>
      <c r="AA297">
        <f ca="1">OFFSET(Export!K$8,$U297,0)</f>
        <v>0</v>
      </c>
      <c r="AB297">
        <f ca="1">OFFSET(Export!L$8,$U297,0)</f>
        <v>0</v>
      </c>
      <c r="AC297">
        <f ca="1">OFFSET(Export!M$8,$U297,0)</f>
        <v>0</v>
      </c>
      <c r="AD297">
        <f ca="1">OFFSET(Export!H$8,$U297,0)</f>
        <v>8</v>
      </c>
      <c r="AE297">
        <f ca="1">OFFSET(Export!N$8,$U297,0)</f>
        <v>0</v>
      </c>
      <c r="AF297">
        <f ca="1">OFFSET(Export!O$8,$U297,0)</f>
        <v>4</v>
      </c>
      <c r="AG297">
        <f ca="1">OFFSET(Export!P$8,$U297,0)</f>
        <v>14</v>
      </c>
      <c r="AH297">
        <f ca="1">OFFSET(Export!T$8,$U297,0)</f>
        <v>14</v>
      </c>
      <c r="AI297">
        <f ca="1">OFFSET(Export!E$8,$U297,0)</f>
        <v>11</v>
      </c>
    </row>
    <row r="298" spans="1:35" x14ac:dyDescent="0.25">
      <c r="A298">
        <f t="shared" si="8"/>
        <v>4431</v>
      </c>
      <c r="B298" s="1">
        <f ca="1">OFFSET(Import!B$8,$A298,0)</f>
        <v>43239</v>
      </c>
      <c r="C298">
        <f ca="1">OFFSET(Import!F$8,$A298,0)</f>
        <v>55</v>
      </c>
      <c r="D298">
        <f ca="1">OFFSET(Import!G$8,$A298,0)</f>
        <v>0</v>
      </c>
      <c r="E298">
        <f ca="1">OFFSET(Import!I$8,$A298,0)</f>
        <v>50</v>
      </c>
      <c r="F298">
        <f ca="1">OFFSET(Import!J$8,$A298,0)</f>
        <v>0</v>
      </c>
      <c r="G298">
        <f ca="1">OFFSET(Import!K$8,$A298,0)</f>
        <v>146</v>
      </c>
      <c r="H298">
        <f ca="1">OFFSET(Import!L$8,$A298,0)</f>
        <v>0</v>
      </c>
      <c r="I298">
        <f ca="1">OFFSET(Import!M$8,$A298,0)</f>
        <v>0</v>
      </c>
      <c r="J298">
        <f ca="1">OFFSET(Import!H$8,$A298,0)</f>
        <v>120</v>
      </c>
      <c r="K298">
        <f ca="1">OFFSET(Import!N$8,$A298,0)</f>
        <v>0</v>
      </c>
      <c r="L298">
        <f ca="1">OFFSET(Import!O$8,$A298,0)</f>
        <v>4</v>
      </c>
      <c r="M298">
        <f ca="1">OFFSET(Import!R$8,$A298,0)</f>
        <v>0</v>
      </c>
      <c r="N298">
        <f ca="1">OFFSET(Import!S$8,$A298,0)</f>
        <v>0</v>
      </c>
      <c r="O298">
        <f ca="1">OFFSET(Import!D$8,$A298,0)</f>
        <v>375</v>
      </c>
      <c r="U298">
        <f t="shared" si="9"/>
        <v>4431</v>
      </c>
      <c r="V298" s="1">
        <f ca="1">OFFSET(Export!B$8,$U298,0)</f>
        <v>43239</v>
      </c>
      <c r="W298">
        <f ca="1">OFFSET(Export!F$8,$U298,0)</f>
        <v>0</v>
      </c>
      <c r="X298">
        <f ca="1">OFFSET(Export!G$8,$U298,0)</f>
        <v>0</v>
      </c>
      <c r="Y298">
        <f ca="1">OFFSET(Export!I$8,$U298,0)</f>
        <v>0</v>
      </c>
      <c r="Z298">
        <f ca="1">OFFSET(Export!J$8,$U298,0)</f>
        <v>0</v>
      </c>
      <c r="AA298">
        <f ca="1">OFFSET(Export!K$8,$U298,0)</f>
        <v>0</v>
      </c>
      <c r="AB298">
        <f ca="1">OFFSET(Export!L$8,$U298,0)</f>
        <v>0</v>
      </c>
      <c r="AC298">
        <f ca="1">OFFSET(Export!M$8,$U298,0)</f>
        <v>0</v>
      </c>
      <c r="AD298">
        <f ca="1">OFFSET(Export!H$8,$U298,0)</f>
        <v>8</v>
      </c>
      <c r="AE298">
        <f ca="1">OFFSET(Export!N$8,$U298,0)</f>
        <v>0</v>
      </c>
      <c r="AF298">
        <f ca="1">OFFSET(Export!O$8,$U298,0)</f>
        <v>4</v>
      </c>
      <c r="AG298">
        <f ca="1">OFFSET(Export!P$8,$U298,0)</f>
        <v>14</v>
      </c>
      <c r="AH298">
        <f ca="1">OFFSET(Export!T$8,$U298,0)</f>
        <v>14</v>
      </c>
      <c r="AI298">
        <f ca="1">OFFSET(Export!E$8,$U298,0)</f>
        <v>11</v>
      </c>
    </row>
    <row r="299" spans="1:35" x14ac:dyDescent="0.25">
      <c r="A299">
        <f t="shared" si="8"/>
        <v>4432</v>
      </c>
      <c r="B299" s="1">
        <f ca="1">OFFSET(Import!B$8,$A299,0)</f>
        <v>43240</v>
      </c>
      <c r="C299">
        <f ca="1">OFFSET(Import!F$8,$A299,0)</f>
        <v>55</v>
      </c>
      <c r="D299">
        <f ca="1">OFFSET(Import!G$8,$A299,0)</f>
        <v>0</v>
      </c>
      <c r="E299">
        <f ca="1">OFFSET(Import!I$8,$A299,0)</f>
        <v>50</v>
      </c>
      <c r="F299">
        <f ca="1">OFFSET(Import!J$8,$A299,0)</f>
        <v>0</v>
      </c>
      <c r="G299">
        <f ca="1">OFFSET(Import!K$8,$A299,0)</f>
        <v>146</v>
      </c>
      <c r="H299">
        <f ca="1">OFFSET(Import!L$8,$A299,0)</f>
        <v>0</v>
      </c>
      <c r="I299">
        <f ca="1">OFFSET(Import!M$8,$A299,0)</f>
        <v>0</v>
      </c>
      <c r="J299">
        <f ca="1">OFFSET(Import!H$8,$A299,0)</f>
        <v>120</v>
      </c>
      <c r="K299">
        <f ca="1">OFFSET(Import!N$8,$A299,0)</f>
        <v>0</v>
      </c>
      <c r="L299">
        <f ca="1">OFFSET(Import!O$8,$A299,0)</f>
        <v>4</v>
      </c>
      <c r="M299">
        <f ca="1">OFFSET(Import!R$8,$A299,0)</f>
        <v>0</v>
      </c>
      <c r="N299">
        <f ca="1">OFFSET(Import!S$8,$A299,0)</f>
        <v>0</v>
      </c>
      <c r="O299">
        <f ca="1">OFFSET(Import!D$8,$A299,0)</f>
        <v>375</v>
      </c>
      <c r="U299">
        <f t="shared" si="9"/>
        <v>4432</v>
      </c>
      <c r="V299" s="1">
        <f ca="1">OFFSET(Export!B$8,$U299,0)</f>
        <v>43240</v>
      </c>
      <c r="W299">
        <f ca="1">OFFSET(Export!F$8,$U299,0)</f>
        <v>0</v>
      </c>
      <c r="X299">
        <f ca="1">OFFSET(Export!G$8,$U299,0)</f>
        <v>0</v>
      </c>
      <c r="Y299">
        <f ca="1">OFFSET(Export!I$8,$U299,0)</f>
        <v>0</v>
      </c>
      <c r="Z299">
        <f ca="1">OFFSET(Export!J$8,$U299,0)</f>
        <v>0</v>
      </c>
      <c r="AA299">
        <f ca="1">OFFSET(Export!K$8,$U299,0)</f>
        <v>0</v>
      </c>
      <c r="AB299">
        <f ca="1">OFFSET(Export!L$8,$U299,0)</f>
        <v>0</v>
      </c>
      <c r="AC299">
        <f ca="1">OFFSET(Export!M$8,$U299,0)</f>
        <v>0</v>
      </c>
      <c r="AD299">
        <f ca="1">OFFSET(Export!H$8,$U299,0)</f>
        <v>8</v>
      </c>
      <c r="AE299">
        <f ca="1">OFFSET(Export!N$8,$U299,0)</f>
        <v>0</v>
      </c>
      <c r="AF299">
        <f ca="1">OFFSET(Export!O$8,$U299,0)</f>
        <v>4</v>
      </c>
      <c r="AG299">
        <f ca="1">OFFSET(Export!P$8,$U299,0)</f>
        <v>14</v>
      </c>
      <c r="AH299">
        <f ca="1">OFFSET(Export!T$8,$U299,0)</f>
        <v>14</v>
      </c>
      <c r="AI299">
        <f ca="1">OFFSET(Export!E$8,$U299,0)</f>
        <v>11</v>
      </c>
    </row>
    <row r="300" spans="1:35" x14ac:dyDescent="0.25">
      <c r="A300">
        <f t="shared" si="8"/>
        <v>4433</v>
      </c>
      <c r="B300" s="1">
        <f ca="1">OFFSET(Import!B$8,$A300,0)</f>
        <v>43241</v>
      </c>
      <c r="C300">
        <f ca="1">OFFSET(Import!F$8,$A300,0)</f>
        <v>55</v>
      </c>
      <c r="D300">
        <f ca="1">OFFSET(Import!G$8,$A300,0)</f>
        <v>0</v>
      </c>
      <c r="E300">
        <f ca="1">OFFSET(Import!I$8,$A300,0)</f>
        <v>50</v>
      </c>
      <c r="F300">
        <f ca="1">OFFSET(Import!J$8,$A300,0)</f>
        <v>0</v>
      </c>
      <c r="G300">
        <f ca="1">OFFSET(Import!K$8,$A300,0)</f>
        <v>146</v>
      </c>
      <c r="H300">
        <f ca="1">OFFSET(Import!L$8,$A300,0)</f>
        <v>0</v>
      </c>
      <c r="I300">
        <f ca="1">OFFSET(Import!M$8,$A300,0)</f>
        <v>0</v>
      </c>
      <c r="J300">
        <f ca="1">OFFSET(Import!H$8,$A300,0)</f>
        <v>120</v>
      </c>
      <c r="K300">
        <f ca="1">OFFSET(Import!N$8,$A300,0)</f>
        <v>0</v>
      </c>
      <c r="L300">
        <f ca="1">OFFSET(Import!O$8,$A300,0)</f>
        <v>4</v>
      </c>
      <c r="M300">
        <f ca="1">OFFSET(Import!R$8,$A300,0)</f>
        <v>0</v>
      </c>
      <c r="N300">
        <f ca="1">OFFSET(Import!S$8,$A300,0)</f>
        <v>0</v>
      </c>
      <c r="O300">
        <f ca="1">OFFSET(Import!D$8,$A300,0)</f>
        <v>375</v>
      </c>
      <c r="U300">
        <f t="shared" si="9"/>
        <v>4433</v>
      </c>
      <c r="V300" s="1">
        <f ca="1">OFFSET(Export!B$8,$U300,0)</f>
        <v>43241</v>
      </c>
      <c r="W300">
        <f ca="1">OFFSET(Export!F$8,$U300,0)</f>
        <v>0</v>
      </c>
      <c r="X300">
        <f ca="1">OFFSET(Export!G$8,$U300,0)</f>
        <v>0</v>
      </c>
      <c r="Y300">
        <f ca="1">OFFSET(Export!I$8,$U300,0)</f>
        <v>0</v>
      </c>
      <c r="Z300">
        <f ca="1">OFFSET(Export!J$8,$U300,0)</f>
        <v>0</v>
      </c>
      <c r="AA300">
        <f ca="1">OFFSET(Export!K$8,$U300,0)</f>
        <v>0</v>
      </c>
      <c r="AB300">
        <f ca="1">OFFSET(Export!L$8,$U300,0)</f>
        <v>0</v>
      </c>
      <c r="AC300">
        <f ca="1">OFFSET(Export!M$8,$U300,0)</f>
        <v>0</v>
      </c>
      <c r="AD300">
        <f ca="1">OFFSET(Export!H$8,$U300,0)</f>
        <v>8</v>
      </c>
      <c r="AE300">
        <f ca="1">OFFSET(Export!N$8,$U300,0)</f>
        <v>0</v>
      </c>
      <c r="AF300">
        <f ca="1">OFFSET(Export!O$8,$U300,0)</f>
        <v>4</v>
      </c>
      <c r="AG300">
        <f ca="1">OFFSET(Export!P$8,$U300,0)</f>
        <v>14</v>
      </c>
      <c r="AH300">
        <f ca="1">OFFSET(Export!T$8,$U300,0)</f>
        <v>14</v>
      </c>
      <c r="AI300">
        <f ca="1">OFFSET(Export!E$8,$U300,0)</f>
        <v>11</v>
      </c>
    </row>
    <row r="301" spans="1:35" x14ac:dyDescent="0.25">
      <c r="A301">
        <f t="shared" si="8"/>
        <v>4434</v>
      </c>
      <c r="B301" s="1">
        <f ca="1">OFFSET(Import!B$8,$A301,0)</f>
        <v>43242</v>
      </c>
      <c r="C301">
        <f ca="1">OFFSET(Import!F$8,$A301,0)</f>
        <v>55</v>
      </c>
      <c r="D301">
        <f ca="1">OFFSET(Import!G$8,$A301,0)</f>
        <v>0</v>
      </c>
      <c r="E301">
        <f ca="1">OFFSET(Import!I$8,$A301,0)</f>
        <v>50</v>
      </c>
      <c r="F301">
        <f ca="1">OFFSET(Import!J$8,$A301,0)</f>
        <v>0</v>
      </c>
      <c r="G301">
        <f ca="1">OFFSET(Import!K$8,$A301,0)</f>
        <v>146</v>
      </c>
      <c r="H301">
        <f ca="1">OFFSET(Import!L$8,$A301,0)</f>
        <v>0</v>
      </c>
      <c r="I301">
        <f ca="1">OFFSET(Import!M$8,$A301,0)</f>
        <v>0</v>
      </c>
      <c r="J301">
        <f ca="1">OFFSET(Import!H$8,$A301,0)</f>
        <v>120</v>
      </c>
      <c r="K301">
        <f ca="1">OFFSET(Import!N$8,$A301,0)</f>
        <v>0</v>
      </c>
      <c r="L301">
        <f ca="1">OFFSET(Import!O$8,$A301,0)</f>
        <v>4</v>
      </c>
      <c r="M301">
        <f ca="1">OFFSET(Import!R$8,$A301,0)</f>
        <v>0</v>
      </c>
      <c r="N301">
        <f ca="1">OFFSET(Import!S$8,$A301,0)</f>
        <v>0</v>
      </c>
      <c r="O301">
        <f ca="1">OFFSET(Import!D$8,$A301,0)</f>
        <v>375</v>
      </c>
      <c r="U301">
        <f t="shared" si="9"/>
        <v>4434</v>
      </c>
      <c r="V301" s="1">
        <f ca="1">OFFSET(Export!B$8,$U301,0)</f>
        <v>43242</v>
      </c>
      <c r="W301">
        <f ca="1">OFFSET(Export!F$8,$U301,0)</f>
        <v>0</v>
      </c>
      <c r="X301">
        <f ca="1">OFFSET(Export!G$8,$U301,0)</f>
        <v>0</v>
      </c>
      <c r="Y301">
        <f ca="1">OFFSET(Export!I$8,$U301,0)</f>
        <v>0</v>
      </c>
      <c r="Z301">
        <f ca="1">OFFSET(Export!J$8,$U301,0)</f>
        <v>0</v>
      </c>
      <c r="AA301">
        <f ca="1">OFFSET(Export!K$8,$U301,0)</f>
        <v>0</v>
      </c>
      <c r="AB301">
        <f ca="1">OFFSET(Export!L$8,$U301,0)</f>
        <v>0</v>
      </c>
      <c r="AC301">
        <f ca="1">OFFSET(Export!M$8,$U301,0)</f>
        <v>0</v>
      </c>
      <c r="AD301">
        <f ca="1">OFFSET(Export!H$8,$U301,0)</f>
        <v>8</v>
      </c>
      <c r="AE301">
        <f ca="1">OFFSET(Export!N$8,$U301,0)</f>
        <v>0</v>
      </c>
      <c r="AF301">
        <f ca="1">OFFSET(Export!O$8,$U301,0)</f>
        <v>4</v>
      </c>
      <c r="AG301">
        <f ca="1">OFFSET(Export!P$8,$U301,0)</f>
        <v>14</v>
      </c>
      <c r="AH301">
        <f ca="1">OFFSET(Export!T$8,$U301,0)</f>
        <v>14</v>
      </c>
      <c r="AI301">
        <f ca="1">OFFSET(Export!E$8,$U301,0)</f>
        <v>11</v>
      </c>
    </row>
    <row r="302" spans="1:35" x14ac:dyDescent="0.25">
      <c r="A302">
        <f t="shared" si="8"/>
        <v>4435</v>
      </c>
      <c r="B302" s="1">
        <f ca="1">OFFSET(Import!B$8,$A302,0)</f>
        <v>43243</v>
      </c>
      <c r="C302">
        <f ca="1">OFFSET(Import!F$8,$A302,0)</f>
        <v>0</v>
      </c>
      <c r="D302">
        <f ca="1">OFFSET(Import!G$8,$A302,0)</f>
        <v>0</v>
      </c>
      <c r="E302">
        <f ca="1">OFFSET(Import!I$8,$A302,0)</f>
        <v>0</v>
      </c>
      <c r="F302">
        <f ca="1">OFFSET(Import!J$8,$A302,0)</f>
        <v>0</v>
      </c>
      <c r="G302">
        <f ca="1">OFFSET(Import!K$8,$A302,0)</f>
        <v>0</v>
      </c>
      <c r="H302">
        <f ca="1">OFFSET(Import!L$8,$A302,0)</f>
        <v>0</v>
      </c>
      <c r="I302">
        <f ca="1">OFFSET(Import!M$8,$A302,0)</f>
        <v>0</v>
      </c>
      <c r="J302">
        <f ca="1">OFFSET(Import!H$8,$A302,0)</f>
        <v>0</v>
      </c>
      <c r="K302">
        <f ca="1">OFFSET(Import!N$8,$A302,0)</f>
        <v>0</v>
      </c>
      <c r="L302">
        <f ca="1">OFFSET(Import!O$8,$A302,0)</f>
        <v>0</v>
      </c>
      <c r="M302">
        <f ca="1">OFFSET(Import!R$8,$A302,0)</f>
        <v>0</v>
      </c>
      <c r="N302">
        <f ca="1">OFFSET(Import!S$8,$A302,0)</f>
        <v>0</v>
      </c>
      <c r="O302">
        <f ca="1">OFFSET(Import!D$8,$A302,0)</f>
        <v>0</v>
      </c>
      <c r="U302">
        <f t="shared" si="9"/>
        <v>4435</v>
      </c>
      <c r="V302" s="1">
        <f ca="1">OFFSET(Export!B$8,$U302,0)</f>
        <v>43243</v>
      </c>
      <c r="W302">
        <f ca="1">OFFSET(Export!F$8,$U302,0)</f>
        <v>0</v>
      </c>
      <c r="X302">
        <f ca="1">OFFSET(Export!G$8,$U302,0)</f>
        <v>0</v>
      </c>
      <c r="Y302">
        <f ca="1">OFFSET(Export!I$8,$U302,0)</f>
        <v>0</v>
      </c>
      <c r="Z302">
        <f ca="1">OFFSET(Export!J$8,$U302,0)</f>
        <v>0</v>
      </c>
      <c r="AA302">
        <f ca="1">OFFSET(Export!K$8,$U302,0)</f>
        <v>0</v>
      </c>
      <c r="AB302">
        <f ca="1">OFFSET(Export!L$8,$U302,0)</f>
        <v>0</v>
      </c>
      <c r="AC302">
        <f ca="1">OFFSET(Export!M$8,$U302,0)</f>
        <v>0</v>
      </c>
      <c r="AD302">
        <f ca="1">OFFSET(Export!H$8,$U302,0)</f>
        <v>0</v>
      </c>
      <c r="AE302">
        <f ca="1">OFFSET(Export!N$8,$U302,0)</f>
        <v>0</v>
      </c>
      <c r="AF302">
        <f ca="1">OFFSET(Export!O$8,$U302,0)</f>
        <v>0</v>
      </c>
      <c r="AG302">
        <f ca="1">OFFSET(Export!P$8,$U302,0)</f>
        <v>0</v>
      </c>
      <c r="AH302">
        <f ca="1">OFFSET(Export!T$8,$U302,0)</f>
        <v>0</v>
      </c>
      <c r="AI302">
        <f ca="1">OFFSET(Export!E$8,$U302,0)</f>
        <v>80</v>
      </c>
    </row>
    <row r="303" spans="1:35" x14ac:dyDescent="0.25">
      <c r="A303">
        <f t="shared" si="8"/>
        <v>4436</v>
      </c>
      <c r="B303" s="1">
        <f ca="1">OFFSET(Import!B$8,$A303,0)</f>
        <v>43244</v>
      </c>
      <c r="C303">
        <f ca="1">OFFSET(Import!F$8,$A303,0)</f>
        <v>0</v>
      </c>
      <c r="D303">
        <f ca="1">OFFSET(Import!G$8,$A303,0)</f>
        <v>0</v>
      </c>
      <c r="E303">
        <f ca="1">OFFSET(Import!I$8,$A303,0)</f>
        <v>0</v>
      </c>
      <c r="F303">
        <f ca="1">OFFSET(Import!J$8,$A303,0)</f>
        <v>0</v>
      </c>
      <c r="G303">
        <f ca="1">OFFSET(Import!K$8,$A303,0)</f>
        <v>0</v>
      </c>
      <c r="H303">
        <f ca="1">OFFSET(Import!L$8,$A303,0)</f>
        <v>0</v>
      </c>
      <c r="I303">
        <f ca="1">OFFSET(Import!M$8,$A303,0)</f>
        <v>0</v>
      </c>
      <c r="J303">
        <f ca="1">OFFSET(Import!H$8,$A303,0)</f>
        <v>0</v>
      </c>
      <c r="K303">
        <f ca="1">OFFSET(Import!N$8,$A303,0)</f>
        <v>0</v>
      </c>
      <c r="L303">
        <f ca="1">OFFSET(Import!O$8,$A303,0)</f>
        <v>0</v>
      </c>
      <c r="M303">
        <f ca="1">OFFSET(Import!R$8,$A303,0)</f>
        <v>0</v>
      </c>
      <c r="N303">
        <f ca="1">OFFSET(Import!S$8,$A303,0)</f>
        <v>0</v>
      </c>
      <c r="O303">
        <f ca="1">OFFSET(Import!D$8,$A303,0)</f>
        <v>0</v>
      </c>
      <c r="U303">
        <f t="shared" si="9"/>
        <v>4436</v>
      </c>
      <c r="V303" s="1">
        <f ca="1">OFFSET(Export!B$8,$U303,0)</f>
        <v>43244</v>
      </c>
      <c r="W303">
        <f ca="1">OFFSET(Export!F$8,$U303,0)</f>
        <v>0</v>
      </c>
      <c r="X303">
        <f ca="1">OFFSET(Export!G$8,$U303,0)</f>
        <v>0</v>
      </c>
      <c r="Y303">
        <f ca="1">OFFSET(Export!I$8,$U303,0)</f>
        <v>0</v>
      </c>
      <c r="Z303">
        <f ca="1">OFFSET(Export!J$8,$U303,0)</f>
        <v>0</v>
      </c>
      <c r="AA303">
        <f ca="1">OFFSET(Export!K$8,$U303,0)</f>
        <v>0</v>
      </c>
      <c r="AB303">
        <f ca="1">OFFSET(Export!L$8,$U303,0)</f>
        <v>0</v>
      </c>
      <c r="AC303">
        <f ca="1">OFFSET(Export!M$8,$U303,0)</f>
        <v>0</v>
      </c>
      <c r="AD303">
        <f ca="1">OFFSET(Export!H$8,$U303,0)</f>
        <v>0</v>
      </c>
      <c r="AE303">
        <f ca="1">OFFSET(Export!N$8,$U303,0)</f>
        <v>0</v>
      </c>
      <c r="AF303">
        <f ca="1">OFFSET(Export!O$8,$U303,0)</f>
        <v>0</v>
      </c>
      <c r="AG303">
        <f ca="1">OFFSET(Export!P$8,$U303,0)</f>
        <v>0</v>
      </c>
      <c r="AH303">
        <f ca="1">OFFSET(Export!T$8,$U303,0)</f>
        <v>0</v>
      </c>
      <c r="AI303">
        <f ca="1">OFFSET(Export!E$8,$U303,0)</f>
        <v>80</v>
      </c>
    </row>
    <row r="304" spans="1:35" x14ac:dyDescent="0.25">
      <c r="A304">
        <f t="shared" si="8"/>
        <v>4437</v>
      </c>
      <c r="B304" s="1">
        <f ca="1">OFFSET(Import!B$8,$A304,0)</f>
        <v>43245</v>
      </c>
      <c r="C304">
        <f ca="1">OFFSET(Import!F$8,$A304,0)</f>
        <v>0</v>
      </c>
      <c r="D304">
        <f ca="1">OFFSET(Import!G$8,$A304,0)</f>
        <v>0</v>
      </c>
      <c r="E304">
        <f ca="1">OFFSET(Import!I$8,$A304,0)</f>
        <v>0</v>
      </c>
      <c r="F304">
        <f ca="1">OFFSET(Import!J$8,$A304,0)</f>
        <v>0</v>
      </c>
      <c r="G304">
        <f ca="1">OFFSET(Import!K$8,$A304,0)</f>
        <v>0</v>
      </c>
      <c r="H304">
        <f ca="1">OFFSET(Import!L$8,$A304,0)</f>
        <v>0</v>
      </c>
      <c r="I304">
        <f ca="1">OFFSET(Import!M$8,$A304,0)</f>
        <v>0</v>
      </c>
      <c r="J304">
        <f ca="1">OFFSET(Import!H$8,$A304,0)</f>
        <v>0</v>
      </c>
      <c r="K304">
        <f ca="1">OFFSET(Import!N$8,$A304,0)</f>
        <v>0</v>
      </c>
      <c r="L304">
        <f ca="1">OFFSET(Import!O$8,$A304,0)</f>
        <v>0</v>
      </c>
      <c r="M304">
        <f ca="1">OFFSET(Import!R$8,$A304,0)</f>
        <v>0</v>
      </c>
      <c r="N304">
        <f ca="1">OFFSET(Import!S$8,$A304,0)</f>
        <v>0</v>
      </c>
      <c r="O304">
        <f ca="1">OFFSET(Import!D$8,$A304,0)</f>
        <v>0</v>
      </c>
      <c r="U304">
        <f t="shared" si="9"/>
        <v>4437</v>
      </c>
      <c r="V304" s="1">
        <f ca="1">OFFSET(Export!B$8,$U304,0)</f>
        <v>43245</v>
      </c>
      <c r="W304">
        <f ca="1">OFFSET(Export!F$8,$U304,0)</f>
        <v>0</v>
      </c>
      <c r="X304">
        <f ca="1">OFFSET(Export!G$8,$U304,0)</f>
        <v>0</v>
      </c>
      <c r="Y304">
        <f ca="1">OFFSET(Export!I$8,$U304,0)</f>
        <v>0</v>
      </c>
      <c r="Z304">
        <f ca="1">OFFSET(Export!J$8,$U304,0)</f>
        <v>0</v>
      </c>
      <c r="AA304">
        <f ca="1">OFFSET(Export!K$8,$U304,0)</f>
        <v>0</v>
      </c>
      <c r="AB304">
        <f ca="1">OFFSET(Export!L$8,$U304,0)</f>
        <v>0</v>
      </c>
      <c r="AC304">
        <f ca="1">OFFSET(Export!M$8,$U304,0)</f>
        <v>0</v>
      </c>
      <c r="AD304">
        <f ca="1">OFFSET(Export!H$8,$U304,0)</f>
        <v>0</v>
      </c>
      <c r="AE304">
        <f ca="1">OFFSET(Export!N$8,$U304,0)</f>
        <v>0</v>
      </c>
      <c r="AF304">
        <f ca="1">OFFSET(Export!O$8,$U304,0)</f>
        <v>0</v>
      </c>
      <c r="AG304">
        <f ca="1">OFFSET(Export!P$8,$U304,0)</f>
        <v>0</v>
      </c>
      <c r="AH304">
        <f ca="1">OFFSET(Export!T$8,$U304,0)</f>
        <v>0</v>
      </c>
      <c r="AI304">
        <f ca="1">OFFSET(Export!E$8,$U304,0)</f>
        <v>80</v>
      </c>
    </row>
    <row r="305" spans="1:35" x14ac:dyDescent="0.25">
      <c r="A305">
        <f t="shared" si="8"/>
        <v>4438</v>
      </c>
      <c r="B305" s="1">
        <f ca="1">OFFSET(Import!B$8,$A305,0)</f>
        <v>43246</v>
      </c>
      <c r="C305">
        <f ca="1">OFFSET(Import!F$8,$A305,0)</f>
        <v>0</v>
      </c>
      <c r="D305">
        <f ca="1">OFFSET(Import!G$8,$A305,0)</f>
        <v>0</v>
      </c>
      <c r="E305">
        <f ca="1">OFFSET(Import!I$8,$A305,0)</f>
        <v>0</v>
      </c>
      <c r="F305">
        <f ca="1">OFFSET(Import!J$8,$A305,0)</f>
        <v>0</v>
      </c>
      <c r="G305">
        <f ca="1">OFFSET(Import!K$8,$A305,0)</f>
        <v>0</v>
      </c>
      <c r="H305">
        <f ca="1">OFFSET(Import!L$8,$A305,0)</f>
        <v>0</v>
      </c>
      <c r="I305">
        <f ca="1">OFFSET(Import!M$8,$A305,0)</f>
        <v>0</v>
      </c>
      <c r="J305">
        <f ca="1">OFFSET(Import!H$8,$A305,0)</f>
        <v>0</v>
      </c>
      <c r="K305">
        <f ca="1">OFFSET(Import!N$8,$A305,0)</f>
        <v>0</v>
      </c>
      <c r="L305">
        <f ca="1">OFFSET(Import!O$8,$A305,0)</f>
        <v>0</v>
      </c>
      <c r="M305">
        <f ca="1">OFFSET(Import!R$8,$A305,0)</f>
        <v>0</v>
      </c>
      <c r="N305">
        <f ca="1">OFFSET(Import!S$8,$A305,0)</f>
        <v>0</v>
      </c>
      <c r="O305">
        <f ca="1">OFFSET(Import!D$8,$A305,0)</f>
        <v>0</v>
      </c>
      <c r="U305">
        <f t="shared" si="9"/>
        <v>4438</v>
      </c>
      <c r="V305" s="1">
        <f ca="1">OFFSET(Export!B$8,$U305,0)</f>
        <v>43246</v>
      </c>
      <c r="W305">
        <f ca="1">OFFSET(Export!F$8,$U305,0)</f>
        <v>0</v>
      </c>
      <c r="X305">
        <f ca="1">OFFSET(Export!G$8,$U305,0)</f>
        <v>0</v>
      </c>
      <c r="Y305">
        <f ca="1">OFFSET(Export!I$8,$U305,0)</f>
        <v>0</v>
      </c>
      <c r="Z305">
        <f ca="1">OFFSET(Export!J$8,$U305,0)</f>
        <v>0</v>
      </c>
      <c r="AA305">
        <f ca="1">OFFSET(Export!K$8,$U305,0)</f>
        <v>0</v>
      </c>
      <c r="AB305">
        <f ca="1">OFFSET(Export!L$8,$U305,0)</f>
        <v>0</v>
      </c>
      <c r="AC305">
        <f ca="1">OFFSET(Export!M$8,$U305,0)</f>
        <v>0</v>
      </c>
      <c r="AD305">
        <f ca="1">OFFSET(Export!H$8,$U305,0)</f>
        <v>0</v>
      </c>
      <c r="AE305">
        <f ca="1">OFFSET(Export!N$8,$U305,0)</f>
        <v>0</v>
      </c>
      <c r="AF305">
        <f ca="1">OFFSET(Export!O$8,$U305,0)</f>
        <v>0</v>
      </c>
      <c r="AG305">
        <f ca="1">OFFSET(Export!P$8,$U305,0)</f>
        <v>0</v>
      </c>
      <c r="AH305">
        <f ca="1">OFFSET(Export!T$8,$U305,0)</f>
        <v>0</v>
      </c>
      <c r="AI305">
        <f ca="1">OFFSET(Export!E$8,$U305,0)</f>
        <v>80</v>
      </c>
    </row>
    <row r="306" spans="1:35" x14ac:dyDescent="0.25">
      <c r="A306">
        <f t="shared" si="8"/>
        <v>4439</v>
      </c>
      <c r="B306" s="1">
        <f ca="1">OFFSET(Import!B$8,$A306,0)</f>
        <v>43247</v>
      </c>
      <c r="C306">
        <f ca="1">OFFSET(Import!F$8,$A306,0)</f>
        <v>0</v>
      </c>
      <c r="D306">
        <f ca="1">OFFSET(Import!G$8,$A306,0)</f>
        <v>0</v>
      </c>
      <c r="E306">
        <f ca="1">OFFSET(Import!I$8,$A306,0)</f>
        <v>0</v>
      </c>
      <c r="F306">
        <f ca="1">OFFSET(Import!J$8,$A306,0)</f>
        <v>0</v>
      </c>
      <c r="G306">
        <f ca="1">OFFSET(Import!K$8,$A306,0)</f>
        <v>0</v>
      </c>
      <c r="H306">
        <f ca="1">OFFSET(Import!L$8,$A306,0)</f>
        <v>0</v>
      </c>
      <c r="I306">
        <f ca="1">OFFSET(Import!M$8,$A306,0)</f>
        <v>0</v>
      </c>
      <c r="J306">
        <f ca="1">OFFSET(Import!H$8,$A306,0)</f>
        <v>0</v>
      </c>
      <c r="K306">
        <f ca="1">OFFSET(Import!N$8,$A306,0)</f>
        <v>0</v>
      </c>
      <c r="L306">
        <f ca="1">OFFSET(Import!O$8,$A306,0)</f>
        <v>0</v>
      </c>
      <c r="M306">
        <f ca="1">OFFSET(Import!R$8,$A306,0)</f>
        <v>0</v>
      </c>
      <c r="N306">
        <f ca="1">OFFSET(Import!S$8,$A306,0)</f>
        <v>0</v>
      </c>
      <c r="O306">
        <f ca="1">OFFSET(Import!D$8,$A306,0)</f>
        <v>0</v>
      </c>
      <c r="U306">
        <f t="shared" si="9"/>
        <v>4439</v>
      </c>
      <c r="V306" s="1">
        <f ca="1">OFFSET(Export!B$8,$U306,0)</f>
        <v>43247</v>
      </c>
      <c r="W306">
        <f ca="1">OFFSET(Export!F$8,$U306,0)</f>
        <v>0</v>
      </c>
      <c r="X306">
        <f ca="1">OFFSET(Export!G$8,$U306,0)</f>
        <v>0</v>
      </c>
      <c r="Y306">
        <f ca="1">OFFSET(Export!I$8,$U306,0)</f>
        <v>0</v>
      </c>
      <c r="Z306">
        <f ca="1">OFFSET(Export!J$8,$U306,0)</f>
        <v>0</v>
      </c>
      <c r="AA306">
        <f ca="1">OFFSET(Export!K$8,$U306,0)</f>
        <v>0</v>
      </c>
      <c r="AB306">
        <f ca="1">OFFSET(Export!L$8,$U306,0)</f>
        <v>0</v>
      </c>
      <c r="AC306">
        <f ca="1">OFFSET(Export!M$8,$U306,0)</f>
        <v>0</v>
      </c>
      <c r="AD306">
        <f ca="1">OFFSET(Export!H$8,$U306,0)</f>
        <v>0</v>
      </c>
      <c r="AE306">
        <f ca="1">OFFSET(Export!N$8,$U306,0)</f>
        <v>0</v>
      </c>
      <c r="AF306">
        <f ca="1">OFFSET(Export!O$8,$U306,0)</f>
        <v>0</v>
      </c>
      <c r="AG306">
        <f ca="1">OFFSET(Export!P$8,$U306,0)</f>
        <v>0</v>
      </c>
      <c r="AH306">
        <f ca="1">OFFSET(Export!T$8,$U306,0)</f>
        <v>0</v>
      </c>
      <c r="AI306">
        <f ca="1">OFFSET(Export!E$8,$U306,0)</f>
        <v>80</v>
      </c>
    </row>
    <row r="307" spans="1:35" x14ac:dyDescent="0.25">
      <c r="A307">
        <f t="shared" si="8"/>
        <v>4440</v>
      </c>
      <c r="B307" s="1">
        <f ca="1">OFFSET(Import!B$8,$A307,0)</f>
        <v>43248</v>
      </c>
      <c r="C307">
        <f ca="1">OFFSET(Import!F$8,$A307,0)</f>
        <v>0</v>
      </c>
      <c r="D307">
        <f ca="1">OFFSET(Import!G$8,$A307,0)</f>
        <v>0</v>
      </c>
      <c r="E307">
        <f ca="1">OFFSET(Import!I$8,$A307,0)</f>
        <v>0</v>
      </c>
      <c r="F307">
        <f ca="1">OFFSET(Import!J$8,$A307,0)</f>
        <v>0</v>
      </c>
      <c r="G307">
        <f ca="1">OFFSET(Import!K$8,$A307,0)</f>
        <v>0</v>
      </c>
      <c r="H307">
        <f ca="1">OFFSET(Import!L$8,$A307,0)</f>
        <v>0</v>
      </c>
      <c r="I307">
        <f ca="1">OFFSET(Import!M$8,$A307,0)</f>
        <v>0</v>
      </c>
      <c r="J307">
        <f ca="1">OFFSET(Import!H$8,$A307,0)</f>
        <v>0</v>
      </c>
      <c r="K307">
        <f ca="1">OFFSET(Import!N$8,$A307,0)</f>
        <v>0</v>
      </c>
      <c r="L307">
        <f ca="1">OFFSET(Import!O$8,$A307,0)</f>
        <v>0</v>
      </c>
      <c r="M307">
        <f ca="1">OFFSET(Import!R$8,$A307,0)</f>
        <v>0</v>
      </c>
      <c r="N307">
        <f ca="1">OFFSET(Import!S$8,$A307,0)</f>
        <v>0</v>
      </c>
      <c r="O307">
        <f ca="1">OFFSET(Import!D$8,$A307,0)</f>
        <v>0</v>
      </c>
      <c r="U307">
        <f t="shared" si="9"/>
        <v>4440</v>
      </c>
      <c r="V307" s="1">
        <f ca="1">OFFSET(Export!B$8,$U307,0)</f>
        <v>43248</v>
      </c>
      <c r="W307">
        <f ca="1">OFFSET(Export!F$8,$U307,0)</f>
        <v>0</v>
      </c>
      <c r="X307">
        <f ca="1">OFFSET(Export!G$8,$U307,0)</f>
        <v>0</v>
      </c>
      <c r="Y307">
        <f ca="1">OFFSET(Export!I$8,$U307,0)</f>
        <v>0</v>
      </c>
      <c r="Z307">
        <f ca="1">OFFSET(Export!J$8,$U307,0)</f>
        <v>0</v>
      </c>
      <c r="AA307">
        <f ca="1">OFFSET(Export!K$8,$U307,0)</f>
        <v>0</v>
      </c>
      <c r="AB307">
        <f ca="1">OFFSET(Export!L$8,$U307,0)</f>
        <v>0</v>
      </c>
      <c r="AC307">
        <f ca="1">OFFSET(Export!M$8,$U307,0)</f>
        <v>0</v>
      </c>
      <c r="AD307">
        <f ca="1">OFFSET(Export!H$8,$U307,0)</f>
        <v>0</v>
      </c>
      <c r="AE307">
        <f ca="1">OFFSET(Export!N$8,$U307,0)</f>
        <v>0</v>
      </c>
      <c r="AF307">
        <f ca="1">OFFSET(Export!O$8,$U307,0)</f>
        <v>0</v>
      </c>
      <c r="AG307">
        <f ca="1">OFFSET(Export!P$8,$U307,0)</f>
        <v>0</v>
      </c>
      <c r="AH307">
        <f ca="1">OFFSET(Export!T$8,$U307,0)</f>
        <v>0</v>
      </c>
      <c r="AI307">
        <f ca="1">OFFSET(Export!E$8,$U307,0)</f>
        <v>80</v>
      </c>
    </row>
    <row r="308" spans="1:35" x14ac:dyDescent="0.25">
      <c r="A308">
        <f t="shared" si="8"/>
        <v>4441</v>
      </c>
      <c r="B308" s="1">
        <f ca="1">OFFSET(Import!B$8,$A308,0)</f>
        <v>43249</v>
      </c>
      <c r="C308">
        <f ca="1">OFFSET(Import!F$8,$A308,0)</f>
        <v>0</v>
      </c>
      <c r="D308">
        <f ca="1">OFFSET(Import!G$8,$A308,0)</f>
        <v>0</v>
      </c>
      <c r="E308">
        <f ca="1">OFFSET(Import!I$8,$A308,0)</f>
        <v>0</v>
      </c>
      <c r="F308">
        <f ca="1">OFFSET(Import!J$8,$A308,0)</f>
        <v>0</v>
      </c>
      <c r="G308">
        <f ca="1">OFFSET(Import!K$8,$A308,0)</f>
        <v>0</v>
      </c>
      <c r="H308">
        <f ca="1">OFFSET(Import!L$8,$A308,0)</f>
        <v>0</v>
      </c>
      <c r="I308">
        <f ca="1">OFFSET(Import!M$8,$A308,0)</f>
        <v>0</v>
      </c>
      <c r="J308">
        <f ca="1">OFFSET(Import!H$8,$A308,0)</f>
        <v>0</v>
      </c>
      <c r="K308">
        <f ca="1">OFFSET(Import!N$8,$A308,0)</f>
        <v>0</v>
      </c>
      <c r="L308">
        <f ca="1">OFFSET(Import!O$8,$A308,0)</f>
        <v>0</v>
      </c>
      <c r="M308">
        <f ca="1">OFFSET(Import!R$8,$A308,0)</f>
        <v>0</v>
      </c>
      <c r="N308">
        <f ca="1">OFFSET(Import!S$8,$A308,0)</f>
        <v>0</v>
      </c>
      <c r="O308">
        <f ca="1">OFFSET(Import!D$8,$A308,0)</f>
        <v>0</v>
      </c>
      <c r="U308">
        <f t="shared" si="9"/>
        <v>4441</v>
      </c>
      <c r="V308" s="1">
        <f ca="1">OFFSET(Export!B$8,$U308,0)</f>
        <v>43249</v>
      </c>
      <c r="W308">
        <f ca="1">OFFSET(Export!F$8,$U308,0)</f>
        <v>0</v>
      </c>
      <c r="X308">
        <f ca="1">OFFSET(Export!G$8,$U308,0)</f>
        <v>0</v>
      </c>
      <c r="Y308">
        <f ca="1">OFFSET(Export!I$8,$U308,0)</f>
        <v>0</v>
      </c>
      <c r="Z308">
        <f ca="1">OFFSET(Export!J$8,$U308,0)</f>
        <v>0</v>
      </c>
      <c r="AA308">
        <f ca="1">OFFSET(Export!K$8,$U308,0)</f>
        <v>0</v>
      </c>
      <c r="AB308">
        <f ca="1">OFFSET(Export!L$8,$U308,0)</f>
        <v>0</v>
      </c>
      <c r="AC308">
        <f ca="1">OFFSET(Export!M$8,$U308,0)</f>
        <v>0</v>
      </c>
      <c r="AD308">
        <f ca="1">OFFSET(Export!H$8,$U308,0)</f>
        <v>0</v>
      </c>
      <c r="AE308">
        <f ca="1">OFFSET(Export!N$8,$U308,0)</f>
        <v>0</v>
      </c>
      <c r="AF308">
        <f ca="1">OFFSET(Export!O$8,$U308,0)</f>
        <v>0</v>
      </c>
      <c r="AG308">
        <f ca="1">OFFSET(Export!P$8,$U308,0)</f>
        <v>0</v>
      </c>
      <c r="AH308">
        <f ca="1">OFFSET(Export!T$8,$U308,0)</f>
        <v>0</v>
      </c>
      <c r="AI308">
        <f ca="1">OFFSET(Export!E$8,$U308,0)</f>
        <v>80</v>
      </c>
    </row>
    <row r="309" spans="1:35" x14ac:dyDescent="0.25">
      <c r="A309">
        <f t="shared" si="8"/>
        <v>4442</v>
      </c>
      <c r="B309" s="1">
        <f ca="1">OFFSET(Import!B$8,$A309,0)</f>
        <v>43250</v>
      </c>
      <c r="C309">
        <f ca="1">OFFSET(Import!F$8,$A309,0)</f>
        <v>0</v>
      </c>
      <c r="D309">
        <f ca="1">OFFSET(Import!G$8,$A309,0)</f>
        <v>0</v>
      </c>
      <c r="E309">
        <f ca="1">OFFSET(Import!I$8,$A309,0)</f>
        <v>0</v>
      </c>
      <c r="F309">
        <f ca="1">OFFSET(Import!J$8,$A309,0)</f>
        <v>0</v>
      </c>
      <c r="G309">
        <f ca="1">OFFSET(Import!K$8,$A309,0)</f>
        <v>0</v>
      </c>
      <c r="H309">
        <f ca="1">OFFSET(Import!L$8,$A309,0)</f>
        <v>0</v>
      </c>
      <c r="I309">
        <f ca="1">OFFSET(Import!M$8,$A309,0)</f>
        <v>0</v>
      </c>
      <c r="J309">
        <f ca="1">OFFSET(Import!H$8,$A309,0)</f>
        <v>0</v>
      </c>
      <c r="K309">
        <f ca="1">OFFSET(Import!N$8,$A309,0)</f>
        <v>0</v>
      </c>
      <c r="L309">
        <f ca="1">OFFSET(Import!O$8,$A309,0)</f>
        <v>0</v>
      </c>
      <c r="M309">
        <f ca="1">OFFSET(Import!R$8,$A309,0)</f>
        <v>0</v>
      </c>
      <c r="N309">
        <f ca="1">OFFSET(Import!S$8,$A309,0)</f>
        <v>0</v>
      </c>
      <c r="O309">
        <f ca="1">OFFSET(Import!D$8,$A309,0)</f>
        <v>0</v>
      </c>
      <c r="U309">
        <f t="shared" si="9"/>
        <v>4442</v>
      </c>
      <c r="V309" s="1">
        <f ca="1">OFFSET(Export!B$8,$U309,0)</f>
        <v>43250</v>
      </c>
      <c r="W309">
        <f ca="1">OFFSET(Export!F$8,$U309,0)</f>
        <v>0</v>
      </c>
      <c r="X309">
        <f ca="1">OFFSET(Export!G$8,$U309,0)</f>
        <v>0</v>
      </c>
      <c r="Y309">
        <f ca="1">OFFSET(Export!I$8,$U309,0)</f>
        <v>0</v>
      </c>
      <c r="Z309">
        <f ca="1">OFFSET(Export!J$8,$U309,0)</f>
        <v>0</v>
      </c>
      <c r="AA309">
        <f ca="1">OFFSET(Export!K$8,$U309,0)</f>
        <v>0</v>
      </c>
      <c r="AB309">
        <f ca="1">OFFSET(Export!L$8,$U309,0)</f>
        <v>0</v>
      </c>
      <c r="AC309">
        <f ca="1">OFFSET(Export!M$8,$U309,0)</f>
        <v>0</v>
      </c>
      <c r="AD309">
        <f ca="1">OFFSET(Export!H$8,$U309,0)</f>
        <v>0</v>
      </c>
      <c r="AE309">
        <f ca="1">OFFSET(Export!N$8,$U309,0)</f>
        <v>0</v>
      </c>
      <c r="AF309">
        <f ca="1">OFFSET(Export!O$8,$U309,0)</f>
        <v>0</v>
      </c>
      <c r="AG309">
        <f ca="1">OFFSET(Export!P$8,$U309,0)</f>
        <v>0</v>
      </c>
      <c r="AH309">
        <f ca="1">OFFSET(Export!T$8,$U309,0)</f>
        <v>0</v>
      </c>
      <c r="AI309">
        <f ca="1">OFFSET(Export!E$8,$U309,0)</f>
        <v>80</v>
      </c>
    </row>
    <row r="310" spans="1:35" x14ac:dyDescent="0.25">
      <c r="A310">
        <f t="shared" si="8"/>
        <v>4443</v>
      </c>
      <c r="B310" s="1">
        <f ca="1">OFFSET(Import!B$8,$A310,0)</f>
        <v>43251</v>
      </c>
      <c r="C310">
        <f ca="1">OFFSET(Import!F$8,$A310,0)</f>
        <v>0</v>
      </c>
      <c r="D310">
        <f ca="1">OFFSET(Import!G$8,$A310,0)</f>
        <v>0</v>
      </c>
      <c r="E310">
        <f ca="1">OFFSET(Import!I$8,$A310,0)</f>
        <v>0</v>
      </c>
      <c r="F310">
        <f ca="1">OFFSET(Import!J$8,$A310,0)</f>
        <v>0</v>
      </c>
      <c r="G310">
        <f ca="1">OFFSET(Import!K$8,$A310,0)</f>
        <v>0</v>
      </c>
      <c r="H310">
        <f ca="1">OFFSET(Import!L$8,$A310,0)</f>
        <v>0</v>
      </c>
      <c r="I310">
        <f ca="1">OFFSET(Import!M$8,$A310,0)</f>
        <v>0</v>
      </c>
      <c r="J310">
        <f ca="1">OFFSET(Import!H$8,$A310,0)</f>
        <v>0</v>
      </c>
      <c r="K310">
        <f ca="1">OFFSET(Import!N$8,$A310,0)</f>
        <v>0</v>
      </c>
      <c r="L310">
        <f ca="1">OFFSET(Import!O$8,$A310,0)</f>
        <v>0</v>
      </c>
      <c r="M310">
        <f ca="1">OFFSET(Import!R$8,$A310,0)</f>
        <v>0</v>
      </c>
      <c r="N310">
        <f ca="1">OFFSET(Import!S$8,$A310,0)</f>
        <v>0</v>
      </c>
      <c r="O310">
        <f ca="1">OFFSET(Import!D$8,$A310,0)</f>
        <v>0</v>
      </c>
      <c r="U310">
        <f t="shared" si="9"/>
        <v>4443</v>
      </c>
      <c r="V310" s="1">
        <f ca="1">OFFSET(Export!B$8,$U310,0)</f>
        <v>43251</v>
      </c>
      <c r="W310">
        <f ca="1">OFFSET(Export!F$8,$U310,0)</f>
        <v>0</v>
      </c>
      <c r="X310">
        <f ca="1">OFFSET(Export!G$8,$U310,0)</f>
        <v>0</v>
      </c>
      <c r="Y310">
        <f ca="1">OFFSET(Export!I$8,$U310,0)</f>
        <v>0</v>
      </c>
      <c r="Z310">
        <f ca="1">OFFSET(Export!J$8,$U310,0)</f>
        <v>0</v>
      </c>
      <c r="AA310">
        <f ca="1">OFFSET(Export!K$8,$U310,0)</f>
        <v>0</v>
      </c>
      <c r="AB310">
        <f ca="1">OFFSET(Export!L$8,$U310,0)</f>
        <v>0</v>
      </c>
      <c r="AC310">
        <f ca="1">OFFSET(Export!M$8,$U310,0)</f>
        <v>0</v>
      </c>
      <c r="AD310">
        <f ca="1">OFFSET(Export!H$8,$U310,0)</f>
        <v>0</v>
      </c>
      <c r="AE310">
        <f ca="1">OFFSET(Export!N$8,$U310,0)</f>
        <v>0</v>
      </c>
      <c r="AF310">
        <f ca="1">OFFSET(Export!O$8,$U310,0)</f>
        <v>0</v>
      </c>
      <c r="AG310">
        <f ca="1">OFFSET(Export!P$8,$U310,0)</f>
        <v>0</v>
      </c>
      <c r="AH310">
        <f ca="1">OFFSET(Export!T$8,$U310,0)</f>
        <v>0</v>
      </c>
      <c r="AI310">
        <f ca="1">OFFSET(Export!E$8,$U310,0)</f>
        <v>80</v>
      </c>
    </row>
    <row r="311" spans="1:35" x14ac:dyDescent="0.25">
      <c r="A311">
        <f t="shared" si="8"/>
        <v>4444</v>
      </c>
      <c r="B311" s="1">
        <f ca="1">OFFSET(Import!B$8,$A311,0)</f>
        <v>43252</v>
      </c>
      <c r="C311">
        <f ca="1">OFFSET(Import!F$8,$A311,0)</f>
        <v>0</v>
      </c>
      <c r="D311">
        <f ca="1">OFFSET(Import!G$8,$A311,0)</f>
        <v>0</v>
      </c>
      <c r="E311">
        <f ca="1">OFFSET(Import!I$8,$A311,0)</f>
        <v>170</v>
      </c>
      <c r="F311">
        <f ca="1">OFFSET(Import!J$8,$A311,0)</f>
        <v>0</v>
      </c>
      <c r="G311">
        <f ca="1">OFFSET(Import!K$8,$A311,0)</f>
        <v>70</v>
      </c>
      <c r="H311">
        <f ca="1">OFFSET(Import!L$8,$A311,0)</f>
        <v>0</v>
      </c>
      <c r="I311">
        <f ca="1">OFFSET(Import!M$8,$A311,0)</f>
        <v>0</v>
      </c>
      <c r="J311">
        <f ca="1">OFFSET(Import!H$8,$A311,0)</f>
        <v>25</v>
      </c>
      <c r="K311">
        <f ca="1">OFFSET(Import!N$8,$A311,0)</f>
        <v>0</v>
      </c>
      <c r="L311">
        <f ca="1">OFFSET(Import!O$8,$A311,0)</f>
        <v>0</v>
      </c>
      <c r="M311">
        <f ca="1">OFFSET(Import!R$8,$A311,0)</f>
        <v>0</v>
      </c>
      <c r="N311">
        <f ca="1">OFFSET(Import!S$8,$A311,0)</f>
        <v>0</v>
      </c>
      <c r="O311">
        <f ca="1">OFFSET(Import!D$8,$A311,0)</f>
        <v>280</v>
      </c>
      <c r="U311">
        <f t="shared" si="9"/>
        <v>4444</v>
      </c>
      <c r="V311" s="1">
        <f ca="1">OFFSET(Export!B$8,$U311,0)</f>
        <v>43252</v>
      </c>
      <c r="W311">
        <f ca="1">OFFSET(Export!F$8,$U311,0)</f>
        <v>0</v>
      </c>
      <c r="X311">
        <f ca="1">OFFSET(Export!G$8,$U311,0)</f>
        <v>0</v>
      </c>
      <c r="Y311">
        <f ca="1">OFFSET(Export!I$8,$U311,0)</f>
        <v>0</v>
      </c>
      <c r="Z311">
        <f ca="1">OFFSET(Export!J$8,$U311,0)</f>
        <v>0</v>
      </c>
      <c r="AA311">
        <f ca="1">OFFSET(Export!K$8,$U311,0)</f>
        <v>0</v>
      </c>
      <c r="AB311">
        <f ca="1">OFFSET(Export!L$8,$U311,0)</f>
        <v>0</v>
      </c>
      <c r="AC311">
        <f ca="1">OFFSET(Export!M$8,$U311,0)</f>
        <v>0</v>
      </c>
      <c r="AD311">
        <f ca="1">OFFSET(Export!H$8,$U311,0)</f>
        <v>0</v>
      </c>
      <c r="AE311">
        <f ca="1">OFFSET(Export!N$8,$U311,0)</f>
        <v>0</v>
      </c>
      <c r="AF311">
        <f ca="1">OFFSET(Export!O$8,$U311,0)</f>
        <v>6</v>
      </c>
      <c r="AG311">
        <f ca="1">OFFSET(Export!P$8,$U311,0)</f>
        <v>10</v>
      </c>
      <c r="AH311">
        <f ca="1">OFFSET(Export!T$8,$U311,0)</f>
        <v>25</v>
      </c>
      <c r="AI311">
        <f ca="1">OFFSET(Export!E$8,$U311,0)</f>
        <v>30</v>
      </c>
    </row>
    <row r="312" spans="1:35" x14ac:dyDescent="0.25">
      <c r="A312">
        <f t="shared" si="8"/>
        <v>4445</v>
      </c>
      <c r="B312" s="1">
        <f ca="1">OFFSET(Import!B$8,$A312,0)</f>
        <v>43253</v>
      </c>
      <c r="C312">
        <f ca="1">OFFSET(Import!F$8,$A312,0)</f>
        <v>0</v>
      </c>
      <c r="D312">
        <f ca="1">OFFSET(Import!G$8,$A312,0)</f>
        <v>0</v>
      </c>
      <c r="E312">
        <f ca="1">OFFSET(Import!I$8,$A312,0)</f>
        <v>170</v>
      </c>
      <c r="F312">
        <f ca="1">OFFSET(Import!J$8,$A312,0)</f>
        <v>0</v>
      </c>
      <c r="G312">
        <f ca="1">OFFSET(Import!K$8,$A312,0)</f>
        <v>70</v>
      </c>
      <c r="H312">
        <f ca="1">OFFSET(Import!L$8,$A312,0)</f>
        <v>0</v>
      </c>
      <c r="I312">
        <f ca="1">OFFSET(Import!M$8,$A312,0)</f>
        <v>0</v>
      </c>
      <c r="J312">
        <f ca="1">OFFSET(Import!H$8,$A312,0)</f>
        <v>25</v>
      </c>
      <c r="K312">
        <f ca="1">OFFSET(Import!N$8,$A312,0)</f>
        <v>0</v>
      </c>
      <c r="L312">
        <f ca="1">OFFSET(Import!O$8,$A312,0)</f>
        <v>0</v>
      </c>
      <c r="M312">
        <f ca="1">OFFSET(Import!R$8,$A312,0)</f>
        <v>0</v>
      </c>
      <c r="N312">
        <f ca="1">OFFSET(Import!S$8,$A312,0)</f>
        <v>0</v>
      </c>
      <c r="O312">
        <f ca="1">OFFSET(Import!D$8,$A312,0)</f>
        <v>280</v>
      </c>
      <c r="U312">
        <f t="shared" si="9"/>
        <v>4445</v>
      </c>
      <c r="V312" s="1">
        <f ca="1">OFFSET(Export!B$8,$U312,0)</f>
        <v>43253</v>
      </c>
      <c r="W312">
        <f ca="1">OFFSET(Export!F$8,$U312,0)</f>
        <v>0</v>
      </c>
      <c r="X312">
        <f ca="1">OFFSET(Export!G$8,$U312,0)</f>
        <v>0</v>
      </c>
      <c r="Y312">
        <f ca="1">OFFSET(Export!I$8,$U312,0)</f>
        <v>0</v>
      </c>
      <c r="Z312">
        <f ca="1">OFFSET(Export!J$8,$U312,0)</f>
        <v>0</v>
      </c>
      <c r="AA312">
        <f ca="1">OFFSET(Export!K$8,$U312,0)</f>
        <v>0</v>
      </c>
      <c r="AB312">
        <f ca="1">OFFSET(Export!L$8,$U312,0)</f>
        <v>0</v>
      </c>
      <c r="AC312">
        <f ca="1">OFFSET(Export!M$8,$U312,0)</f>
        <v>0</v>
      </c>
      <c r="AD312">
        <f ca="1">OFFSET(Export!H$8,$U312,0)</f>
        <v>0</v>
      </c>
      <c r="AE312">
        <f ca="1">OFFSET(Export!N$8,$U312,0)</f>
        <v>0</v>
      </c>
      <c r="AF312">
        <f ca="1">OFFSET(Export!O$8,$U312,0)</f>
        <v>6</v>
      </c>
      <c r="AG312">
        <f ca="1">OFFSET(Export!P$8,$U312,0)</f>
        <v>10</v>
      </c>
      <c r="AH312">
        <f ca="1">OFFSET(Export!T$8,$U312,0)</f>
        <v>25</v>
      </c>
      <c r="AI312">
        <f ca="1">OFFSET(Export!E$8,$U312,0)</f>
        <v>30</v>
      </c>
    </row>
    <row r="313" spans="1:35" x14ac:dyDescent="0.25">
      <c r="A313">
        <f t="shared" si="8"/>
        <v>4446</v>
      </c>
      <c r="B313" s="1">
        <f ca="1">OFFSET(Import!B$8,$A313,0)</f>
        <v>43254</v>
      </c>
      <c r="C313">
        <f ca="1">OFFSET(Import!F$8,$A313,0)</f>
        <v>0</v>
      </c>
      <c r="D313">
        <f ca="1">OFFSET(Import!G$8,$A313,0)</f>
        <v>0</v>
      </c>
      <c r="E313">
        <f ca="1">OFFSET(Import!I$8,$A313,0)</f>
        <v>170</v>
      </c>
      <c r="F313">
        <f ca="1">OFFSET(Import!J$8,$A313,0)</f>
        <v>0</v>
      </c>
      <c r="G313">
        <f ca="1">OFFSET(Import!K$8,$A313,0)</f>
        <v>70</v>
      </c>
      <c r="H313">
        <f ca="1">OFFSET(Import!L$8,$A313,0)</f>
        <v>0</v>
      </c>
      <c r="I313">
        <f ca="1">OFFSET(Import!M$8,$A313,0)</f>
        <v>0</v>
      </c>
      <c r="J313">
        <f ca="1">OFFSET(Import!H$8,$A313,0)</f>
        <v>25</v>
      </c>
      <c r="K313">
        <f ca="1">OFFSET(Import!N$8,$A313,0)</f>
        <v>0</v>
      </c>
      <c r="L313">
        <f ca="1">OFFSET(Import!O$8,$A313,0)</f>
        <v>0</v>
      </c>
      <c r="M313">
        <f ca="1">OFFSET(Import!R$8,$A313,0)</f>
        <v>0</v>
      </c>
      <c r="N313">
        <f ca="1">OFFSET(Import!S$8,$A313,0)</f>
        <v>0</v>
      </c>
      <c r="O313">
        <f ca="1">OFFSET(Import!D$8,$A313,0)</f>
        <v>280</v>
      </c>
      <c r="U313">
        <f t="shared" si="9"/>
        <v>4446</v>
      </c>
      <c r="V313" s="1">
        <f ca="1">OFFSET(Export!B$8,$U313,0)</f>
        <v>43254</v>
      </c>
      <c r="W313">
        <f ca="1">OFFSET(Export!F$8,$U313,0)</f>
        <v>0</v>
      </c>
      <c r="X313">
        <f ca="1">OFFSET(Export!G$8,$U313,0)</f>
        <v>0</v>
      </c>
      <c r="Y313">
        <f ca="1">OFFSET(Export!I$8,$U313,0)</f>
        <v>0</v>
      </c>
      <c r="Z313">
        <f ca="1">OFFSET(Export!J$8,$U313,0)</f>
        <v>0</v>
      </c>
      <c r="AA313">
        <f ca="1">OFFSET(Export!K$8,$U313,0)</f>
        <v>0</v>
      </c>
      <c r="AB313">
        <f ca="1">OFFSET(Export!L$8,$U313,0)</f>
        <v>0</v>
      </c>
      <c r="AC313">
        <f ca="1">OFFSET(Export!M$8,$U313,0)</f>
        <v>0</v>
      </c>
      <c r="AD313">
        <f ca="1">OFFSET(Export!H$8,$U313,0)</f>
        <v>0</v>
      </c>
      <c r="AE313">
        <f ca="1">OFFSET(Export!N$8,$U313,0)</f>
        <v>0</v>
      </c>
      <c r="AF313">
        <f ca="1">OFFSET(Export!O$8,$U313,0)</f>
        <v>6</v>
      </c>
      <c r="AG313">
        <f ca="1">OFFSET(Export!P$8,$U313,0)</f>
        <v>10</v>
      </c>
      <c r="AH313">
        <f ca="1">OFFSET(Export!T$8,$U313,0)</f>
        <v>25</v>
      </c>
      <c r="AI313">
        <f ca="1">OFFSET(Export!E$8,$U313,0)</f>
        <v>30</v>
      </c>
    </row>
    <row r="314" spans="1:35" x14ac:dyDescent="0.25">
      <c r="A314">
        <f t="shared" si="8"/>
        <v>4447</v>
      </c>
      <c r="B314" s="1">
        <f ca="1">OFFSET(Import!B$8,$A314,0)</f>
        <v>43255</v>
      </c>
      <c r="C314">
        <f ca="1">OFFSET(Import!F$8,$A314,0)</f>
        <v>0</v>
      </c>
      <c r="D314">
        <f ca="1">OFFSET(Import!G$8,$A314,0)</f>
        <v>0</v>
      </c>
      <c r="E314">
        <f ca="1">OFFSET(Import!I$8,$A314,0)</f>
        <v>170</v>
      </c>
      <c r="F314">
        <f ca="1">OFFSET(Import!J$8,$A314,0)</f>
        <v>0</v>
      </c>
      <c r="G314">
        <f ca="1">OFFSET(Import!K$8,$A314,0)</f>
        <v>70</v>
      </c>
      <c r="H314">
        <f ca="1">OFFSET(Import!L$8,$A314,0)</f>
        <v>0</v>
      </c>
      <c r="I314">
        <f ca="1">OFFSET(Import!M$8,$A314,0)</f>
        <v>0</v>
      </c>
      <c r="J314">
        <f ca="1">OFFSET(Import!H$8,$A314,0)</f>
        <v>25</v>
      </c>
      <c r="K314">
        <f ca="1">OFFSET(Import!N$8,$A314,0)</f>
        <v>0</v>
      </c>
      <c r="L314">
        <f ca="1">OFFSET(Import!O$8,$A314,0)</f>
        <v>0</v>
      </c>
      <c r="M314">
        <f ca="1">OFFSET(Import!R$8,$A314,0)</f>
        <v>0</v>
      </c>
      <c r="N314">
        <f ca="1">OFFSET(Import!S$8,$A314,0)</f>
        <v>0</v>
      </c>
      <c r="O314">
        <f ca="1">OFFSET(Import!D$8,$A314,0)</f>
        <v>280</v>
      </c>
      <c r="U314">
        <f t="shared" si="9"/>
        <v>4447</v>
      </c>
      <c r="V314" s="1">
        <f ca="1">OFFSET(Export!B$8,$U314,0)</f>
        <v>43255</v>
      </c>
      <c r="W314">
        <f ca="1">OFFSET(Export!F$8,$U314,0)</f>
        <v>0</v>
      </c>
      <c r="X314">
        <f ca="1">OFFSET(Export!G$8,$U314,0)</f>
        <v>0</v>
      </c>
      <c r="Y314">
        <f ca="1">OFFSET(Export!I$8,$U314,0)</f>
        <v>0</v>
      </c>
      <c r="Z314">
        <f ca="1">OFFSET(Export!J$8,$U314,0)</f>
        <v>0</v>
      </c>
      <c r="AA314">
        <f ca="1">OFFSET(Export!K$8,$U314,0)</f>
        <v>0</v>
      </c>
      <c r="AB314">
        <f ca="1">OFFSET(Export!L$8,$U314,0)</f>
        <v>0</v>
      </c>
      <c r="AC314">
        <f ca="1">OFFSET(Export!M$8,$U314,0)</f>
        <v>0</v>
      </c>
      <c r="AD314">
        <f ca="1">OFFSET(Export!H$8,$U314,0)</f>
        <v>0</v>
      </c>
      <c r="AE314">
        <f ca="1">OFFSET(Export!N$8,$U314,0)</f>
        <v>0</v>
      </c>
      <c r="AF314">
        <f ca="1">OFFSET(Export!O$8,$U314,0)</f>
        <v>6</v>
      </c>
      <c r="AG314">
        <f ca="1">OFFSET(Export!P$8,$U314,0)</f>
        <v>10</v>
      </c>
      <c r="AH314">
        <f ca="1">OFFSET(Export!T$8,$U314,0)</f>
        <v>25</v>
      </c>
      <c r="AI314">
        <f ca="1">OFFSET(Export!E$8,$U314,0)</f>
        <v>30</v>
      </c>
    </row>
    <row r="315" spans="1:35" x14ac:dyDescent="0.25">
      <c r="A315">
        <f t="shared" si="8"/>
        <v>4448</v>
      </c>
      <c r="B315" s="1">
        <f ca="1">OFFSET(Import!B$8,$A315,0)</f>
        <v>43256</v>
      </c>
      <c r="C315">
        <f ca="1">OFFSET(Import!F$8,$A315,0)</f>
        <v>0</v>
      </c>
      <c r="D315">
        <f ca="1">OFFSET(Import!G$8,$A315,0)</f>
        <v>0</v>
      </c>
      <c r="E315">
        <f ca="1">OFFSET(Import!I$8,$A315,0)</f>
        <v>170</v>
      </c>
      <c r="F315">
        <f ca="1">OFFSET(Import!J$8,$A315,0)</f>
        <v>0</v>
      </c>
      <c r="G315">
        <f ca="1">OFFSET(Import!K$8,$A315,0)</f>
        <v>70</v>
      </c>
      <c r="H315">
        <f ca="1">OFFSET(Import!L$8,$A315,0)</f>
        <v>0</v>
      </c>
      <c r="I315">
        <f ca="1">OFFSET(Import!M$8,$A315,0)</f>
        <v>0</v>
      </c>
      <c r="J315">
        <f ca="1">OFFSET(Import!H$8,$A315,0)</f>
        <v>25</v>
      </c>
      <c r="K315">
        <f ca="1">OFFSET(Import!N$8,$A315,0)</f>
        <v>0</v>
      </c>
      <c r="L315">
        <f ca="1">OFFSET(Import!O$8,$A315,0)</f>
        <v>0</v>
      </c>
      <c r="M315">
        <f ca="1">OFFSET(Import!R$8,$A315,0)</f>
        <v>0</v>
      </c>
      <c r="N315">
        <f ca="1">OFFSET(Import!S$8,$A315,0)</f>
        <v>0</v>
      </c>
      <c r="O315">
        <f ca="1">OFFSET(Import!D$8,$A315,0)</f>
        <v>280</v>
      </c>
      <c r="U315">
        <f t="shared" si="9"/>
        <v>4448</v>
      </c>
      <c r="V315" s="1">
        <f ca="1">OFFSET(Export!B$8,$U315,0)</f>
        <v>43256</v>
      </c>
      <c r="W315">
        <f ca="1">OFFSET(Export!F$8,$U315,0)</f>
        <v>0</v>
      </c>
      <c r="X315">
        <f ca="1">OFFSET(Export!G$8,$U315,0)</f>
        <v>0</v>
      </c>
      <c r="Y315">
        <f ca="1">OFFSET(Export!I$8,$U315,0)</f>
        <v>0</v>
      </c>
      <c r="Z315">
        <f ca="1">OFFSET(Export!J$8,$U315,0)</f>
        <v>0</v>
      </c>
      <c r="AA315">
        <f ca="1">OFFSET(Export!K$8,$U315,0)</f>
        <v>0</v>
      </c>
      <c r="AB315">
        <f ca="1">OFFSET(Export!L$8,$U315,0)</f>
        <v>0</v>
      </c>
      <c r="AC315">
        <f ca="1">OFFSET(Export!M$8,$U315,0)</f>
        <v>0</v>
      </c>
      <c r="AD315">
        <f ca="1">OFFSET(Export!H$8,$U315,0)</f>
        <v>0</v>
      </c>
      <c r="AE315">
        <f ca="1">OFFSET(Export!N$8,$U315,0)</f>
        <v>0</v>
      </c>
      <c r="AF315">
        <f ca="1">OFFSET(Export!O$8,$U315,0)</f>
        <v>6</v>
      </c>
      <c r="AG315">
        <f ca="1">OFFSET(Export!P$8,$U315,0)</f>
        <v>10</v>
      </c>
      <c r="AH315">
        <f ca="1">OFFSET(Export!T$8,$U315,0)</f>
        <v>25</v>
      </c>
      <c r="AI315">
        <f ca="1">OFFSET(Export!E$8,$U315,0)</f>
        <v>30</v>
      </c>
    </row>
    <row r="316" spans="1:35" x14ac:dyDescent="0.25">
      <c r="A316">
        <f t="shared" si="8"/>
        <v>4449</v>
      </c>
      <c r="B316" s="1">
        <f ca="1">OFFSET(Import!B$8,$A316,0)</f>
        <v>43257</v>
      </c>
      <c r="C316">
        <f ca="1">OFFSET(Import!F$8,$A316,0)</f>
        <v>0</v>
      </c>
      <c r="D316">
        <f ca="1">OFFSET(Import!G$8,$A316,0)</f>
        <v>0</v>
      </c>
      <c r="E316">
        <f ca="1">OFFSET(Import!I$8,$A316,0)</f>
        <v>170</v>
      </c>
      <c r="F316">
        <f ca="1">OFFSET(Import!J$8,$A316,0)</f>
        <v>0</v>
      </c>
      <c r="G316">
        <f ca="1">OFFSET(Import!K$8,$A316,0)</f>
        <v>70</v>
      </c>
      <c r="H316">
        <f ca="1">OFFSET(Import!L$8,$A316,0)</f>
        <v>0</v>
      </c>
      <c r="I316">
        <f ca="1">OFFSET(Import!M$8,$A316,0)</f>
        <v>0</v>
      </c>
      <c r="J316">
        <f ca="1">OFFSET(Import!H$8,$A316,0)</f>
        <v>25</v>
      </c>
      <c r="K316">
        <f ca="1">OFFSET(Import!N$8,$A316,0)</f>
        <v>0</v>
      </c>
      <c r="L316">
        <f ca="1">OFFSET(Import!O$8,$A316,0)</f>
        <v>0</v>
      </c>
      <c r="M316">
        <f ca="1">OFFSET(Import!R$8,$A316,0)</f>
        <v>0</v>
      </c>
      <c r="N316">
        <f ca="1">OFFSET(Import!S$8,$A316,0)</f>
        <v>0</v>
      </c>
      <c r="O316">
        <f ca="1">OFFSET(Import!D$8,$A316,0)</f>
        <v>280</v>
      </c>
      <c r="U316">
        <f t="shared" si="9"/>
        <v>4449</v>
      </c>
      <c r="V316" s="1">
        <f ca="1">OFFSET(Export!B$8,$U316,0)</f>
        <v>43257</v>
      </c>
      <c r="W316">
        <f ca="1">OFFSET(Export!F$8,$U316,0)</f>
        <v>0</v>
      </c>
      <c r="X316">
        <f ca="1">OFFSET(Export!G$8,$U316,0)</f>
        <v>0</v>
      </c>
      <c r="Y316">
        <f ca="1">OFFSET(Export!I$8,$U316,0)</f>
        <v>0</v>
      </c>
      <c r="Z316">
        <f ca="1">OFFSET(Export!J$8,$U316,0)</f>
        <v>0</v>
      </c>
      <c r="AA316">
        <f ca="1">OFFSET(Export!K$8,$U316,0)</f>
        <v>0</v>
      </c>
      <c r="AB316">
        <f ca="1">OFFSET(Export!L$8,$U316,0)</f>
        <v>0</v>
      </c>
      <c r="AC316">
        <f ca="1">OFFSET(Export!M$8,$U316,0)</f>
        <v>0</v>
      </c>
      <c r="AD316">
        <f ca="1">OFFSET(Export!H$8,$U316,0)</f>
        <v>0</v>
      </c>
      <c r="AE316">
        <f ca="1">OFFSET(Export!N$8,$U316,0)</f>
        <v>0</v>
      </c>
      <c r="AF316">
        <f ca="1">OFFSET(Export!O$8,$U316,0)</f>
        <v>6</v>
      </c>
      <c r="AG316">
        <f ca="1">OFFSET(Export!P$8,$U316,0)</f>
        <v>10</v>
      </c>
      <c r="AH316">
        <f ca="1">OFFSET(Export!T$8,$U316,0)</f>
        <v>25</v>
      </c>
      <c r="AI316">
        <f ca="1">OFFSET(Export!E$8,$U316,0)</f>
        <v>30</v>
      </c>
    </row>
    <row r="317" spans="1:35" x14ac:dyDescent="0.25">
      <c r="A317">
        <f t="shared" si="8"/>
        <v>4450</v>
      </c>
      <c r="B317" s="1">
        <f ca="1">OFFSET(Import!B$8,$A317,0)</f>
        <v>43258</v>
      </c>
      <c r="C317">
        <f ca="1">OFFSET(Import!F$8,$A317,0)</f>
        <v>0</v>
      </c>
      <c r="D317">
        <f ca="1">OFFSET(Import!G$8,$A317,0)</f>
        <v>0</v>
      </c>
      <c r="E317">
        <f ca="1">OFFSET(Import!I$8,$A317,0)</f>
        <v>170</v>
      </c>
      <c r="F317">
        <f ca="1">OFFSET(Import!J$8,$A317,0)</f>
        <v>0</v>
      </c>
      <c r="G317">
        <f ca="1">OFFSET(Import!K$8,$A317,0)</f>
        <v>70</v>
      </c>
      <c r="H317">
        <f ca="1">OFFSET(Import!L$8,$A317,0)</f>
        <v>0</v>
      </c>
      <c r="I317">
        <f ca="1">OFFSET(Import!M$8,$A317,0)</f>
        <v>0</v>
      </c>
      <c r="J317">
        <f ca="1">OFFSET(Import!H$8,$A317,0)</f>
        <v>25</v>
      </c>
      <c r="K317">
        <f ca="1">OFFSET(Import!N$8,$A317,0)</f>
        <v>0</v>
      </c>
      <c r="L317">
        <f ca="1">OFFSET(Import!O$8,$A317,0)</f>
        <v>0</v>
      </c>
      <c r="M317">
        <f ca="1">OFFSET(Import!R$8,$A317,0)</f>
        <v>0</v>
      </c>
      <c r="N317">
        <f ca="1">OFFSET(Import!S$8,$A317,0)</f>
        <v>0</v>
      </c>
      <c r="O317">
        <f ca="1">OFFSET(Import!D$8,$A317,0)</f>
        <v>280</v>
      </c>
      <c r="U317">
        <f t="shared" si="9"/>
        <v>4450</v>
      </c>
      <c r="V317" s="1">
        <f ca="1">OFFSET(Export!B$8,$U317,0)</f>
        <v>43258</v>
      </c>
      <c r="W317">
        <f ca="1">OFFSET(Export!F$8,$U317,0)</f>
        <v>0</v>
      </c>
      <c r="X317">
        <f ca="1">OFFSET(Export!G$8,$U317,0)</f>
        <v>0</v>
      </c>
      <c r="Y317">
        <f ca="1">OFFSET(Export!I$8,$U317,0)</f>
        <v>0</v>
      </c>
      <c r="Z317">
        <f ca="1">OFFSET(Export!J$8,$U317,0)</f>
        <v>0</v>
      </c>
      <c r="AA317">
        <f ca="1">OFFSET(Export!K$8,$U317,0)</f>
        <v>0</v>
      </c>
      <c r="AB317">
        <f ca="1">OFFSET(Export!L$8,$U317,0)</f>
        <v>0</v>
      </c>
      <c r="AC317">
        <f ca="1">OFFSET(Export!M$8,$U317,0)</f>
        <v>0</v>
      </c>
      <c r="AD317">
        <f ca="1">OFFSET(Export!H$8,$U317,0)</f>
        <v>0</v>
      </c>
      <c r="AE317">
        <f ca="1">OFFSET(Export!N$8,$U317,0)</f>
        <v>0</v>
      </c>
      <c r="AF317">
        <f ca="1">OFFSET(Export!O$8,$U317,0)</f>
        <v>6</v>
      </c>
      <c r="AG317">
        <f ca="1">OFFSET(Export!P$8,$U317,0)</f>
        <v>10</v>
      </c>
      <c r="AH317">
        <f ca="1">OFFSET(Export!T$8,$U317,0)</f>
        <v>25</v>
      </c>
      <c r="AI317">
        <f ca="1">OFFSET(Export!E$8,$U317,0)</f>
        <v>30</v>
      </c>
    </row>
    <row r="318" spans="1:35" x14ac:dyDescent="0.25">
      <c r="A318">
        <f t="shared" si="8"/>
        <v>4451</v>
      </c>
      <c r="B318" s="1">
        <f ca="1">OFFSET(Import!B$8,$A318,0)</f>
        <v>43259</v>
      </c>
      <c r="C318">
        <f ca="1">OFFSET(Import!F$8,$A318,0)</f>
        <v>0</v>
      </c>
      <c r="D318">
        <f ca="1">OFFSET(Import!G$8,$A318,0)</f>
        <v>0</v>
      </c>
      <c r="E318">
        <f ca="1">OFFSET(Import!I$8,$A318,0)</f>
        <v>170</v>
      </c>
      <c r="F318">
        <f ca="1">OFFSET(Import!J$8,$A318,0)</f>
        <v>0</v>
      </c>
      <c r="G318">
        <f ca="1">OFFSET(Import!K$8,$A318,0)</f>
        <v>70</v>
      </c>
      <c r="H318">
        <f ca="1">OFFSET(Import!L$8,$A318,0)</f>
        <v>0</v>
      </c>
      <c r="I318">
        <f ca="1">OFFSET(Import!M$8,$A318,0)</f>
        <v>0</v>
      </c>
      <c r="J318">
        <f ca="1">OFFSET(Import!H$8,$A318,0)</f>
        <v>25</v>
      </c>
      <c r="K318">
        <f ca="1">OFFSET(Import!N$8,$A318,0)</f>
        <v>0</v>
      </c>
      <c r="L318">
        <f ca="1">OFFSET(Import!O$8,$A318,0)</f>
        <v>0</v>
      </c>
      <c r="M318">
        <f ca="1">OFFSET(Import!R$8,$A318,0)</f>
        <v>0</v>
      </c>
      <c r="N318">
        <f ca="1">OFFSET(Import!S$8,$A318,0)</f>
        <v>0</v>
      </c>
      <c r="O318">
        <f ca="1">OFFSET(Import!D$8,$A318,0)</f>
        <v>280</v>
      </c>
      <c r="U318">
        <f t="shared" si="9"/>
        <v>4451</v>
      </c>
      <c r="V318" s="1">
        <f ca="1">OFFSET(Export!B$8,$U318,0)</f>
        <v>43259</v>
      </c>
      <c r="W318">
        <f ca="1">OFFSET(Export!F$8,$U318,0)</f>
        <v>0</v>
      </c>
      <c r="X318">
        <f ca="1">OFFSET(Export!G$8,$U318,0)</f>
        <v>0</v>
      </c>
      <c r="Y318">
        <f ca="1">OFFSET(Export!I$8,$U318,0)</f>
        <v>0</v>
      </c>
      <c r="Z318">
        <f ca="1">OFFSET(Export!J$8,$U318,0)</f>
        <v>0</v>
      </c>
      <c r="AA318">
        <f ca="1">OFFSET(Export!K$8,$U318,0)</f>
        <v>0</v>
      </c>
      <c r="AB318">
        <f ca="1">OFFSET(Export!L$8,$U318,0)</f>
        <v>0</v>
      </c>
      <c r="AC318">
        <f ca="1">OFFSET(Export!M$8,$U318,0)</f>
        <v>0</v>
      </c>
      <c r="AD318">
        <f ca="1">OFFSET(Export!H$8,$U318,0)</f>
        <v>0</v>
      </c>
      <c r="AE318">
        <f ca="1">OFFSET(Export!N$8,$U318,0)</f>
        <v>0</v>
      </c>
      <c r="AF318">
        <f ca="1">OFFSET(Export!O$8,$U318,0)</f>
        <v>6</v>
      </c>
      <c r="AG318">
        <f ca="1">OFFSET(Export!P$8,$U318,0)</f>
        <v>10</v>
      </c>
      <c r="AH318">
        <f ca="1">OFFSET(Export!T$8,$U318,0)</f>
        <v>25</v>
      </c>
      <c r="AI318">
        <f ca="1">OFFSET(Export!E$8,$U318,0)</f>
        <v>30</v>
      </c>
    </row>
    <row r="319" spans="1:35" x14ac:dyDescent="0.25">
      <c r="A319">
        <f t="shared" si="8"/>
        <v>4452</v>
      </c>
      <c r="B319" s="1">
        <f ca="1">OFFSET(Import!B$8,$A319,0)</f>
        <v>43260</v>
      </c>
      <c r="C319">
        <f ca="1">OFFSET(Import!F$8,$A319,0)</f>
        <v>0</v>
      </c>
      <c r="D319">
        <f ca="1">OFFSET(Import!G$8,$A319,0)</f>
        <v>0</v>
      </c>
      <c r="E319">
        <f ca="1">OFFSET(Import!I$8,$A319,0)</f>
        <v>170</v>
      </c>
      <c r="F319">
        <f ca="1">OFFSET(Import!J$8,$A319,0)</f>
        <v>0</v>
      </c>
      <c r="G319">
        <f ca="1">OFFSET(Import!K$8,$A319,0)</f>
        <v>70</v>
      </c>
      <c r="H319">
        <f ca="1">OFFSET(Import!L$8,$A319,0)</f>
        <v>0</v>
      </c>
      <c r="I319">
        <f ca="1">OFFSET(Import!M$8,$A319,0)</f>
        <v>0</v>
      </c>
      <c r="J319">
        <f ca="1">OFFSET(Import!H$8,$A319,0)</f>
        <v>25</v>
      </c>
      <c r="K319">
        <f ca="1">OFFSET(Import!N$8,$A319,0)</f>
        <v>0</v>
      </c>
      <c r="L319">
        <f ca="1">OFFSET(Import!O$8,$A319,0)</f>
        <v>0</v>
      </c>
      <c r="M319">
        <f ca="1">OFFSET(Import!R$8,$A319,0)</f>
        <v>0</v>
      </c>
      <c r="N319">
        <f ca="1">OFFSET(Import!S$8,$A319,0)</f>
        <v>0</v>
      </c>
      <c r="O319">
        <f ca="1">OFFSET(Import!D$8,$A319,0)</f>
        <v>280</v>
      </c>
      <c r="U319">
        <f t="shared" si="9"/>
        <v>4452</v>
      </c>
      <c r="V319" s="1">
        <f ca="1">OFFSET(Export!B$8,$U319,0)</f>
        <v>43260</v>
      </c>
      <c r="W319">
        <f ca="1">OFFSET(Export!F$8,$U319,0)</f>
        <v>0</v>
      </c>
      <c r="X319">
        <f ca="1">OFFSET(Export!G$8,$U319,0)</f>
        <v>0</v>
      </c>
      <c r="Y319">
        <f ca="1">OFFSET(Export!I$8,$U319,0)</f>
        <v>0</v>
      </c>
      <c r="Z319">
        <f ca="1">OFFSET(Export!J$8,$U319,0)</f>
        <v>0</v>
      </c>
      <c r="AA319">
        <f ca="1">OFFSET(Export!K$8,$U319,0)</f>
        <v>0</v>
      </c>
      <c r="AB319">
        <f ca="1">OFFSET(Export!L$8,$U319,0)</f>
        <v>0</v>
      </c>
      <c r="AC319">
        <f ca="1">OFFSET(Export!M$8,$U319,0)</f>
        <v>0</v>
      </c>
      <c r="AD319">
        <f ca="1">OFFSET(Export!H$8,$U319,0)</f>
        <v>0</v>
      </c>
      <c r="AE319">
        <f ca="1">OFFSET(Export!N$8,$U319,0)</f>
        <v>0</v>
      </c>
      <c r="AF319">
        <f ca="1">OFFSET(Export!O$8,$U319,0)</f>
        <v>6</v>
      </c>
      <c r="AG319">
        <f ca="1">OFFSET(Export!P$8,$U319,0)</f>
        <v>10</v>
      </c>
      <c r="AH319">
        <f ca="1">OFFSET(Export!T$8,$U319,0)</f>
        <v>25</v>
      </c>
      <c r="AI319">
        <f ca="1">OFFSET(Export!E$8,$U319,0)</f>
        <v>30</v>
      </c>
    </row>
    <row r="320" spans="1:35" x14ac:dyDescent="0.25">
      <c r="A320">
        <f t="shared" si="8"/>
        <v>4453</v>
      </c>
      <c r="B320" s="1">
        <f ca="1">OFFSET(Import!B$8,$A320,0)</f>
        <v>43261</v>
      </c>
      <c r="C320">
        <f ca="1">OFFSET(Import!F$8,$A320,0)</f>
        <v>0</v>
      </c>
      <c r="D320">
        <f ca="1">OFFSET(Import!G$8,$A320,0)</f>
        <v>0</v>
      </c>
      <c r="E320">
        <f ca="1">OFFSET(Import!I$8,$A320,0)</f>
        <v>170</v>
      </c>
      <c r="F320">
        <f ca="1">OFFSET(Import!J$8,$A320,0)</f>
        <v>0</v>
      </c>
      <c r="G320">
        <f ca="1">OFFSET(Import!K$8,$A320,0)</f>
        <v>70</v>
      </c>
      <c r="H320">
        <f ca="1">OFFSET(Import!L$8,$A320,0)</f>
        <v>0</v>
      </c>
      <c r="I320">
        <f ca="1">OFFSET(Import!M$8,$A320,0)</f>
        <v>0</v>
      </c>
      <c r="J320">
        <f ca="1">OFFSET(Import!H$8,$A320,0)</f>
        <v>25</v>
      </c>
      <c r="K320">
        <f ca="1">OFFSET(Import!N$8,$A320,0)</f>
        <v>0</v>
      </c>
      <c r="L320">
        <f ca="1">OFFSET(Import!O$8,$A320,0)</f>
        <v>0</v>
      </c>
      <c r="M320">
        <f ca="1">OFFSET(Import!R$8,$A320,0)</f>
        <v>0</v>
      </c>
      <c r="N320">
        <f ca="1">OFFSET(Import!S$8,$A320,0)</f>
        <v>0</v>
      </c>
      <c r="O320">
        <f ca="1">OFFSET(Import!D$8,$A320,0)</f>
        <v>280</v>
      </c>
      <c r="U320">
        <f t="shared" si="9"/>
        <v>4453</v>
      </c>
      <c r="V320" s="1">
        <f ca="1">OFFSET(Export!B$8,$U320,0)</f>
        <v>43261</v>
      </c>
      <c r="W320">
        <f ca="1">OFFSET(Export!F$8,$U320,0)</f>
        <v>0</v>
      </c>
      <c r="X320">
        <f ca="1">OFFSET(Export!G$8,$U320,0)</f>
        <v>0</v>
      </c>
      <c r="Y320">
        <f ca="1">OFFSET(Export!I$8,$U320,0)</f>
        <v>0</v>
      </c>
      <c r="Z320">
        <f ca="1">OFFSET(Export!J$8,$U320,0)</f>
        <v>0</v>
      </c>
      <c r="AA320">
        <f ca="1">OFFSET(Export!K$8,$U320,0)</f>
        <v>0</v>
      </c>
      <c r="AB320">
        <f ca="1">OFFSET(Export!L$8,$U320,0)</f>
        <v>0</v>
      </c>
      <c r="AC320">
        <f ca="1">OFFSET(Export!M$8,$U320,0)</f>
        <v>0</v>
      </c>
      <c r="AD320">
        <f ca="1">OFFSET(Export!H$8,$U320,0)</f>
        <v>0</v>
      </c>
      <c r="AE320">
        <f ca="1">OFFSET(Export!N$8,$U320,0)</f>
        <v>0</v>
      </c>
      <c r="AF320">
        <f ca="1">OFFSET(Export!O$8,$U320,0)</f>
        <v>6</v>
      </c>
      <c r="AG320">
        <f ca="1">OFFSET(Export!P$8,$U320,0)</f>
        <v>10</v>
      </c>
      <c r="AH320">
        <f ca="1">OFFSET(Export!T$8,$U320,0)</f>
        <v>25</v>
      </c>
      <c r="AI320">
        <f ca="1">OFFSET(Export!E$8,$U320,0)</f>
        <v>30</v>
      </c>
    </row>
    <row r="321" spans="1:35" x14ac:dyDescent="0.25">
      <c r="A321">
        <f t="shared" si="8"/>
        <v>4454</v>
      </c>
      <c r="B321" s="1">
        <f ca="1">OFFSET(Import!B$8,$A321,0)</f>
        <v>43262</v>
      </c>
      <c r="C321">
        <f ca="1">OFFSET(Import!F$8,$A321,0)</f>
        <v>0</v>
      </c>
      <c r="D321">
        <f ca="1">OFFSET(Import!G$8,$A321,0)</f>
        <v>0</v>
      </c>
      <c r="E321">
        <f ca="1">OFFSET(Import!I$8,$A321,0)</f>
        <v>170</v>
      </c>
      <c r="F321">
        <f ca="1">OFFSET(Import!J$8,$A321,0)</f>
        <v>0</v>
      </c>
      <c r="G321">
        <f ca="1">OFFSET(Import!K$8,$A321,0)</f>
        <v>70</v>
      </c>
      <c r="H321">
        <f ca="1">OFFSET(Import!L$8,$A321,0)</f>
        <v>0</v>
      </c>
      <c r="I321">
        <f ca="1">OFFSET(Import!M$8,$A321,0)</f>
        <v>0</v>
      </c>
      <c r="J321">
        <f ca="1">OFFSET(Import!H$8,$A321,0)</f>
        <v>25</v>
      </c>
      <c r="K321">
        <f ca="1">OFFSET(Import!N$8,$A321,0)</f>
        <v>0</v>
      </c>
      <c r="L321">
        <f ca="1">OFFSET(Import!O$8,$A321,0)</f>
        <v>0</v>
      </c>
      <c r="M321">
        <f ca="1">OFFSET(Import!R$8,$A321,0)</f>
        <v>0</v>
      </c>
      <c r="N321">
        <f ca="1">OFFSET(Import!S$8,$A321,0)</f>
        <v>0</v>
      </c>
      <c r="O321">
        <f ca="1">OFFSET(Import!D$8,$A321,0)</f>
        <v>280</v>
      </c>
      <c r="U321">
        <f t="shared" si="9"/>
        <v>4454</v>
      </c>
      <c r="V321" s="1">
        <f ca="1">OFFSET(Export!B$8,$U321,0)</f>
        <v>43262</v>
      </c>
      <c r="W321">
        <f ca="1">OFFSET(Export!F$8,$U321,0)</f>
        <v>0</v>
      </c>
      <c r="X321">
        <f ca="1">OFFSET(Export!G$8,$U321,0)</f>
        <v>0</v>
      </c>
      <c r="Y321">
        <f ca="1">OFFSET(Export!I$8,$U321,0)</f>
        <v>0</v>
      </c>
      <c r="Z321">
        <f ca="1">OFFSET(Export!J$8,$U321,0)</f>
        <v>0</v>
      </c>
      <c r="AA321">
        <f ca="1">OFFSET(Export!K$8,$U321,0)</f>
        <v>0</v>
      </c>
      <c r="AB321">
        <f ca="1">OFFSET(Export!L$8,$U321,0)</f>
        <v>0</v>
      </c>
      <c r="AC321">
        <f ca="1">OFFSET(Export!M$8,$U321,0)</f>
        <v>0</v>
      </c>
      <c r="AD321">
        <f ca="1">OFFSET(Export!H$8,$U321,0)</f>
        <v>0</v>
      </c>
      <c r="AE321">
        <f ca="1">OFFSET(Export!N$8,$U321,0)</f>
        <v>0</v>
      </c>
      <c r="AF321">
        <f ca="1">OFFSET(Export!O$8,$U321,0)</f>
        <v>6</v>
      </c>
      <c r="AG321">
        <f ca="1">OFFSET(Export!P$8,$U321,0)</f>
        <v>10</v>
      </c>
      <c r="AH321">
        <f ca="1">OFFSET(Export!T$8,$U321,0)</f>
        <v>25</v>
      </c>
      <c r="AI321">
        <f ca="1">OFFSET(Export!E$8,$U321,0)</f>
        <v>30</v>
      </c>
    </row>
    <row r="322" spans="1:35" x14ac:dyDescent="0.25">
      <c r="A322">
        <f t="shared" si="8"/>
        <v>4455</v>
      </c>
      <c r="B322" s="1">
        <f ca="1">OFFSET(Import!B$8,$A322,0)</f>
        <v>43263</v>
      </c>
      <c r="C322">
        <f ca="1">OFFSET(Import!F$8,$A322,0)</f>
        <v>0</v>
      </c>
      <c r="D322">
        <f ca="1">OFFSET(Import!G$8,$A322,0)</f>
        <v>0</v>
      </c>
      <c r="E322">
        <f ca="1">OFFSET(Import!I$8,$A322,0)</f>
        <v>170</v>
      </c>
      <c r="F322">
        <f ca="1">OFFSET(Import!J$8,$A322,0)</f>
        <v>0</v>
      </c>
      <c r="G322">
        <f ca="1">OFFSET(Import!K$8,$A322,0)</f>
        <v>70</v>
      </c>
      <c r="H322">
        <f ca="1">OFFSET(Import!L$8,$A322,0)</f>
        <v>0</v>
      </c>
      <c r="I322">
        <f ca="1">OFFSET(Import!M$8,$A322,0)</f>
        <v>0</v>
      </c>
      <c r="J322">
        <f ca="1">OFFSET(Import!H$8,$A322,0)</f>
        <v>25</v>
      </c>
      <c r="K322">
        <f ca="1">OFFSET(Import!N$8,$A322,0)</f>
        <v>0</v>
      </c>
      <c r="L322">
        <f ca="1">OFFSET(Import!O$8,$A322,0)</f>
        <v>0</v>
      </c>
      <c r="M322">
        <f ca="1">OFFSET(Import!R$8,$A322,0)</f>
        <v>0</v>
      </c>
      <c r="N322">
        <f ca="1">OFFSET(Import!S$8,$A322,0)</f>
        <v>0</v>
      </c>
      <c r="O322">
        <f ca="1">OFFSET(Import!D$8,$A322,0)</f>
        <v>280</v>
      </c>
      <c r="U322">
        <f t="shared" si="9"/>
        <v>4455</v>
      </c>
      <c r="V322" s="1">
        <f ca="1">OFFSET(Export!B$8,$U322,0)</f>
        <v>43263</v>
      </c>
      <c r="W322">
        <f ca="1">OFFSET(Export!F$8,$U322,0)</f>
        <v>0</v>
      </c>
      <c r="X322">
        <f ca="1">OFFSET(Export!G$8,$U322,0)</f>
        <v>0</v>
      </c>
      <c r="Y322">
        <f ca="1">OFFSET(Export!I$8,$U322,0)</f>
        <v>0</v>
      </c>
      <c r="Z322">
        <f ca="1">OFFSET(Export!J$8,$U322,0)</f>
        <v>0</v>
      </c>
      <c r="AA322">
        <f ca="1">OFFSET(Export!K$8,$U322,0)</f>
        <v>0</v>
      </c>
      <c r="AB322">
        <f ca="1">OFFSET(Export!L$8,$U322,0)</f>
        <v>0</v>
      </c>
      <c r="AC322">
        <f ca="1">OFFSET(Export!M$8,$U322,0)</f>
        <v>0</v>
      </c>
      <c r="AD322">
        <f ca="1">OFFSET(Export!H$8,$U322,0)</f>
        <v>0</v>
      </c>
      <c r="AE322">
        <f ca="1">OFFSET(Export!N$8,$U322,0)</f>
        <v>0</v>
      </c>
      <c r="AF322">
        <f ca="1">OFFSET(Export!O$8,$U322,0)</f>
        <v>6</v>
      </c>
      <c r="AG322">
        <f ca="1">OFFSET(Export!P$8,$U322,0)</f>
        <v>10</v>
      </c>
      <c r="AH322">
        <f ca="1">OFFSET(Export!T$8,$U322,0)</f>
        <v>25</v>
      </c>
      <c r="AI322">
        <f ca="1">OFFSET(Export!E$8,$U322,0)</f>
        <v>30</v>
      </c>
    </row>
    <row r="323" spans="1:35" x14ac:dyDescent="0.25">
      <c r="A323">
        <f t="shared" si="8"/>
        <v>4456</v>
      </c>
      <c r="B323" s="1">
        <f ca="1">OFFSET(Import!B$8,$A323,0)</f>
        <v>43264</v>
      </c>
      <c r="C323">
        <f ca="1">OFFSET(Import!F$8,$A323,0)</f>
        <v>0</v>
      </c>
      <c r="D323">
        <f ca="1">OFFSET(Import!G$8,$A323,0)</f>
        <v>0</v>
      </c>
      <c r="E323">
        <f ca="1">OFFSET(Import!I$8,$A323,0)</f>
        <v>170</v>
      </c>
      <c r="F323">
        <f ca="1">OFFSET(Import!J$8,$A323,0)</f>
        <v>0</v>
      </c>
      <c r="G323">
        <f ca="1">OFFSET(Import!K$8,$A323,0)</f>
        <v>70</v>
      </c>
      <c r="H323">
        <f ca="1">OFFSET(Import!L$8,$A323,0)</f>
        <v>0</v>
      </c>
      <c r="I323">
        <f ca="1">OFFSET(Import!M$8,$A323,0)</f>
        <v>0</v>
      </c>
      <c r="J323">
        <f ca="1">OFFSET(Import!H$8,$A323,0)</f>
        <v>25</v>
      </c>
      <c r="K323">
        <f ca="1">OFFSET(Import!N$8,$A323,0)</f>
        <v>0</v>
      </c>
      <c r="L323">
        <f ca="1">OFFSET(Import!O$8,$A323,0)</f>
        <v>0</v>
      </c>
      <c r="M323">
        <f ca="1">OFFSET(Import!R$8,$A323,0)</f>
        <v>0</v>
      </c>
      <c r="N323">
        <f ca="1">OFFSET(Import!S$8,$A323,0)</f>
        <v>0</v>
      </c>
      <c r="O323">
        <f ca="1">OFFSET(Import!D$8,$A323,0)</f>
        <v>280</v>
      </c>
      <c r="U323">
        <f t="shared" si="9"/>
        <v>4456</v>
      </c>
      <c r="V323" s="1">
        <f ca="1">OFFSET(Export!B$8,$U323,0)</f>
        <v>43264</v>
      </c>
      <c r="W323">
        <f ca="1">OFFSET(Export!F$8,$U323,0)</f>
        <v>0</v>
      </c>
      <c r="X323">
        <f ca="1">OFFSET(Export!G$8,$U323,0)</f>
        <v>0</v>
      </c>
      <c r="Y323">
        <f ca="1">OFFSET(Export!I$8,$U323,0)</f>
        <v>0</v>
      </c>
      <c r="Z323">
        <f ca="1">OFFSET(Export!J$8,$U323,0)</f>
        <v>0</v>
      </c>
      <c r="AA323">
        <f ca="1">OFFSET(Export!K$8,$U323,0)</f>
        <v>0</v>
      </c>
      <c r="AB323">
        <f ca="1">OFFSET(Export!L$8,$U323,0)</f>
        <v>0</v>
      </c>
      <c r="AC323">
        <f ca="1">OFFSET(Export!M$8,$U323,0)</f>
        <v>0</v>
      </c>
      <c r="AD323">
        <f ca="1">OFFSET(Export!H$8,$U323,0)</f>
        <v>0</v>
      </c>
      <c r="AE323">
        <f ca="1">OFFSET(Export!N$8,$U323,0)</f>
        <v>0</v>
      </c>
      <c r="AF323">
        <f ca="1">OFFSET(Export!O$8,$U323,0)</f>
        <v>6</v>
      </c>
      <c r="AG323">
        <f ca="1">OFFSET(Export!P$8,$U323,0)</f>
        <v>10</v>
      </c>
      <c r="AH323">
        <f ca="1">OFFSET(Export!T$8,$U323,0)</f>
        <v>25</v>
      </c>
      <c r="AI323">
        <f ca="1">OFFSET(Export!E$8,$U323,0)</f>
        <v>30</v>
      </c>
    </row>
    <row r="324" spans="1:35" x14ac:dyDescent="0.25">
      <c r="A324">
        <f t="shared" si="8"/>
        <v>4457</v>
      </c>
      <c r="B324" s="1">
        <f ca="1">OFFSET(Import!B$8,$A324,0)</f>
        <v>43265</v>
      </c>
      <c r="C324">
        <f ca="1">OFFSET(Import!F$8,$A324,0)</f>
        <v>0</v>
      </c>
      <c r="D324">
        <f ca="1">OFFSET(Import!G$8,$A324,0)</f>
        <v>0</v>
      </c>
      <c r="E324">
        <f ca="1">OFFSET(Import!I$8,$A324,0)</f>
        <v>170</v>
      </c>
      <c r="F324">
        <f ca="1">OFFSET(Import!J$8,$A324,0)</f>
        <v>0</v>
      </c>
      <c r="G324">
        <f ca="1">OFFSET(Import!K$8,$A324,0)</f>
        <v>70</v>
      </c>
      <c r="H324">
        <f ca="1">OFFSET(Import!L$8,$A324,0)</f>
        <v>0</v>
      </c>
      <c r="I324">
        <f ca="1">OFFSET(Import!M$8,$A324,0)</f>
        <v>0</v>
      </c>
      <c r="J324">
        <f ca="1">OFFSET(Import!H$8,$A324,0)</f>
        <v>25</v>
      </c>
      <c r="K324">
        <f ca="1">OFFSET(Import!N$8,$A324,0)</f>
        <v>0</v>
      </c>
      <c r="L324">
        <f ca="1">OFFSET(Import!O$8,$A324,0)</f>
        <v>0</v>
      </c>
      <c r="M324">
        <f ca="1">OFFSET(Import!R$8,$A324,0)</f>
        <v>0</v>
      </c>
      <c r="N324">
        <f ca="1">OFFSET(Import!S$8,$A324,0)</f>
        <v>0</v>
      </c>
      <c r="O324">
        <f ca="1">OFFSET(Import!D$8,$A324,0)</f>
        <v>280</v>
      </c>
      <c r="U324">
        <f t="shared" si="9"/>
        <v>4457</v>
      </c>
      <c r="V324" s="1">
        <f ca="1">OFFSET(Export!B$8,$U324,0)</f>
        <v>43265</v>
      </c>
      <c r="W324">
        <f ca="1">OFFSET(Export!F$8,$U324,0)</f>
        <v>0</v>
      </c>
      <c r="X324">
        <f ca="1">OFFSET(Export!G$8,$U324,0)</f>
        <v>0</v>
      </c>
      <c r="Y324">
        <f ca="1">OFFSET(Export!I$8,$U324,0)</f>
        <v>0</v>
      </c>
      <c r="Z324">
        <f ca="1">OFFSET(Export!J$8,$U324,0)</f>
        <v>0</v>
      </c>
      <c r="AA324">
        <f ca="1">OFFSET(Export!K$8,$U324,0)</f>
        <v>0</v>
      </c>
      <c r="AB324">
        <f ca="1">OFFSET(Export!L$8,$U324,0)</f>
        <v>0</v>
      </c>
      <c r="AC324">
        <f ca="1">OFFSET(Export!M$8,$U324,0)</f>
        <v>0</v>
      </c>
      <c r="AD324">
        <f ca="1">OFFSET(Export!H$8,$U324,0)</f>
        <v>0</v>
      </c>
      <c r="AE324">
        <f ca="1">OFFSET(Export!N$8,$U324,0)</f>
        <v>0</v>
      </c>
      <c r="AF324">
        <f ca="1">OFFSET(Export!O$8,$U324,0)</f>
        <v>6</v>
      </c>
      <c r="AG324">
        <f ca="1">OFFSET(Export!P$8,$U324,0)</f>
        <v>10</v>
      </c>
      <c r="AH324">
        <f ca="1">OFFSET(Export!T$8,$U324,0)</f>
        <v>25</v>
      </c>
      <c r="AI324">
        <f ca="1">OFFSET(Export!E$8,$U324,0)</f>
        <v>30</v>
      </c>
    </row>
    <row r="325" spans="1:35" x14ac:dyDescent="0.25">
      <c r="A325">
        <f t="shared" si="8"/>
        <v>4458</v>
      </c>
      <c r="B325" s="1">
        <f ca="1">OFFSET(Import!B$8,$A325,0)</f>
        <v>43266</v>
      </c>
      <c r="C325">
        <f ca="1">OFFSET(Import!F$8,$A325,0)</f>
        <v>0</v>
      </c>
      <c r="D325">
        <f ca="1">OFFSET(Import!G$8,$A325,0)</f>
        <v>0</v>
      </c>
      <c r="E325">
        <f ca="1">OFFSET(Import!I$8,$A325,0)</f>
        <v>170</v>
      </c>
      <c r="F325">
        <f ca="1">OFFSET(Import!J$8,$A325,0)</f>
        <v>0</v>
      </c>
      <c r="G325">
        <f ca="1">OFFSET(Import!K$8,$A325,0)</f>
        <v>70</v>
      </c>
      <c r="H325">
        <f ca="1">OFFSET(Import!L$8,$A325,0)</f>
        <v>0</v>
      </c>
      <c r="I325">
        <f ca="1">OFFSET(Import!M$8,$A325,0)</f>
        <v>0</v>
      </c>
      <c r="J325">
        <f ca="1">OFFSET(Import!H$8,$A325,0)</f>
        <v>25</v>
      </c>
      <c r="K325">
        <f ca="1">OFFSET(Import!N$8,$A325,0)</f>
        <v>0</v>
      </c>
      <c r="L325">
        <f ca="1">OFFSET(Import!O$8,$A325,0)</f>
        <v>0</v>
      </c>
      <c r="M325">
        <f ca="1">OFFSET(Import!R$8,$A325,0)</f>
        <v>0</v>
      </c>
      <c r="N325">
        <f ca="1">OFFSET(Import!S$8,$A325,0)</f>
        <v>0</v>
      </c>
      <c r="O325">
        <f ca="1">OFFSET(Import!D$8,$A325,0)</f>
        <v>280</v>
      </c>
      <c r="U325">
        <f t="shared" si="9"/>
        <v>4458</v>
      </c>
      <c r="V325" s="1">
        <f ca="1">OFFSET(Export!B$8,$U325,0)</f>
        <v>43266</v>
      </c>
      <c r="W325">
        <f ca="1">OFFSET(Export!F$8,$U325,0)</f>
        <v>0</v>
      </c>
      <c r="X325">
        <f ca="1">OFFSET(Export!G$8,$U325,0)</f>
        <v>0</v>
      </c>
      <c r="Y325">
        <f ca="1">OFFSET(Export!I$8,$U325,0)</f>
        <v>0</v>
      </c>
      <c r="Z325">
        <f ca="1">OFFSET(Export!J$8,$U325,0)</f>
        <v>0</v>
      </c>
      <c r="AA325">
        <f ca="1">OFFSET(Export!K$8,$U325,0)</f>
        <v>0</v>
      </c>
      <c r="AB325">
        <f ca="1">OFFSET(Export!L$8,$U325,0)</f>
        <v>0</v>
      </c>
      <c r="AC325">
        <f ca="1">OFFSET(Export!M$8,$U325,0)</f>
        <v>0</v>
      </c>
      <c r="AD325">
        <f ca="1">OFFSET(Export!H$8,$U325,0)</f>
        <v>0</v>
      </c>
      <c r="AE325">
        <f ca="1">OFFSET(Export!N$8,$U325,0)</f>
        <v>0</v>
      </c>
      <c r="AF325">
        <f ca="1">OFFSET(Export!O$8,$U325,0)</f>
        <v>6</v>
      </c>
      <c r="AG325">
        <f ca="1">OFFSET(Export!P$8,$U325,0)</f>
        <v>10</v>
      </c>
      <c r="AH325">
        <f ca="1">OFFSET(Export!T$8,$U325,0)</f>
        <v>25</v>
      </c>
      <c r="AI325">
        <f ca="1">OFFSET(Export!E$8,$U325,0)</f>
        <v>30</v>
      </c>
    </row>
    <row r="326" spans="1:35" x14ac:dyDescent="0.25">
      <c r="A326">
        <f t="shared" si="8"/>
        <v>4459</v>
      </c>
      <c r="B326" s="1">
        <f ca="1">OFFSET(Import!B$8,$A326,0)</f>
        <v>43267</v>
      </c>
      <c r="C326">
        <f ca="1">OFFSET(Import!F$8,$A326,0)</f>
        <v>0</v>
      </c>
      <c r="D326">
        <f ca="1">OFFSET(Import!G$8,$A326,0)</f>
        <v>0</v>
      </c>
      <c r="E326">
        <f ca="1">OFFSET(Import!I$8,$A326,0)</f>
        <v>170</v>
      </c>
      <c r="F326">
        <f ca="1">OFFSET(Import!J$8,$A326,0)</f>
        <v>0</v>
      </c>
      <c r="G326">
        <f ca="1">OFFSET(Import!K$8,$A326,0)</f>
        <v>70</v>
      </c>
      <c r="H326">
        <f ca="1">OFFSET(Import!L$8,$A326,0)</f>
        <v>0</v>
      </c>
      <c r="I326">
        <f ca="1">OFFSET(Import!M$8,$A326,0)</f>
        <v>0</v>
      </c>
      <c r="J326">
        <f ca="1">OFFSET(Import!H$8,$A326,0)</f>
        <v>25</v>
      </c>
      <c r="K326">
        <f ca="1">OFFSET(Import!N$8,$A326,0)</f>
        <v>0</v>
      </c>
      <c r="L326">
        <f ca="1">OFFSET(Import!O$8,$A326,0)</f>
        <v>0</v>
      </c>
      <c r="M326">
        <f ca="1">OFFSET(Import!R$8,$A326,0)</f>
        <v>0</v>
      </c>
      <c r="N326">
        <f ca="1">OFFSET(Import!S$8,$A326,0)</f>
        <v>0</v>
      </c>
      <c r="O326">
        <f ca="1">OFFSET(Import!D$8,$A326,0)</f>
        <v>280</v>
      </c>
      <c r="U326">
        <f t="shared" si="9"/>
        <v>4459</v>
      </c>
      <c r="V326" s="1">
        <f ca="1">OFFSET(Export!B$8,$U326,0)</f>
        <v>43267</v>
      </c>
      <c r="W326">
        <f ca="1">OFFSET(Export!F$8,$U326,0)</f>
        <v>0</v>
      </c>
      <c r="X326">
        <f ca="1">OFFSET(Export!G$8,$U326,0)</f>
        <v>0</v>
      </c>
      <c r="Y326">
        <f ca="1">OFFSET(Export!I$8,$U326,0)</f>
        <v>0</v>
      </c>
      <c r="Z326">
        <f ca="1">OFFSET(Export!J$8,$U326,0)</f>
        <v>0</v>
      </c>
      <c r="AA326">
        <f ca="1">OFFSET(Export!K$8,$U326,0)</f>
        <v>0</v>
      </c>
      <c r="AB326">
        <f ca="1">OFFSET(Export!L$8,$U326,0)</f>
        <v>0</v>
      </c>
      <c r="AC326">
        <f ca="1">OFFSET(Export!M$8,$U326,0)</f>
        <v>0</v>
      </c>
      <c r="AD326">
        <f ca="1">OFFSET(Export!H$8,$U326,0)</f>
        <v>0</v>
      </c>
      <c r="AE326">
        <f ca="1">OFFSET(Export!N$8,$U326,0)</f>
        <v>0</v>
      </c>
      <c r="AF326">
        <f ca="1">OFFSET(Export!O$8,$U326,0)</f>
        <v>6</v>
      </c>
      <c r="AG326">
        <f ca="1">OFFSET(Export!P$8,$U326,0)</f>
        <v>10</v>
      </c>
      <c r="AH326">
        <f ca="1">OFFSET(Export!T$8,$U326,0)</f>
        <v>25</v>
      </c>
      <c r="AI326">
        <f ca="1">OFFSET(Export!E$8,$U326,0)</f>
        <v>30</v>
      </c>
    </row>
    <row r="327" spans="1:35" x14ac:dyDescent="0.25">
      <c r="A327">
        <f t="shared" si="8"/>
        <v>4460</v>
      </c>
      <c r="B327" s="1">
        <f ca="1">OFFSET(Import!B$8,$A327,0)</f>
        <v>43268</v>
      </c>
      <c r="C327">
        <f ca="1">OFFSET(Import!F$8,$A327,0)</f>
        <v>0</v>
      </c>
      <c r="D327">
        <f ca="1">OFFSET(Import!G$8,$A327,0)</f>
        <v>0</v>
      </c>
      <c r="E327">
        <f ca="1">OFFSET(Import!I$8,$A327,0)</f>
        <v>170</v>
      </c>
      <c r="F327">
        <f ca="1">OFFSET(Import!J$8,$A327,0)</f>
        <v>0</v>
      </c>
      <c r="G327">
        <f ca="1">OFFSET(Import!K$8,$A327,0)</f>
        <v>70</v>
      </c>
      <c r="H327">
        <f ca="1">OFFSET(Import!L$8,$A327,0)</f>
        <v>0</v>
      </c>
      <c r="I327">
        <f ca="1">OFFSET(Import!M$8,$A327,0)</f>
        <v>0</v>
      </c>
      <c r="J327">
        <f ca="1">OFFSET(Import!H$8,$A327,0)</f>
        <v>25</v>
      </c>
      <c r="K327">
        <f ca="1">OFFSET(Import!N$8,$A327,0)</f>
        <v>0</v>
      </c>
      <c r="L327">
        <f ca="1">OFFSET(Import!O$8,$A327,0)</f>
        <v>0</v>
      </c>
      <c r="M327">
        <f ca="1">OFFSET(Import!R$8,$A327,0)</f>
        <v>0</v>
      </c>
      <c r="N327">
        <f ca="1">OFFSET(Import!S$8,$A327,0)</f>
        <v>0</v>
      </c>
      <c r="O327">
        <f ca="1">OFFSET(Import!D$8,$A327,0)</f>
        <v>280</v>
      </c>
      <c r="U327">
        <f t="shared" si="9"/>
        <v>4460</v>
      </c>
      <c r="V327" s="1">
        <f ca="1">OFFSET(Export!B$8,$U327,0)</f>
        <v>43268</v>
      </c>
      <c r="W327">
        <f ca="1">OFFSET(Export!F$8,$U327,0)</f>
        <v>0</v>
      </c>
      <c r="X327">
        <f ca="1">OFFSET(Export!G$8,$U327,0)</f>
        <v>0</v>
      </c>
      <c r="Y327">
        <f ca="1">OFFSET(Export!I$8,$U327,0)</f>
        <v>0</v>
      </c>
      <c r="Z327">
        <f ca="1">OFFSET(Export!J$8,$U327,0)</f>
        <v>0</v>
      </c>
      <c r="AA327">
        <f ca="1">OFFSET(Export!K$8,$U327,0)</f>
        <v>0</v>
      </c>
      <c r="AB327">
        <f ca="1">OFFSET(Export!L$8,$U327,0)</f>
        <v>0</v>
      </c>
      <c r="AC327">
        <f ca="1">OFFSET(Export!M$8,$U327,0)</f>
        <v>0</v>
      </c>
      <c r="AD327">
        <f ca="1">OFFSET(Export!H$8,$U327,0)</f>
        <v>0</v>
      </c>
      <c r="AE327">
        <f ca="1">OFFSET(Export!N$8,$U327,0)</f>
        <v>0</v>
      </c>
      <c r="AF327">
        <f ca="1">OFFSET(Export!O$8,$U327,0)</f>
        <v>6</v>
      </c>
      <c r="AG327">
        <f ca="1">OFFSET(Export!P$8,$U327,0)</f>
        <v>10</v>
      </c>
      <c r="AH327">
        <f ca="1">OFFSET(Export!T$8,$U327,0)</f>
        <v>25</v>
      </c>
      <c r="AI327">
        <f ca="1">OFFSET(Export!E$8,$U327,0)</f>
        <v>30</v>
      </c>
    </row>
    <row r="328" spans="1:35" x14ac:dyDescent="0.25">
      <c r="A328">
        <f t="shared" si="8"/>
        <v>4461</v>
      </c>
      <c r="B328" s="1">
        <f ca="1">OFFSET(Import!B$8,$A328,0)</f>
        <v>43269</v>
      </c>
      <c r="C328">
        <f ca="1">OFFSET(Import!F$8,$A328,0)</f>
        <v>0</v>
      </c>
      <c r="D328">
        <f ca="1">OFFSET(Import!G$8,$A328,0)</f>
        <v>0</v>
      </c>
      <c r="E328">
        <f ca="1">OFFSET(Import!I$8,$A328,0)</f>
        <v>170</v>
      </c>
      <c r="F328">
        <f ca="1">OFFSET(Import!J$8,$A328,0)</f>
        <v>0</v>
      </c>
      <c r="G328">
        <f ca="1">OFFSET(Import!K$8,$A328,0)</f>
        <v>70</v>
      </c>
      <c r="H328">
        <f ca="1">OFFSET(Import!L$8,$A328,0)</f>
        <v>0</v>
      </c>
      <c r="I328">
        <f ca="1">OFFSET(Import!M$8,$A328,0)</f>
        <v>0</v>
      </c>
      <c r="J328">
        <f ca="1">OFFSET(Import!H$8,$A328,0)</f>
        <v>25</v>
      </c>
      <c r="K328">
        <f ca="1">OFFSET(Import!N$8,$A328,0)</f>
        <v>0</v>
      </c>
      <c r="L328">
        <f ca="1">OFFSET(Import!O$8,$A328,0)</f>
        <v>0</v>
      </c>
      <c r="M328">
        <f ca="1">OFFSET(Import!R$8,$A328,0)</f>
        <v>0</v>
      </c>
      <c r="N328">
        <f ca="1">OFFSET(Import!S$8,$A328,0)</f>
        <v>0</v>
      </c>
      <c r="O328">
        <f ca="1">OFFSET(Import!D$8,$A328,0)</f>
        <v>280</v>
      </c>
      <c r="U328">
        <f t="shared" si="9"/>
        <v>4461</v>
      </c>
      <c r="V328" s="1">
        <f ca="1">OFFSET(Export!B$8,$U328,0)</f>
        <v>43269</v>
      </c>
      <c r="W328">
        <f ca="1">OFFSET(Export!F$8,$U328,0)</f>
        <v>0</v>
      </c>
      <c r="X328">
        <f ca="1">OFFSET(Export!G$8,$U328,0)</f>
        <v>0</v>
      </c>
      <c r="Y328">
        <f ca="1">OFFSET(Export!I$8,$U328,0)</f>
        <v>0</v>
      </c>
      <c r="Z328">
        <f ca="1">OFFSET(Export!J$8,$U328,0)</f>
        <v>0</v>
      </c>
      <c r="AA328">
        <f ca="1">OFFSET(Export!K$8,$U328,0)</f>
        <v>0</v>
      </c>
      <c r="AB328">
        <f ca="1">OFFSET(Export!L$8,$U328,0)</f>
        <v>0</v>
      </c>
      <c r="AC328">
        <f ca="1">OFFSET(Export!M$8,$U328,0)</f>
        <v>0</v>
      </c>
      <c r="AD328">
        <f ca="1">OFFSET(Export!H$8,$U328,0)</f>
        <v>0</v>
      </c>
      <c r="AE328">
        <f ca="1">OFFSET(Export!N$8,$U328,0)</f>
        <v>0</v>
      </c>
      <c r="AF328">
        <f ca="1">OFFSET(Export!O$8,$U328,0)</f>
        <v>6</v>
      </c>
      <c r="AG328">
        <f ca="1">OFFSET(Export!P$8,$U328,0)</f>
        <v>10</v>
      </c>
      <c r="AH328">
        <f ca="1">OFFSET(Export!T$8,$U328,0)</f>
        <v>25</v>
      </c>
      <c r="AI328">
        <f ca="1">OFFSET(Export!E$8,$U328,0)</f>
        <v>30</v>
      </c>
    </row>
    <row r="329" spans="1:35" x14ac:dyDescent="0.25">
      <c r="A329">
        <f t="shared" ref="A329:A372" si="10">A328+1</f>
        <v>4462</v>
      </c>
      <c r="B329" s="1">
        <f ca="1">OFFSET(Import!B$8,$A329,0)</f>
        <v>43270</v>
      </c>
      <c r="C329">
        <f ca="1">OFFSET(Import!F$8,$A329,0)</f>
        <v>0</v>
      </c>
      <c r="D329">
        <f ca="1">OFFSET(Import!G$8,$A329,0)</f>
        <v>0</v>
      </c>
      <c r="E329">
        <f ca="1">OFFSET(Import!I$8,$A329,0)</f>
        <v>170</v>
      </c>
      <c r="F329">
        <f ca="1">OFFSET(Import!J$8,$A329,0)</f>
        <v>0</v>
      </c>
      <c r="G329">
        <f ca="1">OFFSET(Import!K$8,$A329,0)</f>
        <v>70</v>
      </c>
      <c r="H329">
        <f ca="1">OFFSET(Import!L$8,$A329,0)</f>
        <v>0</v>
      </c>
      <c r="I329">
        <f ca="1">OFFSET(Import!M$8,$A329,0)</f>
        <v>0</v>
      </c>
      <c r="J329">
        <f ca="1">OFFSET(Import!H$8,$A329,0)</f>
        <v>25</v>
      </c>
      <c r="K329">
        <f ca="1">OFFSET(Import!N$8,$A329,0)</f>
        <v>0</v>
      </c>
      <c r="L329">
        <f ca="1">OFFSET(Import!O$8,$A329,0)</f>
        <v>0</v>
      </c>
      <c r="M329">
        <f ca="1">OFFSET(Import!R$8,$A329,0)</f>
        <v>0</v>
      </c>
      <c r="N329">
        <f ca="1">OFFSET(Import!S$8,$A329,0)</f>
        <v>0</v>
      </c>
      <c r="O329">
        <f ca="1">OFFSET(Import!D$8,$A329,0)</f>
        <v>280</v>
      </c>
      <c r="U329">
        <f t="shared" ref="U329:U372" si="11">U328+1</f>
        <v>4462</v>
      </c>
      <c r="V329" s="1">
        <f ca="1">OFFSET(Export!B$8,$U329,0)</f>
        <v>43270</v>
      </c>
      <c r="W329">
        <f ca="1">OFFSET(Export!F$8,$U329,0)</f>
        <v>0</v>
      </c>
      <c r="X329">
        <f ca="1">OFFSET(Export!G$8,$U329,0)</f>
        <v>0</v>
      </c>
      <c r="Y329">
        <f ca="1">OFFSET(Export!I$8,$U329,0)</f>
        <v>0</v>
      </c>
      <c r="Z329">
        <f ca="1">OFFSET(Export!J$8,$U329,0)</f>
        <v>0</v>
      </c>
      <c r="AA329">
        <f ca="1">OFFSET(Export!K$8,$U329,0)</f>
        <v>0</v>
      </c>
      <c r="AB329">
        <f ca="1">OFFSET(Export!L$8,$U329,0)</f>
        <v>0</v>
      </c>
      <c r="AC329">
        <f ca="1">OFFSET(Export!M$8,$U329,0)</f>
        <v>0</v>
      </c>
      <c r="AD329">
        <f ca="1">OFFSET(Export!H$8,$U329,0)</f>
        <v>0</v>
      </c>
      <c r="AE329">
        <f ca="1">OFFSET(Export!N$8,$U329,0)</f>
        <v>0</v>
      </c>
      <c r="AF329">
        <f ca="1">OFFSET(Export!O$8,$U329,0)</f>
        <v>6</v>
      </c>
      <c r="AG329">
        <f ca="1">OFFSET(Export!P$8,$U329,0)</f>
        <v>10</v>
      </c>
      <c r="AH329">
        <f ca="1">OFFSET(Export!T$8,$U329,0)</f>
        <v>25</v>
      </c>
      <c r="AI329">
        <f ca="1">OFFSET(Export!E$8,$U329,0)</f>
        <v>30</v>
      </c>
    </row>
    <row r="330" spans="1:35" x14ac:dyDescent="0.25">
      <c r="A330">
        <f t="shared" si="10"/>
        <v>4463</v>
      </c>
      <c r="B330" s="1">
        <f ca="1">OFFSET(Import!B$8,$A330,0)</f>
        <v>43271</v>
      </c>
      <c r="C330">
        <f ca="1">OFFSET(Import!F$8,$A330,0)</f>
        <v>0</v>
      </c>
      <c r="D330">
        <f ca="1">OFFSET(Import!G$8,$A330,0)</f>
        <v>0</v>
      </c>
      <c r="E330">
        <f ca="1">OFFSET(Import!I$8,$A330,0)</f>
        <v>170</v>
      </c>
      <c r="F330">
        <f ca="1">OFFSET(Import!J$8,$A330,0)</f>
        <v>0</v>
      </c>
      <c r="G330">
        <f ca="1">OFFSET(Import!K$8,$A330,0)</f>
        <v>70</v>
      </c>
      <c r="H330">
        <f ca="1">OFFSET(Import!L$8,$A330,0)</f>
        <v>0</v>
      </c>
      <c r="I330">
        <f ca="1">OFFSET(Import!M$8,$A330,0)</f>
        <v>0</v>
      </c>
      <c r="J330">
        <f ca="1">OFFSET(Import!H$8,$A330,0)</f>
        <v>25</v>
      </c>
      <c r="K330">
        <f ca="1">OFFSET(Import!N$8,$A330,0)</f>
        <v>0</v>
      </c>
      <c r="L330">
        <f ca="1">OFFSET(Import!O$8,$A330,0)</f>
        <v>0</v>
      </c>
      <c r="M330">
        <f ca="1">OFFSET(Import!R$8,$A330,0)</f>
        <v>0</v>
      </c>
      <c r="N330">
        <f ca="1">OFFSET(Import!S$8,$A330,0)</f>
        <v>0</v>
      </c>
      <c r="O330">
        <f ca="1">OFFSET(Import!D$8,$A330,0)</f>
        <v>280</v>
      </c>
      <c r="U330">
        <f t="shared" si="11"/>
        <v>4463</v>
      </c>
      <c r="V330" s="1">
        <f ca="1">OFFSET(Export!B$8,$U330,0)</f>
        <v>43271</v>
      </c>
      <c r="W330">
        <f ca="1">OFFSET(Export!F$8,$U330,0)</f>
        <v>0</v>
      </c>
      <c r="X330">
        <f ca="1">OFFSET(Export!G$8,$U330,0)</f>
        <v>0</v>
      </c>
      <c r="Y330">
        <f ca="1">OFFSET(Export!I$8,$U330,0)</f>
        <v>0</v>
      </c>
      <c r="Z330">
        <f ca="1">OFFSET(Export!J$8,$U330,0)</f>
        <v>0</v>
      </c>
      <c r="AA330">
        <f ca="1">OFFSET(Export!K$8,$U330,0)</f>
        <v>0</v>
      </c>
      <c r="AB330">
        <f ca="1">OFFSET(Export!L$8,$U330,0)</f>
        <v>0</v>
      </c>
      <c r="AC330">
        <f ca="1">OFFSET(Export!M$8,$U330,0)</f>
        <v>0</v>
      </c>
      <c r="AD330">
        <f ca="1">OFFSET(Export!H$8,$U330,0)</f>
        <v>0</v>
      </c>
      <c r="AE330">
        <f ca="1">OFFSET(Export!N$8,$U330,0)</f>
        <v>0</v>
      </c>
      <c r="AF330">
        <f ca="1">OFFSET(Export!O$8,$U330,0)</f>
        <v>6</v>
      </c>
      <c r="AG330">
        <f ca="1">OFFSET(Export!P$8,$U330,0)</f>
        <v>10</v>
      </c>
      <c r="AH330">
        <f ca="1">OFFSET(Export!T$8,$U330,0)</f>
        <v>25</v>
      </c>
      <c r="AI330">
        <f ca="1">OFFSET(Export!E$8,$U330,0)</f>
        <v>30</v>
      </c>
    </row>
    <row r="331" spans="1:35" x14ac:dyDescent="0.25">
      <c r="A331">
        <f t="shared" si="10"/>
        <v>4464</v>
      </c>
      <c r="B331" s="1">
        <f ca="1">OFFSET(Import!B$8,$A331,0)</f>
        <v>43272</v>
      </c>
      <c r="C331">
        <f ca="1">OFFSET(Import!F$8,$A331,0)</f>
        <v>0</v>
      </c>
      <c r="D331">
        <f ca="1">OFFSET(Import!G$8,$A331,0)</f>
        <v>0</v>
      </c>
      <c r="E331">
        <f ca="1">OFFSET(Import!I$8,$A331,0)</f>
        <v>170</v>
      </c>
      <c r="F331">
        <f ca="1">OFFSET(Import!J$8,$A331,0)</f>
        <v>0</v>
      </c>
      <c r="G331">
        <f ca="1">OFFSET(Import!K$8,$A331,0)</f>
        <v>70</v>
      </c>
      <c r="H331">
        <f ca="1">OFFSET(Import!L$8,$A331,0)</f>
        <v>0</v>
      </c>
      <c r="I331">
        <f ca="1">OFFSET(Import!M$8,$A331,0)</f>
        <v>0</v>
      </c>
      <c r="J331">
        <f ca="1">OFFSET(Import!H$8,$A331,0)</f>
        <v>25</v>
      </c>
      <c r="K331">
        <f ca="1">OFFSET(Import!N$8,$A331,0)</f>
        <v>0</v>
      </c>
      <c r="L331">
        <f ca="1">OFFSET(Import!O$8,$A331,0)</f>
        <v>0</v>
      </c>
      <c r="M331">
        <f ca="1">OFFSET(Import!R$8,$A331,0)</f>
        <v>0</v>
      </c>
      <c r="N331">
        <f ca="1">OFFSET(Import!S$8,$A331,0)</f>
        <v>0</v>
      </c>
      <c r="O331">
        <f ca="1">OFFSET(Import!D$8,$A331,0)</f>
        <v>280</v>
      </c>
      <c r="U331">
        <f t="shared" si="11"/>
        <v>4464</v>
      </c>
      <c r="V331" s="1">
        <f ca="1">OFFSET(Export!B$8,$U331,0)</f>
        <v>43272</v>
      </c>
      <c r="W331">
        <f ca="1">OFFSET(Export!F$8,$U331,0)</f>
        <v>0</v>
      </c>
      <c r="X331">
        <f ca="1">OFFSET(Export!G$8,$U331,0)</f>
        <v>0</v>
      </c>
      <c r="Y331">
        <f ca="1">OFFSET(Export!I$8,$U331,0)</f>
        <v>0</v>
      </c>
      <c r="Z331">
        <f ca="1">OFFSET(Export!J$8,$U331,0)</f>
        <v>0</v>
      </c>
      <c r="AA331">
        <f ca="1">OFFSET(Export!K$8,$U331,0)</f>
        <v>0</v>
      </c>
      <c r="AB331">
        <f ca="1">OFFSET(Export!L$8,$U331,0)</f>
        <v>0</v>
      </c>
      <c r="AC331">
        <f ca="1">OFFSET(Export!M$8,$U331,0)</f>
        <v>0</v>
      </c>
      <c r="AD331">
        <f ca="1">OFFSET(Export!H$8,$U331,0)</f>
        <v>0</v>
      </c>
      <c r="AE331">
        <f ca="1">OFFSET(Export!N$8,$U331,0)</f>
        <v>0</v>
      </c>
      <c r="AF331">
        <f ca="1">OFFSET(Export!O$8,$U331,0)</f>
        <v>6</v>
      </c>
      <c r="AG331">
        <f ca="1">OFFSET(Export!P$8,$U331,0)</f>
        <v>10</v>
      </c>
      <c r="AH331">
        <f ca="1">OFFSET(Export!T$8,$U331,0)</f>
        <v>25</v>
      </c>
      <c r="AI331">
        <f ca="1">OFFSET(Export!E$8,$U331,0)</f>
        <v>30</v>
      </c>
    </row>
    <row r="332" spans="1:35" x14ac:dyDescent="0.25">
      <c r="A332">
        <f t="shared" si="10"/>
        <v>4465</v>
      </c>
      <c r="B332" s="1">
        <f ca="1">OFFSET(Import!B$8,$A332,0)</f>
        <v>43273</v>
      </c>
      <c r="C332">
        <f ca="1">OFFSET(Import!F$8,$A332,0)</f>
        <v>0</v>
      </c>
      <c r="D332">
        <f ca="1">OFFSET(Import!G$8,$A332,0)</f>
        <v>0</v>
      </c>
      <c r="E332">
        <f ca="1">OFFSET(Import!I$8,$A332,0)</f>
        <v>170</v>
      </c>
      <c r="F332">
        <f ca="1">OFFSET(Import!J$8,$A332,0)</f>
        <v>0</v>
      </c>
      <c r="G332">
        <f ca="1">OFFSET(Import!K$8,$A332,0)</f>
        <v>70</v>
      </c>
      <c r="H332">
        <f ca="1">OFFSET(Import!L$8,$A332,0)</f>
        <v>0</v>
      </c>
      <c r="I332">
        <f ca="1">OFFSET(Import!M$8,$A332,0)</f>
        <v>0</v>
      </c>
      <c r="J332">
        <f ca="1">OFFSET(Import!H$8,$A332,0)</f>
        <v>25</v>
      </c>
      <c r="K332">
        <f ca="1">OFFSET(Import!N$8,$A332,0)</f>
        <v>0</v>
      </c>
      <c r="L332">
        <f ca="1">OFFSET(Import!O$8,$A332,0)</f>
        <v>0</v>
      </c>
      <c r="M332">
        <f ca="1">OFFSET(Import!R$8,$A332,0)</f>
        <v>0</v>
      </c>
      <c r="N332">
        <f ca="1">OFFSET(Import!S$8,$A332,0)</f>
        <v>0</v>
      </c>
      <c r="O332">
        <f ca="1">OFFSET(Import!D$8,$A332,0)</f>
        <v>280</v>
      </c>
      <c r="U332">
        <f t="shared" si="11"/>
        <v>4465</v>
      </c>
      <c r="V332" s="1">
        <f ca="1">OFFSET(Export!B$8,$U332,0)</f>
        <v>43273</v>
      </c>
      <c r="W332">
        <f ca="1">OFFSET(Export!F$8,$U332,0)</f>
        <v>0</v>
      </c>
      <c r="X332">
        <f ca="1">OFFSET(Export!G$8,$U332,0)</f>
        <v>0</v>
      </c>
      <c r="Y332">
        <f ca="1">OFFSET(Export!I$8,$U332,0)</f>
        <v>0</v>
      </c>
      <c r="Z332">
        <f ca="1">OFFSET(Export!J$8,$U332,0)</f>
        <v>0</v>
      </c>
      <c r="AA332">
        <f ca="1">OFFSET(Export!K$8,$U332,0)</f>
        <v>0</v>
      </c>
      <c r="AB332">
        <f ca="1">OFFSET(Export!L$8,$U332,0)</f>
        <v>0</v>
      </c>
      <c r="AC332">
        <f ca="1">OFFSET(Export!M$8,$U332,0)</f>
        <v>0</v>
      </c>
      <c r="AD332">
        <f ca="1">OFFSET(Export!H$8,$U332,0)</f>
        <v>0</v>
      </c>
      <c r="AE332">
        <f ca="1">OFFSET(Export!N$8,$U332,0)</f>
        <v>0</v>
      </c>
      <c r="AF332">
        <f ca="1">OFFSET(Export!O$8,$U332,0)</f>
        <v>6</v>
      </c>
      <c r="AG332">
        <f ca="1">OFFSET(Export!P$8,$U332,0)</f>
        <v>10</v>
      </c>
      <c r="AH332">
        <f ca="1">OFFSET(Export!T$8,$U332,0)</f>
        <v>25</v>
      </c>
      <c r="AI332">
        <f ca="1">OFFSET(Export!E$8,$U332,0)</f>
        <v>30</v>
      </c>
    </row>
    <row r="333" spans="1:35" x14ac:dyDescent="0.25">
      <c r="A333">
        <f t="shared" si="10"/>
        <v>4466</v>
      </c>
      <c r="B333" s="1">
        <f ca="1">OFFSET(Import!B$8,$A333,0)</f>
        <v>43274</v>
      </c>
      <c r="C333">
        <f ca="1">OFFSET(Import!F$8,$A333,0)</f>
        <v>0</v>
      </c>
      <c r="D333">
        <f ca="1">OFFSET(Import!G$8,$A333,0)</f>
        <v>0</v>
      </c>
      <c r="E333">
        <f ca="1">OFFSET(Import!I$8,$A333,0)</f>
        <v>170</v>
      </c>
      <c r="F333">
        <f ca="1">OFFSET(Import!J$8,$A333,0)</f>
        <v>0</v>
      </c>
      <c r="G333">
        <f ca="1">OFFSET(Import!K$8,$A333,0)</f>
        <v>70</v>
      </c>
      <c r="H333">
        <f ca="1">OFFSET(Import!L$8,$A333,0)</f>
        <v>0</v>
      </c>
      <c r="I333">
        <f ca="1">OFFSET(Import!M$8,$A333,0)</f>
        <v>0</v>
      </c>
      <c r="J333">
        <f ca="1">OFFSET(Import!H$8,$A333,0)</f>
        <v>25</v>
      </c>
      <c r="K333">
        <f ca="1">OFFSET(Import!N$8,$A333,0)</f>
        <v>0</v>
      </c>
      <c r="L333">
        <f ca="1">OFFSET(Import!O$8,$A333,0)</f>
        <v>0</v>
      </c>
      <c r="M333">
        <f ca="1">OFFSET(Import!R$8,$A333,0)</f>
        <v>0</v>
      </c>
      <c r="N333">
        <f ca="1">OFFSET(Import!S$8,$A333,0)</f>
        <v>0</v>
      </c>
      <c r="O333">
        <f ca="1">OFFSET(Import!D$8,$A333,0)</f>
        <v>280</v>
      </c>
      <c r="U333">
        <f t="shared" si="11"/>
        <v>4466</v>
      </c>
      <c r="V333" s="1">
        <f ca="1">OFFSET(Export!B$8,$U333,0)</f>
        <v>43274</v>
      </c>
      <c r="W333">
        <f ca="1">OFFSET(Export!F$8,$U333,0)</f>
        <v>0</v>
      </c>
      <c r="X333">
        <f ca="1">OFFSET(Export!G$8,$U333,0)</f>
        <v>0</v>
      </c>
      <c r="Y333">
        <f ca="1">OFFSET(Export!I$8,$U333,0)</f>
        <v>0</v>
      </c>
      <c r="Z333">
        <f ca="1">OFFSET(Export!J$8,$U333,0)</f>
        <v>0</v>
      </c>
      <c r="AA333">
        <f ca="1">OFFSET(Export!K$8,$U333,0)</f>
        <v>0</v>
      </c>
      <c r="AB333">
        <f ca="1">OFFSET(Export!L$8,$U333,0)</f>
        <v>0</v>
      </c>
      <c r="AC333">
        <f ca="1">OFFSET(Export!M$8,$U333,0)</f>
        <v>0</v>
      </c>
      <c r="AD333">
        <f ca="1">OFFSET(Export!H$8,$U333,0)</f>
        <v>0</v>
      </c>
      <c r="AE333">
        <f ca="1">OFFSET(Export!N$8,$U333,0)</f>
        <v>0</v>
      </c>
      <c r="AF333">
        <f ca="1">OFFSET(Export!O$8,$U333,0)</f>
        <v>6</v>
      </c>
      <c r="AG333">
        <f ca="1">OFFSET(Export!P$8,$U333,0)</f>
        <v>10</v>
      </c>
      <c r="AH333">
        <f ca="1">OFFSET(Export!T$8,$U333,0)</f>
        <v>25</v>
      </c>
      <c r="AI333">
        <f ca="1">OFFSET(Export!E$8,$U333,0)</f>
        <v>30</v>
      </c>
    </row>
    <row r="334" spans="1:35" x14ac:dyDescent="0.25">
      <c r="A334">
        <f t="shared" si="10"/>
        <v>4467</v>
      </c>
      <c r="B334" s="1">
        <f ca="1">OFFSET(Import!B$8,$A334,0)</f>
        <v>43275</v>
      </c>
      <c r="C334">
        <f ca="1">OFFSET(Import!F$8,$A334,0)</f>
        <v>0</v>
      </c>
      <c r="D334">
        <f ca="1">OFFSET(Import!G$8,$A334,0)</f>
        <v>0</v>
      </c>
      <c r="E334">
        <f ca="1">OFFSET(Import!I$8,$A334,0)</f>
        <v>170</v>
      </c>
      <c r="F334">
        <f ca="1">OFFSET(Import!J$8,$A334,0)</f>
        <v>0</v>
      </c>
      <c r="G334">
        <f ca="1">OFFSET(Import!K$8,$A334,0)</f>
        <v>70</v>
      </c>
      <c r="H334">
        <f ca="1">OFFSET(Import!L$8,$A334,0)</f>
        <v>0</v>
      </c>
      <c r="I334">
        <f ca="1">OFFSET(Import!M$8,$A334,0)</f>
        <v>0</v>
      </c>
      <c r="J334">
        <f ca="1">OFFSET(Import!H$8,$A334,0)</f>
        <v>25</v>
      </c>
      <c r="K334">
        <f ca="1">OFFSET(Import!N$8,$A334,0)</f>
        <v>0</v>
      </c>
      <c r="L334">
        <f ca="1">OFFSET(Import!O$8,$A334,0)</f>
        <v>0</v>
      </c>
      <c r="M334">
        <f ca="1">OFFSET(Import!R$8,$A334,0)</f>
        <v>0</v>
      </c>
      <c r="N334">
        <f ca="1">OFFSET(Import!S$8,$A334,0)</f>
        <v>0</v>
      </c>
      <c r="O334">
        <f ca="1">OFFSET(Import!D$8,$A334,0)</f>
        <v>280</v>
      </c>
      <c r="U334">
        <f t="shared" si="11"/>
        <v>4467</v>
      </c>
      <c r="V334" s="1">
        <f ca="1">OFFSET(Export!B$8,$U334,0)</f>
        <v>43275</v>
      </c>
      <c r="W334">
        <f ca="1">OFFSET(Export!F$8,$U334,0)</f>
        <v>0</v>
      </c>
      <c r="X334">
        <f ca="1">OFFSET(Export!G$8,$U334,0)</f>
        <v>0</v>
      </c>
      <c r="Y334">
        <f ca="1">OFFSET(Export!I$8,$U334,0)</f>
        <v>0</v>
      </c>
      <c r="Z334">
        <f ca="1">OFFSET(Export!J$8,$U334,0)</f>
        <v>0</v>
      </c>
      <c r="AA334">
        <f ca="1">OFFSET(Export!K$8,$U334,0)</f>
        <v>0</v>
      </c>
      <c r="AB334">
        <f ca="1">OFFSET(Export!L$8,$U334,0)</f>
        <v>0</v>
      </c>
      <c r="AC334">
        <f ca="1">OFFSET(Export!M$8,$U334,0)</f>
        <v>0</v>
      </c>
      <c r="AD334">
        <f ca="1">OFFSET(Export!H$8,$U334,0)</f>
        <v>0</v>
      </c>
      <c r="AE334">
        <f ca="1">OFFSET(Export!N$8,$U334,0)</f>
        <v>0</v>
      </c>
      <c r="AF334">
        <f ca="1">OFFSET(Export!O$8,$U334,0)</f>
        <v>6</v>
      </c>
      <c r="AG334">
        <f ca="1">OFFSET(Export!P$8,$U334,0)</f>
        <v>10</v>
      </c>
      <c r="AH334">
        <f ca="1">OFFSET(Export!T$8,$U334,0)</f>
        <v>25</v>
      </c>
      <c r="AI334">
        <f ca="1">OFFSET(Export!E$8,$U334,0)</f>
        <v>30</v>
      </c>
    </row>
    <row r="335" spans="1:35" x14ac:dyDescent="0.25">
      <c r="A335">
        <f t="shared" si="10"/>
        <v>4468</v>
      </c>
      <c r="B335" s="1">
        <f ca="1">OFFSET(Import!B$8,$A335,0)</f>
        <v>43276</v>
      </c>
      <c r="C335">
        <f ca="1">OFFSET(Import!F$8,$A335,0)</f>
        <v>0</v>
      </c>
      <c r="D335">
        <f ca="1">OFFSET(Import!G$8,$A335,0)</f>
        <v>0</v>
      </c>
      <c r="E335">
        <f ca="1">OFFSET(Import!I$8,$A335,0)</f>
        <v>170</v>
      </c>
      <c r="F335">
        <f ca="1">OFFSET(Import!J$8,$A335,0)</f>
        <v>0</v>
      </c>
      <c r="G335">
        <f ca="1">OFFSET(Import!K$8,$A335,0)</f>
        <v>70</v>
      </c>
      <c r="H335">
        <f ca="1">OFFSET(Import!L$8,$A335,0)</f>
        <v>0</v>
      </c>
      <c r="I335">
        <f ca="1">OFFSET(Import!M$8,$A335,0)</f>
        <v>0</v>
      </c>
      <c r="J335">
        <f ca="1">OFFSET(Import!H$8,$A335,0)</f>
        <v>25</v>
      </c>
      <c r="K335">
        <f ca="1">OFFSET(Import!N$8,$A335,0)</f>
        <v>0</v>
      </c>
      <c r="L335">
        <f ca="1">OFFSET(Import!O$8,$A335,0)</f>
        <v>0</v>
      </c>
      <c r="M335">
        <f ca="1">OFFSET(Import!R$8,$A335,0)</f>
        <v>0</v>
      </c>
      <c r="N335">
        <f ca="1">OFFSET(Import!S$8,$A335,0)</f>
        <v>0</v>
      </c>
      <c r="O335">
        <f ca="1">OFFSET(Import!D$8,$A335,0)</f>
        <v>280</v>
      </c>
      <c r="U335">
        <f t="shared" si="11"/>
        <v>4468</v>
      </c>
      <c r="V335" s="1">
        <f ca="1">OFFSET(Export!B$8,$U335,0)</f>
        <v>43276</v>
      </c>
      <c r="W335">
        <f ca="1">OFFSET(Export!F$8,$U335,0)</f>
        <v>0</v>
      </c>
      <c r="X335">
        <f ca="1">OFFSET(Export!G$8,$U335,0)</f>
        <v>0</v>
      </c>
      <c r="Y335">
        <f ca="1">OFFSET(Export!I$8,$U335,0)</f>
        <v>0</v>
      </c>
      <c r="Z335">
        <f ca="1">OFFSET(Export!J$8,$U335,0)</f>
        <v>0</v>
      </c>
      <c r="AA335">
        <f ca="1">OFFSET(Export!K$8,$U335,0)</f>
        <v>0</v>
      </c>
      <c r="AB335">
        <f ca="1">OFFSET(Export!L$8,$U335,0)</f>
        <v>0</v>
      </c>
      <c r="AC335">
        <f ca="1">OFFSET(Export!M$8,$U335,0)</f>
        <v>0</v>
      </c>
      <c r="AD335">
        <f ca="1">OFFSET(Export!H$8,$U335,0)</f>
        <v>0</v>
      </c>
      <c r="AE335">
        <f ca="1">OFFSET(Export!N$8,$U335,0)</f>
        <v>0</v>
      </c>
      <c r="AF335">
        <f ca="1">OFFSET(Export!O$8,$U335,0)</f>
        <v>6</v>
      </c>
      <c r="AG335">
        <f ca="1">OFFSET(Export!P$8,$U335,0)</f>
        <v>10</v>
      </c>
      <c r="AH335">
        <f ca="1">OFFSET(Export!T$8,$U335,0)</f>
        <v>25</v>
      </c>
      <c r="AI335">
        <f ca="1">OFFSET(Export!E$8,$U335,0)</f>
        <v>30</v>
      </c>
    </row>
    <row r="336" spans="1:35" x14ac:dyDescent="0.25">
      <c r="A336">
        <f t="shared" si="10"/>
        <v>4469</v>
      </c>
      <c r="B336" s="1">
        <f ca="1">OFFSET(Import!B$8,$A336,0)</f>
        <v>43277</v>
      </c>
      <c r="C336">
        <f ca="1">OFFSET(Import!F$8,$A336,0)</f>
        <v>0</v>
      </c>
      <c r="D336">
        <f ca="1">OFFSET(Import!G$8,$A336,0)</f>
        <v>0</v>
      </c>
      <c r="E336">
        <f ca="1">OFFSET(Import!I$8,$A336,0)</f>
        <v>170</v>
      </c>
      <c r="F336">
        <f ca="1">OFFSET(Import!J$8,$A336,0)</f>
        <v>0</v>
      </c>
      <c r="G336">
        <f ca="1">OFFSET(Import!K$8,$A336,0)</f>
        <v>70</v>
      </c>
      <c r="H336">
        <f ca="1">OFFSET(Import!L$8,$A336,0)</f>
        <v>0</v>
      </c>
      <c r="I336">
        <f ca="1">OFFSET(Import!M$8,$A336,0)</f>
        <v>0</v>
      </c>
      <c r="J336">
        <f ca="1">OFFSET(Import!H$8,$A336,0)</f>
        <v>25</v>
      </c>
      <c r="K336">
        <f ca="1">OFFSET(Import!N$8,$A336,0)</f>
        <v>0</v>
      </c>
      <c r="L336">
        <f ca="1">OFFSET(Import!O$8,$A336,0)</f>
        <v>0</v>
      </c>
      <c r="M336">
        <f ca="1">OFFSET(Import!R$8,$A336,0)</f>
        <v>0</v>
      </c>
      <c r="N336">
        <f ca="1">OFFSET(Import!S$8,$A336,0)</f>
        <v>0</v>
      </c>
      <c r="O336">
        <f ca="1">OFFSET(Import!D$8,$A336,0)</f>
        <v>280</v>
      </c>
      <c r="U336">
        <f t="shared" si="11"/>
        <v>4469</v>
      </c>
      <c r="V336" s="1">
        <f ca="1">OFFSET(Export!B$8,$U336,0)</f>
        <v>43277</v>
      </c>
      <c r="W336">
        <f ca="1">OFFSET(Export!F$8,$U336,0)</f>
        <v>0</v>
      </c>
      <c r="X336">
        <f ca="1">OFFSET(Export!G$8,$U336,0)</f>
        <v>0</v>
      </c>
      <c r="Y336">
        <f ca="1">OFFSET(Export!I$8,$U336,0)</f>
        <v>0</v>
      </c>
      <c r="Z336">
        <f ca="1">OFFSET(Export!J$8,$U336,0)</f>
        <v>0</v>
      </c>
      <c r="AA336">
        <f ca="1">OFFSET(Export!K$8,$U336,0)</f>
        <v>0</v>
      </c>
      <c r="AB336">
        <f ca="1">OFFSET(Export!L$8,$U336,0)</f>
        <v>0</v>
      </c>
      <c r="AC336">
        <f ca="1">OFFSET(Export!M$8,$U336,0)</f>
        <v>0</v>
      </c>
      <c r="AD336">
        <f ca="1">OFFSET(Export!H$8,$U336,0)</f>
        <v>0</v>
      </c>
      <c r="AE336">
        <f ca="1">OFFSET(Export!N$8,$U336,0)</f>
        <v>0</v>
      </c>
      <c r="AF336">
        <f ca="1">OFFSET(Export!O$8,$U336,0)</f>
        <v>6</v>
      </c>
      <c r="AG336">
        <f ca="1">OFFSET(Export!P$8,$U336,0)</f>
        <v>10</v>
      </c>
      <c r="AH336">
        <f ca="1">OFFSET(Export!T$8,$U336,0)</f>
        <v>25</v>
      </c>
      <c r="AI336">
        <f ca="1">OFFSET(Export!E$8,$U336,0)</f>
        <v>30</v>
      </c>
    </row>
    <row r="337" spans="1:35" x14ac:dyDescent="0.25">
      <c r="A337">
        <f t="shared" si="10"/>
        <v>4470</v>
      </c>
      <c r="B337" s="1">
        <f ca="1">OFFSET(Import!B$8,$A337,0)</f>
        <v>43278</v>
      </c>
      <c r="C337">
        <f ca="1">OFFSET(Import!F$8,$A337,0)</f>
        <v>0</v>
      </c>
      <c r="D337">
        <f ca="1">OFFSET(Import!G$8,$A337,0)</f>
        <v>0</v>
      </c>
      <c r="E337">
        <f ca="1">OFFSET(Import!I$8,$A337,0)</f>
        <v>170</v>
      </c>
      <c r="F337">
        <f ca="1">OFFSET(Import!J$8,$A337,0)</f>
        <v>0</v>
      </c>
      <c r="G337">
        <f ca="1">OFFSET(Import!K$8,$A337,0)</f>
        <v>70</v>
      </c>
      <c r="H337">
        <f ca="1">OFFSET(Import!L$8,$A337,0)</f>
        <v>0</v>
      </c>
      <c r="I337">
        <f ca="1">OFFSET(Import!M$8,$A337,0)</f>
        <v>0</v>
      </c>
      <c r="J337">
        <f ca="1">OFFSET(Import!H$8,$A337,0)</f>
        <v>25</v>
      </c>
      <c r="K337">
        <f ca="1">OFFSET(Import!N$8,$A337,0)</f>
        <v>0</v>
      </c>
      <c r="L337">
        <f ca="1">OFFSET(Import!O$8,$A337,0)</f>
        <v>0</v>
      </c>
      <c r="M337">
        <f ca="1">OFFSET(Import!R$8,$A337,0)</f>
        <v>0</v>
      </c>
      <c r="N337">
        <f ca="1">OFFSET(Import!S$8,$A337,0)</f>
        <v>0</v>
      </c>
      <c r="O337">
        <f ca="1">OFFSET(Import!D$8,$A337,0)</f>
        <v>280</v>
      </c>
      <c r="U337">
        <f t="shared" si="11"/>
        <v>4470</v>
      </c>
      <c r="V337" s="1">
        <f ca="1">OFFSET(Export!B$8,$U337,0)</f>
        <v>43278</v>
      </c>
      <c r="W337">
        <f ca="1">OFFSET(Export!F$8,$U337,0)</f>
        <v>0</v>
      </c>
      <c r="X337">
        <f ca="1">OFFSET(Export!G$8,$U337,0)</f>
        <v>0</v>
      </c>
      <c r="Y337">
        <f ca="1">OFFSET(Export!I$8,$U337,0)</f>
        <v>0</v>
      </c>
      <c r="Z337">
        <f ca="1">OFFSET(Export!J$8,$U337,0)</f>
        <v>0</v>
      </c>
      <c r="AA337">
        <f ca="1">OFFSET(Export!K$8,$U337,0)</f>
        <v>0</v>
      </c>
      <c r="AB337">
        <f ca="1">OFFSET(Export!L$8,$U337,0)</f>
        <v>0</v>
      </c>
      <c r="AC337">
        <f ca="1">OFFSET(Export!M$8,$U337,0)</f>
        <v>0</v>
      </c>
      <c r="AD337">
        <f ca="1">OFFSET(Export!H$8,$U337,0)</f>
        <v>0</v>
      </c>
      <c r="AE337">
        <f ca="1">OFFSET(Export!N$8,$U337,0)</f>
        <v>0</v>
      </c>
      <c r="AF337">
        <f ca="1">OFFSET(Export!O$8,$U337,0)</f>
        <v>6</v>
      </c>
      <c r="AG337">
        <f ca="1">OFFSET(Export!P$8,$U337,0)</f>
        <v>10</v>
      </c>
      <c r="AH337">
        <f ca="1">OFFSET(Export!T$8,$U337,0)</f>
        <v>25</v>
      </c>
      <c r="AI337">
        <f ca="1">OFFSET(Export!E$8,$U337,0)</f>
        <v>30</v>
      </c>
    </row>
    <row r="338" spans="1:35" x14ac:dyDescent="0.25">
      <c r="A338">
        <f t="shared" si="10"/>
        <v>4471</v>
      </c>
      <c r="B338" s="1">
        <f ca="1">OFFSET(Import!B$8,$A338,0)</f>
        <v>43279</v>
      </c>
      <c r="C338">
        <f ca="1">OFFSET(Import!F$8,$A338,0)</f>
        <v>0</v>
      </c>
      <c r="D338">
        <f ca="1">OFFSET(Import!G$8,$A338,0)</f>
        <v>0</v>
      </c>
      <c r="E338">
        <f ca="1">OFFSET(Import!I$8,$A338,0)</f>
        <v>170</v>
      </c>
      <c r="F338">
        <f ca="1">OFFSET(Import!J$8,$A338,0)</f>
        <v>0</v>
      </c>
      <c r="G338">
        <f ca="1">OFFSET(Import!K$8,$A338,0)</f>
        <v>70</v>
      </c>
      <c r="H338">
        <f ca="1">OFFSET(Import!L$8,$A338,0)</f>
        <v>0</v>
      </c>
      <c r="I338">
        <f ca="1">OFFSET(Import!M$8,$A338,0)</f>
        <v>0</v>
      </c>
      <c r="J338">
        <f ca="1">OFFSET(Import!H$8,$A338,0)</f>
        <v>25</v>
      </c>
      <c r="K338">
        <f ca="1">OFFSET(Import!N$8,$A338,0)</f>
        <v>0</v>
      </c>
      <c r="L338">
        <f ca="1">OFFSET(Import!O$8,$A338,0)</f>
        <v>0</v>
      </c>
      <c r="M338">
        <f ca="1">OFFSET(Import!R$8,$A338,0)</f>
        <v>0</v>
      </c>
      <c r="N338">
        <f ca="1">OFFSET(Import!S$8,$A338,0)</f>
        <v>0</v>
      </c>
      <c r="O338">
        <f ca="1">OFFSET(Import!D$8,$A338,0)</f>
        <v>280</v>
      </c>
      <c r="U338">
        <f t="shared" si="11"/>
        <v>4471</v>
      </c>
      <c r="V338" s="1">
        <f ca="1">OFFSET(Export!B$8,$U338,0)</f>
        <v>43279</v>
      </c>
      <c r="W338">
        <f ca="1">OFFSET(Export!F$8,$U338,0)</f>
        <v>0</v>
      </c>
      <c r="X338">
        <f ca="1">OFFSET(Export!G$8,$U338,0)</f>
        <v>0</v>
      </c>
      <c r="Y338">
        <f ca="1">OFFSET(Export!I$8,$U338,0)</f>
        <v>0</v>
      </c>
      <c r="Z338">
        <f ca="1">OFFSET(Export!J$8,$U338,0)</f>
        <v>0</v>
      </c>
      <c r="AA338">
        <f ca="1">OFFSET(Export!K$8,$U338,0)</f>
        <v>0</v>
      </c>
      <c r="AB338">
        <f ca="1">OFFSET(Export!L$8,$U338,0)</f>
        <v>0</v>
      </c>
      <c r="AC338">
        <f ca="1">OFFSET(Export!M$8,$U338,0)</f>
        <v>0</v>
      </c>
      <c r="AD338">
        <f ca="1">OFFSET(Export!H$8,$U338,0)</f>
        <v>0</v>
      </c>
      <c r="AE338">
        <f ca="1">OFFSET(Export!N$8,$U338,0)</f>
        <v>0</v>
      </c>
      <c r="AF338">
        <f ca="1">OFFSET(Export!O$8,$U338,0)</f>
        <v>6</v>
      </c>
      <c r="AG338">
        <f ca="1">OFFSET(Export!P$8,$U338,0)</f>
        <v>10</v>
      </c>
      <c r="AH338">
        <f ca="1">OFFSET(Export!T$8,$U338,0)</f>
        <v>25</v>
      </c>
      <c r="AI338">
        <f ca="1">OFFSET(Export!E$8,$U338,0)</f>
        <v>30</v>
      </c>
    </row>
    <row r="339" spans="1:35" x14ac:dyDescent="0.25">
      <c r="A339">
        <f t="shared" si="10"/>
        <v>4472</v>
      </c>
      <c r="B339" s="1">
        <f ca="1">OFFSET(Import!B$8,$A339,0)</f>
        <v>43280</v>
      </c>
      <c r="C339">
        <f ca="1">OFFSET(Import!F$8,$A339,0)</f>
        <v>0</v>
      </c>
      <c r="D339">
        <f ca="1">OFFSET(Import!G$8,$A339,0)</f>
        <v>0</v>
      </c>
      <c r="E339">
        <f ca="1">OFFSET(Import!I$8,$A339,0)</f>
        <v>170</v>
      </c>
      <c r="F339">
        <f ca="1">OFFSET(Import!J$8,$A339,0)</f>
        <v>0</v>
      </c>
      <c r="G339">
        <f ca="1">OFFSET(Import!K$8,$A339,0)</f>
        <v>70</v>
      </c>
      <c r="H339">
        <f ca="1">OFFSET(Import!L$8,$A339,0)</f>
        <v>0</v>
      </c>
      <c r="I339">
        <f ca="1">OFFSET(Import!M$8,$A339,0)</f>
        <v>0</v>
      </c>
      <c r="J339">
        <f ca="1">OFFSET(Import!H$8,$A339,0)</f>
        <v>25</v>
      </c>
      <c r="K339">
        <f ca="1">OFFSET(Import!N$8,$A339,0)</f>
        <v>0</v>
      </c>
      <c r="L339">
        <f ca="1">OFFSET(Import!O$8,$A339,0)</f>
        <v>0</v>
      </c>
      <c r="M339">
        <f ca="1">OFFSET(Import!R$8,$A339,0)</f>
        <v>0</v>
      </c>
      <c r="N339">
        <f ca="1">OFFSET(Import!S$8,$A339,0)</f>
        <v>0</v>
      </c>
      <c r="O339">
        <f ca="1">OFFSET(Import!D$8,$A339,0)</f>
        <v>280</v>
      </c>
      <c r="U339">
        <f t="shared" si="11"/>
        <v>4472</v>
      </c>
      <c r="V339" s="1">
        <f ca="1">OFFSET(Export!B$8,$U339,0)</f>
        <v>43280</v>
      </c>
      <c r="W339">
        <f ca="1">OFFSET(Export!F$8,$U339,0)</f>
        <v>0</v>
      </c>
      <c r="X339">
        <f ca="1">OFFSET(Export!G$8,$U339,0)</f>
        <v>0</v>
      </c>
      <c r="Y339">
        <f ca="1">OFFSET(Export!I$8,$U339,0)</f>
        <v>0</v>
      </c>
      <c r="Z339">
        <f ca="1">OFFSET(Export!J$8,$U339,0)</f>
        <v>0</v>
      </c>
      <c r="AA339">
        <f ca="1">OFFSET(Export!K$8,$U339,0)</f>
        <v>0</v>
      </c>
      <c r="AB339">
        <f ca="1">OFFSET(Export!L$8,$U339,0)</f>
        <v>0</v>
      </c>
      <c r="AC339">
        <f ca="1">OFFSET(Export!M$8,$U339,0)</f>
        <v>0</v>
      </c>
      <c r="AD339">
        <f ca="1">OFFSET(Export!H$8,$U339,0)</f>
        <v>0</v>
      </c>
      <c r="AE339">
        <f ca="1">OFFSET(Export!N$8,$U339,0)</f>
        <v>0</v>
      </c>
      <c r="AF339">
        <f ca="1">OFFSET(Export!O$8,$U339,0)</f>
        <v>6</v>
      </c>
      <c r="AG339">
        <f ca="1">OFFSET(Export!P$8,$U339,0)</f>
        <v>10</v>
      </c>
      <c r="AH339">
        <f ca="1">OFFSET(Export!T$8,$U339,0)</f>
        <v>25</v>
      </c>
      <c r="AI339">
        <f ca="1">OFFSET(Export!E$8,$U339,0)</f>
        <v>30</v>
      </c>
    </row>
    <row r="340" spans="1:35" x14ac:dyDescent="0.25">
      <c r="A340">
        <f t="shared" si="10"/>
        <v>4473</v>
      </c>
      <c r="B340" s="1">
        <f ca="1">OFFSET(Import!B$8,$A340,0)</f>
        <v>43281</v>
      </c>
      <c r="C340">
        <f ca="1">OFFSET(Import!F$8,$A340,0)</f>
        <v>0</v>
      </c>
      <c r="D340">
        <f ca="1">OFFSET(Import!G$8,$A340,0)</f>
        <v>0</v>
      </c>
      <c r="E340">
        <f ca="1">OFFSET(Import!I$8,$A340,0)</f>
        <v>170</v>
      </c>
      <c r="F340">
        <f ca="1">OFFSET(Import!J$8,$A340,0)</f>
        <v>0</v>
      </c>
      <c r="G340">
        <f ca="1">OFFSET(Import!K$8,$A340,0)</f>
        <v>70</v>
      </c>
      <c r="H340">
        <f ca="1">OFFSET(Import!L$8,$A340,0)</f>
        <v>0</v>
      </c>
      <c r="I340">
        <f ca="1">OFFSET(Import!M$8,$A340,0)</f>
        <v>0</v>
      </c>
      <c r="J340">
        <f ca="1">OFFSET(Import!H$8,$A340,0)</f>
        <v>25</v>
      </c>
      <c r="K340">
        <f ca="1">OFFSET(Import!N$8,$A340,0)</f>
        <v>0</v>
      </c>
      <c r="L340">
        <f ca="1">OFFSET(Import!O$8,$A340,0)</f>
        <v>0</v>
      </c>
      <c r="M340">
        <f ca="1">OFFSET(Import!R$8,$A340,0)</f>
        <v>0</v>
      </c>
      <c r="N340">
        <f ca="1">OFFSET(Import!S$8,$A340,0)</f>
        <v>0</v>
      </c>
      <c r="O340">
        <f ca="1">OFFSET(Import!D$8,$A340,0)</f>
        <v>280</v>
      </c>
      <c r="U340">
        <f t="shared" si="11"/>
        <v>4473</v>
      </c>
      <c r="V340" s="1">
        <f ca="1">OFFSET(Export!B$8,$U340,0)</f>
        <v>43281</v>
      </c>
      <c r="W340">
        <f ca="1">OFFSET(Export!F$8,$U340,0)</f>
        <v>0</v>
      </c>
      <c r="X340">
        <f ca="1">OFFSET(Export!G$8,$U340,0)</f>
        <v>0</v>
      </c>
      <c r="Y340">
        <f ca="1">OFFSET(Export!I$8,$U340,0)</f>
        <v>0</v>
      </c>
      <c r="Z340">
        <f ca="1">OFFSET(Export!J$8,$U340,0)</f>
        <v>0</v>
      </c>
      <c r="AA340">
        <f ca="1">OFFSET(Export!K$8,$U340,0)</f>
        <v>0</v>
      </c>
      <c r="AB340">
        <f ca="1">OFFSET(Export!L$8,$U340,0)</f>
        <v>0</v>
      </c>
      <c r="AC340">
        <f ca="1">OFFSET(Export!M$8,$U340,0)</f>
        <v>0</v>
      </c>
      <c r="AD340">
        <f ca="1">OFFSET(Export!H$8,$U340,0)</f>
        <v>0</v>
      </c>
      <c r="AE340">
        <f ca="1">OFFSET(Export!N$8,$U340,0)</f>
        <v>0</v>
      </c>
      <c r="AF340">
        <f ca="1">OFFSET(Export!O$8,$U340,0)</f>
        <v>6</v>
      </c>
      <c r="AG340">
        <f ca="1">OFFSET(Export!P$8,$U340,0)</f>
        <v>10</v>
      </c>
      <c r="AH340">
        <f ca="1">OFFSET(Export!T$8,$U340,0)</f>
        <v>25</v>
      </c>
      <c r="AI340">
        <f ca="1">OFFSET(Export!E$8,$U340,0)</f>
        <v>30</v>
      </c>
    </row>
    <row r="341" spans="1:35" x14ac:dyDescent="0.25">
      <c r="A341">
        <f t="shared" si="10"/>
        <v>4474</v>
      </c>
      <c r="B341" s="1">
        <f ca="1">OFFSET(Import!B$8,$A341,0)</f>
        <v>43282</v>
      </c>
      <c r="C341">
        <f ca="1">OFFSET(Import!F$8,$A341,0)</f>
        <v>0</v>
      </c>
      <c r="D341">
        <f ca="1">OFFSET(Import!G$8,$A341,0)</f>
        <v>0</v>
      </c>
      <c r="E341">
        <f ca="1">OFFSET(Import!I$8,$A341,0)</f>
        <v>138</v>
      </c>
      <c r="F341">
        <f ca="1">OFFSET(Import!J$8,$A341,0)</f>
        <v>0</v>
      </c>
      <c r="G341">
        <f ca="1">OFFSET(Import!K$8,$A341,0)</f>
        <v>30</v>
      </c>
      <c r="H341">
        <f ca="1">OFFSET(Import!L$8,$A341,0)</f>
        <v>0</v>
      </c>
      <c r="I341">
        <f ca="1">OFFSET(Import!M$8,$A341,0)</f>
        <v>0</v>
      </c>
      <c r="J341">
        <f ca="1">OFFSET(Import!H$8,$A341,0)</f>
        <v>130</v>
      </c>
      <c r="K341">
        <f ca="1">OFFSET(Import!N$8,$A341,0)</f>
        <v>0</v>
      </c>
      <c r="L341">
        <f ca="1">OFFSET(Import!O$8,$A341,0)</f>
        <v>17</v>
      </c>
      <c r="M341">
        <f ca="1">OFFSET(Import!R$8,$A341,0)</f>
        <v>0</v>
      </c>
      <c r="N341">
        <f ca="1">OFFSET(Import!S$8,$A341,0)</f>
        <v>0</v>
      </c>
      <c r="O341">
        <f ca="1">OFFSET(Import!D$8,$A341,0)</f>
        <v>330</v>
      </c>
      <c r="U341">
        <f t="shared" si="11"/>
        <v>4474</v>
      </c>
      <c r="V341" s="1">
        <f ca="1">OFFSET(Export!B$8,$U341,0)</f>
        <v>43282</v>
      </c>
      <c r="W341">
        <f ca="1">OFFSET(Export!F$8,$U341,0)</f>
        <v>0</v>
      </c>
      <c r="X341">
        <f ca="1">OFFSET(Export!G$8,$U341,0)</f>
        <v>0</v>
      </c>
      <c r="Y341">
        <f ca="1">OFFSET(Export!I$8,$U341,0)</f>
        <v>0</v>
      </c>
      <c r="Z341">
        <f ca="1">OFFSET(Export!J$8,$U341,0)</f>
        <v>0</v>
      </c>
      <c r="AA341">
        <f ca="1">OFFSET(Export!K$8,$U341,0)</f>
        <v>0</v>
      </c>
      <c r="AB341">
        <f ca="1">OFFSET(Export!L$8,$U341,0)</f>
        <v>0</v>
      </c>
      <c r="AC341">
        <f ca="1">OFFSET(Export!M$8,$U341,0)</f>
        <v>0</v>
      </c>
      <c r="AD341">
        <f ca="1">OFFSET(Export!H$8,$U341,0)</f>
        <v>0</v>
      </c>
      <c r="AE341">
        <f ca="1">OFFSET(Export!N$8,$U341,0)</f>
        <v>0</v>
      </c>
      <c r="AF341">
        <f ca="1">OFFSET(Export!O$8,$U341,0)</f>
        <v>0</v>
      </c>
      <c r="AG341">
        <f ca="1">OFFSET(Export!P$8,$U341,0)</f>
        <v>15</v>
      </c>
      <c r="AH341">
        <f ca="1">OFFSET(Export!T$8,$U341,0)</f>
        <v>35</v>
      </c>
      <c r="AI341">
        <f ca="1">OFFSET(Export!E$8,$U341,0)</f>
        <v>20</v>
      </c>
    </row>
    <row r="342" spans="1:35" x14ac:dyDescent="0.25">
      <c r="A342">
        <f t="shared" si="10"/>
        <v>4475</v>
      </c>
      <c r="B342" s="1">
        <f ca="1">OFFSET(Import!B$8,$A342,0)</f>
        <v>43283</v>
      </c>
      <c r="C342">
        <f ca="1">OFFSET(Import!F$8,$A342,0)</f>
        <v>0</v>
      </c>
      <c r="D342">
        <f ca="1">OFFSET(Import!G$8,$A342,0)</f>
        <v>0</v>
      </c>
      <c r="E342">
        <f ca="1">OFFSET(Import!I$8,$A342,0)</f>
        <v>138</v>
      </c>
      <c r="F342">
        <f ca="1">OFFSET(Import!J$8,$A342,0)</f>
        <v>0</v>
      </c>
      <c r="G342">
        <f ca="1">OFFSET(Import!K$8,$A342,0)</f>
        <v>30</v>
      </c>
      <c r="H342">
        <f ca="1">OFFSET(Import!L$8,$A342,0)</f>
        <v>0</v>
      </c>
      <c r="I342">
        <f ca="1">OFFSET(Import!M$8,$A342,0)</f>
        <v>0</v>
      </c>
      <c r="J342">
        <f ca="1">OFFSET(Import!H$8,$A342,0)</f>
        <v>130</v>
      </c>
      <c r="K342">
        <f ca="1">OFFSET(Import!N$8,$A342,0)</f>
        <v>0</v>
      </c>
      <c r="L342">
        <f ca="1">OFFSET(Import!O$8,$A342,0)</f>
        <v>17</v>
      </c>
      <c r="M342">
        <f ca="1">OFFSET(Import!R$8,$A342,0)</f>
        <v>0</v>
      </c>
      <c r="N342">
        <f ca="1">OFFSET(Import!S$8,$A342,0)</f>
        <v>0</v>
      </c>
      <c r="O342">
        <f ca="1">OFFSET(Import!D$8,$A342,0)</f>
        <v>330</v>
      </c>
      <c r="U342">
        <f t="shared" si="11"/>
        <v>4475</v>
      </c>
      <c r="V342" s="1">
        <f ca="1">OFFSET(Export!B$8,$U342,0)</f>
        <v>43283</v>
      </c>
      <c r="W342">
        <f ca="1">OFFSET(Export!F$8,$U342,0)</f>
        <v>0</v>
      </c>
      <c r="X342">
        <f ca="1">OFFSET(Export!G$8,$U342,0)</f>
        <v>0</v>
      </c>
      <c r="Y342">
        <f ca="1">OFFSET(Export!I$8,$U342,0)</f>
        <v>0</v>
      </c>
      <c r="Z342">
        <f ca="1">OFFSET(Export!J$8,$U342,0)</f>
        <v>0</v>
      </c>
      <c r="AA342">
        <f ca="1">OFFSET(Export!K$8,$U342,0)</f>
        <v>0</v>
      </c>
      <c r="AB342">
        <f ca="1">OFFSET(Export!L$8,$U342,0)</f>
        <v>0</v>
      </c>
      <c r="AC342">
        <f ca="1">OFFSET(Export!M$8,$U342,0)</f>
        <v>0</v>
      </c>
      <c r="AD342">
        <f ca="1">OFFSET(Export!H$8,$U342,0)</f>
        <v>0</v>
      </c>
      <c r="AE342">
        <f ca="1">OFFSET(Export!N$8,$U342,0)</f>
        <v>0</v>
      </c>
      <c r="AF342">
        <f ca="1">OFFSET(Export!O$8,$U342,0)</f>
        <v>0</v>
      </c>
      <c r="AG342">
        <f ca="1">OFFSET(Export!P$8,$U342,0)</f>
        <v>15</v>
      </c>
      <c r="AH342">
        <f ca="1">OFFSET(Export!T$8,$U342,0)</f>
        <v>35</v>
      </c>
      <c r="AI342">
        <f ca="1">OFFSET(Export!E$8,$U342,0)</f>
        <v>20</v>
      </c>
    </row>
    <row r="343" spans="1:35" x14ac:dyDescent="0.25">
      <c r="A343">
        <f t="shared" si="10"/>
        <v>4476</v>
      </c>
      <c r="B343" s="1">
        <f ca="1">OFFSET(Import!B$8,$A343,0)</f>
        <v>43284</v>
      </c>
      <c r="C343">
        <f ca="1">OFFSET(Import!F$8,$A343,0)</f>
        <v>0</v>
      </c>
      <c r="D343">
        <f ca="1">OFFSET(Import!G$8,$A343,0)</f>
        <v>0</v>
      </c>
      <c r="E343">
        <f ca="1">OFFSET(Import!I$8,$A343,0)</f>
        <v>138</v>
      </c>
      <c r="F343">
        <f ca="1">OFFSET(Import!J$8,$A343,0)</f>
        <v>0</v>
      </c>
      <c r="G343">
        <f ca="1">OFFSET(Import!K$8,$A343,0)</f>
        <v>30</v>
      </c>
      <c r="H343">
        <f ca="1">OFFSET(Import!L$8,$A343,0)</f>
        <v>0</v>
      </c>
      <c r="I343">
        <f ca="1">OFFSET(Import!M$8,$A343,0)</f>
        <v>0</v>
      </c>
      <c r="J343">
        <f ca="1">OFFSET(Import!H$8,$A343,0)</f>
        <v>130</v>
      </c>
      <c r="K343">
        <f ca="1">OFFSET(Import!N$8,$A343,0)</f>
        <v>0</v>
      </c>
      <c r="L343">
        <f ca="1">OFFSET(Import!O$8,$A343,0)</f>
        <v>17</v>
      </c>
      <c r="M343">
        <f ca="1">OFFSET(Import!R$8,$A343,0)</f>
        <v>0</v>
      </c>
      <c r="N343">
        <f ca="1">OFFSET(Import!S$8,$A343,0)</f>
        <v>0</v>
      </c>
      <c r="O343">
        <f ca="1">OFFSET(Import!D$8,$A343,0)</f>
        <v>330</v>
      </c>
      <c r="U343">
        <f t="shared" si="11"/>
        <v>4476</v>
      </c>
      <c r="V343" s="1">
        <f ca="1">OFFSET(Export!B$8,$U343,0)</f>
        <v>43284</v>
      </c>
      <c r="W343">
        <f ca="1">OFFSET(Export!F$8,$U343,0)</f>
        <v>0</v>
      </c>
      <c r="X343">
        <f ca="1">OFFSET(Export!G$8,$U343,0)</f>
        <v>0</v>
      </c>
      <c r="Y343">
        <f ca="1">OFFSET(Export!I$8,$U343,0)</f>
        <v>0</v>
      </c>
      <c r="Z343">
        <f ca="1">OFFSET(Export!J$8,$U343,0)</f>
        <v>0</v>
      </c>
      <c r="AA343">
        <f ca="1">OFFSET(Export!K$8,$U343,0)</f>
        <v>0</v>
      </c>
      <c r="AB343">
        <f ca="1">OFFSET(Export!L$8,$U343,0)</f>
        <v>0</v>
      </c>
      <c r="AC343">
        <f ca="1">OFFSET(Export!M$8,$U343,0)</f>
        <v>0</v>
      </c>
      <c r="AD343">
        <f ca="1">OFFSET(Export!H$8,$U343,0)</f>
        <v>0</v>
      </c>
      <c r="AE343">
        <f ca="1">OFFSET(Export!N$8,$U343,0)</f>
        <v>0</v>
      </c>
      <c r="AF343">
        <f ca="1">OFFSET(Export!O$8,$U343,0)</f>
        <v>0</v>
      </c>
      <c r="AG343">
        <f ca="1">OFFSET(Export!P$8,$U343,0)</f>
        <v>15</v>
      </c>
      <c r="AH343">
        <f ca="1">OFFSET(Export!T$8,$U343,0)</f>
        <v>35</v>
      </c>
      <c r="AI343">
        <f ca="1">OFFSET(Export!E$8,$U343,0)</f>
        <v>20</v>
      </c>
    </row>
    <row r="344" spans="1:35" x14ac:dyDescent="0.25">
      <c r="A344">
        <f t="shared" si="10"/>
        <v>4477</v>
      </c>
      <c r="B344" s="1">
        <f ca="1">OFFSET(Import!B$8,$A344,0)</f>
        <v>43285</v>
      </c>
      <c r="C344">
        <f ca="1">OFFSET(Import!F$8,$A344,0)</f>
        <v>0</v>
      </c>
      <c r="D344">
        <f ca="1">OFFSET(Import!G$8,$A344,0)</f>
        <v>0</v>
      </c>
      <c r="E344">
        <f ca="1">OFFSET(Import!I$8,$A344,0)</f>
        <v>138</v>
      </c>
      <c r="F344">
        <f ca="1">OFFSET(Import!J$8,$A344,0)</f>
        <v>0</v>
      </c>
      <c r="G344">
        <f ca="1">OFFSET(Import!K$8,$A344,0)</f>
        <v>30</v>
      </c>
      <c r="H344">
        <f ca="1">OFFSET(Import!L$8,$A344,0)</f>
        <v>0</v>
      </c>
      <c r="I344">
        <f ca="1">OFFSET(Import!M$8,$A344,0)</f>
        <v>0</v>
      </c>
      <c r="J344">
        <f ca="1">OFFSET(Import!H$8,$A344,0)</f>
        <v>130</v>
      </c>
      <c r="K344">
        <f ca="1">OFFSET(Import!N$8,$A344,0)</f>
        <v>0</v>
      </c>
      <c r="L344">
        <f ca="1">OFFSET(Import!O$8,$A344,0)</f>
        <v>17</v>
      </c>
      <c r="M344">
        <f ca="1">OFFSET(Import!R$8,$A344,0)</f>
        <v>0</v>
      </c>
      <c r="N344">
        <f ca="1">OFFSET(Import!S$8,$A344,0)</f>
        <v>0</v>
      </c>
      <c r="O344">
        <f ca="1">OFFSET(Import!D$8,$A344,0)</f>
        <v>330</v>
      </c>
      <c r="U344">
        <f t="shared" si="11"/>
        <v>4477</v>
      </c>
      <c r="V344" s="1">
        <f ca="1">OFFSET(Export!B$8,$U344,0)</f>
        <v>43285</v>
      </c>
      <c r="W344">
        <f ca="1">OFFSET(Export!F$8,$U344,0)</f>
        <v>0</v>
      </c>
      <c r="X344">
        <f ca="1">OFFSET(Export!G$8,$U344,0)</f>
        <v>0</v>
      </c>
      <c r="Y344">
        <f ca="1">OFFSET(Export!I$8,$U344,0)</f>
        <v>0</v>
      </c>
      <c r="Z344">
        <f ca="1">OFFSET(Export!J$8,$U344,0)</f>
        <v>0</v>
      </c>
      <c r="AA344">
        <f ca="1">OFFSET(Export!K$8,$U344,0)</f>
        <v>0</v>
      </c>
      <c r="AB344">
        <f ca="1">OFFSET(Export!L$8,$U344,0)</f>
        <v>0</v>
      </c>
      <c r="AC344">
        <f ca="1">OFFSET(Export!M$8,$U344,0)</f>
        <v>0</v>
      </c>
      <c r="AD344">
        <f ca="1">OFFSET(Export!H$8,$U344,0)</f>
        <v>0</v>
      </c>
      <c r="AE344">
        <f ca="1">OFFSET(Export!N$8,$U344,0)</f>
        <v>0</v>
      </c>
      <c r="AF344">
        <f ca="1">OFFSET(Export!O$8,$U344,0)</f>
        <v>0</v>
      </c>
      <c r="AG344">
        <f ca="1">OFFSET(Export!P$8,$U344,0)</f>
        <v>15</v>
      </c>
      <c r="AH344">
        <f ca="1">OFFSET(Export!T$8,$U344,0)</f>
        <v>35</v>
      </c>
      <c r="AI344">
        <f ca="1">OFFSET(Export!E$8,$U344,0)</f>
        <v>20</v>
      </c>
    </row>
    <row r="345" spans="1:35" x14ac:dyDescent="0.25">
      <c r="A345">
        <f t="shared" si="10"/>
        <v>4478</v>
      </c>
      <c r="B345" s="1">
        <f ca="1">OFFSET(Import!B$8,$A345,0)</f>
        <v>43286</v>
      </c>
      <c r="C345">
        <f ca="1">OFFSET(Import!F$8,$A345,0)</f>
        <v>0</v>
      </c>
      <c r="D345">
        <f ca="1">OFFSET(Import!G$8,$A345,0)</f>
        <v>0</v>
      </c>
      <c r="E345">
        <f ca="1">OFFSET(Import!I$8,$A345,0)</f>
        <v>138</v>
      </c>
      <c r="F345">
        <f ca="1">OFFSET(Import!J$8,$A345,0)</f>
        <v>0</v>
      </c>
      <c r="G345">
        <f ca="1">OFFSET(Import!K$8,$A345,0)</f>
        <v>30</v>
      </c>
      <c r="H345">
        <f ca="1">OFFSET(Import!L$8,$A345,0)</f>
        <v>0</v>
      </c>
      <c r="I345">
        <f ca="1">OFFSET(Import!M$8,$A345,0)</f>
        <v>0</v>
      </c>
      <c r="J345">
        <f ca="1">OFFSET(Import!H$8,$A345,0)</f>
        <v>130</v>
      </c>
      <c r="K345">
        <f ca="1">OFFSET(Import!N$8,$A345,0)</f>
        <v>0</v>
      </c>
      <c r="L345">
        <f ca="1">OFFSET(Import!O$8,$A345,0)</f>
        <v>17</v>
      </c>
      <c r="M345">
        <f ca="1">OFFSET(Import!R$8,$A345,0)</f>
        <v>0</v>
      </c>
      <c r="N345">
        <f ca="1">OFFSET(Import!S$8,$A345,0)</f>
        <v>0</v>
      </c>
      <c r="O345">
        <f ca="1">OFFSET(Import!D$8,$A345,0)</f>
        <v>330</v>
      </c>
      <c r="U345">
        <f t="shared" si="11"/>
        <v>4478</v>
      </c>
      <c r="V345" s="1">
        <f ca="1">OFFSET(Export!B$8,$U345,0)</f>
        <v>43286</v>
      </c>
      <c r="W345">
        <f ca="1">OFFSET(Export!F$8,$U345,0)</f>
        <v>0</v>
      </c>
      <c r="X345">
        <f ca="1">OFFSET(Export!G$8,$U345,0)</f>
        <v>0</v>
      </c>
      <c r="Y345">
        <f ca="1">OFFSET(Export!I$8,$U345,0)</f>
        <v>0</v>
      </c>
      <c r="Z345">
        <f ca="1">OFFSET(Export!J$8,$U345,0)</f>
        <v>0</v>
      </c>
      <c r="AA345">
        <f ca="1">OFFSET(Export!K$8,$U345,0)</f>
        <v>0</v>
      </c>
      <c r="AB345">
        <f ca="1">OFFSET(Export!L$8,$U345,0)</f>
        <v>0</v>
      </c>
      <c r="AC345">
        <f ca="1">OFFSET(Export!M$8,$U345,0)</f>
        <v>0</v>
      </c>
      <c r="AD345">
        <f ca="1">OFFSET(Export!H$8,$U345,0)</f>
        <v>0</v>
      </c>
      <c r="AE345">
        <f ca="1">OFFSET(Export!N$8,$U345,0)</f>
        <v>0</v>
      </c>
      <c r="AF345">
        <f ca="1">OFFSET(Export!O$8,$U345,0)</f>
        <v>0</v>
      </c>
      <c r="AG345">
        <f ca="1">OFFSET(Export!P$8,$U345,0)</f>
        <v>15</v>
      </c>
      <c r="AH345">
        <f ca="1">OFFSET(Export!T$8,$U345,0)</f>
        <v>35</v>
      </c>
      <c r="AI345">
        <f ca="1">OFFSET(Export!E$8,$U345,0)</f>
        <v>20</v>
      </c>
    </row>
    <row r="346" spans="1:35" x14ac:dyDescent="0.25">
      <c r="A346">
        <f t="shared" si="10"/>
        <v>4479</v>
      </c>
      <c r="B346" s="1">
        <f ca="1">OFFSET(Import!B$8,$A346,0)</f>
        <v>43287</v>
      </c>
      <c r="C346">
        <f ca="1">OFFSET(Import!F$8,$A346,0)</f>
        <v>0</v>
      </c>
      <c r="D346">
        <f ca="1">OFFSET(Import!G$8,$A346,0)</f>
        <v>0</v>
      </c>
      <c r="E346">
        <f ca="1">OFFSET(Import!I$8,$A346,0)</f>
        <v>138</v>
      </c>
      <c r="F346">
        <f ca="1">OFFSET(Import!J$8,$A346,0)</f>
        <v>0</v>
      </c>
      <c r="G346">
        <f ca="1">OFFSET(Import!K$8,$A346,0)</f>
        <v>30</v>
      </c>
      <c r="H346">
        <f ca="1">OFFSET(Import!L$8,$A346,0)</f>
        <v>0</v>
      </c>
      <c r="I346">
        <f ca="1">OFFSET(Import!M$8,$A346,0)</f>
        <v>0</v>
      </c>
      <c r="J346">
        <f ca="1">OFFSET(Import!H$8,$A346,0)</f>
        <v>130</v>
      </c>
      <c r="K346">
        <f ca="1">OFFSET(Import!N$8,$A346,0)</f>
        <v>0</v>
      </c>
      <c r="L346">
        <f ca="1">OFFSET(Import!O$8,$A346,0)</f>
        <v>17</v>
      </c>
      <c r="M346">
        <f ca="1">OFFSET(Import!R$8,$A346,0)</f>
        <v>0</v>
      </c>
      <c r="N346">
        <f ca="1">OFFSET(Import!S$8,$A346,0)</f>
        <v>0</v>
      </c>
      <c r="O346">
        <f ca="1">OFFSET(Import!D$8,$A346,0)</f>
        <v>330</v>
      </c>
      <c r="U346">
        <f t="shared" si="11"/>
        <v>4479</v>
      </c>
      <c r="V346" s="1">
        <f ca="1">OFFSET(Export!B$8,$U346,0)</f>
        <v>43287</v>
      </c>
      <c r="W346">
        <f ca="1">OFFSET(Export!F$8,$U346,0)</f>
        <v>0</v>
      </c>
      <c r="X346">
        <f ca="1">OFFSET(Export!G$8,$U346,0)</f>
        <v>0</v>
      </c>
      <c r="Y346">
        <f ca="1">OFFSET(Export!I$8,$U346,0)</f>
        <v>0</v>
      </c>
      <c r="Z346">
        <f ca="1">OFFSET(Export!J$8,$U346,0)</f>
        <v>0</v>
      </c>
      <c r="AA346">
        <f ca="1">OFFSET(Export!K$8,$U346,0)</f>
        <v>0</v>
      </c>
      <c r="AB346">
        <f ca="1">OFFSET(Export!L$8,$U346,0)</f>
        <v>0</v>
      </c>
      <c r="AC346">
        <f ca="1">OFFSET(Export!M$8,$U346,0)</f>
        <v>0</v>
      </c>
      <c r="AD346">
        <f ca="1">OFFSET(Export!H$8,$U346,0)</f>
        <v>0</v>
      </c>
      <c r="AE346">
        <f ca="1">OFFSET(Export!N$8,$U346,0)</f>
        <v>0</v>
      </c>
      <c r="AF346">
        <f ca="1">OFFSET(Export!O$8,$U346,0)</f>
        <v>0</v>
      </c>
      <c r="AG346">
        <f ca="1">OFFSET(Export!P$8,$U346,0)</f>
        <v>15</v>
      </c>
      <c r="AH346">
        <f ca="1">OFFSET(Export!T$8,$U346,0)</f>
        <v>35</v>
      </c>
      <c r="AI346">
        <f ca="1">OFFSET(Export!E$8,$U346,0)</f>
        <v>20</v>
      </c>
    </row>
    <row r="347" spans="1:35" x14ac:dyDescent="0.25">
      <c r="A347">
        <f t="shared" si="10"/>
        <v>4480</v>
      </c>
      <c r="B347" s="1">
        <f ca="1">OFFSET(Import!B$8,$A347,0)</f>
        <v>43288</v>
      </c>
      <c r="C347">
        <f ca="1">OFFSET(Import!F$8,$A347,0)</f>
        <v>0</v>
      </c>
      <c r="D347">
        <f ca="1">OFFSET(Import!G$8,$A347,0)</f>
        <v>0</v>
      </c>
      <c r="E347">
        <f ca="1">OFFSET(Import!I$8,$A347,0)</f>
        <v>138</v>
      </c>
      <c r="F347">
        <f ca="1">OFFSET(Import!J$8,$A347,0)</f>
        <v>0</v>
      </c>
      <c r="G347">
        <f ca="1">OFFSET(Import!K$8,$A347,0)</f>
        <v>30</v>
      </c>
      <c r="H347">
        <f ca="1">OFFSET(Import!L$8,$A347,0)</f>
        <v>0</v>
      </c>
      <c r="I347">
        <f ca="1">OFFSET(Import!M$8,$A347,0)</f>
        <v>0</v>
      </c>
      <c r="J347">
        <f ca="1">OFFSET(Import!H$8,$A347,0)</f>
        <v>130</v>
      </c>
      <c r="K347">
        <f ca="1">OFFSET(Import!N$8,$A347,0)</f>
        <v>0</v>
      </c>
      <c r="L347">
        <f ca="1">OFFSET(Import!O$8,$A347,0)</f>
        <v>17</v>
      </c>
      <c r="M347">
        <f ca="1">OFFSET(Import!R$8,$A347,0)</f>
        <v>0</v>
      </c>
      <c r="N347">
        <f ca="1">OFFSET(Import!S$8,$A347,0)</f>
        <v>0</v>
      </c>
      <c r="O347">
        <f ca="1">OFFSET(Import!D$8,$A347,0)</f>
        <v>330</v>
      </c>
      <c r="U347">
        <f t="shared" si="11"/>
        <v>4480</v>
      </c>
      <c r="V347" s="1">
        <f ca="1">OFFSET(Export!B$8,$U347,0)</f>
        <v>43288</v>
      </c>
      <c r="W347">
        <f ca="1">OFFSET(Export!F$8,$U347,0)</f>
        <v>0</v>
      </c>
      <c r="X347">
        <f ca="1">OFFSET(Export!G$8,$U347,0)</f>
        <v>0</v>
      </c>
      <c r="Y347">
        <f ca="1">OFFSET(Export!I$8,$U347,0)</f>
        <v>0</v>
      </c>
      <c r="Z347">
        <f ca="1">OFFSET(Export!J$8,$U347,0)</f>
        <v>0</v>
      </c>
      <c r="AA347">
        <f ca="1">OFFSET(Export!K$8,$U347,0)</f>
        <v>0</v>
      </c>
      <c r="AB347">
        <f ca="1">OFFSET(Export!L$8,$U347,0)</f>
        <v>0</v>
      </c>
      <c r="AC347">
        <f ca="1">OFFSET(Export!M$8,$U347,0)</f>
        <v>0</v>
      </c>
      <c r="AD347">
        <f ca="1">OFFSET(Export!H$8,$U347,0)</f>
        <v>0</v>
      </c>
      <c r="AE347">
        <f ca="1">OFFSET(Export!N$8,$U347,0)</f>
        <v>0</v>
      </c>
      <c r="AF347">
        <f ca="1">OFFSET(Export!O$8,$U347,0)</f>
        <v>0</v>
      </c>
      <c r="AG347">
        <f ca="1">OFFSET(Export!P$8,$U347,0)</f>
        <v>15</v>
      </c>
      <c r="AH347">
        <f ca="1">OFFSET(Export!T$8,$U347,0)</f>
        <v>35</v>
      </c>
      <c r="AI347">
        <f ca="1">OFFSET(Export!E$8,$U347,0)</f>
        <v>20</v>
      </c>
    </row>
    <row r="348" spans="1:35" x14ac:dyDescent="0.25">
      <c r="A348">
        <f t="shared" si="10"/>
        <v>4481</v>
      </c>
      <c r="B348" s="1">
        <f ca="1">OFFSET(Import!B$8,$A348,0)</f>
        <v>43289</v>
      </c>
      <c r="C348">
        <f ca="1">OFFSET(Import!F$8,$A348,0)</f>
        <v>0</v>
      </c>
      <c r="D348">
        <f ca="1">OFFSET(Import!G$8,$A348,0)</f>
        <v>0</v>
      </c>
      <c r="E348">
        <f ca="1">OFFSET(Import!I$8,$A348,0)</f>
        <v>138</v>
      </c>
      <c r="F348">
        <f ca="1">OFFSET(Import!J$8,$A348,0)</f>
        <v>0</v>
      </c>
      <c r="G348">
        <f ca="1">OFFSET(Import!K$8,$A348,0)</f>
        <v>30</v>
      </c>
      <c r="H348">
        <f ca="1">OFFSET(Import!L$8,$A348,0)</f>
        <v>0</v>
      </c>
      <c r="I348">
        <f ca="1">OFFSET(Import!M$8,$A348,0)</f>
        <v>0</v>
      </c>
      <c r="J348">
        <f ca="1">OFFSET(Import!H$8,$A348,0)</f>
        <v>130</v>
      </c>
      <c r="K348">
        <f ca="1">OFFSET(Import!N$8,$A348,0)</f>
        <v>0</v>
      </c>
      <c r="L348">
        <f ca="1">OFFSET(Import!O$8,$A348,0)</f>
        <v>17</v>
      </c>
      <c r="M348">
        <f ca="1">OFFSET(Import!R$8,$A348,0)</f>
        <v>0</v>
      </c>
      <c r="N348">
        <f ca="1">OFFSET(Import!S$8,$A348,0)</f>
        <v>0</v>
      </c>
      <c r="O348">
        <f ca="1">OFFSET(Import!D$8,$A348,0)</f>
        <v>330</v>
      </c>
      <c r="U348">
        <f t="shared" si="11"/>
        <v>4481</v>
      </c>
      <c r="V348" s="1">
        <f ca="1">OFFSET(Export!B$8,$U348,0)</f>
        <v>43289</v>
      </c>
      <c r="W348">
        <f ca="1">OFFSET(Export!F$8,$U348,0)</f>
        <v>0</v>
      </c>
      <c r="X348">
        <f ca="1">OFFSET(Export!G$8,$U348,0)</f>
        <v>0</v>
      </c>
      <c r="Y348">
        <f ca="1">OFFSET(Export!I$8,$U348,0)</f>
        <v>0</v>
      </c>
      <c r="Z348">
        <f ca="1">OFFSET(Export!J$8,$U348,0)</f>
        <v>0</v>
      </c>
      <c r="AA348">
        <f ca="1">OFFSET(Export!K$8,$U348,0)</f>
        <v>0</v>
      </c>
      <c r="AB348">
        <f ca="1">OFFSET(Export!L$8,$U348,0)</f>
        <v>0</v>
      </c>
      <c r="AC348">
        <f ca="1">OFFSET(Export!M$8,$U348,0)</f>
        <v>0</v>
      </c>
      <c r="AD348">
        <f ca="1">OFFSET(Export!H$8,$U348,0)</f>
        <v>0</v>
      </c>
      <c r="AE348">
        <f ca="1">OFFSET(Export!N$8,$U348,0)</f>
        <v>0</v>
      </c>
      <c r="AF348">
        <f ca="1">OFFSET(Export!O$8,$U348,0)</f>
        <v>0</v>
      </c>
      <c r="AG348">
        <f ca="1">OFFSET(Export!P$8,$U348,0)</f>
        <v>15</v>
      </c>
      <c r="AH348">
        <f ca="1">OFFSET(Export!T$8,$U348,0)</f>
        <v>35</v>
      </c>
      <c r="AI348">
        <f ca="1">OFFSET(Export!E$8,$U348,0)</f>
        <v>20</v>
      </c>
    </row>
    <row r="349" spans="1:35" x14ac:dyDescent="0.25">
      <c r="A349">
        <f t="shared" si="10"/>
        <v>4482</v>
      </c>
      <c r="B349" s="1">
        <f ca="1">OFFSET(Import!B$8,$A349,0)</f>
        <v>43290</v>
      </c>
      <c r="C349">
        <f ca="1">OFFSET(Import!F$8,$A349,0)</f>
        <v>0</v>
      </c>
      <c r="D349">
        <f ca="1">OFFSET(Import!G$8,$A349,0)</f>
        <v>0</v>
      </c>
      <c r="E349">
        <f ca="1">OFFSET(Import!I$8,$A349,0)</f>
        <v>138</v>
      </c>
      <c r="F349">
        <f ca="1">OFFSET(Import!J$8,$A349,0)</f>
        <v>0</v>
      </c>
      <c r="G349">
        <f ca="1">OFFSET(Import!K$8,$A349,0)</f>
        <v>30</v>
      </c>
      <c r="H349">
        <f ca="1">OFFSET(Import!L$8,$A349,0)</f>
        <v>0</v>
      </c>
      <c r="I349">
        <f ca="1">OFFSET(Import!M$8,$A349,0)</f>
        <v>0</v>
      </c>
      <c r="J349">
        <f ca="1">OFFSET(Import!H$8,$A349,0)</f>
        <v>130</v>
      </c>
      <c r="K349">
        <f ca="1">OFFSET(Import!N$8,$A349,0)</f>
        <v>0</v>
      </c>
      <c r="L349">
        <f ca="1">OFFSET(Import!O$8,$A349,0)</f>
        <v>17</v>
      </c>
      <c r="M349">
        <f ca="1">OFFSET(Import!R$8,$A349,0)</f>
        <v>0</v>
      </c>
      <c r="N349">
        <f ca="1">OFFSET(Import!S$8,$A349,0)</f>
        <v>0</v>
      </c>
      <c r="O349">
        <f ca="1">OFFSET(Import!D$8,$A349,0)</f>
        <v>330</v>
      </c>
      <c r="U349">
        <f t="shared" si="11"/>
        <v>4482</v>
      </c>
      <c r="V349" s="1">
        <f ca="1">OFFSET(Export!B$8,$U349,0)</f>
        <v>43290</v>
      </c>
      <c r="W349">
        <f ca="1">OFFSET(Export!F$8,$U349,0)</f>
        <v>0</v>
      </c>
      <c r="X349">
        <f ca="1">OFFSET(Export!G$8,$U349,0)</f>
        <v>0</v>
      </c>
      <c r="Y349">
        <f ca="1">OFFSET(Export!I$8,$U349,0)</f>
        <v>0</v>
      </c>
      <c r="Z349">
        <f ca="1">OFFSET(Export!J$8,$U349,0)</f>
        <v>0</v>
      </c>
      <c r="AA349">
        <f ca="1">OFFSET(Export!K$8,$U349,0)</f>
        <v>0</v>
      </c>
      <c r="AB349">
        <f ca="1">OFFSET(Export!L$8,$U349,0)</f>
        <v>0</v>
      </c>
      <c r="AC349">
        <f ca="1">OFFSET(Export!M$8,$U349,0)</f>
        <v>0</v>
      </c>
      <c r="AD349">
        <f ca="1">OFFSET(Export!H$8,$U349,0)</f>
        <v>0</v>
      </c>
      <c r="AE349">
        <f ca="1">OFFSET(Export!N$8,$U349,0)</f>
        <v>0</v>
      </c>
      <c r="AF349">
        <f ca="1">OFFSET(Export!O$8,$U349,0)</f>
        <v>0</v>
      </c>
      <c r="AG349">
        <f ca="1">OFFSET(Export!P$8,$U349,0)</f>
        <v>15</v>
      </c>
      <c r="AH349">
        <f ca="1">OFFSET(Export!T$8,$U349,0)</f>
        <v>35</v>
      </c>
      <c r="AI349">
        <f ca="1">OFFSET(Export!E$8,$U349,0)</f>
        <v>20</v>
      </c>
    </row>
    <row r="350" spans="1:35" x14ac:dyDescent="0.25">
      <c r="A350">
        <f t="shared" si="10"/>
        <v>4483</v>
      </c>
      <c r="B350" s="1">
        <f ca="1">OFFSET(Import!B$8,$A350,0)</f>
        <v>43291</v>
      </c>
      <c r="C350">
        <f ca="1">OFFSET(Import!F$8,$A350,0)</f>
        <v>0</v>
      </c>
      <c r="D350">
        <f ca="1">OFFSET(Import!G$8,$A350,0)</f>
        <v>0</v>
      </c>
      <c r="E350">
        <f ca="1">OFFSET(Import!I$8,$A350,0)</f>
        <v>138</v>
      </c>
      <c r="F350">
        <f ca="1">OFFSET(Import!J$8,$A350,0)</f>
        <v>0</v>
      </c>
      <c r="G350">
        <f ca="1">OFFSET(Import!K$8,$A350,0)</f>
        <v>30</v>
      </c>
      <c r="H350">
        <f ca="1">OFFSET(Import!L$8,$A350,0)</f>
        <v>0</v>
      </c>
      <c r="I350">
        <f ca="1">OFFSET(Import!M$8,$A350,0)</f>
        <v>0</v>
      </c>
      <c r="J350">
        <f ca="1">OFFSET(Import!H$8,$A350,0)</f>
        <v>130</v>
      </c>
      <c r="K350">
        <f ca="1">OFFSET(Import!N$8,$A350,0)</f>
        <v>0</v>
      </c>
      <c r="L350">
        <f ca="1">OFFSET(Import!O$8,$A350,0)</f>
        <v>17</v>
      </c>
      <c r="M350">
        <f ca="1">OFFSET(Import!R$8,$A350,0)</f>
        <v>0</v>
      </c>
      <c r="N350">
        <f ca="1">OFFSET(Import!S$8,$A350,0)</f>
        <v>0</v>
      </c>
      <c r="O350">
        <f ca="1">OFFSET(Import!D$8,$A350,0)</f>
        <v>330</v>
      </c>
      <c r="U350">
        <f t="shared" si="11"/>
        <v>4483</v>
      </c>
      <c r="V350" s="1">
        <f ca="1">OFFSET(Export!B$8,$U350,0)</f>
        <v>43291</v>
      </c>
      <c r="W350">
        <f ca="1">OFFSET(Export!F$8,$U350,0)</f>
        <v>0</v>
      </c>
      <c r="X350">
        <f ca="1">OFFSET(Export!G$8,$U350,0)</f>
        <v>0</v>
      </c>
      <c r="Y350">
        <f ca="1">OFFSET(Export!I$8,$U350,0)</f>
        <v>0</v>
      </c>
      <c r="Z350">
        <f ca="1">OFFSET(Export!J$8,$U350,0)</f>
        <v>0</v>
      </c>
      <c r="AA350">
        <f ca="1">OFFSET(Export!K$8,$U350,0)</f>
        <v>0</v>
      </c>
      <c r="AB350">
        <f ca="1">OFFSET(Export!L$8,$U350,0)</f>
        <v>0</v>
      </c>
      <c r="AC350">
        <f ca="1">OFFSET(Export!M$8,$U350,0)</f>
        <v>0</v>
      </c>
      <c r="AD350">
        <f ca="1">OFFSET(Export!H$8,$U350,0)</f>
        <v>0</v>
      </c>
      <c r="AE350">
        <f ca="1">OFFSET(Export!N$8,$U350,0)</f>
        <v>0</v>
      </c>
      <c r="AF350">
        <f ca="1">OFFSET(Export!O$8,$U350,0)</f>
        <v>0</v>
      </c>
      <c r="AG350">
        <f ca="1">OFFSET(Export!P$8,$U350,0)</f>
        <v>15</v>
      </c>
      <c r="AH350">
        <f ca="1">OFFSET(Export!T$8,$U350,0)</f>
        <v>35</v>
      </c>
      <c r="AI350">
        <f ca="1">OFFSET(Export!E$8,$U350,0)</f>
        <v>20</v>
      </c>
    </row>
    <row r="351" spans="1:35" x14ac:dyDescent="0.25">
      <c r="A351">
        <f t="shared" si="10"/>
        <v>4484</v>
      </c>
      <c r="B351" s="1">
        <f ca="1">OFFSET(Import!B$8,$A351,0)</f>
        <v>43292</v>
      </c>
      <c r="C351">
        <f ca="1">OFFSET(Import!F$8,$A351,0)</f>
        <v>0</v>
      </c>
      <c r="D351">
        <f ca="1">OFFSET(Import!G$8,$A351,0)</f>
        <v>0</v>
      </c>
      <c r="E351">
        <f ca="1">OFFSET(Import!I$8,$A351,0)</f>
        <v>138</v>
      </c>
      <c r="F351">
        <f ca="1">OFFSET(Import!J$8,$A351,0)</f>
        <v>0</v>
      </c>
      <c r="G351">
        <f ca="1">OFFSET(Import!K$8,$A351,0)</f>
        <v>30</v>
      </c>
      <c r="H351">
        <f ca="1">OFFSET(Import!L$8,$A351,0)</f>
        <v>0</v>
      </c>
      <c r="I351">
        <f ca="1">OFFSET(Import!M$8,$A351,0)</f>
        <v>0</v>
      </c>
      <c r="J351">
        <f ca="1">OFFSET(Import!H$8,$A351,0)</f>
        <v>130</v>
      </c>
      <c r="K351">
        <f ca="1">OFFSET(Import!N$8,$A351,0)</f>
        <v>0</v>
      </c>
      <c r="L351">
        <f ca="1">OFFSET(Import!O$8,$A351,0)</f>
        <v>17</v>
      </c>
      <c r="M351">
        <f ca="1">OFFSET(Import!R$8,$A351,0)</f>
        <v>0</v>
      </c>
      <c r="N351">
        <f ca="1">OFFSET(Import!S$8,$A351,0)</f>
        <v>0</v>
      </c>
      <c r="O351">
        <f ca="1">OFFSET(Import!D$8,$A351,0)</f>
        <v>330</v>
      </c>
      <c r="U351">
        <f t="shared" si="11"/>
        <v>4484</v>
      </c>
      <c r="V351" s="1">
        <f ca="1">OFFSET(Export!B$8,$U351,0)</f>
        <v>43292</v>
      </c>
      <c r="W351">
        <f ca="1">OFFSET(Export!F$8,$U351,0)</f>
        <v>0</v>
      </c>
      <c r="X351">
        <f ca="1">OFFSET(Export!G$8,$U351,0)</f>
        <v>0</v>
      </c>
      <c r="Y351">
        <f ca="1">OFFSET(Export!I$8,$U351,0)</f>
        <v>0</v>
      </c>
      <c r="Z351">
        <f ca="1">OFFSET(Export!J$8,$U351,0)</f>
        <v>0</v>
      </c>
      <c r="AA351">
        <f ca="1">OFFSET(Export!K$8,$U351,0)</f>
        <v>0</v>
      </c>
      <c r="AB351">
        <f ca="1">OFFSET(Export!L$8,$U351,0)</f>
        <v>0</v>
      </c>
      <c r="AC351">
        <f ca="1">OFFSET(Export!M$8,$U351,0)</f>
        <v>0</v>
      </c>
      <c r="AD351">
        <f ca="1">OFFSET(Export!H$8,$U351,0)</f>
        <v>0</v>
      </c>
      <c r="AE351">
        <f ca="1">OFFSET(Export!N$8,$U351,0)</f>
        <v>0</v>
      </c>
      <c r="AF351">
        <f ca="1">OFFSET(Export!O$8,$U351,0)</f>
        <v>0</v>
      </c>
      <c r="AG351">
        <f ca="1">OFFSET(Export!P$8,$U351,0)</f>
        <v>15</v>
      </c>
      <c r="AH351">
        <f ca="1">OFFSET(Export!T$8,$U351,0)</f>
        <v>35</v>
      </c>
      <c r="AI351">
        <f ca="1">OFFSET(Export!E$8,$U351,0)</f>
        <v>20</v>
      </c>
    </row>
    <row r="352" spans="1:35" x14ac:dyDescent="0.25">
      <c r="A352">
        <f t="shared" si="10"/>
        <v>4485</v>
      </c>
      <c r="B352" s="1">
        <f ca="1">OFFSET(Import!B$8,$A352,0)</f>
        <v>43293</v>
      </c>
      <c r="C352">
        <f ca="1">OFFSET(Import!F$8,$A352,0)</f>
        <v>0</v>
      </c>
      <c r="D352">
        <f ca="1">OFFSET(Import!G$8,$A352,0)</f>
        <v>0</v>
      </c>
      <c r="E352">
        <f ca="1">OFFSET(Import!I$8,$A352,0)</f>
        <v>138</v>
      </c>
      <c r="F352">
        <f ca="1">OFFSET(Import!J$8,$A352,0)</f>
        <v>0</v>
      </c>
      <c r="G352">
        <f ca="1">OFFSET(Import!K$8,$A352,0)</f>
        <v>30</v>
      </c>
      <c r="H352">
        <f ca="1">OFFSET(Import!L$8,$A352,0)</f>
        <v>0</v>
      </c>
      <c r="I352">
        <f ca="1">OFFSET(Import!M$8,$A352,0)</f>
        <v>0</v>
      </c>
      <c r="J352">
        <f ca="1">OFFSET(Import!H$8,$A352,0)</f>
        <v>130</v>
      </c>
      <c r="K352">
        <f ca="1">OFFSET(Import!N$8,$A352,0)</f>
        <v>0</v>
      </c>
      <c r="L352">
        <f ca="1">OFFSET(Import!O$8,$A352,0)</f>
        <v>17</v>
      </c>
      <c r="M352">
        <f ca="1">OFFSET(Import!R$8,$A352,0)</f>
        <v>0</v>
      </c>
      <c r="N352">
        <f ca="1">OFFSET(Import!S$8,$A352,0)</f>
        <v>0</v>
      </c>
      <c r="O352">
        <f ca="1">OFFSET(Import!D$8,$A352,0)</f>
        <v>330</v>
      </c>
      <c r="U352">
        <f t="shared" si="11"/>
        <v>4485</v>
      </c>
      <c r="V352" s="1">
        <f ca="1">OFFSET(Export!B$8,$U352,0)</f>
        <v>43293</v>
      </c>
      <c r="W352">
        <f ca="1">OFFSET(Export!F$8,$U352,0)</f>
        <v>0</v>
      </c>
      <c r="X352">
        <f ca="1">OFFSET(Export!G$8,$U352,0)</f>
        <v>0</v>
      </c>
      <c r="Y352">
        <f ca="1">OFFSET(Export!I$8,$U352,0)</f>
        <v>0</v>
      </c>
      <c r="Z352">
        <f ca="1">OFFSET(Export!J$8,$U352,0)</f>
        <v>0</v>
      </c>
      <c r="AA352">
        <f ca="1">OFFSET(Export!K$8,$U352,0)</f>
        <v>0</v>
      </c>
      <c r="AB352">
        <f ca="1">OFFSET(Export!L$8,$U352,0)</f>
        <v>0</v>
      </c>
      <c r="AC352">
        <f ca="1">OFFSET(Export!M$8,$U352,0)</f>
        <v>0</v>
      </c>
      <c r="AD352">
        <f ca="1">OFFSET(Export!H$8,$U352,0)</f>
        <v>0</v>
      </c>
      <c r="AE352">
        <f ca="1">OFFSET(Export!N$8,$U352,0)</f>
        <v>0</v>
      </c>
      <c r="AF352">
        <f ca="1">OFFSET(Export!O$8,$U352,0)</f>
        <v>0</v>
      </c>
      <c r="AG352">
        <f ca="1">OFFSET(Export!P$8,$U352,0)</f>
        <v>15</v>
      </c>
      <c r="AH352">
        <f ca="1">OFFSET(Export!T$8,$U352,0)</f>
        <v>35</v>
      </c>
      <c r="AI352">
        <f ca="1">OFFSET(Export!E$8,$U352,0)</f>
        <v>20</v>
      </c>
    </row>
    <row r="353" spans="1:35" x14ac:dyDescent="0.25">
      <c r="A353">
        <f t="shared" si="10"/>
        <v>4486</v>
      </c>
      <c r="B353" s="1">
        <f ca="1">OFFSET(Import!B$8,$A353,0)</f>
        <v>43294</v>
      </c>
      <c r="C353">
        <f ca="1">OFFSET(Import!F$8,$A353,0)</f>
        <v>0</v>
      </c>
      <c r="D353">
        <f ca="1">OFFSET(Import!G$8,$A353,0)</f>
        <v>0</v>
      </c>
      <c r="E353">
        <f ca="1">OFFSET(Import!I$8,$A353,0)</f>
        <v>138</v>
      </c>
      <c r="F353">
        <f ca="1">OFFSET(Import!J$8,$A353,0)</f>
        <v>0</v>
      </c>
      <c r="G353">
        <f ca="1">OFFSET(Import!K$8,$A353,0)</f>
        <v>30</v>
      </c>
      <c r="H353">
        <f ca="1">OFFSET(Import!L$8,$A353,0)</f>
        <v>0</v>
      </c>
      <c r="I353">
        <f ca="1">OFFSET(Import!M$8,$A353,0)</f>
        <v>0</v>
      </c>
      <c r="J353">
        <f ca="1">OFFSET(Import!H$8,$A353,0)</f>
        <v>130</v>
      </c>
      <c r="K353">
        <f ca="1">OFFSET(Import!N$8,$A353,0)</f>
        <v>0</v>
      </c>
      <c r="L353">
        <f ca="1">OFFSET(Import!O$8,$A353,0)</f>
        <v>17</v>
      </c>
      <c r="M353">
        <f ca="1">OFFSET(Import!R$8,$A353,0)</f>
        <v>0</v>
      </c>
      <c r="N353">
        <f ca="1">OFFSET(Import!S$8,$A353,0)</f>
        <v>0</v>
      </c>
      <c r="O353">
        <f ca="1">OFFSET(Import!D$8,$A353,0)</f>
        <v>330</v>
      </c>
      <c r="U353">
        <f t="shared" si="11"/>
        <v>4486</v>
      </c>
      <c r="V353" s="1">
        <f ca="1">OFFSET(Export!B$8,$U353,0)</f>
        <v>43294</v>
      </c>
      <c r="W353">
        <f ca="1">OFFSET(Export!F$8,$U353,0)</f>
        <v>0</v>
      </c>
      <c r="X353">
        <f ca="1">OFFSET(Export!G$8,$U353,0)</f>
        <v>0</v>
      </c>
      <c r="Y353">
        <f ca="1">OFFSET(Export!I$8,$U353,0)</f>
        <v>0</v>
      </c>
      <c r="Z353">
        <f ca="1">OFFSET(Export!J$8,$U353,0)</f>
        <v>0</v>
      </c>
      <c r="AA353">
        <f ca="1">OFFSET(Export!K$8,$U353,0)</f>
        <v>0</v>
      </c>
      <c r="AB353">
        <f ca="1">OFFSET(Export!L$8,$U353,0)</f>
        <v>0</v>
      </c>
      <c r="AC353">
        <f ca="1">OFFSET(Export!M$8,$U353,0)</f>
        <v>0</v>
      </c>
      <c r="AD353">
        <f ca="1">OFFSET(Export!H$8,$U353,0)</f>
        <v>0</v>
      </c>
      <c r="AE353">
        <f ca="1">OFFSET(Export!N$8,$U353,0)</f>
        <v>0</v>
      </c>
      <c r="AF353">
        <f ca="1">OFFSET(Export!O$8,$U353,0)</f>
        <v>0</v>
      </c>
      <c r="AG353">
        <f ca="1">OFFSET(Export!P$8,$U353,0)</f>
        <v>15</v>
      </c>
      <c r="AH353">
        <f ca="1">OFFSET(Export!T$8,$U353,0)</f>
        <v>35</v>
      </c>
      <c r="AI353">
        <f ca="1">OFFSET(Export!E$8,$U353,0)</f>
        <v>20</v>
      </c>
    </row>
    <row r="354" spans="1:35" x14ac:dyDescent="0.25">
      <c r="A354">
        <f t="shared" si="10"/>
        <v>4487</v>
      </c>
      <c r="B354" s="1">
        <f ca="1">OFFSET(Import!B$8,$A354,0)</f>
        <v>43295</v>
      </c>
      <c r="C354">
        <f ca="1">OFFSET(Import!F$8,$A354,0)</f>
        <v>0</v>
      </c>
      <c r="D354">
        <f ca="1">OFFSET(Import!G$8,$A354,0)</f>
        <v>0</v>
      </c>
      <c r="E354">
        <f ca="1">OFFSET(Import!I$8,$A354,0)</f>
        <v>138</v>
      </c>
      <c r="F354">
        <f ca="1">OFFSET(Import!J$8,$A354,0)</f>
        <v>0</v>
      </c>
      <c r="G354">
        <f ca="1">OFFSET(Import!K$8,$A354,0)</f>
        <v>30</v>
      </c>
      <c r="H354">
        <f ca="1">OFFSET(Import!L$8,$A354,0)</f>
        <v>0</v>
      </c>
      <c r="I354">
        <f ca="1">OFFSET(Import!M$8,$A354,0)</f>
        <v>0</v>
      </c>
      <c r="J354">
        <f ca="1">OFFSET(Import!H$8,$A354,0)</f>
        <v>130</v>
      </c>
      <c r="K354">
        <f ca="1">OFFSET(Import!N$8,$A354,0)</f>
        <v>0</v>
      </c>
      <c r="L354">
        <f ca="1">OFFSET(Import!O$8,$A354,0)</f>
        <v>17</v>
      </c>
      <c r="M354">
        <f ca="1">OFFSET(Import!R$8,$A354,0)</f>
        <v>0</v>
      </c>
      <c r="N354">
        <f ca="1">OFFSET(Import!S$8,$A354,0)</f>
        <v>0</v>
      </c>
      <c r="O354">
        <f ca="1">OFFSET(Import!D$8,$A354,0)</f>
        <v>330</v>
      </c>
      <c r="U354">
        <f t="shared" si="11"/>
        <v>4487</v>
      </c>
      <c r="V354" s="1">
        <f ca="1">OFFSET(Export!B$8,$U354,0)</f>
        <v>43295</v>
      </c>
      <c r="W354">
        <f ca="1">OFFSET(Export!F$8,$U354,0)</f>
        <v>0</v>
      </c>
      <c r="X354">
        <f ca="1">OFFSET(Export!G$8,$U354,0)</f>
        <v>0</v>
      </c>
      <c r="Y354">
        <f ca="1">OFFSET(Export!I$8,$U354,0)</f>
        <v>0</v>
      </c>
      <c r="Z354">
        <f ca="1">OFFSET(Export!J$8,$U354,0)</f>
        <v>0</v>
      </c>
      <c r="AA354">
        <f ca="1">OFFSET(Export!K$8,$U354,0)</f>
        <v>0</v>
      </c>
      <c r="AB354">
        <f ca="1">OFFSET(Export!L$8,$U354,0)</f>
        <v>0</v>
      </c>
      <c r="AC354">
        <f ca="1">OFFSET(Export!M$8,$U354,0)</f>
        <v>0</v>
      </c>
      <c r="AD354">
        <f ca="1">OFFSET(Export!H$8,$U354,0)</f>
        <v>0</v>
      </c>
      <c r="AE354">
        <f ca="1">OFFSET(Export!N$8,$U354,0)</f>
        <v>0</v>
      </c>
      <c r="AF354">
        <f ca="1">OFFSET(Export!O$8,$U354,0)</f>
        <v>0</v>
      </c>
      <c r="AG354">
        <f ca="1">OFFSET(Export!P$8,$U354,0)</f>
        <v>15</v>
      </c>
      <c r="AH354">
        <f ca="1">OFFSET(Export!T$8,$U354,0)</f>
        <v>35</v>
      </c>
      <c r="AI354">
        <f ca="1">OFFSET(Export!E$8,$U354,0)</f>
        <v>20</v>
      </c>
    </row>
    <row r="355" spans="1:35" x14ac:dyDescent="0.25">
      <c r="A355">
        <f t="shared" si="10"/>
        <v>4488</v>
      </c>
      <c r="B355" s="1">
        <f ca="1">OFFSET(Import!B$8,$A355,0)</f>
        <v>43296</v>
      </c>
      <c r="C355">
        <f ca="1">OFFSET(Import!F$8,$A355,0)</f>
        <v>0</v>
      </c>
      <c r="D355">
        <f ca="1">OFFSET(Import!G$8,$A355,0)</f>
        <v>0</v>
      </c>
      <c r="E355">
        <f ca="1">OFFSET(Import!I$8,$A355,0)</f>
        <v>138</v>
      </c>
      <c r="F355">
        <f ca="1">OFFSET(Import!J$8,$A355,0)</f>
        <v>0</v>
      </c>
      <c r="G355">
        <f ca="1">OFFSET(Import!K$8,$A355,0)</f>
        <v>30</v>
      </c>
      <c r="H355">
        <f ca="1">OFFSET(Import!L$8,$A355,0)</f>
        <v>0</v>
      </c>
      <c r="I355">
        <f ca="1">OFFSET(Import!M$8,$A355,0)</f>
        <v>0</v>
      </c>
      <c r="J355">
        <f ca="1">OFFSET(Import!H$8,$A355,0)</f>
        <v>130</v>
      </c>
      <c r="K355">
        <f ca="1">OFFSET(Import!N$8,$A355,0)</f>
        <v>0</v>
      </c>
      <c r="L355">
        <f ca="1">OFFSET(Import!O$8,$A355,0)</f>
        <v>17</v>
      </c>
      <c r="M355">
        <f ca="1">OFFSET(Import!R$8,$A355,0)</f>
        <v>0</v>
      </c>
      <c r="N355">
        <f ca="1">OFFSET(Import!S$8,$A355,0)</f>
        <v>0</v>
      </c>
      <c r="O355">
        <f ca="1">OFFSET(Import!D$8,$A355,0)</f>
        <v>330</v>
      </c>
      <c r="U355">
        <f t="shared" si="11"/>
        <v>4488</v>
      </c>
      <c r="V355" s="1">
        <f ca="1">OFFSET(Export!B$8,$U355,0)</f>
        <v>43296</v>
      </c>
      <c r="W355">
        <f ca="1">OFFSET(Export!F$8,$U355,0)</f>
        <v>0</v>
      </c>
      <c r="X355">
        <f ca="1">OFFSET(Export!G$8,$U355,0)</f>
        <v>0</v>
      </c>
      <c r="Y355">
        <f ca="1">OFFSET(Export!I$8,$U355,0)</f>
        <v>0</v>
      </c>
      <c r="Z355">
        <f ca="1">OFFSET(Export!J$8,$U355,0)</f>
        <v>0</v>
      </c>
      <c r="AA355">
        <f ca="1">OFFSET(Export!K$8,$U355,0)</f>
        <v>0</v>
      </c>
      <c r="AB355">
        <f ca="1">OFFSET(Export!L$8,$U355,0)</f>
        <v>0</v>
      </c>
      <c r="AC355">
        <f ca="1">OFFSET(Export!M$8,$U355,0)</f>
        <v>0</v>
      </c>
      <c r="AD355">
        <f ca="1">OFFSET(Export!H$8,$U355,0)</f>
        <v>0</v>
      </c>
      <c r="AE355">
        <f ca="1">OFFSET(Export!N$8,$U355,0)</f>
        <v>0</v>
      </c>
      <c r="AF355">
        <f ca="1">OFFSET(Export!O$8,$U355,0)</f>
        <v>0</v>
      </c>
      <c r="AG355">
        <f ca="1">OFFSET(Export!P$8,$U355,0)</f>
        <v>15</v>
      </c>
      <c r="AH355">
        <f ca="1">OFFSET(Export!T$8,$U355,0)</f>
        <v>35</v>
      </c>
      <c r="AI355">
        <f ca="1">OFFSET(Export!E$8,$U355,0)</f>
        <v>20</v>
      </c>
    </row>
    <row r="356" spans="1:35" x14ac:dyDescent="0.25">
      <c r="A356">
        <f t="shared" si="10"/>
        <v>4489</v>
      </c>
      <c r="B356" s="1">
        <f ca="1">OFFSET(Import!B$8,$A356,0)</f>
        <v>43297</v>
      </c>
      <c r="C356">
        <f ca="1">OFFSET(Import!F$8,$A356,0)</f>
        <v>0</v>
      </c>
      <c r="D356">
        <f ca="1">OFFSET(Import!G$8,$A356,0)</f>
        <v>0</v>
      </c>
      <c r="E356">
        <f ca="1">OFFSET(Import!I$8,$A356,0)</f>
        <v>138</v>
      </c>
      <c r="F356">
        <f ca="1">OFFSET(Import!J$8,$A356,0)</f>
        <v>0</v>
      </c>
      <c r="G356">
        <f ca="1">OFFSET(Import!K$8,$A356,0)</f>
        <v>30</v>
      </c>
      <c r="H356">
        <f ca="1">OFFSET(Import!L$8,$A356,0)</f>
        <v>0</v>
      </c>
      <c r="I356">
        <f ca="1">OFFSET(Import!M$8,$A356,0)</f>
        <v>0</v>
      </c>
      <c r="J356">
        <f ca="1">OFFSET(Import!H$8,$A356,0)</f>
        <v>130</v>
      </c>
      <c r="K356">
        <f ca="1">OFFSET(Import!N$8,$A356,0)</f>
        <v>0</v>
      </c>
      <c r="L356">
        <f ca="1">OFFSET(Import!O$8,$A356,0)</f>
        <v>17</v>
      </c>
      <c r="M356">
        <f ca="1">OFFSET(Import!R$8,$A356,0)</f>
        <v>0</v>
      </c>
      <c r="N356">
        <f ca="1">OFFSET(Import!S$8,$A356,0)</f>
        <v>0</v>
      </c>
      <c r="O356">
        <f ca="1">OFFSET(Import!D$8,$A356,0)</f>
        <v>330</v>
      </c>
      <c r="U356">
        <f t="shared" si="11"/>
        <v>4489</v>
      </c>
      <c r="V356" s="1">
        <f ca="1">OFFSET(Export!B$8,$U356,0)</f>
        <v>43297</v>
      </c>
      <c r="W356">
        <f ca="1">OFFSET(Export!F$8,$U356,0)</f>
        <v>0</v>
      </c>
      <c r="X356">
        <f ca="1">OFFSET(Export!G$8,$U356,0)</f>
        <v>0</v>
      </c>
      <c r="Y356">
        <f ca="1">OFFSET(Export!I$8,$U356,0)</f>
        <v>0</v>
      </c>
      <c r="Z356">
        <f ca="1">OFFSET(Export!J$8,$U356,0)</f>
        <v>0</v>
      </c>
      <c r="AA356">
        <f ca="1">OFFSET(Export!K$8,$U356,0)</f>
        <v>0</v>
      </c>
      <c r="AB356">
        <f ca="1">OFFSET(Export!L$8,$U356,0)</f>
        <v>0</v>
      </c>
      <c r="AC356">
        <f ca="1">OFFSET(Export!M$8,$U356,0)</f>
        <v>0</v>
      </c>
      <c r="AD356">
        <f ca="1">OFFSET(Export!H$8,$U356,0)</f>
        <v>0</v>
      </c>
      <c r="AE356">
        <f ca="1">OFFSET(Export!N$8,$U356,0)</f>
        <v>0</v>
      </c>
      <c r="AF356">
        <f ca="1">OFFSET(Export!O$8,$U356,0)</f>
        <v>0</v>
      </c>
      <c r="AG356">
        <f ca="1">OFFSET(Export!P$8,$U356,0)</f>
        <v>15</v>
      </c>
      <c r="AH356">
        <f ca="1">OFFSET(Export!T$8,$U356,0)</f>
        <v>35</v>
      </c>
      <c r="AI356">
        <f ca="1">OFFSET(Export!E$8,$U356,0)</f>
        <v>20</v>
      </c>
    </row>
    <row r="357" spans="1:35" x14ac:dyDescent="0.25">
      <c r="A357">
        <f t="shared" si="10"/>
        <v>4490</v>
      </c>
      <c r="B357" s="1">
        <f ca="1">OFFSET(Import!B$8,$A357,0)</f>
        <v>43298</v>
      </c>
      <c r="C357">
        <f ca="1">OFFSET(Import!F$8,$A357,0)</f>
        <v>0</v>
      </c>
      <c r="D357">
        <f ca="1">OFFSET(Import!G$8,$A357,0)</f>
        <v>0</v>
      </c>
      <c r="E357">
        <f ca="1">OFFSET(Import!I$8,$A357,0)</f>
        <v>138</v>
      </c>
      <c r="F357">
        <f ca="1">OFFSET(Import!J$8,$A357,0)</f>
        <v>0</v>
      </c>
      <c r="G357">
        <f ca="1">OFFSET(Import!K$8,$A357,0)</f>
        <v>30</v>
      </c>
      <c r="H357">
        <f ca="1">OFFSET(Import!L$8,$A357,0)</f>
        <v>0</v>
      </c>
      <c r="I357">
        <f ca="1">OFFSET(Import!M$8,$A357,0)</f>
        <v>0</v>
      </c>
      <c r="J357">
        <f ca="1">OFFSET(Import!H$8,$A357,0)</f>
        <v>130</v>
      </c>
      <c r="K357">
        <f ca="1">OFFSET(Import!N$8,$A357,0)</f>
        <v>0</v>
      </c>
      <c r="L357">
        <f ca="1">OFFSET(Import!O$8,$A357,0)</f>
        <v>17</v>
      </c>
      <c r="M357">
        <f ca="1">OFFSET(Import!R$8,$A357,0)</f>
        <v>0</v>
      </c>
      <c r="N357">
        <f ca="1">OFFSET(Import!S$8,$A357,0)</f>
        <v>0</v>
      </c>
      <c r="O357">
        <f ca="1">OFFSET(Import!D$8,$A357,0)</f>
        <v>330</v>
      </c>
      <c r="U357">
        <f t="shared" si="11"/>
        <v>4490</v>
      </c>
      <c r="V357" s="1">
        <f ca="1">OFFSET(Export!B$8,$U357,0)</f>
        <v>43298</v>
      </c>
      <c r="W357">
        <f ca="1">OFFSET(Export!F$8,$U357,0)</f>
        <v>0</v>
      </c>
      <c r="X357">
        <f ca="1">OFFSET(Export!G$8,$U357,0)</f>
        <v>0</v>
      </c>
      <c r="Y357">
        <f ca="1">OFFSET(Export!I$8,$U357,0)</f>
        <v>0</v>
      </c>
      <c r="Z357">
        <f ca="1">OFFSET(Export!J$8,$U357,0)</f>
        <v>0</v>
      </c>
      <c r="AA357">
        <f ca="1">OFFSET(Export!K$8,$U357,0)</f>
        <v>0</v>
      </c>
      <c r="AB357">
        <f ca="1">OFFSET(Export!L$8,$U357,0)</f>
        <v>0</v>
      </c>
      <c r="AC357">
        <f ca="1">OFFSET(Export!M$8,$U357,0)</f>
        <v>0</v>
      </c>
      <c r="AD357">
        <f ca="1">OFFSET(Export!H$8,$U357,0)</f>
        <v>0</v>
      </c>
      <c r="AE357">
        <f ca="1">OFFSET(Export!N$8,$U357,0)</f>
        <v>0</v>
      </c>
      <c r="AF357">
        <f ca="1">OFFSET(Export!O$8,$U357,0)</f>
        <v>0</v>
      </c>
      <c r="AG357">
        <f ca="1">OFFSET(Export!P$8,$U357,0)</f>
        <v>15</v>
      </c>
      <c r="AH357">
        <f ca="1">OFFSET(Export!T$8,$U357,0)</f>
        <v>35</v>
      </c>
      <c r="AI357">
        <f ca="1">OFFSET(Export!E$8,$U357,0)</f>
        <v>20</v>
      </c>
    </row>
    <row r="358" spans="1:35" x14ac:dyDescent="0.25">
      <c r="A358">
        <f t="shared" si="10"/>
        <v>4491</v>
      </c>
      <c r="B358" s="1">
        <f ca="1">OFFSET(Import!B$8,$A358,0)</f>
        <v>43299</v>
      </c>
      <c r="C358">
        <f ca="1">OFFSET(Import!F$8,$A358,0)</f>
        <v>0</v>
      </c>
      <c r="D358">
        <f ca="1">OFFSET(Import!G$8,$A358,0)</f>
        <v>0</v>
      </c>
      <c r="E358">
        <f ca="1">OFFSET(Import!I$8,$A358,0)</f>
        <v>138</v>
      </c>
      <c r="F358">
        <f ca="1">OFFSET(Import!J$8,$A358,0)</f>
        <v>0</v>
      </c>
      <c r="G358">
        <f ca="1">OFFSET(Import!K$8,$A358,0)</f>
        <v>30</v>
      </c>
      <c r="H358">
        <f ca="1">OFFSET(Import!L$8,$A358,0)</f>
        <v>0</v>
      </c>
      <c r="I358">
        <f ca="1">OFFSET(Import!M$8,$A358,0)</f>
        <v>0</v>
      </c>
      <c r="J358">
        <f ca="1">OFFSET(Import!H$8,$A358,0)</f>
        <v>130</v>
      </c>
      <c r="K358">
        <f ca="1">OFFSET(Import!N$8,$A358,0)</f>
        <v>0</v>
      </c>
      <c r="L358">
        <f ca="1">OFFSET(Import!O$8,$A358,0)</f>
        <v>17</v>
      </c>
      <c r="M358">
        <f ca="1">OFFSET(Import!R$8,$A358,0)</f>
        <v>0</v>
      </c>
      <c r="N358">
        <f ca="1">OFFSET(Import!S$8,$A358,0)</f>
        <v>0</v>
      </c>
      <c r="O358">
        <f ca="1">OFFSET(Import!D$8,$A358,0)</f>
        <v>330</v>
      </c>
      <c r="U358">
        <f t="shared" si="11"/>
        <v>4491</v>
      </c>
      <c r="V358" s="1">
        <f ca="1">OFFSET(Export!B$8,$U358,0)</f>
        <v>43299</v>
      </c>
      <c r="W358">
        <f ca="1">OFFSET(Export!F$8,$U358,0)</f>
        <v>0</v>
      </c>
      <c r="X358">
        <f ca="1">OFFSET(Export!G$8,$U358,0)</f>
        <v>0</v>
      </c>
      <c r="Y358">
        <f ca="1">OFFSET(Export!I$8,$U358,0)</f>
        <v>0</v>
      </c>
      <c r="Z358">
        <f ca="1">OFFSET(Export!J$8,$U358,0)</f>
        <v>0</v>
      </c>
      <c r="AA358">
        <f ca="1">OFFSET(Export!K$8,$U358,0)</f>
        <v>0</v>
      </c>
      <c r="AB358">
        <f ca="1">OFFSET(Export!L$8,$U358,0)</f>
        <v>0</v>
      </c>
      <c r="AC358">
        <f ca="1">OFFSET(Export!M$8,$U358,0)</f>
        <v>0</v>
      </c>
      <c r="AD358">
        <f ca="1">OFFSET(Export!H$8,$U358,0)</f>
        <v>0</v>
      </c>
      <c r="AE358">
        <f ca="1">OFFSET(Export!N$8,$U358,0)</f>
        <v>0</v>
      </c>
      <c r="AF358">
        <f ca="1">OFFSET(Export!O$8,$U358,0)</f>
        <v>0</v>
      </c>
      <c r="AG358">
        <f ca="1">OFFSET(Export!P$8,$U358,0)</f>
        <v>15</v>
      </c>
      <c r="AH358">
        <f ca="1">OFFSET(Export!T$8,$U358,0)</f>
        <v>35</v>
      </c>
      <c r="AI358">
        <f ca="1">OFFSET(Export!E$8,$U358,0)</f>
        <v>20</v>
      </c>
    </row>
    <row r="359" spans="1:35" x14ac:dyDescent="0.25">
      <c r="A359">
        <f t="shared" si="10"/>
        <v>4492</v>
      </c>
      <c r="B359" s="1">
        <f ca="1">OFFSET(Import!B$8,$A359,0)</f>
        <v>43300</v>
      </c>
      <c r="C359">
        <f ca="1">OFFSET(Import!F$8,$A359,0)</f>
        <v>0</v>
      </c>
      <c r="D359">
        <f ca="1">OFFSET(Import!G$8,$A359,0)</f>
        <v>0</v>
      </c>
      <c r="E359">
        <f ca="1">OFFSET(Import!I$8,$A359,0)</f>
        <v>138</v>
      </c>
      <c r="F359">
        <f ca="1">OFFSET(Import!J$8,$A359,0)</f>
        <v>0</v>
      </c>
      <c r="G359">
        <f ca="1">OFFSET(Import!K$8,$A359,0)</f>
        <v>30</v>
      </c>
      <c r="H359">
        <f ca="1">OFFSET(Import!L$8,$A359,0)</f>
        <v>0</v>
      </c>
      <c r="I359">
        <f ca="1">OFFSET(Import!M$8,$A359,0)</f>
        <v>0</v>
      </c>
      <c r="J359">
        <f ca="1">OFFSET(Import!H$8,$A359,0)</f>
        <v>130</v>
      </c>
      <c r="K359">
        <f ca="1">OFFSET(Import!N$8,$A359,0)</f>
        <v>0</v>
      </c>
      <c r="L359">
        <f ca="1">OFFSET(Import!O$8,$A359,0)</f>
        <v>17</v>
      </c>
      <c r="M359">
        <f ca="1">OFFSET(Import!R$8,$A359,0)</f>
        <v>0</v>
      </c>
      <c r="N359">
        <f ca="1">OFFSET(Import!S$8,$A359,0)</f>
        <v>0</v>
      </c>
      <c r="O359">
        <f ca="1">OFFSET(Import!D$8,$A359,0)</f>
        <v>330</v>
      </c>
      <c r="U359">
        <f t="shared" si="11"/>
        <v>4492</v>
      </c>
      <c r="V359" s="1">
        <f ca="1">OFFSET(Export!B$8,$U359,0)</f>
        <v>43300</v>
      </c>
      <c r="W359">
        <f ca="1">OFFSET(Export!F$8,$U359,0)</f>
        <v>0</v>
      </c>
      <c r="X359">
        <f ca="1">OFFSET(Export!G$8,$U359,0)</f>
        <v>0</v>
      </c>
      <c r="Y359">
        <f ca="1">OFFSET(Export!I$8,$U359,0)</f>
        <v>0</v>
      </c>
      <c r="Z359">
        <f ca="1">OFFSET(Export!J$8,$U359,0)</f>
        <v>0</v>
      </c>
      <c r="AA359">
        <f ca="1">OFFSET(Export!K$8,$U359,0)</f>
        <v>0</v>
      </c>
      <c r="AB359">
        <f ca="1">OFFSET(Export!L$8,$U359,0)</f>
        <v>0</v>
      </c>
      <c r="AC359">
        <f ca="1">OFFSET(Export!M$8,$U359,0)</f>
        <v>0</v>
      </c>
      <c r="AD359">
        <f ca="1">OFFSET(Export!H$8,$U359,0)</f>
        <v>0</v>
      </c>
      <c r="AE359">
        <f ca="1">OFFSET(Export!N$8,$U359,0)</f>
        <v>0</v>
      </c>
      <c r="AF359">
        <f ca="1">OFFSET(Export!O$8,$U359,0)</f>
        <v>0</v>
      </c>
      <c r="AG359">
        <f ca="1">OFFSET(Export!P$8,$U359,0)</f>
        <v>15</v>
      </c>
      <c r="AH359">
        <f ca="1">OFFSET(Export!T$8,$U359,0)</f>
        <v>35</v>
      </c>
      <c r="AI359">
        <f ca="1">OFFSET(Export!E$8,$U359,0)</f>
        <v>20</v>
      </c>
    </row>
    <row r="360" spans="1:35" x14ac:dyDescent="0.25">
      <c r="A360">
        <f t="shared" si="10"/>
        <v>4493</v>
      </c>
      <c r="B360" s="1">
        <f ca="1">OFFSET(Import!B$8,$A360,0)</f>
        <v>43301</v>
      </c>
      <c r="C360">
        <f ca="1">OFFSET(Import!F$8,$A360,0)</f>
        <v>0</v>
      </c>
      <c r="D360">
        <f ca="1">OFFSET(Import!G$8,$A360,0)</f>
        <v>0</v>
      </c>
      <c r="E360">
        <f ca="1">OFFSET(Import!I$8,$A360,0)</f>
        <v>138</v>
      </c>
      <c r="F360">
        <f ca="1">OFFSET(Import!J$8,$A360,0)</f>
        <v>0</v>
      </c>
      <c r="G360">
        <f ca="1">OFFSET(Import!K$8,$A360,0)</f>
        <v>30</v>
      </c>
      <c r="H360">
        <f ca="1">OFFSET(Import!L$8,$A360,0)</f>
        <v>0</v>
      </c>
      <c r="I360">
        <f ca="1">OFFSET(Import!M$8,$A360,0)</f>
        <v>0</v>
      </c>
      <c r="J360">
        <f ca="1">OFFSET(Import!H$8,$A360,0)</f>
        <v>130</v>
      </c>
      <c r="K360">
        <f ca="1">OFFSET(Import!N$8,$A360,0)</f>
        <v>0</v>
      </c>
      <c r="L360">
        <f ca="1">OFFSET(Import!O$8,$A360,0)</f>
        <v>17</v>
      </c>
      <c r="M360">
        <f ca="1">OFFSET(Import!R$8,$A360,0)</f>
        <v>0</v>
      </c>
      <c r="N360">
        <f ca="1">OFFSET(Import!S$8,$A360,0)</f>
        <v>0</v>
      </c>
      <c r="O360">
        <f ca="1">OFFSET(Import!D$8,$A360,0)</f>
        <v>330</v>
      </c>
      <c r="U360">
        <f t="shared" si="11"/>
        <v>4493</v>
      </c>
      <c r="V360" s="1">
        <f ca="1">OFFSET(Export!B$8,$U360,0)</f>
        <v>43301</v>
      </c>
      <c r="W360">
        <f ca="1">OFFSET(Export!F$8,$U360,0)</f>
        <v>0</v>
      </c>
      <c r="X360">
        <f ca="1">OFFSET(Export!G$8,$U360,0)</f>
        <v>0</v>
      </c>
      <c r="Y360">
        <f ca="1">OFFSET(Export!I$8,$U360,0)</f>
        <v>0</v>
      </c>
      <c r="Z360">
        <f ca="1">OFFSET(Export!J$8,$U360,0)</f>
        <v>0</v>
      </c>
      <c r="AA360">
        <f ca="1">OFFSET(Export!K$8,$U360,0)</f>
        <v>0</v>
      </c>
      <c r="AB360">
        <f ca="1">OFFSET(Export!L$8,$U360,0)</f>
        <v>0</v>
      </c>
      <c r="AC360">
        <f ca="1">OFFSET(Export!M$8,$U360,0)</f>
        <v>0</v>
      </c>
      <c r="AD360">
        <f ca="1">OFFSET(Export!H$8,$U360,0)</f>
        <v>0</v>
      </c>
      <c r="AE360">
        <f ca="1">OFFSET(Export!N$8,$U360,0)</f>
        <v>0</v>
      </c>
      <c r="AF360">
        <f ca="1">OFFSET(Export!O$8,$U360,0)</f>
        <v>0</v>
      </c>
      <c r="AG360">
        <f ca="1">OFFSET(Export!P$8,$U360,0)</f>
        <v>15</v>
      </c>
      <c r="AH360">
        <f ca="1">OFFSET(Export!T$8,$U360,0)</f>
        <v>35</v>
      </c>
      <c r="AI360">
        <f ca="1">OFFSET(Export!E$8,$U360,0)</f>
        <v>20</v>
      </c>
    </row>
    <row r="361" spans="1:35" x14ac:dyDescent="0.25">
      <c r="A361">
        <f t="shared" si="10"/>
        <v>4494</v>
      </c>
      <c r="B361" s="1">
        <f ca="1">OFFSET(Import!B$8,$A361,0)</f>
        <v>43302</v>
      </c>
      <c r="C361">
        <f ca="1">OFFSET(Import!F$8,$A361,0)</f>
        <v>0</v>
      </c>
      <c r="D361">
        <f ca="1">OFFSET(Import!G$8,$A361,0)</f>
        <v>0</v>
      </c>
      <c r="E361">
        <f ca="1">OFFSET(Import!I$8,$A361,0)</f>
        <v>138</v>
      </c>
      <c r="F361">
        <f ca="1">OFFSET(Import!J$8,$A361,0)</f>
        <v>0</v>
      </c>
      <c r="G361">
        <f ca="1">OFFSET(Import!K$8,$A361,0)</f>
        <v>30</v>
      </c>
      <c r="H361">
        <f ca="1">OFFSET(Import!L$8,$A361,0)</f>
        <v>0</v>
      </c>
      <c r="I361">
        <f ca="1">OFFSET(Import!M$8,$A361,0)</f>
        <v>0</v>
      </c>
      <c r="J361">
        <f ca="1">OFFSET(Import!H$8,$A361,0)</f>
        <v>130</v>
      </c>
      <c r="K361">
        <f ca="1">OFFSET(Import!N$8,$A361,0)</f>
        <v>0</v>
      </c>
      <c r="L361">
        <f ca="1">OFFSET(Import!O$8,$A361,0)</f>
        <v>17</v>
      </c>
      <c r="M361">
        <f ca="1">OFFSET(Import!R$8,$A361,0)</f>
        <v>0</v>
      </c>
      <c r="N361">
        <f ca="1">OFFSET(Import!S$8,$A361,0)</f>
        <v>0</v>
      </c>
      <c r="O361">
        <f ca="1">OFFSET(Import!D$8,$A361,0)</f>
        <v>330</v>
      </c>
      <c r="U361">
        <f t="shared" si="11"/>
        <v>4494</v>
      </c>
      <c r="V361" s="1">
        <f ca="1">OFFSET(Export!B$8,$U361,0)</f>
        <v>43302</v>
      </c>
      <c r="W361">
        <f ca="1">OFFSET(Export!F$8,$U361,0)</f>
        <v>0</v>
      </c>
      <c r="X361">
        <f ca="1">OFFSET(Export!G$8,$U361,0)</f>
        <v>0</v>
      </c>
      <c r="Y361">
        <f ca="1">OFFSET(Export!I$8,$U361,0)</f>
        <v>0</v>
      </c>
      <c r="Z361">
        <f ca="1">OFFSET(Export!J$8,$U361,0)</f>
        <v>0</v>
      </c>
      <c r="AA361">
        <f ca="1">OFFSET(Export!K$8,$U361,0)</f>
        <v>0</v>
      </c>
      <c r="AB361">
        <f ca="1">OFFSET(Export!L$8,$U361,0)</f>
        <v>0</v>
      </c>
      <c r="AC361">
        <f ca="1">OFFSET(Export!M$8,$U361,0)</f>
        <v>0</v>
      </c>
      <c r="AD361">
        <f ca="1">OFFSET(Export!H$8,$U361,0)</f>
        <v>0</v>
      </c>
      <c r="AE361">
        <f ca="1">OFFSET(Export!N$8,$U361,0)</f>
        <v>0</v>
      </c>
      <c r="AF361">
        <f ca="1">OFFSET(Export!O$8,$U361,0)</f>
        <v>0</v>
      </c>
      <c r="AG361">
        <f ca="1">OFFSET(Export!P$8,$U361,0)</f>
        <v>15</v>
      </c>
      <c r="AH361">
        <f ca="1">OFFSET(Export!T$8,$U361,0)</f>
        <v>35</v>
      </c>
      <c r="AI361">
        <f ca="1">OFFSET(Export!E$8,$U361,0)</f>
        <v>20</v>
      </c>
    </row>
    <row r="362" spans="1:35" x14ac:dyDescent="0.25">
      <c r="A362">
        <f t="shared" si="10"/>
        <v>4495</v>
      </c>
      <c r="B362" s="1">
        <f ca="1">OFFSET(Import!B$8,$A362,0)</f>
        <v>43303</v>
      </c>
      <c r="C362">
        <f ca="1">OFFSET(Import!F$8,$A362,0)</f>
        <v>0</v>
      </c>
      <c r="D362">
        <f ca="1">OFFSET(Import!G$8,$A362,0)</f>
        <v>0</v>
      </c>
      <c r="E362">
        <f ca="1">OFFSET(Import!I$8,$A362,0)</f>
        <v>138</v>
      </c>
      <c r="F362">
        <f ca="1">OFFSET(Import!J$8,$A362,0)</f>
        <v>0</v>
      </c>
      <c r="G362">
        <f ca="1">OFFSET(Import!K$8,$A362,0)</f>
        <v>30</v>
      </c>
      <c r="H362">
        <f ca="1">OFFSET(Import!L$8,$A362,0)</f>
        <v>0</v>
      </c>
      <c r="I362">
        <f ca="1">OFFSET(Import!M$8,$A362,0)</f>
        <v>0</v>
      </c>
      <c r="J362">
        <f ca="1">OFFSET(Import!H$8,$A362,0)</f>
        <v>130</v>
      </c>
      <c r="K362">
        <f ca="1">OFFSET(Import!N$8,$A362,0)</f>
        <v>0</v>
      </c>
      <c r="L362">
        <f ca="1">OFFSET(Import!O$8,$A362,0)</f>
        <v>17</v>
      </c>
      <c r="M362">
        <f ca="1">OFFSET(Import!R$8,$A362,0)</f>
        <v>0</v>
      </c>
      <c r="N362">
        <f ca="1">OFFSET(Import!S$8,$A362,0)</f>
        <v>0</v>
      </c>
      <c r="O362">
        <f ca="1">OFFSET(Import!D$8,$A362,0)</f>
        <v>330</v>
      </c>
      <c r="U362">
        <f t="shared" si="11"/>
        <v>4495</v>
      </c>
      <c r="V362" s="1">
        <f ca="1">OFFSET(Export!B$8,$U362,0)</f>
        <v>43303</v>
      </c>
      <c r="W362">
        <f ca="1">OFFSET(Export!F$8,$U362,0)</f>
        <v>0</v>
      </c>
      <c r="X362">
        <f ca="1">OFFSET(Export!G$8,$U362,0)</f>
        <v>0</v>
      </c>
      <c r="Y362">
        <f ca="1">OFFSET(Export!I$8,$U362,0)</f>
        <v>0</v>
      </c>
      <c r="Z362">
        <f ca="1">OFFSET(Export!J$8,$U362,0)</f>
        <v>0</v>
      </c>
      <c r="AA362">
        <f ca="1">OFFSET(Export!K$8,$U362,0)</f>
        <v>0</v>
      </c>
      <c r="AB362">
        <f ca="1">OFFSET(Export!L$8,$U362,0)</f>
        <v>0</v>
      </c>
      <c r="AC362">
        <f ca="1">OFFSET(Export!M$8,$U362,0)</f>
        <v>0</v>
      </c>
      <c r="AD362">
        <f ca="1">OFFSET(Export!H$8,$U362,0)</f>
        <v>0</v>
      </c>
      <c r="AE362">
        <f ca="1">OFFSET(Export!N$8,$U362,0)</f>
        <v>0</v>
      </c>
      <c r="AF362">
        <f ca="1">OFFSET(Export!O$8,$U362,0)</f>
        <v>0</v>
      </c>
      <c r="AG362">
        <f ca="1">OFFSET(Export!P$8,$U362,0)</f>
        <v>15</v>
      </c>
      <c r="AH362">
        <f ca="1">OFFSET(Export!T$8,$U362,0)</f>
        <v>35</v>
      </c>
      <c r="AI362">
        <f ca="1">OFFSET(Export!E$8,$U362,0)</f>
        <v>20</v>
      </c>
    </row>
    <row r="363" spans="1:35" x14ac:dyDescent="0.25">
      <c r="A363">
        <f t="shared" si="10"/>
        <v>4496</v>
      </c>
      <c r="B363" s="1">
        <f ca="1">OFFSET(Import!B$8,$A363,0)</f>
        <v>43304</v>
      </c>
      <c r="C363">
        <f ca="1">OFFSET(Import!F$8,$A363,0)</f>
        <v>0</v>
      </c>
      <c r="D363">
        <f ca="1">OFFSET(Import!G$8,$A363,0)</f>
        <v>0</v>
      </c>
      <c r="E363">
        <f ca="1">OFFSET(Import!I$8,$A363,0)</f>
        <v>138</v>
      </c>
      <c r="F363">
        <f ca="1">OFFSET(Import!J$8,$A363,0)</f>
        <v>0</v>
      </c>
      <c r="G363">
        <f ca="1">OFFSET(Import!K$8,$A363,0)</f>
        <v>30</v>
      </c>
      <c r="H363">
        <f ca="1">OFFSET(Import!L$8,$A363,0)</f>
        <v>0</v>
      </c>
      <c r="I363">
        <f ca="1">OFFSET(Import!M$8,$A363,0)</f>
        <v>0</v>
      </c>
      <c r="J363">
        <f ca="1">OFFSET(Import!H$8,$A363,0)</f>
        <v>130</v>
      </c>
      <c r="K363">
        <f ca="1">OFFSET(Import!N$8,$A363,0)</f>
        <v>0</v>
      </c>
      <c r="L363">
        <f ca="1">OFFSET(Import!O$8,$A363,0)</f>
        <v>17</v>
      </c>
      <c r="M363">
        <f ca="1">OFFSET(Import!R$8,$A363,0)</f>
        <v>0</v>
      </c>
      <c r="N363">
        <f ca="1">OFFSET(Import!S$8,$A363,0)</f>
        <v>0</v>
      </c>
      <c r="O363">
        <f ca="1">OFFSET(Import!D$8,$A363,0)</f>
        <v>330</v>
      </c>
      <c r="U363">
        <f t="shared" si="11"/>
        <v>4496</v>
      </c>
      <c r="V363" s="1">
        <f ca="1">OFFSET(Export!B$8,$U363,0)</f>
        <v>43304</v>
      </c>
      <c r="W363">
        <f ca="1">OFFSET(Export!F$8,$U363,0)</f>
        <v>0</v>
      </c>
      <c r="X363">
        <f ca="1">OFFSET(Export!G$8,$U363,0)</f>
        <v>0</v>
      </c>
      <c r="Y363">
        <f ca="1">OFFSET(Export!I$8,$U363,0)</f>
        <v>0</v>
      </c>
      <c r="Z363">
        <f ca="1">OFFSET(Export!J$8,$U363,0)</f>
        <v>0</v>
      </c>
      <c r="AA363">
        <f ca="1">OFFSET(Export!K$8,$U363,0)</f>
        <v>0</v>
      </c>
      <c r="AB363">
        <f ca="1">OFFSET(Export!L$8,$U363,0)</f>
        <v>0</v>
      </c>
      <c r="AC363">
        <f ca="1">OFFSET(Export!M$8,$U363,0)</f>
        <v>0</v>
      </c>
      <c r="AD363">
        <f ca="1">OFFSET(Export!H$8,$U363,0)</f>
        <v>0</v>
      </c>
      <c r="AE363">
        <f ca="1">OFFSET(Export!N$8,$U363,0)</f>
        <v>0</v>
      </c>
      <c r="AF363">
        <f ca="1">OFFSET(Export!O$8,$U363,0)</f>
        <v>0</v>
      </c>
      <c r="AG363">
        <f ca="1">OFFSET(Export!P$8,$U363,0)</f>
        <v>15</v>
      </c>
      <c r="AH363">
        <f ca="1">OFFSET(Export!T$8,$U363,0)</f>
        <v>35</v>
      </c>
      <c r="AI363">
        <f ca="1">OFFSET(Export!E$8,$U363,0)</f>
        <v>20</v>
      </c>
    </row>
    <row r="364" spans="1:35" x14ac:dyDescent="0.25">
      <c r="A364">
        <f t="shared" si="10"/>
        <v>4497</v>
      </c>
      <c r="B364" s="1">
        <f ca="1">OFFSET(Import!B$8,$A364,0)</f>
        <v>43305</v>
      </c>
      <c r="C364">
        <f ca="1">OFFSET(Import!F$8,$A364,0)</f>
        <v>0</v>
      </c>
      <c r="D364">
        <f ca="1">OFFSET(Import!G$8,$A364,0)</f>
        <v>0</v>
      </c>
      <c r="E364">
        <f ca="1">OFFSET(Import!I$8,$A364,0)</f>
        <v>138</v>
      </c>
      <c r="F364">
        <f ca="1">OFFSET(Import!J$8,$A364,0)</f>
        <v>0</v>
      </c>
      <c r="G364">
        <f ca="1">OFFSET(Import!K$8,$A364,0)</f>
        <v>30</v>
      </c>
      <c r="H364">
        <f ca="1">OFFSET(Import!L$8,$A364,0)</f>
        <v>0</v>
      </c>
      <c r="I364">
        <f ca="1">OFFSET(Import!M$8,$A364,0)</f>
        <v>0</v>
      </c>
      <c r="J364">
        <f ca="1">OFFSET(Import!H$8,$A364,0)</f>
        <v>130</v>
      </c>
      <c r="K364">
        <f ca="1">OFFSET(Import!N$8,$A364,0)</f>
        <v>0</v>
      </c>
      <c r="L364">
        <f ca="1">OFFSET(Import!O$8,$A364,0)</f>
        <v>17</v>
      </c>
      <c r="M364">
        <f ca="1">OFFSET(Import!R$8,$A364,0)</f>
        <v>0</v>
      </c>
      <c r="N364">
        <f ca="1">OFFSET(Import!S$8,$A364,0)</f>
        <v>0</v>
      </c>
      <c r="O364">
        <f ca="1">OFFSET(Import!D$8,$A364,0)</f>
        <v>330</v>
      </c>
      <c r="U364">
        <f t="shared" si="11"/>
        <v>4497</v>
      </c>
      <c r="V364" s="1">
        <f ca="1">OFFSET(Export!B$8,$U364,0)</f>
        <v>43305</v>
      </c>
      <c r="W364">
        <f ca="1">OFFSET(Export!F$8,$U364,0)</f>
        <v>0</v>
      </c>
      <c r="X364">
        <f ca="1">OFFSET(Export!G$8,$U364,0)</f>
        <v>0</v>
      </c>
      <c r="Y364">
        <f ca="1">OFFSET(Export!I$8,$U364,0)</f>
        <v>0</v>
      </c>
      <c r="Z364">
        <f ca="1">OFFSET(Export!J$8,$U364,0)</f>
        <v>0</v>
      </c>
      <c r="AA364">
        <f ca="1">OFFSET(Export!K$8,$U364,0)</f>
        <v>0</v>
      </c>
      <c r="AB364">
        <f ca="1">OFFSET(Export!L$8,$U364,0)</f>
        <v>0</v>
      </c>
      <c r="AC364">
        <f ca="1">OFFSET(Export!M$8,$U364,0)</f>
        <v>0</v>
      </c>
      <c r="AD364">
        <f ca="1">OFFSET(Export!H$8,$U364,0)</f>
        <v>0</v>
      </c>
      <c r="AE364">
        <f ca="1">OFFSET(Export!N$8,$U364,0)</f>
        <v>0</v>
      </c>
      <c r="AF364">
        <f ca="1">OFFSET(Export!O$8,$U364,0)</f>
        <v>0</v>
      </c>
      <c r="AG364">
        <f ca="1">OFFSET(Export!P$8,$U364,0)</f>
        <v>15</v>
      </c>
      <c r="AH364">
        <f ca="1">OFFSET(Export!T$8,$U364,0)</f>
        <v>35</v>
      </c>
      <c r="AI364">
        <f ca="1">OFFSET(Export!E$8,$U364,0)</f>
        <v>20</v>
      </c>
    </row>
    <row r="365" spans="1:35" x14ac:dyDescent="0.25">
      <c r="A365">
        <f t="shared" si="10"/>
        <v>4498</v>
      </c>
      <c r="B365" s="1">
        <f ca="1">OFFSET(Import!B$8,$A365,0)</f>
        <v>43306</v>
      </c>
      <c r="C365">
        <f ca="1">OFFSET(Import!F$8,$A365,0)</f>
        <v>0</v>
      </c>
      <c r="D365">
        <f ca="1">OFFSET(Import!G$8,$A365,0)</f>
        <v>0</v>
      </c>
      <c r="E365">
        <f ca="1">OFFSET(Import!I$8,$A365,0)</f>
        <v>138</v>
      </c>
      <c r="F365">
        <f ca="1">OFFSET(Import!J$8,$A365,0)</f>
        <v>0</v>
      </c>
      <c r="G365">
        <f ca="1">OFFSET(Import!K$8,$A365,0)</f>
        <v>30</v>
      </c>
      <c r="H365">
        <f ca="1">OFFSET(Import!L$8,$A365,0)</f>
        <v>0</v>
      </c>
      <c r="I365">
        <f ca="1">OFFSET(Import!M$8,$A365,0)</f>
        <v>0</v>
      </c>
      <c r="J365">
        <f ca="1">OFFSET(Import!H$8,$A365,0)</f>
        <v>130</v>
      </c>
      <c r="K365">
        <f ca="1">OFFSET(Import!N$8,$A365,0)</f>
        <v>0</v>
      </c>
      <c r="L365">
        <f ca="1">OFFSET(Import!O$8,$A365,0)</f>
        <v>17</v>
      </c>
      <c r="M365">
        <f ca="1">OFFSET(Import!R$8,$A365,0)</f>
        <v>0</v>
      </c>
      <c r="N365">
        <f ca="1">OFFSET(Import!S$8,$A365,0)</f>
        <v>0</v>
      </c>
      <c r="O365">
        <f ca="1">OFFSET(Import!D$8,$A365,0)</f>
        <v>330</v>
      </c>
      <c r="U365">
        <f t="shared" si="11"/>
        <v>4498</v>
      </c>
      <c r="V365" s="1">
        <f ca="1">OFFSET(Export!B$8,$U365,0)</f>
        <v>43306</v>
      </c>
      <c r="W365">
        <f ca="1">OFFSET(Export!F$8,$U365,0)</f>
        <v>0</v>
      </c>
      <c r="X365">
        <f ca="1">OFFSET(Export!G$8,$U365,0)</f>
        <v>0</v>
      </c>
      <c r="Y365">
        <f ca="1">OFFSET(Export!I$8,$U365,0)</f>
        <v>0</v>
      </c>
      <c r="Z365">
        <f ca="1">OFFSET(Export!J$8,$U365,0)</f>
        <v>0</v>
      </c>
      <c r="AA365">
        <f ca="1">OFFSET(Export!K$8,$U365,0)</f>
        <v>0</v>
      </c>
      <c r="AB365">
        <f ca="1">OFFSET(Export!L$8,$U365,0)</f>
        <v>0</v>
      </c>
      <c r="AC365">
        <f ca="1">OFFSET(Export!M$8,$U365,0)</f>
        <v>0</v>
      </c>
      <c r="AD365">
        <f ca="1">OFFSET(Export!H$8,$U365,0)</f>
        <v>0</v>
      </c>
      <c r="AE365">
        <f ca="1">OFFSET(Export!N$8,$U365,0)</f>
        <v>0</v>
      </c>
      <c r="AF365">
        <f ca="1">OFFSET(Export!O$8,$U365,0)</f>
        <v>0</v>
      </c>
      <c r="AG365">
        <f ca="1">OFFSET(Export!P$8,$U365,0)</f>
        <v>15</v>
      </c>
      <c r="AH365">
        <f ca="1">OFFSET(Export!T$8,$U365,0)</f>
        <v>35</v>
      </c>
      <c r="AI365">
        <f ca="1">OFFSET(Export!E$8,$U365,0)</f>
        <v>20</v>
      </c>
    </row>
    <row r="366" spans="1:35" x14ac:dyDescent="0.25">
      <c r="A366">
        <f t="shared" si="10"/>
        <v>4499</v>
      </c>
      <c r="B366" s="1">
        <f ca="1">OFFSET(Import!B$8,$A366,0)</f>
        <v>43307</v>
      </c>
      <c r="C366">
        <f ca="1">OFFSET(Import!F$8,$A366,0)</f>
        <v>0</v>
      </c>
      <c r="D366">
        <f ca="1">OFFSET(Import!G$8,$A366,0)</f>
        <v>0</v>
      </c>
      <c r="E366">
        <f ca="1">OFFSET(Import!I$8,$A366,0)</f>
        <v>138</v>
      </c>
      <c r="F366">
        <f ca="1">OFFSET(Import!J$8,$A366,0)</f>
        <v>0</v>
      </c>
      <c r="G366">
        <f ca="1">OFFSET(Import!K$8,$A366,0)</f>
        <v>30</v>
      </c>
      <c r="H366">
        <f ca="1">OFFSET(Import!L$8,$A366,0)</f>
        <v>0</v>
      </c>
      <c r="I366">
        <f ca="1">OFFSET(Import!M$8,$A366,0)</f>
        <v>0</v>
      </c>
      <c r="J366">
        <f ca="1">OFFSET(Import!H$8,$A366,0)</f>
        <v>130</v>
      </c>
      <c r="K366">
        <f ca="1">OFFSET(Import!N$8,$A366,0)</f>
        <v>0</v>
      </c>
      <c r="L366">
        <f ca="1">OFFSET(Import!O$8,$A366,0)</f>
        <v>17</v>
      </c>
      <c r="M366">
        <f ca="1">OFFSET(Import!R$8,$A366,0)</f>
        <v>0</v>
      </c>
      <c r="N366">
        <f ca="1">OFFSET(Import!S$8,$A366,0)</f>
        <v>0</v>
      </c>
      <c r="O366">
        <f ca="1">OFFSET(Import!D$8,$A366,0)</f>
        <v>330</v>
      </c>
      <c r="U366">
        <f t="shared" si="11"/>
        <v>4499</v>
      </c>
      <c r="V366" s="1">
        <f ca="1">OFFSET(Export!B$8,$U366,0)</f>
        <v>43307</v>
      </c>
      <c r="W366">
        <f ca="1">OFFSET(Export!F$8,$U366,0)</f>
        <v>0</v>
      </c>
      <c r="X366">
        <f ca="1">OFFSET(Export!G$8,$U366,0)</f>
        <v>0</v>
      </c>
      <c r="Y366">
        <f ca="1">OFFSET(Export!I$8,$U366,0)</f>
        <v>0</v>
      </c>
      <c r="Z366">
        <f ca="1">OFFSET(Export!J$8,$U366,0)</f>
        <v>0</v>
      </c>
      <c r="AA366">
        <f ca="1">OFFSET(Export!K$8,$U366,0)</f>
        <v>0</v>
      </c>
      <c r="AB366">
        <f ca="1">OFFSET(Export!L$8,$U366,0)</f>
        <v>0</v>
      </c>
      <c r="AC366">
        <f ca="1">OFFSET(Export!M$8,$U366,0)</f>
        <v>0</v>
      </c>
      <c r="AD366">
        <f ca="1">OFFSET(Export!H$8,$U366,0)</f>
        <v>0</v>
      </c>
      <c r="AE366">
        <f ca="1">OFFSET(Export!N$8,$U366,0)</f>
        <v>0</v>
      </c>
      <c r="AF366">
        <f ca="1">OFFSET(Export!O$8,$U366,0)</f>
        <v>0</v>
      </c>
      <c r="AG366">
        <f ca="1">OFFSET(Export!P$8,$U366,0)</f>
        <v>15</v>
      </c>
      <c r="AH366">
        <f ca="1">OFFSET(Export!T$8,$U366,0)</f>
        <v>35</v>
      </c>
      <c r="AI366">
        <f ca="1">OFFSET(Export!E$8,$U366,0)</f>
        <v>20</v>
      </c>
    </row>
    <row r="367" spans="1:35" x14ac:dyDescent="0.25">
      <c r="A367">
        <f t="shared" si="10"/>
        <v>4500</v>
      </c>
      <c r="B367" s="1">
        <f ca="1">OFFSET(Import!B$8,$A367,0)</f>
        <v>43308</v>
      </c>
      <c r="C367">
        <f ca="1">OFFSET(Import!F$8,$A367,0)</f>
        <v>0</v>
      </c>
      <c r="D367">
        <f ca="1">OFFSET(Import!G$8,$A367,0)</f>
        <v>0</v>
      </c>
      <c r="E367">
        <f ca="1">OFFSET(Import!I$8,$A367,0)</f>
        <v>138</v>
      </c>
      <c r="F367">
        <f ca="1">OFFSET(Import!J$8,$A367,0)</f>
        <v>0</v>
      </c>
      <c r="G367">
        <f ca="1">OFFSET(Import!K$8,$A367,0)</f>
        <v>30</v>
      </c>
      <c r="H367">
        <f ca="1">OFFSET(Import!L$8,$A367,0)</f>
        <v>0</v>
      </c>
      <c r="I367">
        <f ca="1">OFFSET(Import!M$8,$A367,0)</f>
        <v>0</v>
      </c>
      <c r="J367">
        <f ca="1">OFFSET(Import!H$8,$A367,0)</f>
        <v>130</v>
      </c>
      <c r="K367">
        <f ca="1">OFFSET(Import!N$8,$A367,0)</f>
        <v>0</v>
      </c>
      <c r="L367">
        <f ca="1">OFFSET(Import!O$8,$A367,0)</f>
        <v>17</v>
      </c>
      <c r="M367">
        <f ca="1">OFFSET(Import!R$8,$A367,0)</f>
        <v>0</v>
      </c>
      <c r="N367">
        <f ca="1">OFFSET(Import!S$8,$A367,0)</f>
        <v>0</v>
      </c>
      <c r="O367">
        <f ca="1">OFFSET(Import!D$8,$A367,0)</f>
        <v>330</v>
      </c>
      <c r="U367">
        <f t="shared" si="11"/>
        <v>4500</v>
      </c>
      <c r="V367" s="1">
        <f ca="1">OFFSET(Export!B$8,$U367,0)</f>
        <v>43308</v>
      </c>
      <c r="W367">
        <f ca="1">OFFSET(Export!F$8,$U367,0)</f>
        <v>0</v>
      </c>
      <c r="X367">
        <f ca="1">OFFSET(Export!G$8,$U367,0)</f>
        <v>0</v>
      </c>
      <c r="Y367">
        <f ca="1">OFFSET(Export!I$8,$U367,0)</f>
        <v>0</v>
      </c>
      <c r="Z367">
        <f ca="1">OFFSET(Export!J$8,$U367,0)</f>
        <v>0</v>
      </c>
      <c r="AA367">
        <f ca="1">OFFSET(Export!K$8,$U367,0)</f>
        <v>0</v>
      </c>
      <c r="AB367">
        <f ca="1">OFFSET(Export!L$8,$U367,0)</f>
        <v>0</v>
      </c>
      <c r="AC367">
        <f ca="1">OFFSET(Export!M$8,$U367,0)</f>
        <v>0</v>
      </c>
      <c r="AD367">
        <f ca="1">OFFSET(Export!H$8,$U367,0)</f>
        <v>0</v>
      </c>
      <c r="AE367">
        <f ca="1">OFFSET(Export!N$8,$U367,0)</f>
        <v>0</v>
      </c>
      <c r="AF367">
        <f ca="1">OFFSET(Export!O$8,$U367,0)</f>
        <v>0</v>
      </c>
      <c r="AG367">
        <f ca="1">OFFSET(Export!P$8,$U367,0)</f>
        <v>15</v>
      </c>
      <c r="AH367">
        <f ca="1">OFFSET(Export!T$8,$U367,0)</f>
        <v>35</v>
      </c>
      <c r="AI367">
        <f ca="1">OFFSET(Export!E$8,$U367,0)</f>
        <v>20</v>
      </c>
    </row>
    <row r="368" spans="1:35" x14ac:dyDescent="0.25">
      <c r="A368">
        <f t="shared" si="10"/>
        <v>4501</v>
      </c>
      <c r="B368" s="1">
        <f ca="1">OFFSET(Import!B$8,$A368,0)</f>
        <v>43309</v>
      </c>
      <c r="C368">
        <f ca="1">OFFSET(Import!F$8,$A368,0)</f>
        <v>0</v>
      </c>
      <c r="D368">
        <f ca="1">OFFSET(Import!G$8,$A368,0)</f>
        <v>0</v>
      </c>
      <c r="E368">
        <f ca="1">OFFSET(Import!I$8,$A368,0)</f>
        <v>138</v>
      </c>
      <c r="F368">
        <f ca="1">OFFSET(Import!J$8,$A368,0)</f>
        <v>0</v>
      </c>
      <c r="G368">
        <f ca="1">OFFSET(Import!K$8,$A368,0)</f>
        <v>30</v>
      </c>
      <c r="H368">
        <f ca="1">OFFSET(Import!L$8,$A368,0)</f>
        <v>0</v>
      </c>
      <c r="I368">
        <f ca="1">OFFSET(Import!M$8,$A368,0)</f>
        <v>0</v>
      </c>
      <c r="J368">
        <f ca="1">OFFSET(Import!H$8,$A368,0)</f>
        <v>130</v>
      </c>
      <c r="K368">
        <f ca="1">OFFSET(Import!N$8,$A368,0)</f>
        <v>0</v>
      </c>
      <c r="L368">
        <f ca="1">OFFSET(Import!O$8,$A368,0)</f>
        <v>17</v>
      </c>
      <c r="M368">
        <f ca="1">OFFSET(Import!R$8,$A368,0)</f>
        <v>0</v>
      </c>
      <c r="N368">
        <f ca="1">OFFSET(Import!S$8,$A368,0)</f>
        <v>0</v>
      </c>
      <c r="O368">
        <f ca="1">OFFSET(Import!D$8,$A368,0)</f>
        <v>330</v>
      </c>
      <c r="U368">
        <f t="shared" si="11"/>
        <v>4501</v>
      </c>
      <c r="V368" s="1">
        <f ca="1">OFFSET(Export!B$8,$U368,0)</f>
        <v>43309</v>
      </c>
      <c r="W368">
        <f ca="1">OFFSET(Export!F$8,$U368,0)</f>
        <v>0</v>
      </c>
      <c r="X368">
        <f ca="1">OFFSET(Export!G$8,$U368,0)</f>
        <v>0</v>
      </c>
      <c r="Y368">
        <f ca="1">OFFSET(Export!I$8,$U368,0)</f>
        <v>0</v>
      </c>
      <c r="Z368">
        <f ca="1">OFFSET(Export!J$8,$U368,0)</f>
        <v>0</v>
      </c>
      <c r="AA368">
        <f ca="1">OFFSET(Export!K$8,$U368,0)</f>
        <v>0</v>
      </c>
      <c r="AB368">
        <f ca="1">OFFSET(Export!L$8,$U368,0)</f>
        <v>0</v>
      </c>
      <c r="AC368">
        <f ca="1">OFFSET(Export!M$8,$U368,0)</f>
        <v>0</v>
      </c>
      <c r="AD368">
        <f ca="1">OFFSET(Export!H$8,$U368,0)</f>
        <v>0</v>
      </c>
      <c r="AE368">
        <f ca="1">OFFSET(Export!N$8,$U368,0)</f>
        <v>0</v>
      </c>
      <c r="AF368">
        <f ca="1">OFFSET(Export!O$8,$U368,0)</f>
        <v>0</v>
      </c>
      <c r="AG368">
        <f ca="1">OFFSET(Export!P$8,$U368,0)</f>
        <v>15</v>
      </c>
      <c r="AH368">
        <f ca="1">OFFSET(Export!T$8,$U368,0)</f>
        <v>35</v>
      </c>
      <c r="AI368">
        <f ca="1">OFFSET(Export!E$8,$U368,0)</f>
        <v>20</v>
      </c>
    </row>
    <row r="369" spans="1:35" x14ac:dyDescent="0.25">
      <c r="A369">
        <f t="shared" si="10"/>
        <v>4502</v>
      </c>
      <c r="B369" s="1">
        <f ca="1">OFFSET(Import!B$8,$A369,0)</f>
        <v>43310</v>
      </c>
      <c r="C369">
        <f ca="1">OFFSET(Import!F$8,$A369,0)</f>
        <v>0</v>
      </c>
      <c r="D369">
        <f ca="1">OFFSET(Import!G$8,$A369,0)</f>
        <v>0</v>
      </c>
      <c r="E369">
        <f ca="1">OFFSET(Import!I$8,$A369,0)</f>
        <v>138</v>
      </c>
      <c r="F369">
        <f ca="1">OFFSET(Import!J$8,$A369,0)</f>
        <v>0</v>
      </c>
      <c r="G369">
        <f ca="1">OFFSET(Import!K$8,$A369,0)</f>
        <v>30</v>
      </c>
      <c r="H369">
        <f ca="1">OFFSET(Import!L$8,$A369,0)</f>
        <v>0</v>
      </c>
      <c r="I369">
        <f ca="1">OFFSET(Import!M$8,$A369,0)</f>
        <v>0</v>
      </c>
      <c r="J369">
        <f ca="1">OFFSET(Import!H$8,$A369,0)</f>
        <v>130</v>
      </c>
      <c r="K369">
        <f ca="1">OFFSET(Import!N$8,$A369,0)</f>
        <v>0</v>
      </c>
      <c r="L369">
        <f ca="1">OFFSET(Import!O$8,$A369,0)</f>
        <v>17</v>
      </c>
      <c r="M369">
        <f ca="1">OFFSET(Import!R$8,$A369,0)</f>
        <v>0</v>
      </c>
      <c r="N369">
        <f ca="1">OFFSET(Import!S$8,$A369,0)</f>
        <v>0</v>
      </c>
      <c r="O369">
        <f ca="1">OFFSET(Import!D$8,$A369,0)</f>
        <v>330</v>
      </c>
      <c r="U369">
        <f t="shared" si="11"/>
        <v>4502</v>
      </c>
      <c r="V369" s="1">
        <f ca="1">OFFSET(Export!B$8,$U369,0)</f>
        <v>43310</v>
      </c>
      <c r="W369">
        <f ca="1">OFFSET(Export!F$8,$U369,0)</f>
        <v>0</v>
      </c>
      <c r="X369">
        <f ca="1">OFFSET(Export!G$8,$U369,0)</f>
        <v>0</v>
      </c>
      <c r="Y369">
        <f ca="1">OFFSET(Export!I$8,$U369,0)</f>
        <v>0</v>
      </c>
      <c r="Z369">
        <f ca="1">OFFSET(Export!J$8,$U369,0)</f>
        <v>0</v>
      </c>
      <c r="AA369">
        <f ca="1">OFFSET(Export!K$8,$U369,0)</f>
        <v>0</v>
      </c>
      <c r="AB369">
        <f ca="1">OFFSET(Export!L$8,$U369,0)</f>
        <v>0</v>
      </c>
      <c r="AC369">
        <f ca="1">OFFSET(Export!M$8,$U369,0)</f>
        <v>0</v>
      </c>
      <c r="AD369">
        <f ca="1">OFFSET(Export!H$8,$U369,0)</f>
        <v>0</v>
      </c>
      <c r="AE369">
        <f ca="1">OFFSET(Export!N$8,$U369,0)</f>
        <v>0</v>
      </c>
      <c r="AF369">
        <f ca="1">OFFSET(Export!O$8,$U369,0)</f>
        <v>0</v>
      </c>
      <c r="AG369">
        <f ca="1">OFFSET(Export!P$8,$U369,0)</f>
        <v>15</v>
      </c>
      <c r="AH369">
        <f ca="1">OFFSET(Export!T$8,$U369,0)</f>
        <v>35</v>
      </c>
      <c r="AI369">
        <f ca="1">OFFSET(Export!E$8,$U369,0)</f>
        <v>20</v>
      </c>
    </row>
    <row r="370" spans="1:35" x14ac:dyDescent="0.25">
      <c r="A370">
        <f t="shared" si="10"/>
        <v>4503</v>
      </c>
      <c r="B370" s="1">
        <f ca="1">OFFSET(Import!B$8,$A370,0)</f>
        <v>43311</v>
      </c>
      <c r="C370">
        <f ca="1">OFFSET(Import!F$8,$A370,0)</f>
        <v>0</v>
      </c>
      <c r="D370">
        <f ca="1">OFFSET(Import!G$8,$A370,0)</f>
        <v>0</v>
      </c>
      <c r="E370">
        <f ca="1">OFFSET(Import!I$8,$A370,0)</f>
        <v>138</v>
      </c>
      <c r="F370">
        <f ca="1">OFFSET(Import!J$8,$A370,0)</f>
        <v>0</v>
      </c>
      <c r="G370">
        <f ca="1">OFFSET(Import!K$8,$A370,0)</f>
        <v>30</v>
      </c>
      <c r="H370">
        <f ca="1">OFFSET(Import!L$8,$A370,0)</f>
        <v>0</v>
      </c>
      <c r="I370">
        <f ca="1">OFFSET(Import!M$8,$A370,0)</f>
        <v>0</v>
      </c>
      <c r="J370">
        <f ca="1">OFFSET(Import!H$8,$A370,0)</f>
        <v>130</v>
      </c>
      <c r="K370">
        <f ca="1">OFFSET(Import!N$8,$A370,0)</f>
        <v>0</v>
      </c>
      <c r="L370">
        <f ca="1">OFFSET(Import!O$8,$A370,0)</f>
        <v>17</v>
      </c>
      <c r="M370">
        <f ca="1">OFFSET(Import!R$8,$A370,0)</f>
        <v>0</v>
      </c>
      <c r="N370">
        <f ca="1">OFFSET(Import!S$8,$A370,0)</f>
        <v>0</v>
      </c>
      <c r="O370">
        <f ca="1">OFFSET(Import!D$8,$A370,0)</f>
        <v>330</v>
      </c>
      <c r="U370">
        <f t="shared" si="11"/>
        <v>4503</v>
      </c>
      <c r="V370" s="1">
        <f ca="1">OFFSET(Export!B$8,$U370,0)</f>
        <v>43311</v>
      </c>
      <c r="W370">
        <f ca="1">OFFSET(Export!F$8,$U370,0)</f>
        <v>0</v>
      </c>
      <c r="X370">
        <f ca="1">OFFSET(Export!G$8,$U370,0)</f>
        <v>0</v>
      </c>
      <c r="Y370">
        <f ca="1">OFFSET(Export!I$8,$U370,0)</f>
        <v>0</v>
      </c>
      <c r="Z370">
        <f ca="1">OFFSET(Export!J$8,$U370,0)</f>
        <v>0</v>
      </c>
      <c r="AA370">
        <f ca="1">OFFSET(Export!K$8,$U370,0)</f>
        <v>0</v>
      </c>
      <c r="AB370">
        <f ca="1">OFFSET(Export!L$8,$U370,0)</f>
        <v>0</v>
      </c>
      <c r="AC370">
        <f ca="1">OFFSET(Export!M$8,$U370,0)</f>
        <v>0</v>
      </c>
      <c r="AD370">
        <f ca="1">OFFSET(Export!H$8,$U370,0)</f>
        <v>0</v>
      </c>
      <c r="AE370">
        <f ca="1">OFFSET(Export!N$8,$U370,0)</f>
        <v>0</v>
      </c>
      <c r="AF370">
        <f ca="1">OFFSET(Export!O$8,$U370,0)</f>
        <v>0</v>
      </c>
      <c r="AG370">
        <f ca="1">OFFSET(Export!P$8,$U370,0)</f>
        <v>15</v>
      </c>
      <c r="AH370">
        <f ca="1">OFFSET(Export!T$8,$U370,0)</f>
        <v>35</v>
      </c>
      <c r="AI370">
        <f ca="1">OFFSET(Export!E$8,$U370,0)</f>
        <v>20</v>
      </c>
    </row>
    <row r="371" spans="1:35" x14ac:dyDescent="0.25">
      <c r="A371">
        <f t="shared" si="10"/>
        <v>4504</v>
      </c>
      <c r="B371" s="1">
        <f ca="1">OFFSET(Import!B$8,$A371,0)</f>
        <v>43312</v>
      </c>
      <c r="C371">
        <f ca="1">OFFSET(Import!F$8,$A371,0)</f>
        <v>0</v>
      </c>
      <c r="D371">
        <f ca="1">OFFSET(Import!G$8,$A371,0)</f>
        <v>0</v>
      </c>
      <c r="E371">
        <f ca="1">OFFSET(Import!I$8,$A371,0)</f>
        <v>138</v>
      </c>
      <c r="F371">
        <f ca="1">OFFSET(Import!J$8,$A371,0)</f>
        <v>0</v>
      </c>
      <c r="G371">
        <f ca="1">OFFSET(Import!K$8,$A371,0)</f>
        <v>30</v>
      </c>
      <c r="H371">
        <f ca="1">OFFSET(Import!L$8,$A371,0)</f>
        <v>0</v>
      </c>
      <c r="I371">
        <f ca="1">OFFSET(Import!M$8,$A371,0)</f>
        <v>0</v>
      </c>
      <c r="J371">
        <f ca="1">OFFSET(Import!H$8,$A371,0)</f>
        <v>130</v>
      </c>
      <c r="K371">
        <f ca="1">OFFSET(Import!N$8,$A371,0)</f>
        <v>0</v>
      </c>
      <c r="L371">
        <f ca="1">OFFSET(Import!O$8,$A371,0)</f>
        <v>17</v>
      </c>
      <c r="M371">
        <f ca="1">OFFSET(Import!R$8,$A371,0)</f>
        <v>0</v>
      </c>
      <c r="N371">
        <f ca="1">OFFSET(Import!S$8,$A371,0)</f>
        <v>0</v>
      </c>
      <c r="O371">
        <f ca="1">OFFSET(Import!D$8,$A371,0)</f>
        <v>330</v>
      </c>
      <c r="U371">
        <f t="shared" si="11"/>
        <v>4504</v>
      </c>
      <c r="V371" s="1">
        <f ca="1">OFFSET(Export!B$8,$U371,0)</f>
        <v>43312</v>
      </c>
      <c r="W371">
        <f ca="1">OFFSET(Export!F$8,$U371,0)</f>
        <v>0</v>
      </c>
      <c r="X371">
        <f ca="1">OFFSET(Export!G$8,$U371,0)</f>
        <v>0</v>
      </c>
      <c r="Y371">
        <f ca="1">OFFSET(Export!I$8,$U371,0)</f>
        <v>0</v>
      </c>
      <c r="Z371">
        <f ca="1">OFFSET(Export!J$8,$U371,0)</f>
        <v>0</v>
      </c>
      <c r="AA371">
        <f ca="1">OFFSET(Export!K$8,$U371,0)</f>
        <v>0</v>
      </c>
      <c r="AB371">
        <f ca="1">OFFSET(Export!L$8,$U371,0)</f>
        <v>0</v>
      </c>
      <c r="AC371">
        <f ca="1">OFFSET(Export!M$8,$U371,0)</f>
        <v>0</v>
      </c>
      <c r="AD371">
        <f ca="1">OFFSET(Export!H$8,$U371,0)</f>
        <v>0</v>
      </c>
      <c r="AE371">
        <f ca="1">OFFSET(Export!N$8,$U371,0)</f>
        <v>0</v>
      </c>
      <c r="AF371">
        <f ca="1">OFFSET(Export!O$8,$U371,0)</f>
        <v>0</v>
      </c>
      <c r="AG371">
        <f ca="1">OFFSET(Export!P$8,$U371,0)</f>
        <v>15</v>
      </c>
      <c r="AH371">
        <f ca="1">OFFSET(Export!T$8,$U371,0)</f>
        <v>35</v>
      </c>
      <c r="AI371">
        <f ca="1">OFFSET(Export!E$8,$U371,0)</f>
        <v>20</v>
      </c>
    </row>
    <row r="372" spans="1:35" x14ac:dyDescent="0.25">
      <c r="A372">
        <f t="shared" si="10"/>
        <v>4505</v>
      </c>
      <c r="B372" s="1">
        <f ca="1">OFFSET(Import!B$8,$A372,0)</f>
        <v>43313</v>
      </c>
      <c r="C372">
        <f ca="1">OFFSET(Import!F$8,$A372,0)</f>
        <v>0</v>
      </c>
      <c r="D372">
        <f ca="1">OFFSET(Import!G$8,$A372,0)</f>
        <v>0</v>
      </c>
      <c r="E372">
        <f ca="1">OFFSET(Import!I$8,$A372,0)</f>
        <v>175</v>
      </c>
      <c r="F372">
        <f ca="1">OFFSET(Import!J$8,$A372,0)</f>
        <v>0</v>
      </c>
      <c r="G372">
        <f ca="1">OFFSET(Import!K$8,$A372,0)</f>
        <v>50</v>
      </c>
      <c r="H372">
        <f ca="1">OFFSET(Import!L$8,$A372,0)</f>
        <v>0</v>
      </c>
      <c r="I372">
        <f ca="1">OFFSET(Import!M$8,$A372,0)</f>
        <v>0</v>
      </c>
      <c r="J372">
        <f ca="1">OFFSET(Import!H$8,$A372,0)</f>
        <v>105</v>
      </c>
      <c r="K372">
        <f ca="1">OFFSET(Import!N$8,$A372,0)</f>
        <v>0</v>
      </c>
      <c r="L372">
        <f ca="1">OFFSET(Import!O$8,$A372,0)</f>
        <v>0</v>
      </c>
      <c r="M372">
        <f ca="1">OFFSET(Import!R$8,$A372,0)</f>
        <v>0</v>
      </c>
      <c r="N372">
        <f ca="1">OFFSET(Import!S$8,$A372,0)</f>
        <v>0</v>
      </c>
      <c r="O372">
        <f ca="1">OFFSET(Import!D$8,$A372,0)</f>
        <v>330</v>
      </c>
      <c r="U372">
        <f t="shared" si="11"/>
        <v>4505</v>
      </c>
      <c r="V372" s="1">
        <f ca="1">OFFSET(Export!B$8,$U372,0)</f>
        <v>43313</v>
      </c>
      <c r="W372">
        <f ca="1">OFFSET(Export!F$8,$U372,0)</f>
        <v>0</v>
      </c>
      <c r="X372">
        <f ca="1">OFFSET(Export!G$8,$U372,0)</f>
        <v>0</v>
      </c>
      <c r="Y372">
        <f ca="1">OFFSET(Export!I$8,$U372,0)</f>
        <v>0</v>
      </c>
      <c r="Z372">
        <f ca="1">OFFSET(Export!J$8,$U372,0)</f>
        <v>0</v>
      </c>
      <c r="AA372">
        <f ca="1">OFFSET(Export!K$8,$U372,0)</f>
        <v>0</v>
      </c>
      <c r="AB372">
        <f ca="1">OFFSET(Export!L$8,$U372,0)</f>
        <v>0</v>
      </c>
      <c r="AC372">
        <f ca="1">OFFSET(Export!M$8,$U372,0)</f>
        <v>0</v>
      </c>
      <c r="AD372">
        <f ca="1">OFFSET(Export!H$8,$U372,0)</f>
        <v>0</v>
      </c>
      <c r="AE372">
        <f ca="1">OFFSET(Export!N$8,$U372,0)</f>
        <v>0</v>
      </c>
      <c r="AF372">
        <f ca="1">OFFSET(Export!O$8,$U372,0)</f>
        <v>0</v>
      </c>
      <c r="AG372">
        <f ca="1">OFFSET(Export!P$8,$U372,0)</f>
        <v>27</v>
      </c>
      <c r="AH372">
        <f ca="1">OFFSET(Export!T$8,$U372,0)</f>
        <v>10</v>
      </c>
      <c r="AI372">
        <f ca="1">OFFSET(Export!E$8,$U372,0)</f>
        <v>10</v>
      </c>
    </row>
    <row r="373" spans="1:35" x14ac:dyDescent="0.25">
      <c r="B373" s="1">
        <f ca="1">B372</f>
        <v>43313</v>
      </c>
      <c r="V373" s="1"/>
    </row>
    <row r="374" spans="1:35" x14ac:dyDescent="0.25">
      <c r="B374" s="1">
        <f ca="1">B373</f>
        <v>43313</v>
      </c>
      <c r="V374" s="1"/>
    </row>
    <row r="375" spans="1:35" x14ac:dyDescent="0.25">
      <c r="B375" s="1"/>
      <c r="V375" s="1"/>
    </row>
    <row r="376" spans="1:35" x14ac:dyDescent="0.25">
      <c r="B376" s="1"/>
      <c r="V376" s="1"/>
    </row>
    <row r="377" spans="1:35" x14ac:dyDescent="0.25">
      <c r="B377" s="1"/>
      <c r="V377" s="1"/>
    </row>
    <row r="378" spans="1:35" x14ac:dyDescent="0.25">
      <c r="B378" s="1"/>
      <c r="V378" s="1"/>
    </row>
    <row r="379" spans="1:35" x14ac:dyDescent="0.25">
      <c r="B379" s="1"/>
      <c r="V379" s="1"/>
    </row>
    <row r="380" spans="1:35" x14ac:dyDescent="0.25">
      <c r="B380" s="1"/>
      <c r="V380" s="1"/>
    </row>
    <row r="381" spans="1:35" x14ac:dyDescent="0.25">
      <c r="B381" s="1"/>
      <c r="V381" s="1"/>
    </row>
    <row r="382" spans="1:35" x14ac:dyDescent="0.25">
      <c r="B382" s="1"/>
      <c r="V382" s="1"/>
    </row>
    <row r="383" spans="1:35" x14ac:dyDescent="0.25">
      <c r="B383" s="1"/>
      <c r="V383" s="1"/>
    </row>
    <row r="384" spans="1:35" x14ac:dyDescent="0.25">
      <c r="B384" s="1"/>
      <c r="V384" s="1"/>
    </row>
    <row r="385" spans="2:22" x14ac:dyDescent="0.25">
      <c r="B385" s="1"/>
      <c r="V385" s="1"/>
    </row>
    <row r="386" spans="2:22" x14ac:dyDescent="0.25">
      <c r="B386" s="1"/>
      <c r="V386" s="1"/>
    </row>
    <row r="387" spans="2:22" x14ac:dyDescent="0.25">
      <c r="B387" s="1"/>
      <c r="V387" s="1"/>
    </row>
    <row r="388" spans="2:22" x14ac:dyDescent="0.25">
      <c r="B388" s="1"/>
      <c r="V388" s="1"/>
    </row>
    <row r="389" spans="2:22" x14ac:dyDescent="0.25">
      <c r="B389" s="1"/>
      <c r="V389" s="1"/>
    </row>
    <row r="390" spans="2:22" x14ac:dyDescent="0.25">
      <c r="B390" s="1"/>
      <c r="V390" s="1"/>
    </row>
    <row r="391" spans="2:22" x14ac:dyDescent="0.25">
      <c r="B391" s="1"/>
      <c r="V391" s="1"/>
    </row>
    <row r="392" spans="2:22" x14ac:dyDescent="0.25">
      <c r="B392" s="1"/>
      <c r="V392" s="1"/>
    </row>
    <row r="393" spans="2:22" x14ac:dyDescent="0.25">
      <c r="B393" s="1"/>
      <c r="V393" s="1"/>
    </row>
    <row r="394" spans="2:22" x14ac:dyDescent="0.25">
      <c r="B394" s="1"/>
      <c r="V394" s="1"/>
    </row>
    <row r="395" spans="2:22" x14ac:dyDescent="0.25">
      <c r="B395" s="1"/>
      <c r="V395" s="1"/>
    </row>
    <row r="396" spans="2:22" x14ac:dyDescent="0.25">
      <c r="B396" s="1"/>
      <c r="V396" s="1"/>
    </row>
    <row r="397" spans="2:22" x14ac:dyDescent="0.25">
      <c r="B397" s="1"/>
      <c r="V397" s="1"/>
    </row>
    <row r="398" spans="2:22" x14ac:dyDescent="0.25">
      <c r="B398" s="1"/>
      <c r="V398" s="1"/>
    </row>
    <row r="399" spans="2:22" x14ac:dyDescent="0.25">
      <c r="B399" s="1"/>
      <c r="V399" s="1"/>
    </row>
    <row r="400" spans="2:22" x14ac:dyDescent="0.25">
      <c r="B400" s="1"/>
      <c r="V400" s="1"/>
    </row>
    <row r="401" spans="2:22" x14ac:dyDescent="0.25">
      <c r="B401" s="1"/>
      <c r="V401" s="1"/>
    </row>
    <row r="402" spans="2:22" x14ac:dyDescent="0.25">
      <c r="B402" s="1"/>
      <c r="V402" s="1"/>
    </row>
    <row r="403" spans="2:22" x14ac:dyDescent="0.25">
      <c r="B403" s="1"/>
      <c r="V403" s="1"/>
    </row>
    <row r="404" spans="2:22" x14ac:dyDescent="0.25">
      <c r="B404" s="1"/>
      <c r="V404" s="1"/>
    </row>
    <row r="405" spans="2:22" x14ac:dyDescent="0.25">
      <c r="B405" s="1"/>
      <c r="V405" s="1"/>
    </row>
    <row r="406" spans="2:22" x14ac:dyDescent="0.25">
      <c r="B406" s="1"/>
      <c r="V406" s="1"/>
    </row>
    <row r="407" spans="2:22" x14ac:dyDescent="0.25">
      <c r="B407" s="1"/>
      <c r="V407" s="1"/>
    </row>
    <row r="408" spans="2:22" x14ac:dyDescent="0.25">
      <c r="B408" s="1"/>
      <c r="V408" s="1"/>
    </row>
    <row r="409" spans="2:22" x14ac:dyDescent="0.25">
      <c r="B409" s="1"/>
      <c r="V409" s="1"/>
    </row>
    <row r="410" spans="2:22" x14ac:dyDescent="0.25">
      <c r="B410" s="1"/>
      <c r="V410" s="1"/>
    </row>
    <row r="411" spans="2:22" x14ac:dyDescent="0.25">
      <c r="B411" s="1"/>
      <c r="V411" s="1"/>
    </row>
    <row r="412" spans="2:22" x14ac:dyDescent="0.25">
      <c r="B412" s="1"/>
      <c r="V412" s="1"/>
    </row>
    <row r="413" spans="2:22" x14ac:dyDescent="0.25">
      <c r="B413" s="1"/>
      <c r="V413" s="1"/>
    </row>
    <row r="414" spans="2:22" x14ac:dyDescent="0.25">
      <c r="B414" s="1"/>
      <c r="V414" s="1"/>
    </row>
    <row r="415" spans="2:22" x14ac:dyDescent="0.25">
      <c r="B415" s="1"/>
      <c r="V415" s="1"/>
    </row>
    <row r="416" spans="2:22" x14ac:dyDescent="0.25">
      <c r="B416" s="1"/>
      <c r="V416" s="1"/>
    </row>
    <row r="417" spans="2:22" x14ac:dyDescent="0.25">
      <c r="B417" s="1"/>
      <c r="V417" s="1"/>
    </row>
    <row r="418" spans="2:22" x14ac:dyDescent="0.25">
      <c r="B418" s="1"/>
      <c r="V418" s="1"/>
    </row>
    <row r="419" spans="2:22" x14ac:dyDescent="0.25">
      <c r="B419" s="1"/>
      <c r="V419" s="1"/>
    </row>
    <row r="420" spans="2:22" x14ac:dyDescent="0.25">
      <c r="B420" s="1"/>
      <c r="V420" s="1"/>
    </row>
    <row r="421" spans="2:22" x14ac:dyDescent="0.25">
      <c r="B421" s="1"/>
      <c r="V421" s="1"/>
    </row>
    <row r="422" spans="2:22" x14ac:dyDescent="0.25">
      <c r="B422" s="1"/>
      <c r="V422" s="1"/>
    </row>
    <row r="423" spans="2:22" x14ac:dyDescent="0.25">
      <c r="B423" s="1"/>
      <c r="V423" s="1"/>
    </row>
    <row r="424" spans="2:22" x14ac:dyDescent="0.25">
      <c r="B424" s="1"/>
      <c r="V424" s="1"/>
    </row>
    <row r="425" spans="2:22" x14ac:dyDescent="0.25">
      <c r="B425" s="1"/>
      <c r="V425" s="1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topLeftCell="A4" zoomScale="85" zoomScaleNormal="85" workbookViewId="0">
      <selection activeCell="A5" sqref="A5"/>
    </sheetView>
  </sheetViews>
  <sheetFormatPr defaultColWidth="0" defaultRowHeight="13.2" x14ac:dyDescent="0.25"/>
  <cols>
    <col min="1" max="1" width="18" customWidth="1"/>
    <col min="2" max="4" width="9.109375" customWidth="1"/>
    <col min="5" max="8" width="10.33203125" bestFit="1" customWidth="1"/>
    <col min="9" max="9" width="10.88671875" bestFit="1" customWidth="1"/>
    <col min="10" max="10" width="7.6640625" bestFit="1" customWidth="1"/>
    <col min="11" max="13" width="9.109375" customWidth="1"/>
    <col min="14" max="14" width="15.33203125" bestFit="1" customWidth="1"/>
    <col min="15" max="15" width="9.109375" customWidth="1"/>
    <col min="16" max="16384" width="9.109375" hidden="1"/>
  </cols>
  <sheetData>
    <row r="1" spans="1:25" ht="17.399999999999999" x14ac:dyDescent="0.3">
      <c r="A1" s="10" t="s">
        <v>5</v>
      </c>
      <c r="H1" s="26" t="s">
        <v>0</v>
      </c>
      <c r="I1" s="27">
        <f>Import!C4</f>
        <v>43287</v>
      </c>
    </row>
    <row r="2" spans="1:25" ht="17.399999999999999" x14ac:dyDescent="0.3">
      <c r="A2" s="10" t="s">
        <v>18</v>
      </c>
    </row>
    <row r="3" spans="1:25" ht="17.399999999999999" x14ac:dyDescent="0.3">
      <c r="A3" s="10" t="s">
        <v>17</v>
      </c>
    </row>
    <row r="4" spans="1:25" ht="17.399999999999999" x14ac:dyDescent="0.3">
      <c r="A4" s="9">
        <v>42948</v>
      </c>
    </row>
    <row r="6" spans="1:25" ht="16.2" thickBot="1" x14ac:dyDescent="0.35">
      <c r="A6" s="11" t="str">
        <f>CONCATENATE("Import Capacity MW Allocations for 12 months starting ",TEXT(A4,"dd-mmm-yy"))</f>
        <v>Import Capacity MW Allocations for 12 months starting 01-Aug-17</v>
      </c>
    </row>
    <row r="7" spans="1:25" ht="13.8" thickBot="1" x14ac:dyDescent="0.3">
      <c r="A7" s="4"/>
      <c r="B7" s="8">
        <f>A4</f>
        <v>42948</v>
      </c>
      <c r="C7" s="8">
        <f>IF(MONTH(B7)=12,DATE(YEAR(B7)+1,1,1),DATE(YEAR(B7),MONTH(B7)+1,1))</f>
        <v>42979</v>
      </c>
      <c r="D7" s="8">
        <f t="shared" ref="D7:L7" si="0">IF(MONTH(C7)=12,DATE(YEAR(C7)+1,1,1),DATE(YEAR(C7),MONTH(C7)+1,1))</f>
        <v>43009</v>
      </c>
      <c r="E7" s="8">
        <f t="shared" si="0"/>
        <v>43040</v>
      </c>
      <c r="F7" s="8">
        <f t="shared" si="0"/>
        <v>43070</v>
      </c>
      <c r="G7" s="8">
        <f t="shared" si="0"/>
        <v>43101</v>
      </c>
      <c r="H7" s="8">
        <f t="shared" si="0"/>
        <v>43132</v>
      </c>
      <c r="I7" s="8">
        <f t="shared" si="0"/>
        <v>43160</v>
      </c>
      <c r="J7" s="8">
        <f t="shared" si="0"/>
        <v>43191</v>
      </c>
      <c r="K7" s="8">
        <f>IF(MONTH(J7)=12,DATE(YEAR(J7)+1,1,1),DATE(YEAR(J7),MONTH(J7)+1,1))</f>
        <v>43221</v>
      </c>
      <c r="L7" s="8">
        <f t="shared" si="0"/>
        <v>43252</v>
      </c>
      <c r="M7" s="8">
        <f>IF(MONTH(L7)=12,DATE(YEAR(L7)+1,1,1),DATE(YEAR(L7),MONTH(L7)+1,1))</f>
        <v>43282</v>
      </c>
      <c r="N7" s="22" t="s">
        <v>16</v>
      </c>
      <c r="T7" s="30" t="s">
        <v>31</v>
      </c>
      <c r="U7" s="30" t="s">
        <v>32</v>
      </c>
      <c r="V7" s="30" t="s">
        <v>33</v>
      </c>
      <c r="W7" s="30" t="s">
        <v>34</v>
      </c>
    </row>
    <row r="8" spans="1:25" x14ac:dyDescent="0.25">
      <c r="A8" s="5" t="str">
        <f>Import!F7</f>
        <v>Bord Gais Eireann</v>
      </c>
      <c r="B8" s="12">
        <f ca="1">SUM(OFFSET(Import!$F$8,'Import Summary'!$A$4-Import!$B$8+'Import Summary'!A$40,0,'Import Summary'!B$39,1))/B$39</f>
        <v>15</v>
      </c>
      <c r="C8" s="13">
        <f ca="1">SUM(OFFSET(Import!$F$8,'Import Summary'!$A$4-Import!$B$8+'Import Summary'!B$40,0,'Import Summary'!C$39,1))/C$39</f>
        <v>15</v>
      </c>
      <c r="D8" s="13">
        <f ca="1">SUM(OFFSET(Import!$F$8,'Import Summary'!$A$4-Import!$B$8+'Import Summary'!C$40,0,'Import Summary'!D$39,1))/D$39</f>
        <v>0</v>
      </c>
      <c r="E8" s="13">
        <f ca="1">SUM(OFFSET(Import!$F$8,'Import Summary'!$A$4-Import!$B$8+'Import Summary'!D$40,0,'Import Summary'!E$39,1))/E$39</f>
        <v>30</v>
      </c>
      <c r="F8" s="13">
        <f ca="1">SUM(OFFSET(Import!$F$8,'Import Summary'!$A$4-Import!$B$8+'Import Summary'!E$40,0,'Import Summary'!F$39,1))/F$39</f>
        <v>0</v>
      </c>
      <c r="G8" s="13">
        <f ca="1">SUM(OFFSET(Import!$F$8,'Import Summary'!$A$4-Import!$B$8+'Import Summary'!F$40,0,'Import Summary'!G$39,1))/G$39</f>
        <v>0</v>
      </c>
      <c r="H8" s="13">
        <f ca="1">SUM(OFFSET(Import!$F$8,'Import Summary'!$A$4-Import!$B$8+'Import Summary'!G$40,0,'Import Summary'!H$39,1))/H$39</f>
        <v>90</v>
      </c>
      <c r="I8" s="13">
        <f ca="1">SUM(OFFSET(Import!$F$8,'Import Summary'!$A$4-Import!$B$8+'Import Summary'!H$40,0,'Import Summary'!I$39,1))/I$39</f>
        <v>85</v>
      </c>
      <c r="J8" s="13">
        <f ca="1">SUM(OFFSET(Import!$F$8,'Import Summary'!$A$4-Import!$B$8+'Import Summary'!I$40,0,'Import Summary'!J$39,1))/J$39</f>
        <v>80</v>
      </c>
      <c r="K8" s="13">
        <f ca="1">SUM(OFFSET(Import!$F$8,'Import Summary'!$A$4-Import!$B$8+'Import Summary'!J$40,0,'Import Summary'!K$39,1))/K$39</f>
        <v>39.032258064516128</v>
      </c>
      <c r="L8" s="13">
        <f ca="1">SUM(OFFSET(Import!$F$8,'Import Summary'!$A$4-Import!$B$8+'Import Summary'!K$40,0,'Import Summary'!L$39,1))/L$39</f>
        <v>0</v>
      </c>
      <c r="M8" s="13">
        <f ca="1">SUM(OFFSET(Import!$F$8,'Import Summary'!$A$4-Import!$B$8+'Import Summary'!L$40,0,'Import Summary'!M$39,1))/M$39</f>
        <v>0</v>
      </c>
      <c r="N8" s="23">
        <f t="shared" ref="N8:N18" ca="1" si="1">SUMPRODUCT(B8:M8,$B$39:$M$39)/SUM($B$39:$M$39)</f>
        <v>28.986301369863014</v>
      </c>
      <c r="T8">
        <v>22</v>
      </c>
      <c r="X8">
        <f>SUM(T8:W8)</f>
        <v>22</v>
      </c>
      <c r="Y8" t="s">
        <v>35</v>
      </c>
    </row>
    <row r="9" spans="1:25" x14ac:dyDescent="0.25">
      <c r="A9" s="5" t="str">
        <f>Import!G7</f>
        <v>Airtricity/SSE</v>
      </c>
      <c r="B9" s="14">
        <f ca="1">SUM(OFFSET(Import!$F$8,'Import Summary'!$A$4-Import!$B$8+'Import Summary'!A$40,1,'Import Summary'!B$39,1))/B$39</f>
        <v>0</v>
      </c>
      <c r="C9" s="15">
        <f ca="1">SUM(OFFSET(Import!$F$8,'Import Summary'!$A$4-Import!$B$8+'Import Summary'!B$40,1,'Import Summary'!C$39,1))/C$39</f>
        <v>0</v>
      </c>
      <c r="D9" s="15">
        <f ca="1">SUM(OFFSET(Import!$F$8,'Import Summary'!$A$4-Import!$B$8+'Import Summary'!C$40,1,'Import Summary'!D$39,1))/D$39</f>
        <v>0</v>
      </c>
      <c r="E9" s="15">
        <f ca="1">SUM(OFFSET(Import!$F$8,'Import Summary'!$A$4-Import!$B$8+'Import Summary'!D$40,1,'Import Summary'!E$39,1))/E$39</f>
        <v>0</v>
      </c>
      <c r="F9" s="15">
        <f ca="1">SUM(OFFSET(Import!$F$8,'Import Summary'!$A$4-Import!$B$8+'Import Summary'!E$40,1,'Import Summary'!F$39,1))/F$39</f>
        <v>0</v>
      </c>
      <c r="G9" s="15">
        <f ca="1">SUM(OFFSET(Import!$F$8,'Import Summary'!$A$4-Import!$B$8+'Import Summary'!F$40,1,'Import Summary'!G$39,1))/G$39</f>
        <v>0</v>
      </c>
      <c r="H9" s="15">
        <f ca="1">SUM(OFFSET(Import!$F$8,'Import Summary'!$A$4-Import!$B$8+'Import Summary'!G$40,1,'Import Summary'!H$39,1))/H$39</f>
        <v>0</v>
      </c>
      <c r="I9" s="15">
        <f ca="1">SUM(OFFSET(Import!$F$8,'Import Summary'!$A$4-Import!$B$8+'Import Summary'!H$40,1,'Import Summary'!I$39,1))/I$39</f>
        <v>0</v>
      </c>
      <c r="J9" s="15">
        <f ca="1">SUM(OFFSET(Import!$F$8,'Import Summary'!$A$4-Import!$B$8+'Import Summary'!I$40,1,'Import Summary'!J$39,1))/J$39</f>
        <v>0</v>
      </c>
      <c r="K9" s="15">
        <f ca="1">SUM(OFFSET(Import!$F$8,'Import Summary'!$A$4-Import!$B$8+'Import Summary'!J$40,1,'Import Summary'!K$39,1))/K$39</f>
        <v>0</v>
      </c>
      <c r="L9" s="15">
        <f ca="1">SUM(OFFSET(Import!$F$8,'Import Summary'!$A$4-Import!$B$8+'Import Summary'!K$40,1,'Import Summary'!L$39,1))/L$39</f>
        <v>0</v>
      </c>
      <c r="M9" s="15">
        <f ca="1">SUM(OFFSET(Import!$F$8,'Import Summary'!$A$4-Import!$B$8+'Import Summary'!L$40,1,'Import Summary'!M$39,1))/M$39</f>
        <v>0</v>
      </c>
      <c r="N9" s="24">
        <f t="shared" ca="1" si="1"/>
        <v>0</v>
      </c>
      <c r="T9">
        <v>22</v>
      </c>
      <c r="V9">
        <v>20</v>
      </c>
      <c r="X9">
        <f t="shared" ref="X9:X17" si="2">SUM(T9:W9)</f>
        <v>42</v>
      </c>
      <c r="Y9" t="s">
        <v>35</v>
      </c>
    </row>
    <row r="10" spans="1:25" x14ac:dyDescent="0.25">
      <c r="A10" s="5" t="s">
        <v>28</v>
      </c>
      <c r="B10" s="14">
        <f ca="1">SUM(OFFSET(Import!$F$8,'Import Summary'!$A$4-Import!$B$8+'Import Summary'!A$40,9,'Import Summary'!B$39,1))/B$39</f>
        <v>0</v>
      </c>
      <c r="C10" s="15">
        <f ca="1">SUM(OFFSET(Import!$F$8,'Import Summary'!$A$4-Import!$B$8+'Import Summary'!B$40,9,'Import Summary'!C$39,1))/C$39</f>
        <v>0</v>
      </c>
      <c r="D10" s="15">
        <f ca="1">SUM(OFFSET(Import!$F$8,'Import Summary'!$A$4-Import!$B$8+'Import Summary'!C$40,9,'Import Summary'!D$39,1))/D$39</f>
        <v>4</v>
      </c>
      <c r="E10" s="15">
        <f ca="1">SUM(OFFSET(Import!$F$8,'Import Summary'!$A$4-Import!$B$8+'Import Summary'!D$40,9,'Import Summary'!E$39,1))/E$39</f>
        <v>25</v>
      </c>
      <c r="F10" s="15">
        <f ca="1">SUM(OFFSET(Import!$F$8,'Import Summary'!$A$4-Import!$B$8+'Import Summary'!E$40,9,'Import Summary'!F$39,1))/F$39</f>
        <v>9</v>
      </c>
      <c r="G10" s="15">
        <f ca="1">SUM(OFFSET(Import!$F$8,'Import Summary'!$A$4-Import!$B$8+'Import Summary'!F$40,9,'Import Summary'!G$39,1))/G$39</f>
        <v>19</v>
      </c>
      <c r="H10" s="15">
        <f ca="1">SUM(OFFSET(Import!$F$8,'Import Summary'!$A$4-Import!$B$8+'Import Summary'!G$40,9,'Import Summary'!H$39,1))/H$39</f>
        <v>19</v>
      </c>
      <c r="I10" s="15">
        <f ca="1">SUM(OFFSET(Import!$F$8,'Import Summary'!$A$4-Import!$B$8+'Import Summary'!H$40,9,'Import Summary'!I$39,1))/I$39</f>
        <v>19</v>
      </c>
      <c r="J10" s="15">
        <f ca="1">SUM(OFFSET(Import!$F$8,'Import Summary'!$A$4-Import!$B$8+'Import Summary'!I$40,9,'Import Summary'!J$39,1))/J$39</f>
        <v>4</v>
      </c>
      <c r="K10" s="15">
        <f ca="1">SUM(OFFSET(Import!$F$8,'Import Summary'!$A$4-Import!$B$8+'Import Summary'!J$40,9,'Import Summary'!K$39,1))/K$39</f>
        <v>2.838709677419355</v>
      </c>
      <c r="L10" s="15">
        <f ca="1">SUM(OFFSET(Import!$F$8,'Import Summary'!$A$4-Import!$B$8+'Import Summary'!K$40,9,'Import Summary'!L$39,1))/L$39</f>
        <v>0</v>
      </c>
      <c r="M10" s="15">
        <f ca="1">SUM(OFFSET(Import!$F$8,'Import Summary'!$A$4-Import!$B$8+'Import Summary'!L$40,9,'Import Summary'!M$39,1))/M$39</f>
        <v>17</v>
      </c>
      <c r="N10" s="24">
        <f t="shared" ca="1" si="1"/>
        <v>9.8575342465753426</v>
      </c>
      <c r="T10">
        <v>21</v>
      </c>
      <c r="X10">
        <f t="shared" si="2"/>
        <v>21</v>
      </c>
    </row>
    <row r="11" spans="1:25" x14ac:dyDescent="0.25">
      <c r="A11" s="5" t="str">
        <f>Import!H7</f>
        <v>Electroroute</v>
      </c>
      <c r="B11" s="14">
        <f ca="1">SUM(OFFSET(Import!$F$8,'Import Summary'!$A$4-Import!$B$8+'Import Summary'!A$40,2,'Import Summary'!B$39,1))/B$39</f>
        <v>55</v>
      </c>
      <c r="C11" s="15">
        <f ca="1">SUM(OFFSET(Import!$F$8,'Import Summary'!$A$4-Import!$B$8+'Import Summary'!B$40,2,'Import Summary'!C$39,1))/C$39</f>
        <v>55</v>
      </c>
      <c r="D11" s="15">
        <f ca="1">SUM(OFFSET(Import!$F$8,'Import Summary'!$A$4-Import!$B$8+'Import Summary'!C$40,2,'Import Summary'!D$39,1))/D$39</f>
        <v>75</v>
      </c>
      <c r="E11" s="15">
        <f ca="1">SUM(OFFSET(Import!$F$8,'Import Summary'!$A$4-Import!$B$8+'Import Summary'!D$40,2,'Import Summary'!E$39,1))/E$39</f>
        <v>45</v>
      </c>
      <c r="F11" s="15">
        <f ca="1">SUM(OFFSET(Import!$F$8,'Import Summary'!$A$4-Import!$B$8+'Import Summary'!E$40,2,'Import Summary'!F$39,1))/F$39</f>
        <v>105</v>
      </c>
      <c r="G11" s="15">
        <f ca="1">SUM(OFFSET(Import!$F$8,'Import Summary'!$A$4-Import!$B$8+'Import Summary'!F$40,2,'Import Summary'!G$39,1))/G$39</f>
        <v>105</v>
      </c>
      <c r="H11" s="15">
        <f ca="1">SUM(OFFSET(Import!$F$8,'Import Summary'!$A$4-Import!$B$8+'Import Summary'!G$40,2,'Import Summary'!H$39,1))/H$39</f>
        <v>125</v>
      </c>
      <c r="I11" s="15">
        <f ca="1">SUM(OFFSET(Import!$F$8,'Import Summary'!$A$4-Import!$B$8+'Import Summary'!H$40,2,'Import Summary'!I$39,1))/I$39</f>
        <v>125</v>
      </c>
      <c r="J11" s="15">
        <f ca="1">SUM(OFFSET(Import!$F$8,'Import Summary'!$A$4-Import!$B$8+'Import Summary'!I$40,2,'Import Summary'!J$39,1))/J$39</f>
        <v>85</v>
      </c>
      <c r="K11" s="15">
        <f ca="1">SUM(OFFSET(Import!$F$8,'Import Summary'!$A$4-Import!$B$8+'Import Summary'!J$40,2,'Import Summary'!K$39,1))/K$39</f>
        <v>85.161290322580641</v>
      </c>
      <c r="L11" s="15">
        <f ca="1">SUM(OFFSET(Import!$F$8,'Import Summary'!$A$4-Import!$B$8+'Import Summary'!K$40,2,'Import Summary'!L$39,1))/L$39</f>
        <v>25</v>
      </c>
      <c r="M11" s="15">
        <f ca="1">SUM(OFFSET(Import!$F$8,'Import Summary'!$A$4-Import!$B$8+'Import Summary'!L$40,2,'Import Summary'!M$39,1))/M$39</f>
        <v>130</v>
      </c>
      <c r="N11" s="24">
        <f t="shared" ca="1" si="1"/>
        <v>84.61643835616438</v>
      </c>
      <c r="U11">
        <v>5</v>
      </c>
      <c r="X11">
        <f t="shared" si="2"/>
        <v>5</v>
      </c>
      <c r="Y11" t="s">
        <v>35</v>
      </c>
    </row>
    <row r="12" spans="1:25" x14ac:dyDescent="0.25">
      <c r="A12" s="5" t="str">
        <f>Import!I7</f>
        <v>Energia</v>
      </c>
      <c r="B12" s="14">
        <f ca="1">SUM(OFFSET(Import!$F$8,'Import Summary'!$A$4-Import!$B$8+'Import Summary'!A$40,3,'Import Summary'!B$39,1))/B$39</f>
        <v>90</v>
      </c>
      <c r="C12" s="15">
        <f ca="1">SUM(OFFSET(Import!$F$8,'Import Summary'!$A$4-Import!$B$8+'Import Summary'!B$40,3,'Import Summary'!C$39,1))/C$39</f>
        <v>100</v>
      </c>
      <c r="D12" s="15">
        <f ca="1">SUM(OFFSET(Import!$F$8,'Import Summary'!$A$4-Import!$B$8+'Import Summary'!C$40,3,'Import Summary'!D$39,1))/D$39</f>
        <v>134</v>
      </c>
      <c r="E12" s="15">
        <f ca="1">SUM(OFFSET(Import!$F$8,'Import Summary'!$A$4-Import!$B$8+'Import Summary'!D$40,3,'Import Summary'!E$39,1))/E$39</f>
        <v>99</v>
      </c>
      <c r="F12" s="15">
        <f ca="1">SUM(OFFSET(Import!$F$8,'Import Summary'!$A$4-Import!$B$8+'Import Summary'!E$40,3,'Import Summary'!F$39,1))/F$39</f>
        <v>99</v>
      </c>
      <c r="G12" s="15">
        <f ca="1">SUM(OFFSET(Import!$F$8,'Import Summary'!$A$4-Import!$B$8+'Import Summary'!F$40,3,'Import Summary'!G$39,1))/G$39</f>
        <v>135</v>
      </c>
      <c r="H12" s="15">
        <f ca="1">SUM(OFFSET(Import!$F$8,'Import Summary'!$A$4-Import!$B$8+'Import Summary'!G$40,3,'Import Summary'!H$39,1))/H$39</f>
        <v>80</v>
      </c>
      <c r="I12" s="15">
        <f ca="1">SUM(OFFSET(Import!$F$8,'Import Summary'!$A$4-Import!$B$8+'Import Summary'!H$40,3,'Import Summary'!I$39,1))/I$39</f>
        <v>60</v>
      </c>
      <c r="J12" s="15">
        <f ca="1">SUM(OFFSET(Import!$F$8,'Import Summary'!$A$4-Import!$B$8+'Import Summary'!I$40,3,'Import Summary'!J$39,1))/J$39</f>
        <v>100</v>
      </c>
      <c r="K12" s="15">
        <f ca="1">SUM(OFFSET(Import!$F$8,'Import Summary'!$A$4-Import!$B$8+'Import Summary'!J$40,3,'Import Summary'!K$39,1))/K$39</f>
        <v>35.483870967741936</v>
      </c>
      <c r="L12" s="15">
        <f ca="1">SUM(OFFSET(Import!$F$8,'Import Summary'!$A$4-Import!$B$8+'Import Summary'!K$40,3,'Import Summary'!L$39,1))/L$39</f>
        <v>170</v>
      </c>
      <c r="M12" s="15">
        <f ca="1">SUM(OFFSET(Import!$F$8,'Import Summary'!$A$4-Import!$B$8+'Import Summary'!L$40,3,'Import Summary'!M$39,1))/M$39</f>
        <v>138</v>
      </c>
      <c r="N12" s="24">
        <f t="shared" ca="1" si="1"/>
        <v>103.41369863013699</v>
      </c>
      <c r="O12" s="36"/>
      <c r="T12">
        <v>48</v>
      </c>
      <c r="U12">
        <v>5</v>
      </c>
      <c r="W12">
        <v>30</v>
      </c>
      <c r="X12">
        <f t="shared" si="2"/>
        <v>83</v>
      </c>
      <c r="Y12" t="s">
        <v>35</v>
      </c>
    </row>
    <row r="13" spans="1:25" x14ac:dyDescent="0.25">
      <c r="A13" s="5" t="str">
        <f>Import!J7</f>
        <v>Endesa</v>
      </c>
      <c r="B13" s="14">
        <f ca="1">SUM(OFFSET(Import!$F$8,'Import Summary'!$A$4-Import!$B$8+'Import Summary'!A$40,4,'Import Summary'!B$39,1))/B$39</f>
        <v>0</v>
      </c>
      <c r="C13" s="15">
        <f ca="1">SUM(OFFSET(Import!$F$8,'Import Summary'!$A$4-Import!$B$8+'Import Summary'!B$40,4,'Import Summary'!C$39,1))/C$39</f>
        <v>0</v>
      </c>
      <c r="D13" s="15">
        <f ca="1">SUM(OFFSET(Import!$F$8,'Import Summary'!$A$4-Import!$B$8+'Import Summary'!C$40,4,'Import Summary'!D$39,1))/D$39</f>
        <v>0</v>
      </c>
      <c r="E13" s="15">
        <f ca="1">SUM(OFFSET(Import!$F$8,'Import Summary'!$A$4-Import!$B$8+'Import Summary'!D$40,4,'Import Summary'!E$39,1))/E$39</f>
        <v>0</v>
      </c>
      <c r="F13" s="15">
        <f ca="1">SUM(OFFSET(Import!$F$8,'Import Summary'!$A$4-Import!$B$8+'Import Summary'!E$40,4,'Import Summary'!F$39,1))/F$39</f>
        <v>0</v>
      </c>
      <c r="G13" s="15">
        <f ca="1">SUM(OFFSET(Import!$F$8,'Import Summary'!$A$4-Import!$B$8+'Import Summary'!F$40,4,'Import Summary'!G$39,1))/G$39</f>
        <v>0</v>
      </c>
      <c r="H13" s="15">
        <f ca="1">SUM(OFFSET(Import!$F$8,'Import Summary'!$A$4-Import!$B$8+'Import Summary'!G$40,4,'Import Summary'!H$39,1))/H$39</f>
        <v>0</v>
      </c>
      <c r="I13" s="15">
        <f ca="1">SUM(OFFSET(Import!$F$8,'Import Summary'!$A$4-Import!$B$8+'Import Summary'!H$40,4,'Import Summary'!I$39,1))/I$39</f>
        <v>0</v>
      </c>
      <c r="J13" s="15">
        <f ca="1">SUM(OFFSET(Import!$F$8,'Import Summary'!$A$4-Import!$B$8+'Import Summary'!I$40,4,'Import Summary'!J$39,1))/J$39</f>
        <v>0</v>
      </c>
      <c r="K13" s="15">
        <f ca="1">SUM(OFFSET(Import!$F$8,'Import Summary'!$A$4-Import!$B$8+'Import Summary'!J$40,4,'Import Summary'!K$39,1))/K$39</f>
        <v>0</v>
      </c>
      <c r="L13" s="15">
        <f ca="1">SUM(OFFSET(Import!$F$8,'Import Summary'!$A$4-Import!$B$8+'Import Summary'!K$40,4,'Import Summary'!L$39,1))/L$39</f>
        <v>0</v>
      </c>
      <c r="M13" s="15">
        <f ca="1">SUM(OFFSET(Import!$F$8,'Import Summary'!$A$4-Import!$B$8+'Import Summary'!L$40,4,'Import Summary'!M$39,1))/M$39</f>
        <v>0</v>
      </c>
      <c r="N13" s="24">
        <f t="shared" ca="1" si="1"/>
        <v>0</v>
      </c>
      <c r="X13">
        <f t="shared" si="2"/>
        <v>0</v>
      </c>
    </row>
    <row r="14" spans="1:25" x14ac:dyDescent="0.25">
      <c r="A14" s="5" t="str">
        <f>Import!K7</f>
        <v>ESBI</v>
      </c>
      <c r="B14" s="14">
        <f ca="1">SUM(OFFSET(Import!$F$8,'Import Summary'!$A$4-Import!$B$8+'Import Summary'!A$40,5,'Import Summary'!B$39,1))/B$39</f>
        <v>90</v>
      </c>
      <c r="C14" s="15">
        <f ca="1">SUM(OFFSET(Import!$F$8,'Import Summary'!$A$4-Import!$B$8+'Import Summary'!B$40,5,'Import Summary'!C$39,1))/C$39</f>
        <v>90</v>
      </c>
      <c r="D14" s="15">
        <f ca="1">SUM(OFFSET(Import!$F$8,'Import Summary'!$A$4-Import!$B$8+'Import Summary'!C$40,5,'Import Summary'!D$39,1))/D$39</f>
        <v>97</v>
      </c>
      <c r="E14" s="15">
        <f ca="1">SUM(OFFSET(Import!$F$8,'Import Summary'!$A$4-Import!$B$8+'Import Summary'!D$40,5,'Import Summary'!E$39,1))/E$39</f>
        <v>97</v>
      </c>
      <c r="F14" s="15">
        <f ca="1">SUM(OFFSET(Import!$F$8,'Import Summary'!$A$4-Import!$B$8+'Import Summary'!E$40,5,'Import Summary'!F$39,1))/F$39</f>
        <v>97</v>
      </c>
      <c r="G14" s="15">
        <f ca="1">SUM(OFFSET(Import!$F$8,'Import Summary'!$A$4-Import!$B$8+'Import Summary'!F$40,5,'Import Summary'!G$39,1))/G$39</f>
        <v>76</v>
      </c>
      <c r="H14" s="15">
        <f ca="1">SUM(OFFSET(Import!$F$8,'Import Summary'!$A$4-Import!$B$8+'Import Summary'!G$40,5,'Import Summary'!H$39,1))/H$39</f>
        <v>76</v>
      </c>
      <c r="I14" s="15">
        <f ca="1">SUM(OFFSET(Import!$F$8,'Import Summary'!$A$4-Import!$B$8+'Import Summary'!H$40,5,'Import Summary'!I$39,1))/I$39</f>
        <v>101</v>
      </c>
      <c r="J14" s="15">
        <f ca="1">SUM(OFFSET(Import!$F$8,'Import Summary'!$A$4-Import!$B$8+'Import Summary'!I$40,5,'Import Summary'!J$39,1))/J$39</f>
        <v>86</v>
      </c>
      <c r="K14" s="15">
        <f ca="1">SUM(OFFSET(Import!$F$8,'Import Summary'!$A$4-Import!$B$8+'Import Summary'!J$40,5,'Import Summary'!K$39,1))/K$39</f>
        <v>103.61290322580645</v>
      </c>
      <c r="L14" s="15">
        <f ca="1">SUM(OFFSET(Import!$F$8,'Import Summary'!$A$4-Import!$B$8+'Import Summary'!K$40,5,'Import Summary'!L$39,1))/L$39</f>
        <v>70</v>
      </c>
      <c r="M14" s="15">
        <f ca="1">SUM(OFFSET(Import!$F$8,'Import Summary'!$A$4-Import!$B$8+'Import Summary'!L$40,5,'Import Summary'!M$39,1))/M$39</f>
        <v>30</v>
      </c>
      <c r="N14" s="24">
        <f t="shared" ca="1" si="1"/>
        <v>84.523287671232879</v>
      </c>
      <c r="T14">
        <v>22</v>
      </c>
      <c r="U14">
        <v>15</v>
      </c>
      <c r="X14">
        <f t="shared" si="2"/>
        <v>37</v>
      </c>
      <c r="Y14" t="s">
        <v>35</v>
      </c>
    </row>
    <row r="15" spans="1:25" x14ac:dyDescent="0.25">
      <c r="A15" s="5" t="str">
        <f>Import!L7</f>
        <v>NIE PPB</v>
      </c>
      <c r="B15" s="14">
        <f ca="1">SUM(OFFSET(Import!$F$8,'Import Summary'!$A$4-Import!$B$8+'Import Summary'!A$40,6,'Import Summary'!B$39,1))/B$39</f>
        <v>0</v>
      </c>
      <c r="C15" s="15">
        <f ca="1">SUM(OFFSET(Import!$F$8,'Import Summary'!$A$4-Import!$B$8+'Import Summary'!B$40,6,'Import Summary'!C$39,1))/C$39</f>
        <v>0</v>
      </c>
      <c r="D15" s="15">
        <f ca="1">SUM(OFFSET(Import!$F$8,'Import Summary'!$A$4-Import!$B$8+'Import Summary'!C$40,6,'Import Summary'!D$39,1))/D$39</f>
        <v>0</v>
      </c>
      <c r="E15" s="15">
        <f ca="1">SUM(OFFSET(Import!$F$8,'Import Summary'!$A$4-Import!$B$8+'Import Summary'!D$40,6,'Import Summary'!E$39,1))/E$39</f>
        <v>0</v>
      </c>
      <c r="F15" s="15">
        <f ca="1">SUM(OFFSET(Import!$F$8,'Import Summary'!$A$4-Import!$B$8+'Import Summary'!E$40,6,'Import Summary'!F$39,1))/F$39</f>
        <v>0</v>
      </c>
      <c r="G15" s="15">
        <f ca="1">SUM(OFFSET(Import!$F$8,'Import Summary'!$A$4-Import!$B$8+'Import Summary'!F$40,6,'Import Summary'!G$39,1))/G$39</f>
        <v>0</v>
      </c>
      <c r="H15" s="15">
        <f ca="1">SUM(OFFSET(Import!$F$8,'Import Summary'!$A$4-Import!$B$8+'Import Summary'!G$40,6,'Import Summary'!H$39,1))/H$39</f>
        <v>0</v>
      </c>
      <c r="I15" s="15">
        <f ca="1">SUM(OFFSET(Import!$F$8,'Import Summary'!$A$4-Import!$B$8+'Import Summary'!H$40,6,'Import Summary'!I$39,1))/I$39</f>
        <v>0</v>
      </c>
      <c r="J15" s="15">
        <f ca="1">SUM(OFFSET(Import!$F$8,'Import Summary'!$A$4-Import!$B$8+'Import Summary'!I$40,6,'Import Summary'!J$39,1))/J$39</f>
        <v>0</v>
      </c>
      <c r="K15" s="15">
        <f ca="1">SUM(OFFSET(Import!$F$8,'Import Summary'!$A$4-Import!$B$8+'Import Summary'!J$40,6,'Import Summary'!K$39,1))/K$39</f>
        <v>0</v>
      </c>
      <c r="L15" s="15">
        <f ca="1">SUM(OFFSET(Import!$F$8,'Import Summary'!$A$4-Import!$B$8+'Import Summary'!K$40,6,'Import Summary'!L$39,1))/L$39</f>
        <v>0</v>
      </c>
      <c r="M15" s="15">
        <f ca="1">SUM(OFFSET(Import!$F$8,'Import Summary'!$A$4-Import!$B$8+'Import Summary'!L$40,6,'Import Summary'!M$39,1))/M$39</f>
        <v>0</v>
      </c>
      <c r="N15" s="24">
        <f t="shared" ca="1" si="1"/>
        <v>0</v>
      </c>
      <c r="X15">
        <f t="shared" si="2"/>
        <v>0</v>
      </c>
    </row>
    <row r="16" spans="1:25" x14ac:dyDescent="0.25">
      <c r="A16" s="5" t="str">
        <f>Import!N7</f>
        <v>RWE</v>
      </c>
      <c r="B16" s="14">
        <f ca="1">SUM(OFFSET(Import!$F$8,'Import Summary'!$A$4-Import!$B$8+'Import Summary'!A$40,8,'Import Summary'!B$39,1))/B$39</f>
        <v>0</v>
      </c>
      <c r="C16" s="15">
        <f ca="1">SUM(OFFSET(Import!$F$8,'Import Summary'!$A$4-Import!$B$8+'Import Summary'!B$40,8,'Import Summary'!C$39,1))/C$39</f>
        <v>0</v>
      </c>
      <c r="D16" s="15">
        <f ca="1">SUM(OFFSET(Import!$F$8,'Import Summary'!$A$4-Import!$B$8+'Import Summary'!C$40,8,'Import Summary'!D$39,1))/D$39</f>
        <v>0</v>
      </c>
      <c r="E16" s="15">
        <f ca="1">SUM(OFFSET(Import!$F$8,'Import Summary'!$A$4-Import!$B$8+'Import Summary'!D$40,8,'Import Summary'!E$39,1))/E$39</f>
        <v>0</v>
      </c>
      <c r="F16" s="15">
        <f ca="1">SUM(OFFSET(Import!$F$8,'Import Summary'!$A$4-Import!$B$8+'Import Summary'!E$40,8,'Import Summary'!F$39,1))/F$39</f>
        <v>0</v>
      </c>
      <c r="G16" s="15">
        <f ca="1">SUM(OFFSET(Import!$F$8,'Import Summary'!$A$4-Import!$B$8+'Import Summary'!F$40,8,'Import Summary'!G$39,1))/G$39</f>
        <v>0</v>
      </c>
      <c r="H16" s="15">
        <f ca="1">SUM(OFFSET(Import!$F$8,'Import Summary'!$A$4-Import!$B$8+'Import Summary'!G$40,8,'Import Summary'!H$39,1))/H$39</f>
        <v>0</v>
      </c>
      <c r="I16" s="15">
        <f ca="1">SUM(OFFSET(Import!$F$8,'Import Summary'!$A$4-Import!$B$8+'Import Summary'!H$40,8,'Import Summary'!I$39,1))/I$39</f>
        <v>0</v>
      </c>
      <c r="J16" s="15">
        <f ca="1">SUM(OFFSET(Import!$F$8,'Import Summary'!$A$4-Import!$B$8+'Import Summary'!I$40,8,'Import Summary'!J$39,1))/J$39</f>
        <v>0</v>
      </c>
      <c r="K16" s="15">
        <f ca="1">SUM(OFFSET(Import!$F$8,'Import Summary'!$A$4-Import!$B$8+'Import Summary'!J$40,8,'Import Summary'!K$39,1))/K$39</f>
        <v>0</v>
      </c>
      <c r="L16" s="15">
        <f ca="1">SUM(OFFSET(Import!$F$8,'Import Summary'!$A$4-Import!$B$8+'Import Summary'!K$40,8,'Import Summary'!L$39,1))/L$39</f>
        <v>0</v>
      </c>
      <c r="M16" s="15">
        <f ca="1">SUM(OFFSET(Import!$F$8,'Import Summary'!$A$4-Import!$B$8+'Import Summary'!L$40,8,'Import Summary'!M$39,1))/M$39</f>
        <v>0</v>
      </c>
      <c r="N16" s="24">
        <f t="shared" ca="1" si="1"/>
        <v>0</v>
      </c>
      <c r="T16">
        <v>35</v>
      </c>
      <c r="X16">
        <f t="shared" si="2"/>
        <v>35</v>
      </c>
      <c r="Y16" t="s">
        <v>35</v>
      </c>
    </row>
    <row r="17" spans="1:24" x14ac:dyDescent="0.25">
      <c r="A17" s="5" t="str">
        <f>Import!M7</f>
        <v>Scottish Power EM</v>
      </c>
      <c r="B17" s="14">
        <f ca="1">SUM(OFFSET(Import!$F$8,'Import Summary'!$A$4-Import!$B$8+'Import Summary'!A$40,7,'Import Summary'!B$39,1))/B$39</f>
        <v>0</v>
      </c>
      <c r="C17" s="15">
        <f ca="1">SUM(OFFSET(Import!$F$8,'Import Summary'!$A$4-Import!$B$8+'Import Summary'!B$40,7,'Import Summary'!C$39,1))/C$39</f>
        <v>0</v>
      </c>
      <c r="D17" s="15">
        <f ca="1">SUM(OFFSET(Import!$F$8,'Import Summary'!$A$4-Import!$B$8+'Import Summary'!C$40,7,'Import Summary'!D$39,1))/D$39</f>
        <v>0</v>
      </c>
      <c r="E17" s="15">
        <f ca="1">SUM(OFFSET(Import!$F$8,'Import Summary'!$A$4-Import!$B$8+'Import Summary'!D$40,7,'Import Summary'!E$39,1))/E$39</f>
        <v>0</v>
      </c>
      <c r="F17" s="15">
        <f ca="1">SUM(OFFSET(Import!$F$8,'Import Summary'!$A$4-Import!$B$8+'Import Summary'!E$40,7,'Import Summary'!F$39,1))/F$39</f>
        <v>0</v>
      </c>
      <c r="G17" s="15">
        <f ca="1">SUM(OFFSET(Import!$F$8,'Import Summary'!$A$4-Import!$B$8+'Import Summary'!F$40,7,'Import Summary'!G$39,1))/G$39</f>
        <v>0</v>
      </c>
      <c r="H17" s="15">
        <f ca="1">SUM(OFFSET(Import!$F$8,'Import Summary'!$A$4-Import!$B$8+'Import Summary'!G$40,7,'Import Summary'!H$39,1))/H$39</f>
        <v>0</v>
      </c>
      <c r="I17" s="15">
        <f ca="1">SUM(OFFSET(Import!$F$8,'Import Summary'!$A$4-Import!$B$8+'Import Summary'!H$40,7,'Import Summary'!I$39,1))/I$39</f>
        <v>0</v>
      </c>
      <c r="J17" s="15">
        <f ca="1">SUM(OFFSET(Import!$F$8,'Import Summary'!$A$4-Import!$B$8+'Import Summary'!I$40,7,'Import Summary'!J$39,1))/J$39</f>
        <v>0</v>
      </c>
      <c r="K17" s="15">
        <f ca="1">SUM(OFFSET(Import!$F$8,'Import Summary'!$A$4-Import!$B$8+'Import Summary'!J$40,7,'Import Summary'!K$39,1))/K$39</f>
        <v>0</v>
      </c>
      <c r="L17" s="15">
        <f ca="1">SUM(OFFSET(Import!$F$8,'Import Summary'!$A$4-Import!$B$8+'Import Summary'!K$40,7,'Import Summary'!L$39,1))/L$39</f>
        <v>0</v>
      </c>
      <c r="M17" s="15">
        <f ca="1">SUM(OFFSET(Import!$F$8,'Import Summary'!$A$4-Import!$B$8+'Import Summary'!L$40,7,'Import Summary'!M$39,1))/M$39</f>
        <v>0</v>
      </c>
      <c r="N17" s="24">
        <f t="shared" ca="1" si="1"/>
        <v>0</v>
      </c>
      <c r="X17">
        <f t="shared" si="2"/>
        <v>0</v>
      </c>
    </row>
    <row r="18" spans="1:24" x14ac:dyDescent="0.25">
      <c r="A18" s="5" t="s">
        <v>29</v>
      </c>
      <c r="B18" s="14">
        <f ca="1">SUM(OFFSET(Import!$F$8,'Import Summary'!$A$4-Import!$B$8+'Import Summary'!A$40,10,'Import Summary'!B$39,1))/B$39</f>
        <v>0</v>
      </c>
      <c r="C18" s="15">
        <f ca="1">SUM(OFFSET(Import!$F$8,'Import Summary'!$A$4-Import!$B$8+'Import Summary'!B$40,10,'Import Summary'!C$39,1))/C$39</f>
        <v>0</v>
      </c>
      <c r="D18" s="15">
        <f ca="1">SUM(OFFSET(Import!$F$8,'Import Summary'!$A$4-Import!$B$8+'Import Summary'!C$40,10,'Import Summary'!D$39,1))/D$39</f>
        <v>0</v>
      </c>
      <c r="E18" s="15">
        <f ca="1">SUM(OFFSET(Import!$F$8,'Import Summary'!$A$4-Import!$B$8+'Import Summary'!D$40,10,'Import Summary'!E$39,1))/E$39</f>
        <v>0</v>
      </c>
      <c r="F18" s="15">
        <f ca="1">SUM(OFFSET(Import!$F$8,'Import Summary'!$A$4-Import!$B$8+'Import Summary'!E$40,10,'Import Summary'!F$39,1))/F$39</f>
        <v>0</v>
      </c>
      <c r="G18" s="15">
        <f ca="1">SUM(OFFSET(Import!$F$8,'Import Summary'!$A$4-Import!$B$8+'Import Summary'!F$40,10,'Import Summary'!G$39,1))/G$39</f>
        <v>0</v>
      </c>
      <c r="H18" s="15">
        <f ca="1">SUM(OFFSET(Import!$F$8,'Import Summary'!$A$4-Import!$B$8+'Import Summary'!G$40,10,'Import Summary'!H$39,1))/H$39</f>
        <v>0</v>
      </c>
      <c r="I18" s="15">
        <f ca="1">SUM(OFFSET(Import!$F$8,'Import Summary'!$A$4-Import!$B$8+'Import Summary'!H$40,10,'Import Summary'!I$39,1))/I$39</f>
        <v>0</v>
      </c>
      <c r="J18" s="15">
        <f ca="1">SUM(OFFSET(Import!$F$8,'Import Summary'!$A$4-Import!$B$8+'Import Summary'!I$40,10,'Import Summary'!J$39,1))/J$39</f>
        <v>0</v>
      </c>
      <c r="K18" s="15">
        <f ca="1">SUM(OFFSET(Import!$F$8,'Import Summary'!$A$4-Import!$B$8+'Import Summary'!J$40,10,'Import Summary'!K$39,1))/K$39</f>
        <v>0</v>
      </c>
      <c r="L18" s="15">
        <f ca="1">SUM(OFFSET(Import!$F$8,'Import Summary'!$A$4-Import!$B$8+'Import Summary'!K$40,10,'Import Summary'!L$39,1))/L$39</f>
        <v>0</v>
      </c>
      <c r="M18" s="15">
        <f ca="1">SUM(OFFSET(Import!$F$8,'Import Summary'!$A$4-Import!$B$8+'Import Summary'!L$40,10,'Import Summary'!M$39,1))/M$39</f>
        <v>0</v>
      </c>
      <c r="N18" s="24">
        <f t="shared" ca="1" si="1"/>
        <v>0</v>
      </c>
    </row>
    <row r="19" spans="1:24" x14ac:dyDescent="0.25">
      <c r="A19" s="5" t="s">
        <v>30</v>
      </c>
      <c r="B19" s="14">
        <f ca="1">SUM(OFFSET(Import!$F$8,'Import Summary'!$A$4-Import!$B$8+'Import Summary'!A$40,11,'Import Summary'!B$39,1))/B$39</f>
        <v>0</v>
      </c>
      <c r="C19" s="15">
        <f ca="1">SUM(OFFSET(Import!$F$8,'Import Summary'!$A$4-Import!$B$8+'Import Summary'!B$40,11,'Import Summary'!C$39,1))/C$39</f>
        <v>0</v>
      </c>
      <c r="D19" s="15">
        <f ca="1">SUM(OFFSET(Import!$F$8,'Import Summary'!$A$4-Import!$B$8+'Import Summary'!C$40,11,'Import Summary'!D$39,1))/D$39</f>
        <v>0</v>
      </c>
      <c r="E19" s="15">
        <f ca="1">SUM(OFFSET(Import!$F$8,'Import Summary'!$A$4-Import!$B$8+'Import Summary'!D$40,11,'Import Summary'!E$39,1))/E$39</f>
        <v>50</v>
      </c>
      <c r="F19" s="15">
        <f ca="1">SUM(OFFSET(Import!$F$8,'Import Summary'!$A$4-Import!$B$8+'Import Summary'!E$40,11,'Import Summary'!F$39,1))/F$39</f>
        <v>5</v>
      </c>
      <c r="G19" s="15">
        <f ca="1">SUM(OFFSET(Import!$F$8,'Import Summary'!$A$4-Import!$B$8+'Import Summary'!F$40,11,'Import Summary'!G$39,1))/G$39</f>
        <v>25</v>
      </c>
      <c r="H19" s="15">
        <f ca="1">SUM(OFFSET(Import!$F$8,'Import Summary'!$A$4-Import!$B$8+'Import Summary'!G$40,11,'Import Summary'!H$39,1))/H$39</f>
        <v>0</v>
      </c>
      <c r="I19" s="15">
        <f ca="1">SUM(OFFSET(Import!$F$8,'Import Summary'!$A$4-Import!$B$8+'Import Summary'!H$40,11,'Import Summary'!I$39,1))/I$39</f>
        <v>0</v>
      </c>
      <c r="J19" s="15">
        <f ca="1">SUM(OFFSET(Import!$F$8,'Import Summary'!$A$4-Import!$B$8+'Import Summary'!I$40,11,'Import Summary'!J$39,1))/J$39</f>
        <v>0</v>
      </c>
      <c r="K19" s="15">
        <f ca="1">SUM(OFFSET(Import!$F$8,'Import Summary'!$A$4-Import!$B$8+'Import Summary'!J$40,11,'Import Summary'!K$39,1))/K$39</f>
        <v>0</v>
      </c>
      <c r="L19" s="15">
        <f ca="1">SUM(OFFSET(Import!$F$8,'Import Summary'!$A$4-Import!$B$8+'Import Summary'!K$40,11,'Import Summary'!L$39,1))/L$39</f>
        <v>0</v>
      </c>
      <c r="M19" s="15">
        <f ca="1">SUM(OFFSET(Import!$F$8,'Import Summary'!$A$4-Import!$B$8+'Import Summary'!L$40,11,'Import Summary'!M$39,1))/M$39</f>
        <v>10</v>
      </c>
      <c r="N19" s="24">
        <f t="shared" ref="N19:N25" ca="1" si="3">SUMPRODUCT(B19:M19,$B$39:$M$39)/SUM($B$39:$M$39)</f>
        <v>7.506849315068493</v>
      </c>
    </row>
    <row r="20" spans="1:24" x14ac:dyDescent="0.25">
      <c r="A20" s="5" t="s">
        <v>40</v>
      </c>
      <c r="B20" s="14">
        <f ca="1">SUM(OFFSET(Import!$F$8,'Import Summary'!$A$4-Import!$B$8+'Import Summary'!A$40,12,'Import Summary'!B$39,1))/B$39</f>
        <v>0</v>
      </c>
      <c r="C20" s="15">
        <f ca="1">SUM(OFFSET(Import!$F$8,'Import Summary'!$A$4-Import!$B$8+'Import Summary'!B$40,12,'Import Summary'!C$39,1))/C$39</f>
        <v>0</v>
      </c>
      <c r="D20" s="15">
        <f ca="1">SUM(OFFSET(Import!$F$8,'Import Summary'!$A$4-Import!$B$8+'Import Summary'!C$40,12,'Import Summary'!D$39,1))/D$39</f>
        <v>0</v>
      </c>
      <c r="E20" s="15">
        <f ca="1">SUM(OFFSET(Import!$F$8,'Import Summary'!$A$4-Import!$B$8+'Import Summary'!D$40,12,'Import Summary'!E$39,1))/E$39</f>
        <v>34</v>
      </c>
      <c r="F20" s="15">
        <f ca="1">SUM(OFFSET(Import!$F$8,'Import Summary'!$A$4-Import!$B$8+'Import Summary'!E$40,12,'Import Summary'!F$39,1))/F$39</f>
        <v>45</v>
      </c>
      <c r="G20" s="15">
        <f ca="1">SUM(OFFSET(Import!$F$8,'Import Summary'!$A$4-Import!$B$8+'Import Summary'!F$40,12,'Import Summary'!G$39,1))/G$39</f>
        <v>30</v>
      </c>
      <c r="H20" s="15">
        <f ca="1">SUM(OFFSET(Import!$F$8,'Import Summary'!$A$4-Import!$B$8+'Import Summary'!G$40,12,'Import Summary'!H$39,1))/H$39</f>
        <v>10</v>
      </c>
      <c r="I20" s="15">
        <f ca="1">SUM(OFFSET(Import!$F$8,'Import Summary'!$A$4-Import!$B$8+'Import Summary'!H$40,12,'Import Summary'!I$39,1))/I$39</f>
        <v>10</v>
      </c>
      <c r="J20" s="15">
        <f ca="1">SUM(OFFSET(Import!$F$8,'Import Summary'!$A$4-Import!$B$8+'Import Summary'!I$40,12,'Import Summary'!J$39,1))/J$39</f>
        <v>10</v>
      </c>
      <c r="K20" s="15">
        <f ca="1">SUM(OFFSET(Import!$F$8,'Import Summary'!$A$4-Import!$B$8+'Import Summary'!J$40,12,'Import Summary'!K$39,1))/K$39</f>
        <v>0</v>
      </c>
      <c r="L20" s="15">
        <f ca="1">SUM(OFFSET(Import!$F$8,'Import Summary'!$A$4-Import!$B$8+'Import Summary'!K$40,12,'Import Summary'!L$39,1))/L$39</f>
        <v>0</v>
      </c>
      <c r="M20" s="33">
        <f ca="1">SUM(OFFSET(Import!$F$8,'Import Summary'!$A$4-Import!$B$8+'Import Summary'!L$40,12,'Import Summary'!M$39,1))/M$39</f>
        <v>0</v>
      </c>
      <c r="N20" s="24">
        <f t="shared" ca="1" si="3"/>
        <v>11.602739726027398</v>
      </c>
    </row>
    <row r="21" spans="1:24" x14ac:dyDescent="0.25">
      <c r="A21" s="5" t="s">
        <v>41</v>
      </c>
      <c r="B21" s="14">
        <f ca="1">SUM(OFFSET(Import!$F$8,'Import Summary'!$A$4-Import!$B$8+'Import Summary'!A$40,13,'Import Summary'!B$39,1))/B$39</f>
        <v>0</v>
      </c>
      <c r="C21" s="15">
        <f ca="1">SUM(OFFSET(Import!$F$8,'Import Summary'!$A$4-Import!$B$8+'Import Summary'!B$40,13,'Import Summary'!C$39,1))/C$39</f>
        <v>0</v>
      </c>
      <c r="D21" s="15">
        <f ca="1">SUM(OFFSET(Import!$F$8,'Import Summary'!$A$4-Import!$B$8+'Import Summary'!C$40,13,'Import Summary'!D$39,1))/D$39</f>
        <v>5</v>
      </c>
      <c r="E21" s="15">
        <f ca="1">SUM(OFFSET(Import!$F$8,'Import Summary'!$A$4-Import!$B$8+'Import Summary'!D$40,13,'Import Summary'!E$39,1))/E$39</f>
        <v>10</v>
      </c>
      <c r="F21" s="15">
        <f ca="1">SUM(OFFSET(Import!$F$8,'Import Summary'!$A$4-Import!$B$8+'Import Summary'!E$40,13,'Import Summary'!F$39,1))/F$39</f>
        <v>15</v>
      </c>
      <c r="G21" s="15">
        <f ca="1">SUM(OFFSET(Import!$F$8,'Import Summary'!$A$4-Import!$B$8+'Import Summary'!F$40,13,'Import Summary'!G$39,1))/G$39</f>
        <v>15</v>
      </c>
      <c r="H21" s="15">
        <f ca="1">SUM(OFFSET(Import!$F$8,'Import Summary'!$A$4-Import!$B$8+'Import Summary'!G$40,13,'Import Summary'!H$39,1))/H$39</f>
        <v>5</v>
      </c>
      <c r="I21" s="15">
        <f ca="1">SUM(OFFSET(Import!$F$8,'Import Summary'!$A$4-Import!$B$8+'Import Summary'!H$40,13,'Import Summary'!I$39,1))/I$39</f>
        <v>5</v>
      </c>
      <c r="J21" s="15">
        <f ca="1">SUM(OFFSET(Import!$F$8,'Import Summary'!$A$4-Import!$B$8+'Import Summary'!I$40,13,'Import Summary'!J$39,1))/J$39</f>
        <v>0</v>
      </c>
      <c r="K21" s="15">
        <f ca="1">SUM(OFFSET(Import!$F$8,'Import Summary'!$A$4-Import!$B$8+'Import Summary'!J$40,13,'Import Summary'!K$39,1))/K$39</f>
        <v>0</v>
      </c>
      <c r="L21" s="15">
        <f ca="1">SUM(OFFSET(Import!$F$8,'Import Summary'!$A$4-Import!$B$8+'Import Summary'!K$40,13,'Import Summary'!L$39,1))/L$39</f>
        <v>0</v>
      </c>
      <c r="M21" s="15">
        <f ca="1">SUM(OFFSET(Import!$F$8,'Import Summary'!$A$4-Import!$B$8+'Import Summary'!L$40,13,'Import Summary'!M$39,1))/M$39</f>
        <v>0</v>
      </c>
      <c r="N21" s="24">
        <f t="shared" ca="1" si="3"/>
        <v>4.602739726027397</v>
      </c>
    </row>
    <row r="22" spans="1:24" x14ac:dyDescent="0.25">
      <c r="A22" s="5" t="s">
        <v>43</v>
      </c>
      <c r="B22" s="14">
        <f ca="1">SUM(OFFSET(Import!$F$8,'Import Summary'!$A$4-Import!$B$8+'Import Summary'!A$40,14,'Import Summary'!B$39,1))/B$39</f>
        <v>0</v>
      </c>
      <c r="C22" s="15">
        <f ca="1">SUM(OFFSET(Import!$F$8,'Import Summary'!$A$4-Import!$B$8+'Import Summary'!B$40,14,'Import Summary'!C$39,1))/C$39</f>
        <v>0</v>
      </c>
      <c r="D22" s="15">
        <f ca="1">SUM(OFFSET(Import!$F$8,'Import Summary'!$A$4-Import!$B$8+'Import Summary'!C$40,14,'Import Summary'!D$39,1))/D$39</f>
        <v>20</v>
      </c>
      <c r="E22" s="15">
        <f ca="1">SUM(OFFSET(Import!$F$8,'Import Summary'!$A$4-Import!$B$8+'Import Summary'!D$40,14,'Import Summary'!E$39,1))/E$39</f>
        <v>0</v>
      </c>
      <c r="F22" s="15">
        <f ca="1">SUM(OFFSET(Import!$F$8,'Import Summary'!$A$4-Import!$B$8+'Import Summary'!E$40,14,'Import Summary'!F$39,1))/F$39</f>
        <v>0</v>
      </c>
      <c r="G22" s="15">
        <f ca="1">SUM(OFFSET(Import!$F$8,'Import Summary'!$A$4-Import!$B$8+'Import Summary'!F$40,14,'Import Summary'!G$39,1))/G$39</f>
        <v>0</v>
      </c>
      <c r="H22" s="15">
        <f ca="1">SUM(OFFSET(Import!$F$8,'Import Summary'!$A$4-Import!$B$8+'Import Summary'!G$40,14,'Import Summary'!H$39,1))/H$39</f>
        <v>0</v>
      </c>
      <c r="I22" s="15">
        <f ca="1">SUM(OFFSET(Import!$F$8,'Import Summary'!$A$4-Import!$B$8+'Import Summary'!H$40,14,'Import Summary'!I$39,1))/I$39</f>
        <v>0</v>
      </c>
      <c r="J22" s="15">
        <f ca="1">SUM(OFFSET(Import!$F$8,'Import Summary'!$A$4-Import!$B$8+'Import Summary'!I$40,14,'Import Summary'!J$39,1))/J$39</f>
        <v>0</v>
      </c>
      <c r="K22" s="15">
        <f ca="1">SUM(OFFSET(Import!$F$8,'Import Summary'!$A$4-Import!$B$8+'Import Summary'!J$40,14,'Import Summary'!K$39,1))/K$39</f>
        <v>0</v>
      </c>
      <c r="L22" s="15">
        <f ca="1">SUM(OFFSET(Import!$F$8,'Import Summary'!$A$4-Import!$B$8+'Import Summary'!K$40,14,'Import Summary'!L$39,1))/L$39</f>
        <v>0</v>
      </c>
      <c r="M22" s="15">
        <f ca="1">SUM(OFFSET(Import!$F$8,'Import Summary'!$A$4-Import!$B$8+'Import Summary'!L$40,14,'Import Summary'!M$39,1))/M$39</f>
        <v>0</v>
      </c>
      <c r="N22" s="24">
        <f t="shared" ca="1" si="3"/>
        <v>1.6986301369863013</v>
      </c>
    </row>
    <row r="23" spans="1:24" ht="13.8" thickBot="1" x14ac:dyDescent="0.3">
      <c r="A23" s="5" t="s">
        <v>37</v>
      </c>
      <c r="B23" s="14">
        <f ca="1">SUM(OFFSET(Import!$F$8,'Import Summary'!$A$4-Import!$B$8+'Import Summary'!A$40,15,'Import Summary'!B$39,1))/B$39</f>
        <v>0</v>
      </c>
      <c r="C23" s="15">
        <f ca="1">SUM(OFFSET(Import!$F$8,'Import Summary'!$A$4-Import!$B$8+'Import Summary'!B$40,15,'Import Summary'!C$39,1))/C$39</f>
        <v>0</v>
      </c>
      <c r="D23" s="15">
        <f ca="1">SUM(OFFSET(Import!$F$8,'Import Summary'!$A$4-Import!$B$8+'Import Summary'!C$40,15,'Import Summary'!D$39,1))/D$39</f>
        <v>0</v>
      </c>
      <c r="E23" s="15">
        <f ca="1">SUM(OFFSET(Import!$F$8,'Import Summary'!$A$4-Import!$B$8+'Import Summary'!D$40,15,'Import Summary'!E$39,1))/E$39</f>
        <v>0</v>
      </c>
      <c r="F23" s="15">
        <f ca="1">SUM(OFFSET(Import!$F$8,'Import Summary'!$A$4-Import!$B$8+'Import Summary'!E$40,15,'Import Summary'!F$39,1))/F$39</f>
        <v>0</v>
      </c>
      <c r="G23" s="15">
        <f ca="1">SUM(OFFSET(Import!$F$8,'Import Summary'!$A$4-Import!$B$8+'Import Summary'!F$40,15,'Import Summary'!G$39,1))/G$39</f>
        <v>0</v>
      </c>
      <c r="H23" s="15">
        <f ca="1">SUM(OFFSET(Import!$F$8,'Import Summary'!$A$4-Import!$B$8+'Import Summary'!G$40,15,'Import Summary'!H$39,1))/H$39</f>
        <v>0</v>
      </c>
      <c r="I23" s="15">
        <f ca="1">SUM(OFFSET(Import!$F$8,'Import Summary'!$A$4-Import!$B$8+'Import Summary'!H$40,15,'Import Summary'!I$39,1))/I$39</f>
        <v>0</v>
      </c>
      <c r="J23" s="15">
        <f ca="1">SUM(OFFSET(Import!$F$8,'Import Summary'!$A$4-Import!$B$8+'Import Summary'!I$40,15,'Import Summary'!J$39,1))/J$39</f>
        <v>0</v>
      </c>
      <c r="K23" s="15">
        <f ca="1">SUM(OFFSET(Import!$F$8,'Import Summary'!$A$4-Import!$B$8+'Import Summary'!J$40,15,'Import Summary'!K$39,1))/K$39</f>
        <v>0</v>
      </c>
      <c r="L23" s="15">
        <f ca="1">SUM(OFFSET(Import!$F$8,'Import Summary'!$A$4-Import!$B$8+'Import Summary'!K$40,15,'Import Summary'!L$39,1))/L$39</f>
        <v>0</v>
      </c>
      <c r="M23" s="15">
        <f ca="1">SUM(OFFSET(Import!$F$8,'Import Summary'!$A$4-Import!$B$8+'Import Summary'!L$40,15,'Import Summary'!M$39,1))/M$39</f>
        <v>0</v>
      </c>
      <c r="N23" s="24">
        <f t="shared" ca="1" si="3"/>
        <v>0</v>
      </c>
    </row>
    <row r="24" spans="1:24" x14ac:dyDescent="0.25">
      <c r="A24" s="6" t="s">
        <v>14</v>
      </c>
      <c r="B24" s="28">
        <f t="shared" ref="B24:L24" ca="1" si="4">SUM(B8:B23)</f>
        <v>250</v>
      </c>
      <c r="C24" s="18">
        <f t="shared" ca="1" si="4"/>
        <v>260</v>
      </c>
      <c r="D24" s="18">
        <f t="shared" ca="1" si="4"/>
        <v>335</v>
      </c>
      <c r="E24" s="18">
        <f t="shared" ca="1" si="4"/>
        <v>390</v>
      </c>
      <c r="F24" s="18">
        <f t="shared" ca="1" si="4"/>
        <v>375</v>
      </c>
      <c r="G24" s="18">
        <f t="shared" ca="1" si="4"/>
        <v>405</v>
      </c>
      <c r="H24" s="18">
        <f t="shared" ca="1" si="4"/>
        <v>405</v>
      </c>
      <c r="I24" s="18">
        <f t="shared" ca="1" si="4"/>
        <v>405</v>
      </c>
      <c r="J24" s="18">
        <f t="shared" ca="1" si="4"/>
        <v>365</v>
      </c>
      <c r="K24" s="18">
        <f t="shared" ca="1" si="4"/>
        <v>266.12903225806451</v>
      </c>
      <c r="L24" s="18">
        <f t="shared" ca="1" si="4"/>
        <v>265</v>
      </c>
      <c r="M24" s="18">
        <f ca="1">SUM(M8:M23)</f>
        <v>325</v>
      </c>
      <c r="N24" s="23">
        <f t="shared" ca="1" si="3"/>
        <v>336.8082191780822</v>
      </c>
      <c r="P24" s="36"/>
      <c r="Q24" s="36"/>
    </row>
    <row r="25" spans="1:24" ht="13.8" thickBot="1" x14ac:dyDescent="0.3">
      <c r="A25" s="7" t="s">
        <v>15</v>
      </c>
      <c r="B25" s="19">
        <f ca="1">SUM(OFFSET(Import!$F$8,'Import Summary'!$A$4-Import!$B$8+'Import Summary'!A$40,-1,'Import Summary'!B$39,1))/B$39</f>
        <v>160</v>
      </c>
      <c r="C25" s="20">
        <f ca="1">SUM(OFFSET(Import!$F$8,'Import Summary'!$A$4-Import!$B$8+'Import Summary'!B$40,-1,'Import Summary'!C$39,1))/C$39</f>
        <v>150</v>
      </c>
      <c r="D25" s="20">
        <f ca="1">SUM(OFFSET(Import!$F$8,'Import Summary'!$A$4-Import!$B$8+'Import Summary'!C$40,-1,'Import Summary'!D$39,1))/D$39</f>
        <v>75</v>
      </c>
      <c r="E25" s="20">
        <f ca="1">SUM(OFFSET(Import!$F$8,'Import Summary'!$A$4-Import!$B$8+'Import Summary'!D$40,-1,'Import Summary'!E$39,1))/E$39</f>
        <v>60</v>
      </c>
      <c r="F25" s="20">
        <f ca="1">SUM(OFFSET(Import!$F$8,'Import Summary'!$A$4-Import!$B$8+'Import Summary'!E$40,-1,'Import Summary'!F$39,1))/F$39</f>
        <v>75</v>
      </c>
      <c r="G25" s="20">
        <f ca="1">SUM(OFFSET(Import!$F$8,'Import Summary'!$A$4-Import!$B$8+'Import Summary'!F$40,-1,'Import Summary'!G$39,1))/G$39</f>
        <v>45</v>
      </c>
      <c r="H25" s="20">
        <f ca="1">SUM(OFFSET(Import!$F$8,'Import Summary'!$A$4-Import!$B$8+'Import Summary'!G$40,-1,'Import Summary'!H$39,1))/H$39</f>
        <v>45</v>
      </c>
      <c r="I25" s="20">
        <f ca="1">SUM(OFFSET(Import!$F$8,'Import Summary'!$A$4-Import!$B$8+'Import Summary'!H$40,-1,'Import Summary'!I$39,1))/I$39</f>
        <v>45</v>
      </c>
      <c r="J25" s="20">
        <f ca="1">SUM(OFFSET(Import!$F$8,'Import Summary'!$A$4-Import!$B$8+'Import Summary'!I$40,-1,'Import Summary'!J$39,1))/J$39</f>
        <v>45</v>
      </c>
      <c r="K25" s="20">
        <f ca="1">SUM(OFFSET(Import!$F$8,'Import Summary'!$A$4-Import!$B$8+'Import Summary'!J$40,-1,'Import Summary'!K$39,1))/K$39</f>
        <v>143.87096774193549</v>
      </c>
      <c r="L25" s="20">
        <f ca="1">SUM(OFFSET(Import!$F$8,'Import Summary'!$A$4-Import!$B$8+'Import Summary'!K$40,-1,'Import Summary'!L$39,1))/L$39</f>
        <v>130</v>
      </c>
      <c r="M25" s="21">
        <f ca="1">SUM(OFFSET(Import!$F$8,'Import Summary'!$A$4-Import!$B$8+'Import Summary'!L$40,-1,'Import Summary'!M$39,1))/M$39</f>
        <v>80</v>
      </c>
      <c r="N25" s="25">
        <f t="shared" ca="1" si="3"/>
        <v>88.082191780821915</v>
      </c>
    </row>
    <row r="27" spans="1:24" x14ac:dyDescent="0.25">
      <c r="S27" s="35"/>
    </row>
    <row r="38" spans="2:14" x14ac:dyDescent="0.25">
      <c r="N38" s="2">
        <f>IF(MONTH(M7)=12,DATE(YEAR(M7)+1,1,1),DATE(YEAR(M7),MONTH(M7)+1,1))</f>
        <v>43313</v>
      </c>
    </row>
    <row r="39" spans="2:14" x14ac:dyDescent="0.25">
      <c r="B39">
        <f>C7-B7</f>
        <v>31</v>
      </c>
      <c r="C39">
        <f t="shared" ref="C39:L39" si="5">D7-C7</f>
        <v>30</v>
      </c>
      <c r="D39">
        <f t="shared" si="5"/>
        <v>31</v>
      </c>
      <c r="E39">
        <f t="shared" si="5"/>
        <v>30</v>
      </c>
      <c r="F39">
        <f t="shared" si="5"/>
        <v>31</v>
      </c>
      <c r="G39">
        <f t="shared" si="5"/>
        <v>31</v>
      </c>
      <c r="H39">
        <f t="shared" si="5"/>
        <v>28</v>
      </c>
      <c r="I39">
        <f t="shared" si="5"/>
        <v>31</v>
      </c>
      <c r="J39">
        <f t="shared" si="5"/>
        <v>30</v>
      </c>
      <c r="K39">
        <f t="shared" si="5"/>
        <v>31</v>
      </c>
      <c r="L39">
        <f t="shared" si="5"/>
        <v>30</v>
      </c>
      <c r="M39">
        <f>N38-M7</f>
        <v>31</v>
      </c>
    </row>
    <row r="40" spans="2:14" x14ac:dyDescent="0.25">
      <c r="B40">
        <f>A40+B39</f>
        <v>31</v>
      </c>
      <c r="C40">
        <f t="shared" ref="C40:M40" si="6">B40+C39</f>
        <v>61</v>
      </c>
      <c r="D40">
        <f t="shared" si="6"/>
        <v>92</v>
      </c>
      <c r="E40">
        <f t="shared" si="6"/>
        <v>122</v>
      </c>
      <c r="F40">
        <f t="shared" si="6"/>
        <v>153</v>
      </c>
      <c r="G40">
        <f t="shared" si="6"/>
        <v>184</v>
      </c>
      <c r="H40">
        <f t="shared" si="6"/>
        <v>212</v>
      </c>
      <c r="I40">
        <f t="shared" si="6"/>
        <v>243</v>
      </c>
      <c r="J40">
        <f t="shared" si="6"/>
        <v>273</v>
      </c>
      <c r="K40">
        <f t="shared" si="6"/>
        <v>304</v>
      </c>
      <c r="L40">
        <f t="shared" si="6"/>
        <v>334</v>
      </c>
      <c r="M40">
        <f t="shared" si="6"/>
        <v>365</v>
      </c>
    </row>
    <row r="61" spans="5:11" x14ac:dyDescent="0.25">
      <c r="K61" s="30"/>
    </row>
    <row r="62" spans="5:11" x14ac:dyDescent="0.25">
      <c r="K62" s="30"/>
    </row>
    <row r="63" spans="5:11" x14ac:dyDescent="0.25">
      <c r="K63" s="30"/>
    </row>
    <row r="64" spans="5:11" x14ac:dyDescent="0.25">
      <c r="E64" s="1"/>
      <c r="F64" s="1"/>
      <c r="G64" s="1"/>
      <c r="H64" s="1"/>
      <c r="I64" s="1"/>
      <c r="K64" s="30"/>
    </row>
    <row r="65" spans="5:11" x14ac:dyDescent="0.25">
      <c r="K65" s="30"/>
    </row>
    <row r="66" spans="5:11" x14ac:dyDescent="0.25">
      <c r="E66" s="37"/>
      <c r="F66" s="37"/>
      <c r="G66" s="37"/>
      <c r="H66" s="37"/>
      <c r="I66" s="37"/>
    </row>
    <row r="69" spans="5:11" x14ac:dyDescent="0.25">
      <c r="E69" s="35"/>
      <c r="F69" s="35"/>
      <c r="G69" s="35"/>
      <c r="H69" s="35"/>
      <c r="I69" s="35"/>
    </row>
    <row r="71" spans="5:11" x14ac:dyDescent="0.25">
      <c r="E71" s="38"/>
      <c r="F71" s="38"/>
      <c r="G71" s="38"/>
      <c r="H71" s="38"/>
      <c r="I71" s="38"/>
      <c r="J71" s="38"/>
    </row>
    <row r="73" spans="5:11" x14ac:dyDescent="0.25">
      <c r="E73" s="37"/>
    </row>
  </sheetData>
  <phoneticPr fontId="1" type="noConversion"/>
  <pageMargins left="0.75" right="0.75" top="1" bottom="1" header="0.5" footer="0.5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7" zoomScale="85" zoomScaleNormal="85" workbookViewId="0">
      <selection activeCell="A5" sqref="A5"/>
    </sheetView>
  </sheetViews>
  <sheetFormatPr defaultColWidth="0" defaultRowHeight="13.2" x14ac:dyDescent="0.25"/>
  <cols>
    <col min="1" max="1" width="18" customWidth="1"/>
    <col min="2" max="8" width="9.109375" customWidth="1"/>
    <col min="9" max="9" width="11.109375" customWidth="1"/>
    <col min="10" max="13" width="9.109375" customWidth="1"/>
    <col min="14" max="14" width="15.33203125" bestFit="1" customWidth="1"/>
    <col min="15" max="15" width="9.109375" customWidth="1"/>
    <col min="16" max="17" width="9.109375" hidden="1" customWidth="1"/>
    <col min="18" max="18" width="17.33203125" hidden="1" customWidth="1"/>
    <col min="19" max="16384" width="9.109375" hidden="1"/>
  </cols>
  <sheetData>
    <row r="1" spans="1:16" ht="17.399999999999999" x14ac:dyDescent="0.3">
      <c r="A1" s="10" t="s">
        <v>5</v>
      </c>
      <c r="H1" s="26" t="s">
        <v>0</v>
      </c>
      <c r="I1" s="27">
        <f>Import!C4</f>
        <v>43287</v>
      </c>
    </row>
    <row r="2" spans="1:16" ht="17.399999999999999" x14ac:dyDescent="0.3">
      <c r="A2" s="10" t="s">
        <v>20</v>
      </c>
    </row>
    <row r="3" spans="1:16" ht="17.399999999999999" x14ac:dyDescent="0.3">
      <c r="A3" s="10" t="s">
        <v>17</v>
      </c>
    </row>
    <row r="4" spans="1:16" ht="17.399999999999999" x14ac:dyDescent="0.3">
      <c r="A4" s="9">
        <v>42948</v>
      </c>
    </row>
    <row r="6" spans="1:16" ht="16.2" thickBot="1" x14ac:dyDescent="0.35">
      <c r="A6" s="11" t="str">
        <f>CONCATENATE("Export Capacity MW Allocations for 12 months starting ",TEXT(A4,"dd-mmm-yy"))</f>
        <v>Export Capacity MW Allocations for 12 months starting 01-Aug-17</v>
      </c>
    </row>
    <row r="7" spans="1:16" ht="13.8" thickBot="1" x14ac:dyDescent="0.3">
      <c r="A7" s="4"/>
      <c r="B7" s="8">
        <f>A4</f>
        <v>42948</v>
      </c>
      <c r="C7" s="8">
        <f t="shared" ref="C7:M7" si="0">IF(MONTH(B7)=12,DATE(YEAR(B7)+1,1,1),DATE(YEAR(B7),MONTH(B7)+1,1))</f>
        <v>42979</v>
      </c>
      <c r="D7" s="8">
        <f t="shared" si="0"/>
        <v>43009</v>
      </c>
      <c r="E7" s="8">
        <f t="shared" si="0"/>
        <v>43040</v>
      </c>
      <c r="F7" s="8">
        <f t="shared" si="0"/>
        <v>43070</v>
      </c>
      <c r="G7" s="8">
        <f t="shared" si="0"/>
        <v>43101</v>
      </c>
      <c r="H7" s="8">
        <f t="shared" si="0"/>
        <v>43132</v>
      </c>
      <c r="I7" s="8">
        <f t="shared" si="0"/>
        <v>43160</v>
      </c>
      <c r="J7" s="8">
        <f t="shared" si="0"/>
        <v>43191</v>
      </c>
      <c r="K7" s="8">
        <f t="shared" si="0"/>
        <v>43221</v>
      </c>
      <c r="L7" s="8">
        <f t="shared" si="0"/>
        <v>43252</v>
      </c>
      <c r="M7" s="8">
        <f t="shared" si="0"/>
        <v>43282</v>
      </c>
      <c r="N7" s="22" t="s">
        <v>16</v>
      </c>
    </row>
    <row r="8" spans="1:16" x14ac:dyDescent="0.25">
      <c r="A8" s="5" t="str">
        <f>Export!F7</f>
        <v>Bord Gais Eireann</v>
      </c>
      <c r="B8" s="12">
        <f ca="1">SUM(OFFSET(Export!$F$8,'Export Summary'!$A$4-Export!$B$8+'Export Summary'!A$40,0,'Export Summary'!B$39,1))/B$39</f>
        <v>0</v>
      </c>
      <c r="C8" s="13">
        <f ca="1">SUM(OFFSET(Export!$F$8,'Export Summary'!$A$4-Export!$B$8+'Export Summary'!B$40,0,'Export Summary'!C$39,1))/C$39</f>
        <v>0</v>
      </c>
      <c r="D8" s="13">
        <f ca="1">SUM(OFFSET(Export!$F$8,'Export Summary'!$A$4-Export!$B$8+'Export Summary'!C$40,0,'Export Summary'!D$39,1))/D$39</f>
        <v>0</v>
      </c>
      <c r="E8" s="13">
        <f ca="1">SUM(OFFSET(Export!$F$8,'Export Summary'!$A$4-Export!$B$8+'Export Summary'!D$40,0,'Export Summary'!E$39,1))/E$39</f>
        <v>0</v>
      </c>
      <c r="F8" s="13">
        <f ca="1">SUM(OFFSET(Export!$F$8,'Export Summary'!$A$4-Export!$B$8+'Export Summary'!E$40,0,'Export Summary'!F$39,1))/F$39</f>
        <v>0</v>
      </c>
      <c r="G8" s="13">
        <f ca="1">SUM(OFFSET(Export!$F$8,'Export Summary'!$A$4-Export!$B$8+'Export Summary'!F$40,0,'Export Summary'!G$39,1))/G$39</f>
        <v>0</v>
      </c>
      <c r="H8" s="13">
        <f ca="1">SUM(OFFSET(Export!$F$8,'Export Summary'!$A$4-Export!$B$8+'Export Summary'!G$40,0,'Export Summary'!H$39,1))/H$39</f>
        <v>0</v>
      </c>
      <c r="I8" s="13">
        <f ca="1">SUM(OFFSET(Export!$F$8,'Export Summary'!$A$4-Export!$B$8+'Export Summary'!H$40,0,'Export Summary'!I$39,1))/I$39</f>
        <v>0</v>
      </c>
      <c r="J8" s="13">
        <f ca="1">SUM(OFFSET(Export!$F$8,'Export Summary'!$A$4-Export!$B$8+'Export Summary'!I$40,0,'Export Summary'!J$39,1))/J$39</f>
        <v>0</v>
      </c>
      <c r="K8" s="13">
        <f ca="1">SUM(OFFSET(Export!$F$8,'Export Summary'!$A$4-Export!$B$8+'Export Summary'!J$40,0,'Export Summary'!K$39,1))/K$39</f>
        <v>0</v>
      </c>
      <c r="L8" s="13">
        <f ca="1">SUM(OFFSET(Export!$F$8,'Export Summary'!$A$4-Export!$B$8+'Export Summary'!K$40,0,'Export Summary'!L$39,1))/L$39</f>
        <v>0</v>
      </c>
      <c r="M8" s="13">
        <f ca="1">SUM(OFFSET(Export!$F$8,'Export Summary'!$A$4-Export!$B$8+'Export Summary'!L$40,0,'Export Summary'!M$39,1))/M$39</f>
        <v>0</v>
      </c>
      <c r="N8" s="23">
        <f t="shared" ref="N8:N25" ca="1" si="1">SUMPRODUCT(B8:M8,$B$39:$M$39)/SUM($B$39:$M$39)</f>
        <v>0</v>
      </c>
      <c r="P8" s="30"/>
    </row>
    <row r="9" spans="1:16" x14ac:dyDescent="0.25">
      <c r="A9" s="5" t="str">
        <f>Export!G7</f>
        <v>Airtricity/SSE</v>
      </c>
      <c r="B9" s="14">
        <f ca="1">SUM(OFFSET(Export!$F$8,'Export Summary'!$A$4-Export!$B$8+'Export Summary'!A$40,1,'Export Summary'!B$39,1))/B$39</f>
        <v>6</v>
      </c>
      <c r="C9" s="15">
        <f ca="1">SUM(OFFSET(Export!$F$8,'Export Summary'!$A$4-Export!$B$8+'Export Summary'!B$40,1,'Export Summary'!C$39,1))/C$39</f>
        <v>6</v>
      </c>
      <c r="D9" s="15">
        <f ca="1">SUM(OFFSET(Export!$F$8,'Export Summary'!$A$4-Export!$B$8+'Export Summary'!C$40,1,'Export Summary'!D$39,1))/D$39</f>
        <v>0</v>
      </c>
      <c r="E9" s="15">
        <f ca="1">SUM(OFFSET(Export!$F$8,'Export Summary'!$A$4-Export!$B$8+'Export Summary'!D$40,1,'Export Summary'!E$39,1))/E$39</f>
        <v>0</v>
      </c>
      <c r="F9" s="15">
        <f ca="1">SUM(OFFSET(Export!$F$8,'Export Summary'!$A$4-Export!$B$8+'Export Summary'!E$40,1,'Export Summary'!F$39,1))/F$39</f>
        <v>0</v>
      </c>
      <c r="G9" s="15">
        <f ca="1">SUM(OFFSET(Export!$F$8,'Export Summary'!$A$4-Export!$B$8+'Export Summary'!F$40,1,'Export Summary'!G$39,1))/G$39</f>
        <v>0</v>
      </c>
      <c r="H9" s="15">
        <f ca="1">SUM(OFFSET(Export!$F$8,'Export Summary'!$A$4-Export!$B$8+'Export Summary'!G$40,1,'Export Summary'!H$39,1))/H$39</f>
        <v>0</v>
      </c>
      <c r="I9" s="15">
        <f ca="1">SUM(OFFSET(Export!$F$8,'Export Summary'!$A$4-Export!$B$8+'Export Summary'!H$40,1,'Export Summary'!I$39,1))/I$39</f>
        <v>0</v>
      </c>
      <c r="J9" s="15">
        <f ca="1">SUM(OFFSET(Export!$F$8,'Export Summary'!$A$4-Export!$B$8+'Export Summary'!I$40,1,'Export Summary'!J$39,1))/J$39</f>
        <v>0</v>
      </c>
      <c r="K9" s="15">
        <f ca="1">SUM(OFFSET(Export!$F$8,'Export Summary'!$A$4-Export!$B$8+'Export Summary'!J$40,1,'Export Summary'!K$39,1))/K$39</f>
        <v>0</v>
      </c>
      <c r="L9" s="15">
        <f ca="1">SUM(OFFSET(Export!$F$8,'Export Summary'!$A$4-Export!$B$8+'Export Summary'!K$40,1,'Export Summary'!L$39,1))/L$39</f>
        <v>0</v>
      </c>
      <c r="M9" s="15">
        <f ca="1">SUM(OFFSET(Export!$F$8,'Export Summary'!$A$4-Export!$B$8+'Export Summary'!L$40,1,'Export Summary'!M$39,1))/M$39</f>
        <v>0</v>
      </c>
      <c r="N9" s="24">
        <f t="shared" ca="1" si="1"/>
        <v>1.0027397260273974</v>
      </c>
    </row>
    <row r="10" spans="1:16" x14ac:dyDescent="0.25">
      <c r="A10" s="5" t="s">
        <v>28</v>
      </c>
      <c r="B10" s="14">
        <f ca="1">SUM(OFFSET(Export!$F$8,'Export Summary'!$A$4-Export!$B$8+'Export Summary'!A$40,9,'Export Summary'!B$39,1))/B$39</f>
        <v>41</v>
      </c>
      <c r="C10" s="15">
        <f ca="1">SUM(OFFSET(Export!$F$8,'Export Summary'!$A$4-Export!$B$8+'Export Summary'!B$40,9,'Export Summary'!C$39,1))/C$39</f>
        <v>41</v>
      </c>
      <c r="D10" s="15">
        <f ca="1">SUM(OFFSET(Export!$F$8,'Export Summary'!$A$4-Export!$B$8+'Export Summary'!C$40,9,'Export Summary'!D$39,1))/D$39</f>
        <v>4</v>
      </c>
      <c r="E10" s="15">
        <f ca="1">SUM(OFFSET(Export!$F$8,'Export Summary'!$A$4-Export!$B$8+'Export Summary'!D$40,9,'Export Summary'!E$39,1))/E$39</f>
        <v>4</v>
      </c>
      <c r="F10" s="15">
        <f ca="1">SUM(OFFSET(Export!$F$8,'Export Summary'!$A$4-Export!$B$8+'Export Summary'!E$40,9,'Export Summary'!F$39,1))/F$39</f>
        <v>17</v>
      </c>
      <c r="G10" s="15">
        <f ca="1">SUM(OFFSET(Export!$F$8,'Export Summary'!$A$4-Export!$B$8+'Export Summary'!F$40,9,'Export Summary'!G$39,1))/G$39</f>
        <v>5</v>
      </c>
      <c r="H10" s="15">
        <f ca="1">SUM(OFFSET(Export!$F$8,'Export Summary'!$A$4-Export!$B$8+'Export Summary'!G$40,9,'Export Summary'!H$39,1))/H$39</f>
        <v>11</v>
      </c>
      <c r="I10" s="15">
        <f ca="1">SUM(OFFSET(Export!$F$8,'Export Summary'!$A$4-Export!$B$8+'Export Summary'!H$40,9,'Export Summary'!I$39,1))/I$39</f>
        <v>5</v>
      </c>
      <c r="J10" s="15">
        <f ca="1">SUM(OFFSET(Export!$F$8,'Export Summary'!$A$4-Export!$B$8+'Export Summary'!I$40,9,'Export Summary'!J$39,1))/J$39</f>
        <v>4</v>
      </c>
      <c r="K10" s="15">
        <f ca="1">SUM(OFFSET(Export!$F$8,'Export Summary'!$A$4-Export!$B$8+'Export Summary'!J$40,9,'Export Summary'!K$39,1))/K$39</f>
        <v>2.838709677419355</v>
      </c>
      <c r="L10" s="15">
        <f ca="1">SUM(OFFSET(Export!$F$8,'Export Summary'!$A$4-Export!$B$8+'Export Summary'!K$40,9,'Export Summary'!L$39,1))/L$39</f>
        <v>6</v>
      </c>
      <c r="M10" s="15">
        <f ca="1">SUM(OFFSET(Export!$F$8,'Export Summary'!$A$4-Export!$B$8+'Export Summary'!L$40,9,'Export Summary'!M$39,1))/M$39</f>
        <v>0</v>
      </c>
      <c r="N10" s="24">
        <f t="shared" ca="1" si="1"/>
        <v>11.72054794520548</v>
      </c>
    </row>
    <row r="11" spans="1:16" x14ac:dyDescent="0.25">
      <c r="A11" s="5" t="str">
        <f>Export!H7</f>
        <v>Electroroute</v>
      </c>
      <c r="B11" s="14">
        <f ca="1">SUM(OFFSET(Export!$F$8,'Export Summary'!$A$4-Export!$B$8+'Export Summary'!A$40,2,'Export Summary'!B$39,1))/B$39</f>
        <v>15</v>
      </c>
      <c r="C11" s="15">
        <f ca="1">SUM(OFFSET(Export!$F$8,'Export Summary'!$A$4-Export!$B$8+'Export Summary'!B$40,2,'Export Summary'!C$39,1))/C$39</f>
        <v>10</v>
      </c>
      <c r="D11" s="15">
        <f ca="1">SUM(OFFSET(Export!$F$8,'Export Summary'!$A$4-Export!$B$8+'Export Summary'!C$40,2,'Export Summary'!D$39,1))/D$39</f>
        <v>0</v>
      </c>
      <c r="E11" s="15">
        <f ca="1">SUM(OFFSET(Export!$F$8,'Export Summary'!$A$4-Export!$B$8+'Export Summary'!D$40,2,'Export Summary'!E$39,1))/E$39</f>
        <v>8</v>
      </c>
      <c r="F11" s="15">
        <f ca="1">SUM(OFFSET(Export!$F$8,'Export Summary'!$A$4-Export!$B$8+'Export Summary'!E$40,2,'Export Summary'!F$39,1))/F$39</f>
        <v>4</v>
      </c>
      <c r="G11" s="15">
        <f ca="1">SUM(OFFSET(Export!$F$8,'Export Summary'!$A$4-Export!$B$8+'Export Summary'!F$40,2,'Export Summary'!G$39,1))/G$39</f>
        <v>7</v>
      </c>
      <c r="H11" s="15">
        <f ca="1">SUM(OFFSET(Export!$F$8,'Export Summary'!$A$4-Export!$B$8+'Export Summary'!G$40,2,'Export Summary'!H$39,1))/H$39</f>
        <v>6</v>
      </c>
      <c r="I11" s="15">
        <f ca="1">SUM(OFFSET(Export!$F$8,'Export Summary'!$A$4-Export!$B$8+'Export Summary'!H$40,2,'Export Summary'!I$39,1))/I$39</f>
        <v>4</v>
      </c>
      <c r="J11" s="15">
        <f ca="1">SUM(OFFSET(Export!$F$8,'Export Summary'!$A$4-Export!$B$8+'Export Summary'!I$40,2,'Export Summary'!J$39,1))/J$39</f>
        <v>4</v>
      </c>
      <c r="K11" s="15">
        <f ca="1">SUM(OFFSET(Export!$F$8,'Export Summary'!$A$4-Export!$B$8+'Export Summary'!J$40,2,'Export Summary'!K$39,1))/K$39</f>
        <v>5.67741935483871</v>
      </c>
      <c r="L11" s="15">
        <f ca="1">SUM(OFFSET(Export!$F$8,'Export Summary'!$A$4-Export!$B$8+'Export Summary'!K$40,2,'Export Summary'!L$39,1))/L$39</f>
        <v>0</v>
      </c>
      <c r="M11" s="33">
        <f ca="1">SUM(OFFSET(Export!$F$8,'Export Summary'!$A$4-Export!$B$8+'Export Summary'!L$40,2,'Export Summary'!M$39,1))/M$39</f>
        <v>0</v>
      </c>
      <c r="N11" s="24">
        <f t="shared" ca="1" si="1"/>
        <v>5.2986301369863016</v>
      </c>
    </row>
    <row r="12" spans="1:16" x14ac:dyDescent="0.25">
      <c r="A12" s="5" t="str">
        <f>Export!I7</f>
        <v>Energia</v>
      </c>
      <c r="B12" s="14">
        <f ca="1">SUM(OFFSET(Export!$F$8,'Export Summary'!$A$4-Export!$B$8+'Export Summary'!A$40,3,'Export Summary'!B$39,1))/B$39</f>
        <v>0</v>
      </c>
      <c r="C12" s="15">
        <f ca="1">SUM(OFFSET(Export!$F$8,'Export Summary'!$A$4-Export!$B$8+'Export Summary'!B$40,3,'Export Summary'!C$39,1))/C$39</f>
        <v>0</v>
      </c>
      <c r="D12" s="15">
        <f ca="1">SUM(OFFSET(Export!$F$8,'Export Summary'!$A$4-Export!$B$8+'Export Summary'!C$40,3,'Export Summary'!D$39,1))/D$39</f>
        <v>0</v>
      </c>
      <c r="E12" s="15">
        <f ca="1">SUM(OFFSET(Export!$F$8,'Export Summary'!$A$4-Export!$B$8+'Export Summary'!D$40,3,'Export Summary'!E$39,1))/E$39</f>
        <v>0</v>
      </c>
      <c r="F12" s="15">
        <f ca="1">SUM(OFFSET(Export!$F$8,'Export Summary'!$A$4-Export!$B$8+'Export Summary'!E$40,3,'Export Summary'!F$39,1))/F$39</f>
        <v>0</v>
      </c>
      <c r="G12" s="15">
        <f ca="1">SUM(OFFSET(Export!$F$8,'Export Summary'!$A$4-Export!$B$8+'Export Summary'!F$40,3,'Export Summary'!G$39,1))/G$39</f>
        <v>0</v>
      </c>
      <c r="H12" s="15">
        <f ca="1">SUM(OFFSET(Export!$F$8,'Export Summary'!$A$4-Export!$B$8+'Export Summary'!G$40,3,'Export Summary'!H$39,1))/H$39</f>
        <v>0</v>
      </c>
      <c r="I12" s="15">
        <f ca="1">SUM(OFFSET(Export!$F$8,'Export Summary'!$A$4-Export!$B$8+'Export Summary'!H$40,3,'Export Summary'!I$39,1))/I$39</f>
        <v>0</v>
      </c>
      <c r="J12" s="15">
        <f ca="1">SUM(OFFSET(Export!$F$8,'Export Summary'!$A$4-Export!$B$8+'Export Summary'!I$40,3,'Export Summary'!J$39,1))/J$39</f>
        <v>0</v>
      </c>
      <c r="K12" s="15">
        <f ca="1">SUM(OFFSET(Export!$F$8,'Export Summary'!$A$4-Export!$B$8+'Export Summary'!J$40,3,'Export Summary'!K$39,1))/K$39</f>
        <v>0</v>
      </c>
      <c r="L12" s="15">
        <f ca="1">SUM(OFFSET(Export!$F$8,'Export Summary'!$A$4-Export!$B$8+'Export Summary'!K$40,3,'Export Summary'!L$39,1))/L$39</f>
        <v>0</v>
      </c>
      <c r="M12" s="15">
        <f ca="1">SUM(OFFSET(Export!$F$8,'Export Summary'!$A$4-Export!$B$8+'Export Summary'!L$40,3,'Export Summary'!M$39,1))/M$39</f>
        <v>0</v>
      </c>
      <c r="N12" s="24">
        <f t="shared" ca="1" si="1"/>
        <v>0</v>
      </c>
    </row>
    <row r="13" spans="1:16" x14ac:dyDescent="0.25">
      <c r="A13" s="5" t="str">
        <f>Export!J7</f>
        <v>Endesa</v>
      </c>
      <c r="B13" s="14">
        <f ca="1">SUM(OFFSET(Export!$F$8,'Export Summary'!$A$4-Export!$B$8+'Export Summary'!A$40,4,'Export Summary'!B$39,1))/B$39</f>
        <v>0</v>
      </c>
      <c r="C13" s="15">
        <f ca="1">SUM(OFFSET(Export!$F$8,'Export Summary'!$A$4-Export!$B$8+'Export Summary'!B$40,4,'Export Summary'!C$39,1))/C$39</f>
        <v>0</v>
      </c>
      <c r="D13" s="15">
        <f ca="1">SUM(OFFSET(Export!$F$8,'Export Summary'!$A$4-Export!$B$8+'Export Summary'!C$40,4,'Export Summary'!D$39,1))/D$39</f>
        <v>0</v>
      </c>
      <c r="E13" s="15">
        <f ca="1">SUM(OFFSET(Export!$F$8,'Export Summary'!$A$4-Export!$B$8+'Export Summary'!D$40,4,'Export Summary'!E$39,1))/E$39</f>
        <v>0</v>
      </c>
      <c r="F13" s="15">
        <f ca="1">SUM(OFFSET(Export!$F$8,'Export Summary'!$A$4-Export!$B$8+'Export Summary'!E$40,4,'Export Summary'!F$39,1))/F$39</f>
        <v>0</v>
      </c>
      <c r="G13" s="15">
        <f ca="1">SUM(OFFSET(Export!$F$8,'Export Summary'!$A$4-Export!$B$8+'Export Summary'!F$40,4,'Export Summary'!G$39,1))/G$39</f>
        <v>0</v>
      </c>
      <c r="H13" s="15">
        <f ca="1">SUM(OFFSET(Export!$F$8,'Export Summary'!$A$4-Export!$B$8+'Export Summary'!G$40,4,'Export Summary'!H$39,1))/H$39</f>
        <v>0</v>
      </c>
      <c r="I13" s="15">
        <f ca="1">SUM(OFFSET(Export!$F$8,'Export Summary'!$A$4-Export!$B$8+'Export Summary'!H$40,4,'Export Summary'!I$39,1))/I$39</f>
        <v>0</v>
      </c>
      <c r="J13" s="15">
        <f ca="1">SUM(OFFSET(Export!$F$8,'Export Summary'!$A$4-Export!$B$8+'Export Summary'!I$40,4,'Export Summary'!J$39,1))/J$39</f>
        <v>0</v>
      </c>
      <c r="K13" s="15">
        <f ca="1">SUM(OFFSET(Export!$F$8,'Export Summary'!$A$4-Export!$B$8+'Export Summary'!J$40,4,'Export Summary'!K$39,1))/K$39</f>
        <v>0</v>
      </c>
      <c r="L13" s="15">
        <f ca="1">SUM(OFFSET(Export!$F$8,'Export Summary'!$A$4-Export!$B$8+'Export Summary'!K$40,4,'Export Summary'!L$39,1))/L$39</f>
        <v>0</v>
      </c>
      <c r="M13" s="33">
        <f ca="1">SUM(OFFSET(Export!$F$8,'Export Summary'!$A$4-Export!$B$8+'Export Summary'!L$40,4,'Export Summary'!M$39,1))/M$39</f>
        <v>0</v>
      </c>
      <c r="N13" s="24">
        <f t="shared" ca="1" si="1"/>
        <v>0</v>
      </c>
    </row>
    <row r="14" spans="1:16" x14ac:dyDescent="0.25">
      <c r="A14" s="5" t="str">
        <f>Export!K7</f>
        <v>ESBI</v>
      </c>
      <c r="B14" s="14">
        <f ca="1">SUM(OFFSET(Export!$F$8,'Export Summary'!$A$4-Export!$B$8+'Export Summary'!A$40,5,'Export Summary'!B$39,1))/B$39</f>
        <v>0</v>
      </c>
      <c r="C14" s="15">
        <f ca="1">SUM(OFFSET(Export!$F$8,'Export Summary'!$A$4-Export!$B$8+'Export Summary'!B$40,5,'Export Summary'!C$39,1))/C$39</f>
        <v>0</v>
      </c>
      <c r="D14" s="15">
        <f ca="1">SUM(OFFSET(Export!$F$8,'Export Summary'!$A$4-Export!$B$8+'Export Summary'!C$40,5,'Export Summary'!D$39,1))/D$39</f>
        <v>0</v>
      </c>
      <c r="E14" s="15">
        <f ca="1">SUM(OFFSET(Export!$F$8,'Export Summary'!$A$4-Export!$B$8+'Export Summary'!D$40,5,'Export Summary'!E$39,1))/E$39</f>
        <v>0</v>
      </c>
      <c r="F14" s="15">
        <f ca="1">SUM(OFFSET(Export!$F$8,'Export Summary'!$A$4-Export!$B$8+'Export Summary'!E$40,5,'Export Summary'!F$39,1))/F$39</f>
        <v>0</v>
      </c>
      <c r="G14" s="15">
        <f ca="1">SUM(OFFSET(Export!$F$8,'Export Summary'!$A$4-Export!$B$8+'Export Summary'!F$40,5,'Export Summary'!G$39,1))/G$39</f>
        <v>0</v>
      </c>
      <c r="H14" s="15">
        <f ca="1">SUM(OFFSET(Export!$F$8,'Export Summary'!$A$4-Export!$B$8+'Export Summary'!G$40,5,'Export Summary'!H$39,1))/H$39</f>
        <v>0</v>
      </c>
      <c r="I14" s="15">
        <f ca="1">SUM(OFFSET(Export!$F$8,'Export Summary'!$A$4-Export!$B$8+'Export Summary'!H$40,5,'Export Summary'!I$39,1))/I$39</f>
        <v>0</v>
      </c>
      <c r="J14" s="15">
        <f ca="1">SUM(OFFSET(Export!$F$8,'Export Summary'!$A$4-Export!$B$8+'Export Summary'!I$40,5,'Export Summary'!J$39,1))/J$39</f>
        <v>0</v>
      </c>
      <c r="K14" s="15">
        <f ca="1">SUM(OFFSET(Export!$F$8,'Export Summary'!$A$4-Export!$B$8+'Export Summary'!J$40,5,'Export Summary'!K$39,1))/K$39</f>
        <v>0</v>
      </c>
      <c r="L14" s="15">
        <f ca="1">SUM(OFFSET(Export!$F$8,'Export Summary'!$A$4-Export!$B$8+'Export Summary'!K$40,5,'Export Summary'!L$39,1))/L$39</f>
        <v>0</v>
      </c>
      <c r="M14" s="33">
        <f ca="1">SUM(OFFSET(Export!$F$8,'Export Summary'!$A$4-Export!$B$8+'Export Summary'!L$40,5,'Export Summary'!M$39,1))/M$39</f>
        <v>0</v>
      </c>
      <c r="N14" s="24">
        <f t="shared" ca="1" si="1"/>
        <v>0</v>
      </c>
    </row>
    <row r="15" spans="1:16" x14ac:dyDescent="0.25">
      <c r="A15" s="5" t="str">
        <f>Export!L7</f>
        <v>NIE PPB</v>
      </c>
      <c r="B15" s="14">
        <f ca="1">SUM(OFFSET(Export!$F$8,'Export Summary'!$A$4-Export!$B$8+'Export Summary'!A$40,6,'Export Summary'!B$39,1))/B$39</f>
        <v>0</v>
      </c>
      <c r="C15" s="15">
        <f ca="1">SUM(OFFSET(Export!$F$8,'Export Summary'!$A$4-Export!$B$8+'Export Summary'!B$40,6,'Export Summary'!C$39,1))/C$39</f>
        <v>0</v>
      </c>
      <c r="D15" s="15">
        <f ca="1">SUM(OFFSET(Export!$F$8,'Export Summary'!$A$4-Export!$B$8+'Export Summary'!C$40,6,'Export Summary'!D$39,1))/D$39</f>
        <v>0</v>
      </c>
      <c r="E15" s="15">
        <f ca="1">SUM(OFFSET(Export!$F$8,'Export Summary'!$A$4-Export!$B$8+'Export Summary'!D$40,6,'Export Summary'!E$39,1))/E$39</f>
        <v>0</v>
      </c>
      <c r="F15" s="15">
        <f ca="1">SUM(OFFSET(Export!$F$8,'Export Summary'!$A$4-Export!$B$8+'Export Summary'!E$40,6,'Export Summary'!F$39,1))/F$39</f>
        <v>0</v>
      </c>
      <c r="G15" s="15">
        <f ca="1">SUM(OFFSET(Export!$F$8,'Export Summary'!$A$4-Export!$B$8+'Export Summary'!F$40,6,'Export Summary'!G$39,1))/G$39</f>
        <v>0</v>
      </c>
      <c r="H15" s="15">
        <f ca="1">SUM(OFFSET(Export!$F$8,'Export Summary'!$A$4-Export!$B$8+'Export Summary'!G$40,6,'Export Summary'!H$39,1))/H$39</f>
        <v>0</v>
      </c>
      <c r="I15" s="15">
        <f ca="1">SUM(OFFSET(Export!$F$8,'Export Summary'!$A$4-Export!$B$8+'Export Summary'!H$40,6,'Export Summary'!I$39,1))/I$39</f>
        <v>0</v>
      </c>
      <c r="J15" s="15">
        <f ca="1">SUM(OFFSET(Export!$F$8,'Export Summary'!$A$4-Export!$B$8+'Export Summary'!I$40,6,'Export Summary'!J$39,1))/J$39</f>
        <v>0</v>
      </c>
      <c r="K15" s="15">
        <f ca="1">SUM(OFFSET(Export!$F$8,'Export Summary'!$A$4-Export!$B$8+'Export Summary'!J$40,6,'Export Summary'!K$39,1))/K$39</f>
        <v>0</v>
      </c>
      <c r="L15" s="15">
        <f ca="1">SUM(OFFSET(Export!$F$8,'Export Summary'!$A$4-Export!$B$8+'Export Summary'!K$40,6,'Export Summary'!L$39,1))/L$39</f>
        <v>0</v>
      </c>
      <c r="M15" s="33">
        <f ca="1">SUM(OFFSET(Export!$F$8,'Export Summary'!$A$4-Export!$B$8+'Export Summary'!L$40,6,'Export Summary'!M$39,1))/M$39</f>
        <v>0</v>
      </c>
      <c r="N15" s="24">
        <f t="shared" ca="1" si="1"/>
        <v>0</v>
      </c>
    </row>
    <row r="16" spans="1:16" x14ac:dyDescent="0.25">
      <c r="A16" s="5" t="str">
        <f>Export!N7</f>
        <v>RWE</v>
      </c>
      <c r="B16" s="14">
        <f ca="1">SUM(OFFSET(Export!$F$8,'Export Summary'!$A$4-Export!$B$8+'Export Summary'!A$40,8,'Export Summary'!B$39,1))/B$39</f>
        <v>0</v>
      </c>
      <c r="C16" s="15">
        <f ca="1">SUM(OFFSET(Export!$F$8,'Export Summary'!$A$4-Export!$B$8+'Export Summary'!B$40,8,'Export Summary'!C$39,1))/C$39</f>
        <v>0</v>
      </c>
      <c r="D16" s="15">
        <f ca="1">SUM(OFFSET(Export!$F$8,'Export Summary'!$A$4-Export!$B$8+'Export Summary'!C$40,8,'Export Summary'!D$39,1))/D$39</f>
        <v>0</v>
      </c>
      <c r="E16" s="15">
        <f ca="1">SUM(OFFSET(Export!$F$8,'Export Summary'!$A$4-Export!$B$8+'Export Summary'!D$40,8,'Export Summary'!E$39,1))/E$39</f>
        <v>0</v>
      </c>
      <c r="F16" s="15">
        <f ca="1">SUM(OFFSET(Export!$F$8,'Export Summary'!$A$4-Export!$B$8+'Export Summary'!E$40,8,'Export Summary'!F$39,1))/F$39</f>
        <v>0</v>
      </c>
      <c r="G16" s="15">
        <f ca="1">SUM(OFFSET(Export!$F$8,'Export Summary'!$A$4-Export!$B$8+'Export Summary'!F$40,8,'Export Summary'!G$39,1))/G$39</f>
        <v>0</v>
      </c>
      <c r="H16" s="15">
        <f ca="1">SUM(OFFSET(Export!$F$8,'Export Summary'!$A$4-Export!$B$8+'Export Summary'!G$40,8,'Export Summary'!H$39,1))/H$39</f>
        <v>0</v>
      </c>
      <c r="I16" s="15">
        <f ca="1">SUM(OFFSET(Export!$F$8,'Export Summary'!$A$4-Export!$B$8+'Export Summary'!H$40,8,'Export Summary'!I$39,1))/I$39</f>
        <v>0</v>
      </c>
      <c r="J16" s="15">
        <f ca="1">SUM(OFFSET(Export!$F$8,'Export Summary'!$A$4-Export!$B$8+'Export Summary'!I$40,8,'Export Summary'!J$39,1))/J$39</f>
        <v>0</v>
      </c>
      <c r="K16" s="15">
        <f ca="1">SUM(OFFSET(Export!$F$8,'Export Summary'!$A$4-Export!$B$8+'Export Summary'!J$40,8,'Export Summary'!K$39,1))/K$39</f>
        <v>0</v>
      </c>
      <c r="L16" s="15">
        <f ca="1">SUM(OFFSET(Export!$F$8,'Export Summary'!$A$4-Export!$B$8+'Export Summary'!K$40,8,'Export Summary'!L$39,1))/L$39</f>
        <v>0</v>
      </c>
      <c r="M16" s="33">
        <f ca="1">SUM(OFFSET(Export!$F$8,'Export Summary'!$A$4-Export!$B$8+'Export Summary'!L$40,8,'Export Summary'!M$39,1))/M$39</f>
        <v>0</v>
      </c>
      <c r="N16" s="24">
        <f t="shared" ca="1" si="1"/>
        <v>0</v>
      </c>
    </row>
    <row r="17" spans="1:16" x14ac:dyDescent="0.25">
      <c r="A17" s="5" t="str">
        <f>Export!M7</f>
        <v>Scottish Power EM</v>
      </c>
      <c r="B17" s="14">
        <f ca="1">SUM(OFFSET(Export!$F$8,'Export Summary'!$A$4-Export!$B$8+'Export Summary'!A$40,7,'Export Summary'!B$39,1))/B$39</f>
        <v>0</v>
      </c>
      <c r="C17" s="15">
        <f ca="1">SUM(OFFSET(Export!$F$8,'Export Summary'!$A$4-Export!$B$8+'Export Summary'!B$40,7,'Export Summary'!C$39,1))/C$39</f>
        <v>0</v>
      </c>
      <c r="D17" s="15">
        <f ca="1">SUM(OFFSET(Export!$F$8,'Export Summary'!$A$4-Export!$B$8+'Export Summary'!C$40,7,'Export Summary'!D$39,1))/D$39</f>
        <v>0</v>
      </c>
      <c r="E17" s="15">
        <f ca="1">SUM(OFFSET(Export!$F$8,'Export Summary'!$A$4-Export!$B$8+'Export Summary'!D$40,7,'Export Summary'!E$39,1))/E$39</f>
        <v>0</v>
      </c>
      <c r="F17" s="15">
        <f ca="1">SUM(OFFSET(Export!$F$8,'Export Summary'!$A$4-Export!$B$8+'Export Summary'!E$40,7,'Export Summary'!F$39,1))/F$39</f>
        <v>0</v>
      </c>
      <c r="G17" s="15">
        <f ca="1">SUM(OFFSET(Export!$F$8,'Export Summary'!$A$4-Export!$B$8+'Export Summary'!F$40,7,'Export Summary'!G$39,1))/G$39</f>
        <v>0</v>
      </c>
      <c r="H17" s="15">
        <f ca="1">SUM(OFFSET(Export!$F$8,'Export Summary'!$A$4-Export!$B$8+'Export Summary'!G$40,7,'Export Summary'!H$39,1))/H$39</f>
        <v>0</v>
      </c>
      <c r="I17" s="15">
        <f ca="1">SUM(OFFSET(Export!$F$8,'Export Summary'!$A$4-Export!$B$8+'Export Summary'!H$40,7,'Export Summary'!I$39,1))/I$39</f>
        <v>0</v>
      </c>
      <c r="J17" s="15">
        <f ca="1">SUM(OFFSET(Export!$F$8,'Export Summary'!$A$4-Export!$B$8+'Export Summary'!I$40,7,'Export Summary'!J$39,1))/J$39</f>
        <v>0</v>
      </c>
      <c r="K17" s="15">
        <f ca="1">SUM(OFFSET(Export!$F$8,'Export Summary'!$A$4-Export!$B$8+'Export Summary'!J$40,7,'Export Summary'!K$39,1))/K$39</f>
        <v>0</v>
      </c>
      <c r="L17" s="15">
        <f ca="1">SUM(OFFSET(Export!$F$8,'Export Summary'!$A$4-Export!$B$8+'Export Summary'!K$40,7,'Export Summary'!L$39,1))/L$39</f>
        <v>0</v>
      </c>
      <c r="M17" s="33">
        <f ca="1">SUM(OFFSET(Export!$F$8,'Export Summary'!$A$4-Export!$B$8+'Export Summary'!L$40,7,'Export Summary'!M$39,1))/M$39</f>
        <v>0</v>
      </c>
      <c r="N17" s="24">
        <f t="shared" ca="1" si="1"/>
        <v>0</v>
      </c>
    </row>
    <row r="18" spans="1:16" x14ac:dyDescent="0.25">
      <c r="A18" s="5" t="s">
        <v>30</v>
      </c>
      <c r="B18" s="14">
        <f ca="1">SUM(OFFSET(Export!$F$8,'Export Summary'!$A$4-Export!$B$8+'Export Summary'!A$40,10,'Export Summary'!B$39,1))/B$39</f>
        <v>15</v>
      </c>
      <c r="C18" s="15">
        <f ca="1">SUM(OFFSET(Export!$F$8,'Export Summary'!$A$4-Export!$B$8+'Export Summary'!B$40,10,'Export Summary'!C$39,1))/C$39</f>
        <v>20</v>
      </c>
      <c r="D18" s="15">
        <f ca="1">SUM(OFFSET(Export!$F$8,'Export Summary'!$A$4-Export!$B$8+'Export Summary'!C$40,10,'Export Summary'!D$39,1))/D$39</f>
        <v>14</v>
      </c>
      <c r="E18" s="15">
        <f ca="1">SUM(OFFSET(Export!$F$8,'Export Summary'!$A$4-Export!$B$8+'Export Summary'!D$40,10,'Export Summary'!E$39,1))/E$39</f>
        <v>0</v>
      </c>
      <c r="F18" s="15">
        <f ca="1">SUM(OFFSET(Export!$F$8,'Export Summary'!$A$4-Export!$B$8+'Export Summary'!E$40,10,'Export Summary'!F$39,1))/F$39</f>
        <v>0</v>
      </c>
      <c r="G18" s="15">
        <f ca="1">SUM(OFFSET(Export!$F$8,'Export Summary'!$A$4-Export!$B$8+'Export Summary'!F$40,10,'Export Summary'!G$39,1))/G$39</f>
        <v>12</v>
      </c>
      <c r="H18" s="15">
        <f ca="1">SUM(OFFSET(Export!$F$8,'Export Summary'!$A$4-Export!$B$8+'Export Summary'!G$40,10,'Export Summary'!H$39,1))/H$39</f>
        <v>12</v>
      </c>
      <c r="I18" s="15">
        <f ca="1">SUM(OFFSET(Export!$F$8,'Export Summary'!$A$4-Export!$B$8+'Export Summary'!H$40,10,'Export Summary'!I$39,1))/I$39</f>
        <v>12</v>
      </c>
      <c r="J18" s="15">
        <f ca="1">SUM(OFFSET(Export!$F$8,'Export Summary'!$A$4-Export!$B$8+'Export Summary'!I$40,10,'Export Summary'!J$39,1))/J$39</f>
        <v>15</v>
      </c>
      <c r="K18" s="15">
        <f ca="1">SUM(OFFSET(Export!$F$8,'Export Summary'!$A$4-Export!$B$8+'Export Summary'!J$40,10,'Export Summary'!K$39,1))/K$39</f>
        <v>9.935483870967742</v>
      </c>
      <c r="L18" s="15">
        <f ca="1">SUM(OFFSET(Export!$F$8,'Export Summary'!$A$4-Export!$B$8+'Export Summary'!K$40,10,'Export Summary'!L$39,1))/L$39</f>
        <v>10</v>
      </c>
      <c r="M18" s="15">
        <f ca="1">SUM(OFFSET(Export!$F$8,'Export Summary'!$A$4-Export!$B$8+'Export Summary'!L$40,10,'Export Summary'!M$39,1))/M$39</f>
        <v>15</v>
      </c>
      <c r="N18" s="24">
        <f t="shared" ca="1" si="1"/>
        <v>11.238356164383562</v>
      </c>
    </row>
    <row r="19" spans="1:16" x14ac:dyDescent="0.25">
      <c r="A19" s="5" t="s">
        <v>38</v>
      </c>
      <c r="B19" s="14">
        <f ca="1">SUM(OFFSET(Export!$F$8,'Export Summary'!$A$4-Export!$B$8+'Export Summary'!A$40,11,'Export Summary'!B$39,1))/B$39</f>
        <v>40</v>
      </c>
      <c r="C19" s="15">
        <f ca="1">SUM(OFFSET(Export!$F$8,'Export Summary'!$A$4-Export!$B$8+'Export Summary'!B$40,11,'Export Summary'!C$39,1))/C$39</f>
        <v>40</v>
      </c>
      <c r="D19" s="15">
        <f ca="1">SUM(OFFSET(Export!$F$8,'Export Summary'!$A$4-Export!$B$8+'Export Summary'!C$40,11,'Export Summary'!D$39,1))/D$39</f>
        <v>19</v>
      </c>
      <c r="E19" s="15">
        <f ca="1">SUM(OFFSET(Export!$F$8,'Export Summary'!$A$4-Export!$B$8+'Export Summary'!D$40,11,'Export Summary'!E$39,1))/E$39</f>
        <v>19</v>
      </c>
      <c r="F19" s="15">
        <f ca="1">SUM(OFFSET(Export!$F$8,'Export Summary'!$A$4-Export!$B$8+'Export Summary'!E$40,11,'Export Summary'!F$39,1))/F$39</f>
        <v>19</v>
      </c>
      <c r="G19" s="15">
        <f ca="1">SUM(OFFSET(Export!$F$8,'Export Summary'!$A$4-Export!$B$8+'Export Summary'!F$40,11,'Export Summary'!G$39,1))/G$39</f>
        <v>19</v>
      </c>
      <c r="H19" s="15">
        <f ca="1">SUM(OFFSET(Export!$F$8,'Export Summary'!$A$4-Export!$B$8+'Export Summary'!G$40,11,'Export Summary'!H$39,1))/H$39</f>
        <v>19</v>
      </c>
      <c r="I19" s="15">
        <f ca="1">SUM(OFFSET(Export!$F$8,'Export Summary'!$A$4-Export!$B$8+'Export Summary'!H$40,11,'Export Summary'!I$39,1))/I$39</f>
        <v>19</v>
      </c>
      <c r="J19" s="15">
        <f ca="1">SUM(OFFSET(Export!$F$8,'Export Summary'!$A$4-Export!$B$8+'Export Summary'!I$40,11,'Export Summary'!J$39,1))/J$39</f>
        <v>23</v>
      </c>
      <c r="K19" s="15">
        <f ca="1">SUM(OFFSET(Export!$F$8,'Export Summary'!$A$4-Export!$B$8+'Export Summary'!J$40,11,'Export Summary'!K$39,1))/K$39</f>
        <v>13.483870967741936</v>
      </c>
      <c r="L19" s="15">
        <f ca="1">SUM(OFFSET(Export!$F$8,'Export Summary'!$A$4-Export!$B$8+'Export Summary'!K$40,11,'Export Summary'!L$39,1))/L$39</f>
        <v>4</v>
      </c>
      <c r="M19" s="15">
        <f ca="1">SUM(OFFSET(Export!$F$8,'Export Summary'!$A$4-Export!$B$8+'Export Summary'!L$40,11,'Export Summary'!M$39,1))/M$39</f>
        <v>5</v>
      </c>
      <c r="N19" s="24">
        <f t="shared" ca="1" si="1"/>
        <v>19.947945205479453</v>
      </c>
    </row>
    <row r="20" spans="1:16" x14ac:dyDescent="0.25">
      <c r="A20" s="5" t="s">
        <v>39</v>
      </c>
      <c r="B20" s="14">
        <f ca="1">SUM(OFFSET(Export!$F$8,'Export Summary'!$A$4-Export!$B$8+'Export Summary'!A$40,12,'Export Summary'!B$39,1))/B$39</f>
        <v>33</v>
      </c>
      <c r="C20" s="15">
        <f ca="1">SUM(OFFSET(Export!$F$8,'Export Summary'!$A$4-Export!$B$8+'Export Summary'!B$40,12,'Export Summary'!C$39,1))/C$39</f>
        <v>33</v>
      </c>
      <c r="D20" s="15">
        <f ca="1">SUM(OFFSET(Export!$F$8,'Export Summary'!$A$4-Export!$B$8+'Export Summary'!C$40,12,'Export Summary'!D$39,1))/D$39</f>
        <v>25</v>
      </c>
      <c r="E20" s="15">
        <f ca="1">SUM(OFFSET(Export!$F$8,'Export Summary'!$A$4-Export!$B$8+'Export Summary'!D$40,12,'Export Summary'!E$39,1))/E$39</f>
        <v>0</v>
      </c>
      <c r="F20" s="15">
        <f ca="1">SUM(OFFSET(Export!$F$8,'Export Summary'!$A$4-Export!$B$8+'Export Summary'!E$40,12,'Export Summary'!F$39,1))/F$39</f>
        <v>0</v>
      </c>
      <c r="G20" s="15">
        <f ca="1">SUM(OFFSET(Export!$F$8,'Export Summary'!$A$4-Export!$B$8+'Export Summary'!F$40,12,'Export Summary'!G$39,1))/G$39</f>
        <v>5</v>
      </c>
      <c r="H20" s="15">
        <f ca="1">SUM(OFFSET(Export!$F$8,'Export Summary'!$A$4-Export!$B$8+'Export Summary'!G$40,12,'Export Summary'!H$39,1))/H$39</f>
        <v>0</v>
      </c>
      <c r="I20" s="15">
        <f ca="1">SUM(OFFSET(Export!$F$8,'Export Summary'!$A$4-Export!$B$8+'Export Summary'!H$40,12,'Export Summary'!I$39,1))/I$39</f>
        <v>0</v>
      </c>
      <c r="J20" s="15">
        <f ca="1">SUM(OFFSET(Export!$F$8,'Export Summary'!$A$4-Export!$B$8+'Export Summary'!I$40,12,'Export Summary'!J$39,1))/J$39</f>
        <v>0</v>
      </c>
      <c r="K20" s="15">
        <f ca="1">SUM(OFFSET(Export!$F$8,'Export Summary'!$A$4-Export!$B$8+'Export Summary'!J$40,12,'Export Summary'!K$39,1))/K$39</f>
        <v>0</v>
      </c>
      <c r="L20" s="15">
        <f ca="1">SUM(OFFSET(Export!$F$8,'Export Summary'!$A$4-Export!$B$8+'Export Summary'!K$40,12,'Export Summary'!L$39,1))/L$39</f>
        <v>0</v>
      </c>
      <c r="M20" s="15">
        <f ca="1">SUM(OFFSET(Export!$F$8,'Export Summary'!$A$4-Export!$B$8+'Export Summary'!L$40,12,'Export Summary'!M$39,1))/M$39</f>
        <v>0</v>
      </c>
      <c r="N20" s="24">
        <f t="shared" ca="1" si="1"/>
        <v>8.0630136986301366</v>
      </c>
    </row>
    <row r="21" spans="1:16" x14ac:dyDescent="0.25">
      <c r="A21" s="5" t="s">
        <v>43</v>
      </c>
      <c r="B21" s="14">
        <f ca="1">SUM(OFFSET(Export!$F$8,'Export Summary'!$A$4-Export!$B$8+'Export Summary'!A$40,13,'Export Summary'!B$39,1))/B$39</f>
        <v>10</v>
      </c>
      <c r="C21" s="15">
        <f ca="1">SUM(OFFSET(Export!$F$8,'Export Summary'!$A$4-Export!$B$8+'Export Summary'!B$40,13,'Export Summary'!C$39,1))/C$39</f>
        <v>10</v>
      </c>
      <c r="D21" s="15">
        <f ca="1">SUM(OFFSET(Export!$F$8,'Export Summary'!$A$4-Export!$B$8+'Export Summary'!C$40,13,'Export Summary'!D$39,1))/D$39</f>
        <v>0</v>
      </c>
      <c r="E21" s="15">
        <f ca="1">SUM(OFFSET(Export!$F$8,'Export Summary'!$A$4-Export!$B$8+'Export Summary'!D$40,13,'Export Summary'!E$39,1))/E$39</f>
        <v>0</v>
      </c>
      <c r="F21" s="15">
        <f ca="1">SUM(OFFSET(Export!$F$8,'Export Summary'!$A$4-Export!$B$8+'Export Summary'!E$40,13,'Export Summary'!F$39,1))/F$39</f>
        <v>0</v>
      </c>
      <c r="G21" s="15">
        <f ca="1">SUM(OFFSET(Export!$F$8,'Export Summary'!$A$4-Export!$B$8+'Export Summary'!F$40,13,'Export Summary'!G$39,1))/G$39</f>
        <v>0</v>
      </c>
      <c r="H21" s="15">
        <f ca="1">SUM(OFFSET(Export!$F$8,'Export Summary'!$A$4-Export!$B$8+'Export Summary'!G$40,13,'Export Summary'!H$39,1))/H$39</f>
        <v>0</v>
      </c>
      <c r="I21" s="15">
        <f ca="1">SUM(OFFSET(Export!$F$8,'Export Summary'!$A$4-Export!$B$8+'Export Summary'!H$40,13,'Export Summary'!I$39,1))/I$39</f>
        <v>0</v>
      </c>
      <c r="J21" s="15">
        <f ca="1">SUM(OFFSET(Export!$F$8,'Export Summary'!$A$4-Export!$B$8+'Export Summary'!I$40,13,'Export Summary'!J$39,1))/J$39</f>
        <v>0</v>
      </c>
      <c r="K21" s="15">
        <f ca="1">SUM(OFFSET(Export!$F$8,'Export Summary'!$A$4-Export!$B$8+'Export Summary'!J$40,13,'Export Summary'!K$39,1))/K$39</f>
        <v>0</v>
      </c>
      <c r="L21" s="15">
        <f ca="1">SUM(OFFSET(Export!$F$8,'Export Summary'!$A$4-Export!$B$8+'Export Summary'!K$40,13,'Export Summary'!L$39,1))/L$39</f>
        <v>0</v>
      </c>
      <c r="M21" s="15">
        <f ca="1">SUM(OFFSET(Export!$F$8,'Export Summary'!$A$4-Export!$B$8+'Export Summary'!L$40,13,'Export Summary'!M$39,1))/M$39</f>
        <v>0</v>
      </c>
      <c r="N21" s="24">
        <f t="shared" ca="1" si="1"/>
        <v>1.6712328767123288</v>
      </c>
    </row>
    <row r="22" spans="1:16" x14ac:dyDescent="0.25">
      <c r="A22" s="5" t="s">
        <v>37</v>
      </c>
      <c r="B22" s="14">
        <f ca="1">SUM(OFFSET(Export!$F$8,'Export Summary'!$A$4-Export!$B$8+'Export Summary'!A$40,14,'Export Summary'!B$39,1))/B$39</f>
        <v>60</v>
      </c>
      <c r="C22" s="15">
        <f ca="1">SUM(OFFSET(Export!$F$8,'Export Summary'!$A$4-Export!$B$8+'Export Summary'!B$40,14,'Export Summary'!C$39,1))/C$39</f>
        <v>60</v>
      </c>
      <c r="D22" s="15">
        <f ca="1">SUM(OFFSET(Export!$F$8,'Export Summary'!$A$4-Export!$B$8+'Export Summary'!C$40,14,'Export Summary'!D$39,1))/D$39</f>
        <v>81</v>
      </c>
      <c r="E22" s="15">
        <f ca="1">SUM(OFFSET(Export!$F$8,'Export Summary'!$A$4-Export!$B$8+'Export Summary'!D$40,14,'Export Summary'!E$39,1))/E$39</f>
        <v>33</v>
      </c>
      <c r="F22" s="15">
        <f ca="1">SUM(OFFSET(Export!$F$8,'Export Summary'!$A$4-Export!$B$8+'Export Summary'!E$40,14,'Export Summary'!F$39,1))/F$39</f>
        <v>19</v>
      </c>
      <c r="G22" s="15">
        <f ca="1">SUM(OFFSET(Export!$F$8,'Export Summary'!$A$4-Export!$B$8+'Export Summary'!F$40,14,'Export Summary'!G$39,1))/G$39</f>
        <v>16</v>
      </c>
      <c r="H22" s="15">
        <f ca="1">SUM(OFFSET(Export!$F$8,'Export Summary'!$A$4-Export!$B$8+'Export Summary'!G$40,14,'Export Summary'!H$39,1))/H$39</f>
        <v>16</v>
      </c>
      <c r="I22" s="15">
        <f ca="1">SUM(OFFSET(Export!$F$8,'Export Summary'!$A$4-Export!$B$8+'Export Summary'!H$40,14,'Export Summary'!I$39,1))/I$39</f>
        <v>24</v>
      </c>
      <c r="J22" s="15">
        <f ca="1">SUM(OFFSET(Export!$F$8,'Export Summary'!$A$4-Export!$B$8+'Export Summary'!I$40,14,'Export Summary'!J$39,1))/J$39</f>
        <v>13</v>
      </c>
      <c r="K22" s="15">
        <f ca="1">SUM(OFFSET(Export!$F$8,'Export Summary'!$A$4-Export!$B$8+'Export Summary'!J$40,14,'Export Summary'!K$39,1))/K$39</f>
        <v>9.935483870967742</v>
      </c>
      <c r="L22" s="15">
        <f ca="1">SUM(OFFSET(Export!$F$8,'Export Summary'!$A$4-Export!$B$8+'Export Summary'!K$40,14,'Export Summary'!L$39,1))/L$39</f>
        <v>25</v>
      </c>
      <c r="M22" s="15">
        <f ca="1">SUM(OFFSET(Export!$F$8,'Export Summary'!$A$4-Export!$B$8+'Export Summary'!L$40,14,'Export Summary'!M$39,1))/M$39</f>
        <v>35</v>
      </c>
      <c r="N22" s="24">
        <f t="shared" ca="1" si="1"/>
        <v>32.797260273972604</v>
      </c>
    </row>
    <row r="23" spans="1:16" ht="13.8" thickBot="1" x14ac:dyDescent="0.3">
      <c r="A23" s="5" t="s">
        <v>44</v>
      </c>
      <c r="B23" s="14">
        <f ca="1">SUM(OFFSET(Export!$F$8,'Export Summary'!$A$4-Export!$B$8+'Export Summary'!A$40,15,'Export Summary'!B$39,1))/B$39</f>
        <v>0</v>
      </c>
      <c r="C23" s="15">
        <f ca="1">SUM(OFFSET(Export!$F$8,'Export Summary'!$A$4-Export!$B$8+'Export Summary'!B$40,15,'Export Summary'!C$39,1))/C$39</f>
        <v>0</v>
      </c>
      <c r="D23" s="15">
        <f ca="1">SUM(OFFSET(Export!$F$8,'Export Summary'!$A$4-Export!$B$8+'Export Summary'!C$40,15,'Export Summary'!D$39,1))/D$39</f>
        <v>10</v>
      </c>
      <c r="E23" s="15">
        <f ca="1">SUM(OFFSET(Export!$F$8,'Export Summary'!$A$4-Export!$B$8+'Export Summary'!D$40,15,'Export Summary'!E$39,1))/E$39</f>
        <v>10</v>
      </c>
      <c r="F23" s="15">
        <f ca="1">SUM(OFFSET(Export!$F$8,'Export Summary'!$A$4-Export!$B$8+'Export Summary'!E$40,15,'Export Summary'!F$39,1))/F$39</f>
        <v>15</v>
      </c>
      <c r="G23" s="15">
        <f ca="1">SUM(OFFSET(Export!$F$8,'Export Summary'!$A$4-Export!$B$8+'Export Summary'!F$40,15,'Export Summary'!G$39,1))/G$39</f>
        <v>10</v>
      </c>
      <c r="H23" s="15">
        <f ca="1">SUM(OFFSET(Export!$F$8,'Export Summary'!$A$4-Export!$B$8+'Export Summary'!G$40,15,'Export Summary'!H$39,1))/H$39</f>
        <v>10</v>
      </c>
      <c r="I23" s="15">
        <f ca="1">SUM(OFFSET(Export!$F$8,'Export Summary'!$A$4-Export!$B$8+'Export Summary'!H$40,15,'Export Summary'!I$39,1))/I$39</f>
        <v>10</v>
      </c>
      <c r="J23" s="15">
        <f ca="1">SUM(OFFSET(Export!$F$8,'Export Summary'!$A$4-Export!$B$8+'Export Summary'!I$40,15,'Export Summary'!J$39,1))/J$39</f>
        <v>10</v>
      </c>
      <c r="K23" s="15">
        <f ca="1">SUM(OFFSET(Export!$F$8,'Export Summary'!$A$4-Export!$B$8+'Export Summary'!J$40,15,'Export Summary'!K$39,1))/K$39</f>
        <v>7.096774193548387</v>
      </c>
      <c r="L23" s="15">
        <f ca="1">SUM(OFFSET(Export!$F$8,'Export Summary'!$A$4-Export!$B$8+'Export Summary'!K$40,15,'Export Summary'!L$39,1))/L$39</f>
        <v>0</v>
      </c>
      <c r="M23" s="33">
        <f ca="1">SUM(OFFSET(Export!$F$8,'Export Summary'!$A$4-Export!$B$8+'Export Summary'!L$40,15,'Export Summary'!M$39,1))/M$39</f>
        <v>0</v>
      </c>
      <c r="N23" s="24">
        <f t="shared" ca="1" si="1"/>
        <v>6.8356164383561646</v>
      </c>
    </row>
    <row r="24" spans="1:16" x14ac:dyDescent="0.25">
      <c r="A24" s="6" t="s">
        <v>14</v>
      </c>
      <c r="B24" s="28">
        <f t="shared" ref="B24:L24" ca="1" si="2">SUM(B8:B23)</f>
        <v>220</v>
      </c>
      <c r="C24" s="18">
        <f t="shared" ca="1" si="2"/>
        <v>220</v>
      </c>
      <c r="D24" s="18">
        <f t="shared" ca="1" si="2"/>
        <v>153</v>
      </c>
      <c r="E24" s="18">
        <f t="shared" ca="1" si="2"/>
        <v>74</v>
      </c>
      <c r="F24" s="18">
        <f t="shared" ca="1" si="2"/>
        <v>74</v>
      </c>
      <c r="G24" s="18">
        <f t="shared" ca="1" si="2"/>
        <v>74</v>
      </c>
      <c r="H24" s="18">
        <f t="shared" ca="1" si="2"/>
        <v>74</v>
      </c>
      <c r="I24" s="18">
        <f t="shared" ca="1" si="2"/>
        <v>74</v>
      </c>
      <c r="J24" s="18">
        <f t="shared" ca="1" si="2"/>
        <v>69</v>
      </c>
      <c r="K24" s="18">
        <f t="shared" ca="1" si="2"/>
        <v>48.967741935483872</v>
      </c>
      <c r="L24" s="18">
        <f t="shared" ca="1" si="2"/>
        <v>45</v>
      </c>
      <c r="M24" s="31">
        <f ca="1">SUM(M8:M23)</f>
        <v>55</v>
      </c>
      <c r="N24" s="23">
        <f t="shared" ca="1" si="1"/>
        <v>98.575342465753423</v>
      </c>
      <c r="P24" s="36">
        <f ca="1">250-M24</f>
        <v>195</v>
      </c>
    </row>
    <row r="25" spans="1:16" ht="13.8" thickBot="1" x14ac:dyDescent="0.3">
      <c r="A25" s="7" t="s">
        <v>15</v>
      </c>
      <c r="B25" s="29">
        <f ca="1">SUM(OFFSET(Export!$F$8,'Export Summary'!$A$4-Export!$B$8+'Export Summary'!A$40,-1,'Export Summary'!B$39,1))/B$39</f>
        <v>67</v>
      </c>
      <c r="C25" s="21">
        <f ca="1">SUM(OFFSET(Export!$F$8,'Export Summary'!$A$4-Export!$B$8+'Export Summary'!B$40,-1,'Export Summary'!C$39,1))/C$39</f>
        <v>75</v>
      </c>
      <c r="D25" s="21">
        <f ca="1">SUM(OFFSET(Export!$F$8,'Export Summary'!$A$4-Export!$B$8+'Export Summary'!C$40,-1,'Export Summary'!D$39,1))/D$39</f>
        <v>142</v>
      </c>
      <c r="E25" s="21">
        <f ca="1">SUM(OFFSET(Export!$F$8,'Export Summary'!$A$4-Export!$B$8+'Export Summary'!D$40,-1,'Export Summary'!E$39,1))/E$39</f>
        <v>70.5</v>
      </c>
      <c r="F25" s="21">
        <f ca="1">SUM(OFFSET(Export!$F$8,'Export Summary'!$A$4-Export!$B$8+'Export Summary'!E$40,-1,'Export Summary'!F$39,1))/F$39</f>
        <v>6</v>
      </c>
      <c r="G25" s="21">
        <f ca="1">SUM(OFFSET(Export!$F$8,'Export Summary'!$A$4-Export!$B$8+'Export Summary'!F$40,-1,'Export Summary'!G$39,1))/G$39</f>
        <v>6</v>
      </c>
      <c r="H25" s="21">
        <f ca="1">SUM(OFFSET(Export!$F$8,'Export Summary'!$A$4-Export!$B$8+'Export Summary'!G$40,-1,'Export Summary'!H$39,1))/H$39</f>
        <v>6</v>
      </c>
      <c r="I25" s="21">
        <f ca="1">SUM(OFFSET(Export!$F$8,'Export Summary'!$A$4-Export!$B$8+'Export Summary'!H$40,-1,'Export Summary'!I$39,1))/I$39</f>
        <v>6</v>
      </c>
      <c r="J25" s="21">
        <f ca="1">SUM(OFFSET(Export!$F$8,'Export Summary'!$A$4-Export!$B$8+'Export Summary'!I$40,-1,'Export Summary'!J$39,1))/J$39</f>
        <v>11</v>
      </c>
      <c r="K25" s="21">
        <f ca="1">SUM(OFFSET(Export!$F$8,'Export Summary'!$A$4-Export!$B$8+'Export Summary'!J$40,-1,'Export Summary'!K$39,1))/K$39</f>
        <v>31.032258064516128</v>
      </c>
      <c r="L25" s="21">
        <f ca="1">SUM(OFFSET(Export!$F$8,'Export Summary'!$A$4-Export!$B$8+'Export Summary'!K$40,-1,'Export Summary'!L$39,1))/L$39</f>
        <v>30</v>
      </c>
      <c r="M25" s="21">
        <f ca="1">SUM(OFFSET(Export!$F$8,'Export Summary'!$A$4-Export!$B$8+'Export Summary'!L$40,-1,'Export Summary'!M$39,1))/M$39</f>
        <v>20</v>
      </c>
      <c r="N25" s="25">
        <f t="shared" ca="1" si="1"/>
        <v>39.402739726027399</v>
      </c>
      <c r="P25" s="36"/>
    </row>
    <row r="27" spans="1:16" x14ac:dyDescent="0.25">
      <c r="B27" s="36">
        <f ca="1">SUM(B24:B26)</f>
        <v>287</v>
      </c>
      <c r="C27" s="36">
        <f t="shared" ref="C27:M27" ca="1" si="3">SUM(C24:C26)</f>
        <v>295</v>
      </c>
      <c r="D27" s="36">
        <f t="shared" ca="1" si="3"/>
        <v>295</v>
      </c>
      <c r="E27" s="36">
        <f t="shared" ca="1" si="3"/>
        <v>144.5</v>
      </c>
      <c r="F27" s="36">
        <f t="shared" ca="1" si="3"/>
        <v>80</v>
      </c>
      <c r="G27" s="36">
        <f t="shared" ca="1" si="3"/>
        <v>80</v>
      </c>
      <c r="H27" s="36">
        <f t="shared" ca="1" si="3"/>
        <v>80</v>
      </c>
      <c r="I27" s="36">
        <f t="shared" ca="1" si="3"/>
        <v>80</v>
      </c>
      <c r="J27" s="36">
        <f t="shared" ca="1" si="3"/>
        <v>80</v>
      </c>
      <c r="K27" s="36">
        <f t="shared" ca="1" si="3"/>
        <v>80</v>
      </c>
      <c r="L27" s="36">
        <f t="shared" ca="1" si="3"/>
        <v>75</v>
      </c>
      <c r="M27" s="36">
        <f t="shared" ca="1" si="3"/>
        <v>75</v>
      </c>
    </row>
    <row r="38" spans="2:14" x14ac:dyDescent="0.25">
      <c r="N38" s="2">
        <f>IF(MONTH(M7)=12,DATE(YEAR(M7)+1,1,1),DATE(YEAR(M7),MONTH(M7)+1,1))</f>
        <v>43313</v>
      </c>
    </row>
    <row r="39" spans="2:14" x14ac:dyDescent="0.25">
      <c r="B39">
        <f t="shared" ref="B39:L39" si="4">C7-B7</f>
        <v>31</v>
      </c>
      <c r="C39">
        <f t="shared" si="4"/>
        <v>30</v>
      </c>
      <c r="D39">
        <f t="shared" si="4"/>
        <v>31</v>
      </c>
      <c r="E39">
        <f t="shared" si="4"/>
        <v>30</v>
      </c>
      <c r="F39">
        <f t="shared" si="4"/>
        <v>31</v>
      </c>
      <c r="G39">
        <f t="shared" si="4"/>
        <v>31</v>
      </c>
      <c r="H39">
        <f t="shared" si="4"/>
        <v>28</v>
      </c>
      <c r="I39">
        <f t="shared" si="4"/>
        <v>31</v>
      </c>
      <c r="J39">
        <f t="shared" si="4"/>
        <v>30</v>
      </c>
      <c r="K39">
        <f t="shared" si="4"/>
        <v>31</v>
      </c>
      <c r="L39">
        <f t="shared" si="4"/>
        <v>30</v>
      </c>
      <c r="M39">
        <f>N38-M7</f>
        <v>31</v>
      </c>
    </row>
    <row r="40" spans="2:14" x14ac:dyDescent="0.25">
      <c r="B40">
        <f t="shared" ref="B40:M40" si="5">A40+B39</f>
        <v>31</v>
      </c>
      <c r="C40">
        <f t="shared" si="5"/>
        <v>61</v>
      </c>
      <c r="D40">
        <f t="shared" si="5"/>
        <v>92</v>
      </c>
      <c r="E40">
        <f t="shared" si="5"/>
        <v>122</v>
      </c>
      <c r="F40">
        <f t="shared" si="5"/>
        <v>153</v>
      </c>
      <c r="G40">
        <f t="shared" si="5"/>
        <v>184</v>
      </c>
      <c r="H40">
        <f t="shared" si="5"/>
        <v>212</v>
      </c>
      <c r="I40">
        <f t="shared" si="5"/>
        <v>243</v>
      </c>
      <c r="J40">
        <f t="shared" si="5"/>
        <v>273</v>
      </c>
      <c r="K40">
        <f t="shared" si="5"/>
        <v>304</v>
      </c>
      <c r="L40">
        <f t="shared" si="5"/>
        <v>334</v>
      </c>
      <c r="M40">
        <f t="shared" si="5"/>
        <v>365</v>
      </c>
    </row>
  </sheetData>
  <phoneticPr fontId="1" type="noConversion"/>
  <pageMargins left="0.75" right="0.75" top="1" bottom="1" header="0.5" footer="0.5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Import</vt:lpstr>
      <vt:lpstr>Export</vt:lpstr>
      <vt:lpstr>Sheet2</vt:lpstr>
      <vt:lpstr>Import Summary</vt:lpstr>
      <vt:lpstr>Export Summary</vt:lpstr>
    </vt:vector>
  </TitlesOfParts>
  <Company>nieh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plarkin</dc:creator>
  <cp:lastModifiedBy>Rowan Tunnicliffe</cp:lastModifiedBy>
  <cp:lastPrinted>2008-06-27T12:20:30Z</cp:lastPrinted>
  <dcterms:created xsi:type="dcterms:W3CDTF">2008-06-26T10:00:42Z</dcterms:created>
  <dcterms:modified xsi:type="dcterms:W3CDTF">2018-07-20T08:23:49Z</dcterms:modified>
</cp:coreProperties>
</file>